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Excel\"/>
    </mc:Choice>
  </mc:AlternateContent>
  <xr:revisionPtr revIDLastSave="0" documentId="13_ncr:1_{D3E6D748-449A-4F46-8AA8-5DE8D99430C8}" xr6:coauthVersionLast="47" xr6:coauthVersionMax="47" xr10:uidLastSave="{00000000-0000-0000-0000-000000000000}"/>
  <bookViews>
    <workbookView xWindow="-120" yWindow="-120" windowWidth="29040" windowHeight="15720" activeTab="4" xr2:uid="{996BDC17-67C2-409F-B409-F813ED69E06B}"/>
  </bookViews>
  <sheets>
    <sheet name="Pivot Paid Month" sheetId="13" r:id="rId1"/>
    <sheet name="Transactions" sheetId="4" r:id="rId2"/>
    <sheet name="First Names" sheetId="7" r:id="rId3"/>
    <sheet name="Companies" sheetId="6" r:id="rId4"/>
    <sheet name="Practice Questions" sheetId="3" r:id="rId5"/>
  </sheets>
  <definedNames>
    <definedName name="_xlnm._FilterDatabase" localSheetId="1" hidden="1">Transactions!$A$1:$R$906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B12" i="3"/>
  <c r="B11" i="3"/>
  <c r="B10" i="3"/>
  <c r="B9" i="3"/>
  <c r="Q3" i="4"/>
  <c r="R3" i="4" s="1"/>
  <c r="Q4" i="4"/>
  <c r="R4" i="4" s="1"/>
  <c r="Q5" i="4"/>
  <c r="R5" i="4" s="1"/>
  <c r="Q6" i="4"/>
  <c r="R6" i="4" s="1"/>
  <c r="Q7" i="4"/>
  <c r="R7" i="4" s="1"/>
  <c r="Q8" i="4"/>
  <c r="R8" i="4" s="1"/>
  <c r="Q9" i="4"/>
  <c r="R9" i="4" s="1"/>
  <c r="Q10" i="4"/>
  <c r="R10" i="4" s="1"/>
  <c r="Q11" i="4"/>
  <c r="R11" i="4" s="1"/>
  <c r="Q12" i="4"/>
  <c r="R12" i="4" s="1"/>
  <c r="Q13" i="4"/>
  <c r="R13" i="4" s="1"/>
  <c r="Q14" i="4"/>
  <c r="R14" i="4" s="1"/>
  <c r="Q15" i="4"/>
  <c r="R15" i="4" s="1"/>
  <c r="Q16" i="4"/>
  <c r="R16" i="4" s="1"/>
  <c r="Q17" i="4"/>
  <c r="R17" i="4" s="1"/>
  <c r="Q18" i="4"/>
  <c r="R18" i="4" s="1"/>
  <c r="Q19" i="4"/>
  <c r="R19" i="4" s="1"/>
  <c r="Q20" i="4"/>
  <c r="R20" i="4" s="1"/>
  <c r="Q21" i="4"/>
  <c r="R21" i="4" s="1"/>
  <c r="Q22" i="4"/>
  <c r="R22" i="4" s="1"/>
  <c r="Q23" i="4"/>
  <c r="R23" i="4" s="1"/>
  <c r="Q24" i="4"/>
  <c r="R24" i="4" s="1"/>
  <c r="Q25" i="4"/>
  <c r="R25" i="4" s="1"/>
  <c r="Q26" i="4"/>
  <c r="R26" i="4" s="1"/>
  <c r="Q27" i="4"/>
  <c r="R27" i="4" s="1"/>
  <c r="Q28" i="4"/>
  <c r="R28" i="4" s="1"/>
  <c r="Q29" i="4"/>
  <c r="R29" i="4" s="1"/>
  <c r="Q30" i="4"/>
  <c r="R30" i="4" s="1"/>
  <c r="Q31" i="4"/>
  <c r="R31" i="4" s="1"/>
  <c r="Q32" i="4"/>
  <c r="R32" i="4" s="1"/>
  <c r="Q33" i="4"/>
  <c r="R33" i="4" s="1"/>
  <c r="Q34" i="4"/>
  <c r="R34" i="4" s="1"/>
  <c r="Q35" i="4"/>
  <c r="R35" i="4" s="1"/>
  <c r="Q36" i="4"/>
  <c r="R36" i="4" s="1"/>
  <c r="Q37" i="4"/>
  <c r="R37" i="4" s="1"/>
  <c r="Q38" i="4"/>
  <c r="R38" i="4" s="1"/>
  <c r="Q39" i="4"/>
  <c r="R39" i="4" s="1"/>
  <c r="Q40" i="4"/>
  <c r="R40" i="4" s="1"/>
  <c r="Q41" i="4"/>
  <c r="R41" i="4" s="1"/>
  <c r="Q42" i="4"/>
  <c r="R42" i="4" s="1"/>
  <c r="Q43" i="4"/>
  <c r="R43" i="4" s="1"/>
  <c r="Q44" i="4"/>
  <c r="R44" i="4" s="1"/>
  <c r="Q45" i="4"/>
  <c r="R45" i="4" s="1"/>
  <c r="Q46" i="4"/>
  <c r="R46" i="4" s="1"/>
  <c r="Q47" i="4"/>
  <c r="R47" i="4" s="1"/>
  <c r="Q48" i="4"/>
  <c r="R48" i="4" s="1"/>
  <c r="Q49" i="4"/>
  <c r="R49" i="4" s="1"/>
  <c r="Q50" i="4"/>
  <c r="R50" i="4" s="1"/>
  <c r="Q51" i="4"/>
  <c r="R51" i="4" s="1"/>
  <c r="Q52" i="4"/>
  <c r="R52" i="4" s="1"/>
  <c r="Q53" i="4"/>
  <c r="R53" i="4" s="1"/>
  <c r="Q54" i="4"/>
  <c r="R54" i="4" s="1"/>
  <c r="Q55" i="4"/>
  <c r="R55" i="4" s="1"/>
  <c r="Q56" i="4"/>
  <c r="R56" i="4" s="1"/>
  <c r="Q57" i="4"/>
  <c r="R57" i="4" s="1"/>
  <c r="Q58" i="4"/>
  <c r="R58" i="4" s="1"/>
  <c r="Q59" i="4"/>
  <c r="R59" i="4" s="1"/>
  <c r="Q60" i="4"/>
  <c r="R60" i="4" s="1"/>
  <c r="Q61" i="4"/>
  <c r="R61" i="4" s="1"/>
  <c r="Q62" i="4"/>
  <c r="R62" i="4" s="1"/>
  <c r="Q63" i="4"/>
  <c r="R63" i="4" s="1"/>
  <c r="Q64" i="4"/>
  <c r="R64" i="4" s="1"/>
  <c r="Q65" i="4"/>
  <c r="R65" i="4" s="1"/>
  <c r="Q66" i="4"/>
  <c r="R66" i="4" s="1"/>
  <c r="Q67" i="4"/>
  <c r="R67" i="4" s="1"/>
  <c r="Q68" i="4"/>
  <c r="R68" i="4" s="1"/>
  <c r="Q69" i="4"/>
  <c r="R69" i="4" s="1"/>
  <c r="Q70" i="4"/>
  <c r="R70" i="4" s="1"/>
  <c r="Q71" i="4"/>
  <c r="R71" i="4" s="1"/>
  <c r="Q72" i="4"/>
  <c r="R72" i="4" s="1"/>
  <c r="Q73" i="4"/>
  <c r="R73" i="4" s="1"/>
  <c r="Q74" i="4"/>
  <c r="R74" i="4" s="1"/>
  <c r="Q75" i="4"/>
  <c r="R75" i="4" s="1"/>
  <c r="Q76" i="4"/>
  <c r="R76" i="4" s="1"/>
  <c r="Q77" i="4"/>
  <c r="R77" i="4" s="1"/>
  <c r="Q78" i="4"/>
  <c r="R78" i="4" s="1"/>
  <c r="Q79" i="4"/>
  <c r="R79" i="4" s="1"/>
  <c r="Q80" i="4"/>
  <c r="R80" i="4" s="1"/>
  <c r="Q81" i="4"/>
  <c r="R81" i="4" s="1"/>
  <c r="Q82" i="4"/>
  <c r="R82" i="4" s="1"/>
  <c r="Q83" i="4"/>
  <c r="R83" i="4" s="1"/>
  <c r="Q84" i="4"/>
  <c r="R84" i="4" s="1"/>
  <c r="Q85" i="4"/>
  <c r="R85" i="4" s="1"/>
  <c r="Q86" i="4"/>
  <c r="R86" i="4" s="1"/>
  <c r="Q87" i="4"/>
  <c r="R87" i="4" s="1"/>
  <c r="Q88" i="4"/>
  <c r="R88" i="4" s="1"/>
  <c r="Q89" i="4"/>
  <c r="R89" i="4" s="1"/>
  <c r="Q90" i="4"/>
  <c r="R90" i="4" s="1"/>
  <c r="Q91" i="4"/>
  <c r="R91" i="4" s="1"/>
  <c r="Q92" i="4"/>
  <c r="R92" i="4" s="1"/>
  <c r="Q93" i="4"/>
  <c r="R93" i="4" s="1"/>
  <c r="Q94" i="4"/>
  <c r="R94" i="4" s="1"/>
  <c r="Q95" i="4"/>
  <c r="R95" i="4" s="1"/>
  <c r="Q96" i="4"/>
  <c r="R96" i="4" s="1"/>
  <c r="Q97" i="4"/>
  <c r="R97" i="4" s="1"/>
  <c r="Q98" i="4"/>
  <c r="R98" i="4" s="1"/>
  <c r="Q99" i="4"/>
  <c r="R99" i="4" s="1"/>
  <c r="Q100" i="4"/>
  <c r="R100" i="4" s="1"/>
  <c r="Q101" i="4"/>
  <c r="R101" i="4" s="1"/>
  <c r="Q102" i="4"/>
  <c r="R102" i="4" s="1"/>
  <c r="Q103" i="4"/>
  <c r="R103" i="4" s="1"/>
  <c r="Q104" i="4"/>
  <c r="R104" i="4" s="1"/>
  <c r="Q105" i="4"/>
  <c r="R105" i="4" s="1"/>
  <c r="Q106" i="4"/>
  <c r="R106" i="4" s="1"/>
  <c r="Q107" i="4"/>
  <c r="R107" i="4" s="1"/>
  <c r="Q108" i="4"/>
  <c r="R108" i="4" s="1"/>
  <c r="Q109" i="4"/>
  <c r="R109" i="4" s="1"/>
  <c r="Q110" i="4"/>
  <c r="R110" i="4" s="1"/>
  <c r="Q111" i="4"/>
  <c r="R111" i="4" s="1"/>
  <c r="Q112" i="4"/>
  <c r="R112" i="4" s="1"/>
  <c r="Q113" i="4"/>
  <c r="R113" i="4" s="1"/>
  <c r="Q114" i="4"/>
  <c r="R114" i="4" s="1"/>
  <c r="Q115" i="4"/>
  <c r="R115" i="4" s="1"/>
  <c r="Q116" i="4"/>
  <c r="R116" i="4" s="1"/>
  <c r="Q117" i="4"/>
  <c r="R117" i="4" s="1"/>
  <c r="Q118" i="4"/>
  <c r="R118" i="4" s="1"/>
  <c r="Q119" i="4"/>
  <c r="R119" i="4" s="1"/>
  <c r="Q120" i="4"/>
  <c r="R120" i="4" s="1"/>
  <c r="Q121" i="4"/>
  <c r="R121" i="4" s="1"/>
  <c r="Q122" i="4"/>
  <c r="R122" i="4" s="1"/>
  <c r="Q123" i="4"/>
  <c r="R123" i="4" s="1"/>
  <c r="Q124" i="4"/>
  <c r="R124" i="4" s="1"/>
  <c r="Q125" i="4"/>
  <c r="R125" i="4" s="1"/>
  <c r="Q126" i="4"/>
  <c r="R126" i="4" s="1"/>
  <c r="Q127" i="4"/>
  <c r="R127" i="4" s="1"/>
  <c r="Q128" i="4"/>
  <c r="R128" i="4" s="1"/>
  <c r="Q129" i="4"/>
  <c r="R129" i="4" s="1"/>
  <c r="Q130" i="4"/>
  <c r="R130" i="4" s="1"/>
  <c r="Q131" i="4"/>
  <c r="R131" i="4" s="1"/>
  <c r="Q132" i="4"/>
  <c r="R132" i="4" s="1"/>
  <c r="Q133" i="4"/>
  <c r="R133" i="4" s="1"/>
  <c r="Q134" i="4"/>
  <c r="R134" i="4" s="1"/>
  <c r="Q135" i="4"/>
  <c r="R135" i="4" s="1"/>
  <c r="Q136" i="4"/>
  <c r="R136" i="4" s="1"/>
  <c r="Q137" i="4"/>
  <c r="R137" i="4" s="1"/>
  <c r="Q138" i="4"/>
  <c r="R138" i="4" s="1"/>
  <c r="Q139" i="4"/>
  <c r="R139" i="4" s="1"/>
  <c r="Q140" i="4"/>
  <c r="R140" i="4" s="1"/>
  <c r="Q141" i="4"/>
  <c r="R141" i="4" s="1"/>
  <c r="Q142" i="4"/>
  <c r="R142" i="4" s="1"/>
  <c r="Q143" i="4"/>
  <c r="R143" i="4" s="1"/>
  <c r="Q144" i="4"/>
  <c r="R144" i="4" s="1"/>
  <c r="Q145" i="4"/>
  <c r="R145" i="4" s="1"/>
  <c r="Q146" i="4"/>
  <c r="R146" i="4" s="1"/>
  <c r="Q147" i="4"/>
  <c r="R147" i="4" s="1"/>
  <c r="Q148" i="4"/>
  <c r="R148" i="4" s="1"/>
  <c r="Q149" i="4"/>
  <c r="R149" i="4" s="1"/>
  <c r="Q150" i="4"/>
  <c r="R150" i="4" s="1"/>
  <c r="Q151" i="4"/>
  <c r="R151" i="4" s="1"/>
  <c r="Q152" i="4"/>
  <c r="R152" i="4" s="1"/>
  <c r="Q153" i="4"/>
  <c r="R153" i="4" s="1"/>
  <c r="Q154" i="4"/>
  <c r="R154" i="4" s="1"/>
  <c r="Q155" i="4"/>
  <c r="R155" i="4" s="1"/>
  <c r="Q156" i="4"/>
  <c r="R156" i="4" s="1"/>
  <c r="Q157" i="4"/>
  <c r="R157" i="4" s="1"/>
  <c r="Q158" i="4"/>
  <c r="R158" i="4" s="1"/>
  <c r="Q159" i="4"/>
  <c r="R159" i="4" s="1"/>
  <c r="Q160" i="4"/>
  <c r="R160" i="4" s="1"/>
  <c r="Q161" i="4"/>
  <c r="R161" i="4" s="1"/>
  <c r="Q162" i="4"/>
  <c r="R162" i="4" s="1"/>
  <c r="Q163" i="4"/>
  <c r="R163" i="4" s="1"/>
  <c r="Q164" i="4"/>
  <c r="R164" i="4" s="1"/>
  <c r="Q165" i="4"/>
  <c r="R165" i="4" s="1"/>
  <c r="Q166" i="4"/>
  <c r="R166" i="4" s="1"/>
  <c r="Q167" i="4"/>
  <c r="R167" i="4" s="1"/>
  <c r="Q168" i="4"/>
  <c r="R168" i="4" s="1"/>
  <c r="Q169" i="4"/>
  <c r="R169" i="4" s="1"/>
  <c r="Q170" i="4"/>
  <c r="R170" i="4" s="1"/>
  <c r="Q171" i="4"/>
  <c r="R171" i="4" s="1"/>
  <c r="Q172" i="4"/>
  <c r="R172" i="4" s="1"/>
  <c r="Q173" i="4"/>
  <c r="R173" i="4" s="1"/>
  <c r="Q174" i="4"/>
  <c r="R174" i="4" s="1"/>
  <c r="Q175" i="4"/>
  <c r="R175" i="4" s="1"/>
  <c r="Q176" i="4"/>
  <c r="R176" i="4" s="1"/>
  <c r="Q177" i="4"/>
  <c r="R177" i="4" s="1"/>
  <c r="Q178" i="4"/>
  <c r="R178" i="4" s="1"/>
  <c r="Q179" i="4"/>
  <c r="R179" i="4" s="1"/>
  <c r="Q180" i="4"/>
  <c r="R180" i="4" s="1"/>
  <c r="Q181" i="4"/>
  <c r="R181" i="4" s="1"/>
  <c r="Q182" i="4"/>
  <c r="R182" i="4" s="1"/>
  <c r="Q183" i="4"/>
  <c r="R183" i="4" s="1"/>
  <c r="Q184" i="4"/>
  <c r="R184" i="4" s="1"/>
  <c r="Q185" i="4"/>
  <c r="R185" i="4" s="1"/>
  <c r="Q186" i="4"/>
  <c r="R186" i="4" s="1"/>
  <c r="Q187" i="4"/>
  <c r="R187" i="4" s="1"/>
  <c r="Q188" i="4"/>
  <c r="R188" i="4" s="1"/>
  <c r="Q189" i="4"/>
  <c r="R189" i="4" s="1"/>
  <c r="Q190" i="4"/>
  <c r="R190" i="4" s="1"/>
  <c r="Q191" i="4"/>
  <c r="R191" i="4" s="1"/>
  <c r="Q192" i="4"/>
  <c r="R192" i="4" s="1"/>
  <c r="Q193" i="4"/>
  <c r="R193" i="4" s="1"/>
  <c r="Q194" i="4"/>
  <c r="R194" i="4" s="1"/>
  <c r="Q195" i="4"/>
  <c r="R195" i="4" s="1"/>
  <c r="Q196" i="4"/>
  <c r="R196" i="4" s="1"/>
  <c r="Q197" i="4"/>
  <c r="R197" i="4" s="1"/>
  <c r="Q198" i="4"/>
  <c r="R198" i="4" s="1"/>
  <c r="Q199" i="4"/>
  <c r="R199" i="4" s="1"/>
  <c r="Q200" i="4"/>
  <c r="R200" i="4" s="1"/>
  <c r="Q201" i="4"/>
  <c r="R201" i="4" s="1"/>
  <c r="Q202" i="4"/>
  <c r="R202" i="4" s="1"/>
  <c r="Q203" i="4"/>
  <c r="R203" i="4" s="1"/>
  <c r="Q204" i="4"/>
  <c r="R204" i="4" s="1"/>
  <c r="Q205" i="4"/>
  <c r="R205" i="4" s="1"/>
  <c r="Q206" i="4"/>
  <c r="R206" i="4" s="1"/>
  <c r="Q207" i="4"/>
  <c r="R207" i="4" s="1"/>
  <c r="Q208" i="4"/>
  <c r="R208" i="4" s="1"/>
  <c r="Q209" i="4"/>
  <c r="R209" i="4" s="1"/>
  <c r="Q210" i="4"/>
  <c r="R210" i="4" s="1"/>
  <c r="Q211" i="4"/>
  <c r="R211" i="4" s="1"/>
  <c r="Q212" i="4"/>
  <c r="R212" i="4" s="1"/>
  <c r="Q213" i="4"/>
  <c r="R213" i="4" s="1"/>
  <c r="Q214" i="4"/>
  <c r="R214" i="4" s="1"/>
  <c r="Q215" i="4"/>
  <c r="R215" i="4" s="1"/>
  <c r="Q216" i="4"/>
  <c r="R216" i="4" s="1"/>
  <c r="Q217" i="4"/>
  <c r="R217" i="4" s="1"/>
  <c r="Q218" i="4"/>
  <c r="R218" i="4" s="1"/>
  <c r="Q219" i="4"/>
  <c r="R219" i="4" s="1"/>
  <c r="Q220" i="4"/>
  <c r="R220" i="4" s="1"/>
  <c r="Q221" i="4"/>
  <c r="R221" i="4" s="1"/>
  <c r="Q222" i="4"/>
  <c r="R222" i="4" s="1"/>
  <c r="Q223" i="4"/>
  <c r="R223" i="4" s="1"/>
  <c r="Q224" i="4"/>
  <c r="R224" i="4" s="1"/>
  <c r="Q225" i="4"/>
  <c r="R225" i="4" s="1"/>
  <c r="Q226" i="4"/>
  <c r="R226" i="4" s="1"/>
  <c r="Q227" i="4"/>
  <c r="R227" i="4" s="1"/>
  <c r="Q228" i="4"/>
  <c r="R228" i="4" s="1"/>
  <c r="Q229" i="4"/>
  <c r="R229" i="4" s="1"/>
  <c r="Q230" i="4"/>
  <c r="R230" i="4" s="1"/>
  <c r="Q231" i="4"/>
  <c r="R231" i="4" s="1"/>
  <c r="Q232" i="4"/>
  <c r="R232" i="4" s="1"/>
  <c r="Q233" i="4"/>
  <c r="R233" i="4" s="1"/>
  <c r="Q234" i="4"/>
  <c r="R234" i="4" s="1"/>
  <c r="Q235" i="4"/>
  <c r="R235" i="4" s="1"/>
  <c r="Q236" i="4"/>
  <c r="R236" i="4" s="1"/>
  <c r="Q237" i="4"/>
  <c r="R237" i="4" s="1"/>
  <c r="Q238" i="4"/>
  <c r="R238" i="4" s="1"/>
  <c r="Q239" i="4"/>
  <c r="R239" i="4" s="1"/>
  <c r="Q240" i="4"/>
  <c r="R240" i="4" s="1"/>
  <c r="Q241" i="4"/>
  <c r="R241" i="4" s="1"/>
  <c r="Q242" i="4"/>
  <c r="R242" i="4" s="1"/>
  <c r="Q243" i="4"/>
  <c r="R243" i="4" s="1"/>
  <c r="Q244" i="4"/>
  <c r="R244" i="4" s="1"/>
  <c r="Q245" i="4"/>
  <c r="R245" i="4" s="1"/>
  <c r="Q246" i="4"/>
  <c r="R246" i="4" s="1"/>
  <c r="Q247" i="4"/>
  <c r="R247" i="4" s="1"/>
  <c r="Q248" i="4"/>
  <c r="R248" i="4" s="1"/>
  <c r="Q249" i="4"/>
  <c r="R249" i="4" s="1"/>
  <c r="Q250" i="4"/>
  <c r="R250" i="4" s="1"/>
  <c r="Q251" i="4"/>
  <c r="R251" i="4" s="1"/>
  <c r="Q252" i="4"/>
  <c r="R252" i="4" s="1"/>
  <c r="Q253" i="4"/>
  <c r="R253" i="4" s="1"/>
  <c r="Q254" i="4"/>
  <c r="R254" i="4" s="1"/>
  <c r="Q255" i="4"/>
  <c r="R255" i="4" s="1"/>
  <c r="Q256" i="4"/>
  <c r="R256" i="4" s="1"/>
  <c r="Q257" i="4"/>
  <c r="R257" i="4" s="1"/>
  <c r="Q258" i="4"/>
  <c r="R258" i="4" s="1"/>
  <c r="Q259" i="4"/>
  <c r="R259" i="4" s="1"/>
  <c r="Q260" i="4"/>
  <c r="R260" i="4" s="1"/>
  <c r="Q261" i="4"/>
  <c r="R261" i="4" s="1"/>
  <c r="Q262" i="4"/>
  <c r="R262" i="4" s="1"/>
  <c r="Q263" i="4"/>
  <c r="R263" i="4" s="1"/>
  <c r="Q264" i="4"/>
  <c r="R264" i="4" s="1"/>
  <c r="Q265" i="4"/>
  <c r="R265" i="4" s="1"/>
  <c r="Q266" i="4"/>
  <c r="R266" i="4" s="1"/>
  <c r="Q267" i="4"/>
  <c r="R267" i="4" s="1"/>
  <c r="Q268" i="4"/>
  <c r="R268" i="4" s="1"/>
  <c r="Q269" i="4"/>
  <c r="R269" i="4" s="1"/>
  <c r="Q270" i="4"/>
  <c r="R270" i="4" s="1"/>
  <c r="Q271" i="4"/>
  <c r="R271" i="4" s="1"/>
  <c r="Q272" i="4"/>
  <c r="R272" i="4" s="1"/>
  <c r="Q273" i="4"/>
  <c r="R273" i="4" s="1"/>
  <c r="Q274" i="4"/>
  <c r="R274" i="4" s="1"/>
  <c r="Q275" i="4"/>
  <c r="R275" i="4" s="1"/>
  <c r="Q276" i="4"/>
  <c r="R276" i="4" s="1"/>
  <c r="Q277" i="4"/>
  <c r="R277" i="4" s="1"/>
  <c r="Q278" i="4"/>
  <c r="R278" i="4" s="1"/>
  <c r="Q279" i="4"/>
  <c r="R279" i="4" s="1"/>
  <c r="Q280" i="4"/>
  <c r="R280" i="4" s="1"/>
  <c r="Q281" i="4"/>
  <c r="R281" i="4" s="1"/>
  <c r="Q282" i="4"/>
  <c r="R282" i="4" s="1"/>
  <c r="Q283" i="4"/>
  <c r="R283" i="4" s="1"/>
  <c r="Q284" i="4"/>
  <c r="R284" i="4" s="1"/>
  <c r="Q285" i="4"/>
  <c r="R285" i="4" s="1"/>
  <c r="Q286" i="4"/>
  <c r="R286" i="4" s="1"/>
  <c r="Q287" i="4"/>
  <c r="R287" i="4" s="1"/>
  <c r="Q288" i="4"/>
  <c r="R288" i="4" s="1"/>
  <c r="Q289" i="4"/>
  <c r="R289" i="4" s="1"/>
  <c r="Q290" i="4"/>
  <c r="R290" i="4" s="1"/>
  <c r="Q291" i="4"/>
  <c r="R291" i="4" s="1"/>
  <c r="Q292" i="4"/>
  <c r="R292" i="4" s="1"/>
  <c r="Q293" i="4"/>
  <c r="R293" i="4" s="1"/>
  <c r="Q294" i="4"/>
  <c r="R294" i="4" s="1"/>
  <c r="Q295" i="4"/>
  <c r="R295" i="4" s="1"/>
  <c r="Q296" i="4"/>
  <c r="R296" i="4" s="1"/>
  <c r="Q297" i="4"/>
  <c r="R297" i="4" s="1"/>
  <c r="Q298" i="4"/>
  <c r="R298" i="4" s="1"/>
  <c r="Q299" i="4"/>
  <c r="R299" i="4" s="1"/>
  <c r="Q300" i="4"/>
  <c r="R300" i="4" s="1"/>
  <c r="Q301" i="4"/>
  <c r="R301" i="4" s="1"/>
  <c r="Q302" i="4"/>
  <c r="R302" i="4" s="1"/>
  <c r="Q303" i="4"/>
  <c r="R303" i="4" s="1"/>
  <c r="Q304" i="4"/>
  <c r="R304" i="4" s="1"/>
  <c r="Q305" i="4"/>
  <c r="R305" i="4" s="1"/>
  <c r="Q306" i="4"/>
  <c r="R306" i="4" s="1"/>
  <c r="Q307" i="4"/>
  <c r="R307" i="4" s="1"/>
  <c r="Q308" i="4"/>
  <c r="R308" i="4" s="1"/>
  <c r="Q309" i="4"/>
  <c r="R309" i="4" s="1"/>
  <c r="Q310" i="4"/>
  <c r="R310" i="4" s="1"/>
  <c r="Q311" i="4"/>
  <c r="R311" i="4" s="1"/>
  <c r="Q312" i="4"/>
  <c r="R312" i="4" s="1"/>
  <c r="Q313" i="4"/>
  <c r="R313" i="4" s="1"/>
  <c r="Q314" i="4"/>
  <c r="R314" i="4" s="1"/>
  <c r="Q315" i="4"/>
  <c r="R315" i="4" s="1"/>
  <c r="Q316" i="4"/>
  <c r="R316" i="4" s="1"/>
  <c r="Q317" i="4"/>
  <c r="R317" i="4" s="1"/>
  <c r="Q318" i="4"/>
  <c r="R318" i="4" s="1"/>
  <c r="Q319" i="4"/>
  <c r="R319" i="4" s="1"/>
  <c r="Q320" i="4"/>
  <c r="R320" i="4" s="1"/>
  <c r="Q321" i="4"/>
  <c r="R321" i="4" s="1"/>
  <c r="Q322" i="4"/>
  <c r="R322" i="4" s="1"/>
  <c r="Q323" i="4"/>
  <c r="R323" i="4" s="1"/>
  <c r="Q324" i="4"/>
  <c r="R324" i="4" s="1"/>
  <c r="Q325" i="4"/>
  <c r="R325" i="4" s="1"/>
  <c r="Q326" i="4"/>
  <c r="R326" i="4" s="1"/>
  <c r="Q327" i="4"/>
  <c r="R327" i="4" s="1"/>
  <c r="Q328" i="4"/>
  <c r="R328" i="4" s="1"/>
  <c r="Q329" i="4"/>
  <c r="R329" i="4" s="1"/>
  <c r="Q330" i="4"/>
  <c r="R330" i="4" s="1"/>
  <c r="Q331" i="4"/>
  <c r="R331" i="4" s="1"/>
  <c r="Q332" i="4"/>
  <c r="R332" i="4" s="1"/>
  <c r="Q333" i="4"/>
  <c r="R333" i="4" s="1"/>
  <c r="Q334" i="4"/>
  <c r="R334" i="4" s="1"/>
  <c r="Q335" i="4"/>
  <c r="R335" i="4" s="1"/>
  <c r="Q336" i="4"/>
  <c r="R336" i="4" s="1"/>
  <c r="Q337" i="4"/>
  <c r="R337" i="4" s="1"/>
  <c r="Q338" i="4"/>
  <c r="R338" i="4" s="1"/>
  <c r="Q339" i="4"/>
  <c r="R339" i="4" s="1"/>
  <c r="Q340" i="4"/>
  <c r="R340" i="4" s="1"/>
  <c r="Q341" i="4"/>
  <c r="R341" i="4" s="1"/>
  <c r="Q342" i="4"/>
  <c r="R342" i="4" s="1"/>
  <c r="Q343" i="4"/>
  <c r="R343" i="4" s="1"/>
  <c r="Q344" i="4"/>
  <c r="R344" i="4" s="1"/>
  <c r="Q345" i="4"/>
  <c r="R345" i="4" s="1"/>
  <c r="Q346" i="4"/>
  <c r="R346" i="4" s="1"/>
  <c r="Q347" i="4"/>
  <c r="R347" i="4" s="1"/>
  <c r="Q348" i="4"/>
  <c r="R348" i="4" s="1"/>
  <c r="Q349" i="4"/>
  <c r="R349" i="4" s="1"/>
  <c r="Q350" i="4"/>
  <c r="R350" i="4" s="1"/>
  <c r="Q351" i="4"/>
  <c r="R351" i="4" s="1"/>
  <c r="Q352" i="4"/>
  <c r="R352" i="4" s="1"/>
  <c r="Q353" i="4"/>
  <c r="R353" i="4" s="1"/>
  <c r="Q354" i="4"/>
  <c r="R354" i="4" s="1"/>
  <c r="Q355" i="4"/>
  <c r="R355" i="4" s="1"/>
  <c r="Q356" i="4"/>
  <c r="R356" i="4" s="1"/>
  <c r="Q357" i="4"/>
  <c r="R357" i="4" s="1"/>
  <c r="Q358" i="4"/>
  <c r="R358" i="4" s="1"/>
  <c r="Q359" i="4"/>
  <c r="R359" i="4" s="1"/>
  <c r="Q360" i="4"/>
  <c r="R360" i="4" s="1"/>
  <c r="Q361" i="4"/>
  <c r="R361" i="4" s="1"/>
  <c r="Q362" i="4"/>
  <c r="R362" i="4" s="1"/>
  <c r="Q363" i="4"/>
  <c r="R363" i="4" s="1"/>
  <c r="Q364" i="4"/>
  <c r="R364" i="4" s="1"/>
  <c r="Q365" i="4"/>
  <c r="R365" i="4" s="1"/>
  <c r="Q366" i="4"/>
  <c r="R366" i="4" s="1"/>
  <c r="Q367" i="4"/>
  <c r="R367" i="4" s="1"/>
  <c r="Q368" i="4"/>
  <c r="R368" i="4" s="1"/>
  <c r="Q369" i="4"/>
  <c r="R369" i="4" s="1"/>
  <c r="Q370" i="4"/>
  <c r="R370" i="4" s="1"/>
  <c r="Q371" i="4"/>
  <c r="R371" i="4" s="1"/>
  <c r="Q372" i="4"/>
  <c r="R372" i="4" s="1"/>
  <c r="Q373" i="4"/>
  <c r="R373" i="4" s="1"/>
  <c r="Q374" i="4"/>
  <c r="R374" i="4" s="1"/>
  <c r="Q375" i="4"/>
  <c r="R375" i="4" s="1"/>
  <c r="Q376" i="4"/>
  <c r="R376" i="4" s="1"/>
  <c r="Q377" i="4"/>
  <c r="R377" i="4" s="1"/>
  <c r="Q378" i="4"/>
  <c r="R378" i="4" s="1"/>
  <c r="Q379" i="4"/>
  <c r="R379" i="4" s="1"/>
  <c r="Q380" i="4"/>
  <c r="R380" i="4" s="1"/>
  <c r="Q381" i="4"/>
  <c r="R381" i="4" s="1"/>
  <c r="Q382" i="4"/>
  <c r="R382" i="4" s="1"/>
  <c r="Q383" i="4"/>
  <c r="R383" i="4" s="1"/>
  <c r="Q384" i="4"/>
  <c r="R384" i="4" s="1"/>
  <c r="Q385" i="4"/>
  <c r="R385" i="4" s="1"/>
  <c r="Q386" i="4"/>
  <c r="R386" i="4" s="1"/>
  <c r="Q387" i="4"/>
  <c r="R387" i="4" s="1"/>
  <c r="Q388" i="4"/>
  <c r="R388" i="4" s="1"/>
  <c r="Q389" i="4"/>
  <c r="R389" i="4" s="1"/>
  <c r="Q390" i="4"/>
  <c r="R390" i="4" s="1"/>
  <c r="Q391" i="4"/>
  <c r="R391" i="4" s="1"/>
  <c r="Q392" i="4"/>
  <c r="R392" i="4" s="1"/>
  <c r="Q393" i="4"/>
  <c r="R393" i="4" s="1"/>
  <c r="Q394" i="4"/>
  <c r="R394" i="4" s="1"/>
  <c r="Q395" i="4"/>
  <c r="R395" i="4" s="1"/>
  <c r="Q396" i="4"/>
  <c r="R396" i="4" s="1"/>
  <c r="Q397" i="4"/>
  <c r="R397" i="4" s="1"/>
  <c r="Q398" i="4"/>
  <c r="R398" i="4" s="1"/>
  <c r="Q399" i="4"/>
  <c r="R399" i="4" s="1"/>
  <c r="Q400" i="4"/>
  <c r="R400" i="4" s="1"/>
  <c r="Q401" i="4"/>
  <c r="R401" i="4" s="1"/>
  <c r="Q402" i="4"/>
  <c r="R402" i="4" s="1"/>
  <c r="Q403" i="4"/>
  <c r="R403" i="4" s="1"/>
  <c r="Q404" i="4"/>
  <c r="R404" i="4" s="1"/>
  <c r="Q405" i="4"/>
  <c r="R405" i="4" s="1"/>
  <c r="Q406" i="4"/>
  <c r="R406" i="4" s="1"/>
  <c r="Q407" i="4"/>
  <c r="R407" i="4" s="1"/>
  <c r="Q408" i="4"/>
  <c r="R408" i="4" s="1"/>
  <c r="Q409" i="4"/>
  <c r="R409" i="4" s="1"/>
  <c r="Q410" i="4"/>
  <c r="R410" i="4" s="1"/>
  <c r="Q411" i="4"/>
  <c r="R411" i="4" s="1"/>
  <c r="Q412" i="4"/>
  <c r="R412" i="4" s="1"/>
  <c r="Q413" i="4"/>
  <c r="R413" i="4" s="1"/>
  <c r="Q414" i="4"/>
  <c r="R414" i="4" s="1"/>
  <c r="Q415" i="4"/>
  <c r="R415" i="4" s="1"/>
  <c r="Q416" i="4"/>
  <c r="R416" i="4" s="1"/>
  <c r="Q417" i="4"/>
  <c r="R417" i="4" s="1"/>
  <c r="Q418" i="4"/>
  <c r="R418" i="4" s="1"/>
  <c r="Q419" i="4"/>
  <c r="R419" i="4" s="1"/>
  <c r="Q420" i="4"/>
  <c r="R420" i="4" s="1"/>
  <c r="Q421" i="4"/>
  <c r="R421" i="4" s="1"/>
  <c r="Q422" i="4"/>
  <c r="R422" i="4" s="1"/>
  <c r="Q423" i="4"/>
  <c r="R423" i="4" s="1"/>
  <c r="Q424" i="4"/>
  <c r="R424" i="4" s="1"/>
  <c r="Q425" i="4"/>
  <c r="R425" i="4" s="1"/>
  <c r="Q426" i="4"/>
  <c r="R426" i="4" s="1"/>
  <c r="Q427" i="4"/>
  <c r="R427" i="4" s="1"/>
  <c r="Q428" i="4"/>
  <c r="R428" i="4" s="1"/>
  <c r="Q429" i="4"/>
  <c r="R429" i="4" s="1"/>
  <c r="Q430" i="4"/>
  <c r="R430" i="4" s="1"/>
  <c r="Q431" i="4"/>
  <c r="R431" i="4" s="1"/>
  <c r="Q432" i="4"/>
  <c r="R432" i="4" s="1"/>
  <c r="Q433" i="4"/>
  <c r="R433" i="4" s="1"/>
  <c r="Q434" i="4"/>
  <c r="R434" i="4" s="1"/>
  <c r="Q435" i="4"/>
  <c r="R435" i="4" s="1"/>
  <c r="Q436" i="4"/>
  <c r="R436" i="4" s="1"/>
  <c r="Q437" i="4"/>
  <c r="R437" i="4" s="1"/>
  <c r="Q438" i="4"/>
  <c r="R438" i="4" s="1"/>
  <c r="Q439" i="4"/>
  <c r="R439" i="4" s="1"/>
  <c r="Q440" i="4"/>
  <c r="R440" i="4" s="1"/>
  <c r="Q441" i="4"/>
  <c r="R441" i="4" s="1"/>
  <c r="Q442" i="4"/>
  <c r="R442" i="4" s="1"/>
  <c r="Q443" i="4"/>
  <c r="R443" i="4" s="1"/>
  <c r="Q444" i="4"/>
  <c r="R444" i="4" s="1"/>
  <c r="Q445" i="4"/>
  <c r="R445" i="4" s="1"/>
  <c r="Q446" i="4"/>
  <c r="R446" i="4" s="1"/>
  <c r="Q447" i="4"/>
  <c r="R447" i="4" s="1"/>
  <c r="Q448" i="4"/>
  <c r="R448" i="4" s="1"/>
  <c r="Q449" i="4"/>
  <c r="R449" i="4" s="1"/>
  <c r="Q450" i="4"/>
  <c r="R450" i="4" s="1"/>
  <c r="Q451" i="4"/>
  <c r="R451" i="4" s="1"/>
  <c r="Q452" i="4"/>
  <c r="R452" i="4" s="1"/>
  <c r="Q453" i="4"/>
  <c r="R453" i="4" s="1"/>
  <c r="Q454" i="4"/>
  <c r="R454" i="4" s="1"/>
  <c r="Q455" i="4"/>
  <c r="R455" i="4" s="1"/>
  <c r="Q456" i="4"/>
  <c r="R456" i="4" s="1"/>
  <c r="Q457" i="4"/>
  <c r="R457" i="4" s="1"/>
  <c r="Q458" i="4"/>
  <c r="R458" i="4" s="1"/>
  <c r="Q459" i="4"/>
  <c r="R459" i="4" s="1"/>
  <c r="Q460" i="4"/>
  <c r="R460" i="4" s="1"/>
  <c r="Q461" i="4"/>
  <c r="R461" i="4" s="1"/>
  <c r="Q462" i="4"/>
  <c r="R462" i="4" s="1"/>
  <c r="Q463" i="4"/>
  <c r="R463" i="4" s="1"/>
  <c r="Q464" i="4"/>
  <c r="R464" i="4" s="1"/>
  <c r="Q465" i="4"/>
  <c r="R465" i="4" s="1"/>
  <c r="Q466" i="4"/>
  <c r="R466" i="4" s="1"/>
  <c r="Q467" i="4"/>
  <c r="R467" i="4" s="1"/>
  <c r="Q468" i="4"/>
  <c r="R468" i="4" s="1"/>
  <c r="Q469" i="4"/>
  <c r="R469" i="4" s="1"/>
  <c r="Q470" i="4"/>
  <c r="R470" i="4" s="1"/>
  <c r="Q471" i="4"/>
  <c r="R471" i="4" s="1"/>
  <c r="Q472" i="4"/>
  <c r="R472" i="4" s="1"/>
  <c r="Q473" i="4"/>
  <c r="R473" i="4" s="1"/>
  <c r="Q474" i="4"/>
  <c r="R474" i="4" s="1"/>
  <c r="Q475" i="4"/>
  <c r="R475" i="4" s="1"/>
  <c r="Q476" i="4"/>
  <c r="R476" i="4" s="1"/>
  <c r="Q477" i="4"/>
  <c r="R477" i="4" s="1"/>
  <c r="Q478" i="4"/>
  <c r="R478" i="4" s="1"/>
  <c r="Q479" i="4"/>
  <c r="R479" i="4" s="1"/>
  <c r="Q480" i="4"/>
  <c r="R480" i="4" s="1"/>
  <c r="Q481" i="4"/>
  <c r="R481" i="4" s="1"/>
  <c r="Q482" i="4"/>
  <c r="R482" i="4" s="1"/>
  <c r="Q483" i="4"/>
  <c r="R483" i="4" s="1"/>
  <c r="Q484" i="4"/>
  <c r="R484" i="4" s="1"/>
  <c r="Q485" i="4"/>
  <c r="R485" i="4" s="1"/>
  <c r="Q486" i="4"/>
  <c r="R486" i="4" s="1"/>
  <c r="Q487" i="4"/>
  <c r="R487" i="4" s="1"/>
  <c r="Q488" i="4"/>
  <c r="R488" i="4" s="1"/>
  <c r="Q489" i="4"/>
  <c r="R489" i="4" s="1"/>
  <c r="Q490" i="4"/>
  <c r="R490" i="4" s="1"/>
  <c r="Q491" i="4"/>
  <c r="R491" i="4" s="1"/>
  <c r="Q492" i="4"/>
  <c r="R492" i="4" s="1"/>
  <c r="Q493" i="4"/>
  <c r="R493" i="4" s="1"/>
  <c r="Q494" i="4"/>
  <c r="R494" i="4" s="1"/>
  <c r="Q495" i="4"/>
  <c r="R495" i="4" s="1"/>
  <c r="Q496" i="4"/>
  <c r="R496" i="4" s="1"/>
  <c r="Q497" i="4"/>
  <c r="R497" i="4" s="1"/>
  <c r="Q498" i="4"/>
  <c r="R498" i="4" s="1"/>
  <c r="Q499" i="4"/>
  <c r="R499" i="4" s="1"/>
  <c r="Q500" i="4"/>
  <c r="R500" i="4" s="1"/>
  <c r="Q501" i="4"/>
  <c r="R501" i="4" s="1"/>
  <c r="Q502" i="4"/>
  <c r="R502" i="4" s="1"/>
  <c r="Q503" i="4"/>
  <c r="R503" i="4" s="1"/>
  <c r="Q504" i="4"/>
  <c r="R504" i="4" s="1"/>
  <c r="Q505" i="4"/>
  <c r="R505" i="4" s="1"/>
  <c r="Q506" i="4"/>
  <c r="R506" i="4" s="1"/>
  <c r="Q507" i="4"/>
  <c r="R507" i="4" s="1"/>
  <c r="Q508" i="4"/>
  <c r="R508" i="4" s="1"/>
  <c r="Q509" i="4"/>
  <c r="R509" i="4" s="1"/>
  <c r="Q510" i="4"/>
  <c r="R510" i="4" s="1"/>
  <c r="Q511" i="4"/>
  <c r="R511" i="4" s="1"/>
  <c r="Q512" i="4"/>
  <c r="R512" i="4" s="1"/>
  <c r="Q513" i="4"/>
  <c r="R513" i="4" s="1"/>
  <c r="Q514" i="4"/>
  <c r="R514" i="4" s="1"/>
  <c r="Q515" i="4"/>
  <c r="R515" i="4" s="1"/>
  <c r="Q516" i="4"/>
  <c r="R516" i="4" s="1"/>
  <c r="Q517" i="4"/>
  <c r="R517" i="4" s="1"/>
  <c r="Q518" i="4"/>
  <c r="R518" i="4" s="1"/>
  <c r="Q519" i="4"/>
  <c r="R519" i="4" s="1"/>
  <c r="Q520" i="4"/>
  <c r="R520" i="4" s="1"/>
  <c r="Q521" i="4"/>
  <c r="R521" i="4" s="1"/>
  <c r="Q522" i="4"/>
  <c r="R522" i="4" s="1"/>
  <c r="Q523" i="4"/>
  <c r="R523" i="4" s="1"/>
  <c r="Q524" i="4"/>
  <c r="R524" i="4" s="1"/>
  <c r="Q525" i="4"/>
  <c r="R525" i="4" s="1"/>
  <c r="Q526" i="4"/>
  <c r="R526" i="4" s="1"/>
  <c r="Q527" i="4"/>
  <c r="R527" i="4" s="1"/>
  <c r="Q528" i="4"/>
  <c r="R528" i="4" s="1"/>
  <c r="Q529" i="4"/>
  <c r="R529" i="4" s="1"/>
  <c r="Q530" i="4"/>
  <c r="R530" i="4" s="1"/>
  <c r="Q531" i="4"/>
  <c r="R531" i="4" s="1"/>
  <c r="Q532" i="4"/>
  <c r="R532" i="4" s="1"/>
  <c r="Q533" i="4"/>
  <c r="R533" i="4" s="1"/>
  <c r="Q534" i="4"/>
  <c r="R534" i="4" s="1"/>
  <c r="Q535" i="4"/>
  <c r="R535" i="4" s="1"/>
  <c r="Q536" i="4"/>
  <c r="R536" i="4" s="1"/>
  <c r="Q537" i="4"/>
  <c r="R537" i="4" s="1"/>
  <c r="Q538" i="4"/>
  <c r="R538" i="4" s="1"/>
  <c r="Q539" i="4"/>
  <c r="R539" i="4" s="1"/>
  <c r="Q540" i="4"/>
  <c r="R540" i="4" s="1"/>
  <c r="Q541" i="4"/>
  <c r="R541" i="4" s="1"/>
  <c r="Q542" i="4"/>
  <c r="R542" i="4" s="1"/>
  <c r="Q543" i="4"/>
  <c r="R543" i="4" s="1"/>
  <c r="Q544" i="4"/>
  <c r="R544" i="4" s="1"/>
  <c r="Q545" i="4"/>
  <c r="R545" i="4" s="1"/>
  <c r="Q546" i="4"/>
  <c r="R546" i="4" s="1"/>
  <c r="Q547" i="4"/>
  <c r="R547" i="4" s="1"/>
  <c r="Q548" i="4"/>
  <c r="R548" i="4" s="1"/>
  <c r="Q549" i="4"/>
  <c r="R549" i="4" s="1"/>
  <c r="Q550" i="4"/>
  <c r="R550" i="4" s="1"/>
  <c r="Q551" i="4"/>
  <c r="R551" i="4" s="1"/>
  <c r="Q552" i="4"/>
  <c r="R552" i="4" s="1"/>
  <c r="Q553" i="4"/>
  <c r="R553" i="4" s="1"/>
  <c r="Q554" i="4"/>
  <c r="R554" i="4" s="1"/>
  <c r="Q555" i="4"/>
  <c r="R555" i="4" s="1"/>
  <c r="Q556" i="4"/>
  <c r="R556" i="4" s="1"/>
  <c r="Q557" i="4"/>
  <c r="R557" i="4" s="1"/>
  <c r="Q558" i="4"/>
  <c r="R558" i="4" s="1"/>
  <c r="Q559" i="4"/>
  <c r="R559" i="4" s="1"/>
  <c r="Q560" i="4"/>
  <c r="R560" i="4" s="1"/>
  <c r="Q561" i="4"/>
  <c r="R561" i="4" s="1"/>
  <c r="Q562" i="4"/>
  <c r="R562" i="4" s="1"/>
  <c r="Q563" i="4"/>
  <c r="R563" i="4" s="1"/>
  <c r="Q564" i="4"/>
  <c r="R564" i="4" s="1"/>
  <c r="Q565" i="4"/>
  <c r="R565" i="4" s="1"/>
  <c r="Q566" i="4"/>
  <c r="R566" i="4" s="1"/>
  <c r="Q567" i="4"/>
  <c r="R567" i="4" s="1"/>
  <c r="Q568" i="4"/>
  <c r="R568" i="4" s="1"/>
  <c r="Q569" i="4"/>
  <c r="R569" i="4" s="1"/>
  <c r="Q570" i="4"/>
  <c r="R570" i="4" s="1"/>
  <c r="Q571" i="4"/>
  <c r="R571" i="4" s="1"/>
  <c r="Q572" i="4"/>
  <c r="R572" i="4" s="1"/>
  <c r="Q573" i="4"/>
  <c r="R573" i="4" s="1"/>
  <c r="Q574" i="4"/>
  <c r="R574" i="4" s="1"/>
  <c r="Q575" i="4"/>
  <c r="R575" i="4" s="1"/>
  <c r="Q576" i="4"/>
  <c r="R576" i="4" s="1"/>
  <c r="Q577" i="4"/>
  <c r="R577" i="4" s="1"/>
  <c r="Q578" i="4"/>
  <c r="R578" i="4" s="1"/>
  <c r="Q579" i="4"/>
  <c r="R579" i="4" s="1"/>
  <c r="Q580" i="4"/>
  <c r="R580" i="4" s="1"/>
  <c r="Q581" i="4"/>
  <c r="R581" i="4" s="1"/>
  <c r="Q582" i="4"/>
  <c r="R582" i="4" s="1"/>
  <c r="Q583" i="4"/>
  <c r="R583" i="4" s="1"/>
  <c r="Q584" i="4"/>
  <c r="R584" i="4" s="1"/>
  <c r="Q585" i="4"/>
  <c r="R585" i="4" s="1"/>
  <c r="Q586" i="4"/>
  <c r="R586" i="4" s="1"/>
  <c r="Q587" i="4"/>
  <c r="R587" i="4" s="1"/>
  <c r="Q588" i="4"/>
  <c r="R588" i="4" s="1"/>
  <c r="Q589" i="4"/>
  <c r="R589" i="4" s="1"/>
  <c r="Q590" i="4"/>
  <c r="R590" i="4" s="1"/>
  <c r="Q591" i="4"/>
  <c r="R591" i="4" s="1"/>
  <c r="Q592" i="4"/>
  <c r="R592" i="4" s="1"/>
  <c r="Q593" i="4"/>
  <c r="R593" i="4" s="1"/>
  <c r="Q594" i="4"/>
  <c r="R594" i="4" s="1"/>
  <c r="Q595" i="4"/>
  <c r="R595" i="4" s="1"/>
  <c r="Q596" i="4"/>
  <c r="R596" i="4" s="1"/>
  <c r="Q597" i="4"/>
  <c r="R597" i="4" s="1"/>
  <c r="Q598" i="4"/>
  <c r="R598" i="4" s="1"/>
  <c r="Q599" i="4"/>
  <c r="R599" i="4" s="1"/>
  <c r="Q600" i="4"/>
  <c r="R600" i="4" s="1"/>
  <c r="Q601" i="4"/>
  <c r="R601" i="4" s="1"/>
  <c r="Q602" i="4"/>
  <c r="R602" i="4" s="1"/>
  <c r="Q603" i="4"/>
  <c r="R603" i="4" s="1"/>
  <c r="Q604" i="4"/>
  <c r="R604" i="4" s="1"/>
  <c r="Q605" i="4"/>
  <c r="R605" i="4" s="1"/>
  <c r="Q606" i="4"/>
  <c r="R606" i="4" s="1"/>
  <c r="Q607" i="4"/>
  <c r="R607" i="4" s="1"/>
  <c r="Q608" i="4"/>
  <c r="R608" i="4" s="1"/>
  <c r="Q609" i="4"/>
  <c r="R609" i="4" s="1"/>
  <c r="Q610" i="4"/>
  <c r="R610" i="4" s="1"/>
  <c r="Q611" i="4"/>
  <c r="R611" i="4" s="1"/>
  <c r="Q612" i="4"/>
  <c r="R612" i="4" s="1"/>
  <c r="Q613" i="4"/>
  <c r="R613" i="4" s="1"/>
  <c r="Q614" i="4"/>
  <c r="R614" i="4" s="1"/>
  <c r="Q615" i="4"/>
  <c r="R615" i="4" s="1"/>
  <c r="Q616" i="4"/>
  <c r="R616" i="4" s="1"/>
  <c r="Q617" i="4"/>
  <c r="R617" i="4" s="1"/>
  <c r="Q618" i="4"/>
  <c r="R618" i="4" s="1"/>
  <c r="Q619" i="4"/>
  <c r="R619" i="4" s="1"/>
  <c r="Q620" i="4"/>
  <c r="R620" i="4" s="1"/>
  <c r="Q621" i="4"/>
  <c r="R621" i="4" s="1"/>
  <c r="Q622" i="4"/>
  <c r="R622" i="4" s="1"/>
  <c r="Q623" i="4"/>
  <c r="R623" i="4" s="1"/>
  <c r="Q624" i="4"/>
  <c r="R624" i="4" s="1"/>
  <c r="Q625" i="4"/>
  <c r="R625" i="4" s="1"/>
  <c r="Q626" i="4"/>
  <c r="R626" i="4" s="1"/>
  <c r="Q627" i="4"/>
  <c r="R627" i="4" s="1"/>
  <c r="Q628" i="4"/>
  <c r="R628" i="4" s="1"/>
  <c r="Q629" i="4"/>
  <c r="R629" i="4" s="1"/>
  <c r="Q630" i="4"/>
  <c r="R630" i="4" s="1"/>
  <c r="Q631" i="4"/>
  <c r="R631" i="4" s="1"/>
  <c r="Q632" i="4"/>
  <c r="R632" i="4" s="1"/>
  <c r="Q633" i="4"/>
  <c r="R633" i="4" s="1"/>
  <c r="Q634" i="4"/>
  <c r="R634" i="4" s="1"/>
  <c r="Q635" i="4"/>
  <c r="R635" i="4" s="1"/>
  <c r="Q636" i="4"/>
  <c r="R636" i="4" s="1"/>
  <c r="Q637" i="4"/>
  <c r="R637" i="4" s="1"/>
  <c r="Q638" i="4"/>
  <c r="R638" i="4" s="1"/>
  <c r="Q639" i="4"/>
  <c r="R639" i="4" s="1"/>
  <c r="Q640" i="4"/>
  <c r="R640" i="4" s="1"/>
  <c r="Q641" i="4"/>
  <c r="R641" i="4" s="1"/>
  <c r="Q642" i="4"/>
  <c r="R642" i="4" s="1"/>
  <c r="Q643" i="4"/>
  <c r="R643" i="4" s="1"/>
  <c r="Q644" i="4"/>
  <c r="R644" i="4" s="1"/>
  <c r="Q645" i="4"/>
  <c r="R645" i="4" s="1"/>
  <c r="Q646" i="4"/>
  <c r="R646" i="4" s="1"/>
  <c r="Q647" i="4"/>
  <c r="R647" i="4" s="1"/>
  <c r="Q648" i="4"/>
  <c r="R648" i="4" s="1"/>
  <c r="Q649" i="4"/>
  <c r="R649" i="4" s="1"/>
  <c r="Q650" i="4"/>
  <c r="R650" i="4" s="1"/>
  <c r="Q651" i="4"/>
  <c r="R651" i="4" s="1"/>
  <c r="Q652" i="4"/>
  <c r="R652" i="4" s="1"/>
  <c r="Q653" i="4"/>
  <c r="R653" i="4" s="1"/>
  <c r="Q654" i="4"/>
  <c r="R654" i="4" s="1"/>
  <c r="Q655" i="4"/>
  <c r="R655" i="4" s="1"/>
  <c r="Q656" i="4"/>
  <c r="R656" i="4" s="1"/>
  <c r="Q657" i="4"/>
  <c r="R657" i="4" s="1"/>
  <c r="Q658" i="4"/>
  <c r="R658" i="4" s="1"/>
  <c r="Q659" i="4"/>
  <c r="R659" i="4" s="1"/>
  <c r="Q660" i="4"/>
  <c r="R660" i="4" s="1"/>
  <c r="Q661" i="4"/>
  <c r="R661" i="4" s="1"/>
  <c r="Q662" i="4"/>
  <c r="R662" i="4" s="1"/>
  <c r="Q663" i="4"/>
  <c r="R663" i="4" s="1"/>
  <c r="Q664" i="4"/>
  <c r="R664" i="4" s="1"/>
  <c r="Q665" i="4"/>
  <c r="R665" i="4" s="1"/>
  <c r="Q666" i="4"/>
  <c r="R666" i="4" s="1"/>
  <c r="Q667" i="4"/>
  <c r="R667" i="4" s="1"/>
  <c r="Q668" i="4"/>
  <c r="R668" i="4" s="1"/>
  <c r="Q669" i="4"/>
  <c r="R669" i="4" s="1"/>
  <c r="Q670" i="4"/>
  <c r="R670" i="4" s="1"/>
  <c r="Q671" i="4"/>
  <c r="R671" i="4" s="1"/>
  <c r="Q672" i="4"/>
  <c r="R672" i="4" s="1"/>
  <c r="Q673" i="4"/>
  <c r="R673" i="4" s="1"/>
  <c r="Q674" i="4"/>
  <c r="R674" i="4" s="1"/>
  <c r="Q675" i="4"/>
  <c r="R675" i="4" s="1"/>
  <c r="Q676" i="4"/>
  <c r="R676" i="4" s="1"/>
  <c r="Q677" i="4"/>
  <c r="R677" i="4" s="1"/>
  <c r="Q678" i="4"/>
  <c r="R678" i="4" s="1"/>
  <c r="Q679" i="4"/>
  <c r="R679" i="4" s="1"/>
  <c r="Q680" i="4"/>
  <c r="R680" i="4" s="1"/>
  <c r="Q681" i="4"/>
  <c r="R681" i="4" s="1"/>
  <c r="Q682" i="4"/>
  <c r="R682" i="4" s="1"/>
  <c r="Q683" i="4"/>
  <c r="R683" i="4" s="1"/>
  <c r="Q684" i="4"/>
  <c r="R684" i="4" s="1"/>
  <c r="Q685" i="4"/>
  <c r="R685" i="4" s="1"/>
  <c r="Q686" i="4"/>
  <c r="R686" i="4" s="1"/>
  <c r="Q687" i="4"/>
  <c r="R687" i="4" s="1"/>
  <c r="Q688" i="4"/>
  <c r="R688" i="4" s="1"/>
  <c r="Q689" i="4"/>
  <c r="R689" i="4" s="1"/>
  <c r="Q690" i="4"/>
  <c r="R690" i="4" s="1"/>
  <c r="Q691" i="4"/>
  <c r="R691" i="4" s="1"/>
  <c r="Q692" i="4"/>
  <c r="R692" i="4" s="1"/>
  <c r="Q693" i="4"/>
  <c r="R693" i="4" s="1"/>
  <c r="Q694" i="4"/>
  <c r="R694" i="4" s="1"/>
  <c r="Q695" i="4"/>
  <c r="R695" i="4" s="1"/>
  <c r="Q696" i="4"/>
  <c r="R696" i="4" s="1"/>
  <c r="Q697" i="4"/>
  <c r="R697" i="4" s="1"/>
  <c r="Q698" i="4"/>
  <c r="R698" i="4" s="1"/>
  <c r="Q699" i="4"/>
  <c r="R699" i="4" s="1"/>
  <c r="Q700" i="4"/>
  <c r="R700" i="4" s="1"/>
  <c r="Q701" i="4"/>
  <c r="R701" i="4" s="1"/>
  <c r="Q702" i="4"/>
  <c r="R702" i="4" s="1"/>
  <c r="Q703" i="4"/>
  <c r="R703" i="4" s="1"/>
  <c r="Q704" i="4"/>
  <c r="R704" i="4" s="1"/>
  <c r="Q705" i="4"/>
  <c r="R705" i="4" s="1"/>
  <c r="Q706" i="4"/>
  <c r="R706" i="4" s="1"/>
  <c r="Q707" i="4"/>
  <c r="R707" i="4" s="1"/>
  <c r="Q708" i="4"/>
  <c r="R708" i="4" s="1"/>
  <c r="Q709" i="4"/>
  <c r="R709" i="4" s="1"/>
  <c r="Q710" i="4"/>
  <c r="R710" i="4" s="1"/>
  <c r="Q711" i="4"/>
  <c r="R711" i="4" s="1"/>
  <c r="Q712" i="4"/>
  <c r="R712" i="4" s="1"/>
  <c r="Q713" i="4"/>
  <c r="R713" i="4" s="1"/>
  <c r="Q714" i="4"/>
  <c r="R714" i="4" s="1"/>
  <c r="Q715" i="4"/>
  <c r="R715" i="4" s="1"/>
  <c r="Q716" i="4"/>
  <c r="R716" i="4" s="1"/>
  <c r="Q717" i="4"/>
  <c r="R717" i="4" s="1"/>
  <c r="Q718" i="4"/>
  <c r="R718" i="4" s="1"/>
  <c r="Q719" i="4"/>
  <c r="R719" i="4" s="1"/>
  <c r="Q720" i="4"/>
  <c r="R720" i="4" s="1"/>
  <c r="Q721" i="4"/>
  <c r="R721" i="4" s="1"/>
  <c r="Q722" i="4"/>
  <c r="R722" i="4" s="1"/>
  <c r="Q723" i="4"/>
  <c r="R723" i="4" s="1"/>
  <c r="Q724" i="4"/>
  <c r="R724" i="4" s="1"/>
  <c r="Q725" i="4"/>
  <c r="R725" i="4" s="1"/>
  <c r="Q726" i="4"/>
  <c r="R726" i="4" s="1"/>
  <c r="Q727" i="4"/>
  <c r="R727" i="4" s="1"/>
  <c r="Q728" i="4"/>
  <c r="R728" i="4" s="1"/>
  <c r="Q729" i="4"/>
  <c r="R729" i="4" s="1"/>
  <c r="Q730" i="4"/>
  <c r="R730" i="4" s="1"/>
  <c r="Q731" i="4"/>
  <c r="R731" i="4" s="1"/>
  <c r="Q732" i="4"/>
  <c r="R732" i="4" s="1"/>
  <c r="Q733" i="4"/>
  <c r="R733" i="4" s="1"/>
  <c r="Q734" i="4"/>
  <c r="R734" i="4" s="1"/>
  <c r="Q735" i="4"/>
  <c r="R735" i="4" s="1"/>
  <c r="Q736" i="4"/>
  <c r="R736" i="4" s="1"/>
  <c r="Q737" i="4"/>
  <c r="R737" i="4" s="1"/>
  <c r="Q738" i="4"/>
  <c r="R738" i="4" s="1"/>
  <c r="Q739" i="4"/>
  <c r="R739" i="4" s="1"/>
  <c r="Q740" i="4"/>
  <c r="R740" i="4" s="1"/>
  <c r="Q741" i="4"/>
  <c r="R741" i="4" s="1"/>
  <c r="Q742" i="4"/>
  <c r="R742" i="4" s="1"/>
  <c r="Q743" i="4"/>
  <c r="R743" i="4" s="1"/>
  <c r="Q744" i="4"/>
  <c r="R744" i="4" s="1"/>
  <c r="Q745" i="4"/>
  <c r="R745" i="4" s="1"/>
  <c r="Q746" i="4"/>
  <c r="R746" i="4" s="1"/>
  <c r="Q747" i="4"/>
  <c r="R747" i="4" s="1"/>
  <c r="Q748" i="4"/>
  <c r="R748" i="4" s="1"/>
  <c r="Q749" i="4"/>
  <c r="R749" i="4" s="1"/>
  <c r="Q750" i="4"/>
  <c r="R750" i="4" s="1"/>
  <c r="Q751" i="4"/>
  <c r="R751" i="4" s="1"/>
  <c r="Q752" i="4"/>
  <c r="R752" i="4" s="1"/>
  <c r="Q753" i="4"/>
  <c r="R753" i="4" s="1"/>
  <c r="Q754" i="4"/>
  <c r="R754" i="4" s="1"/>
  <c r="Q755" i="4"/>
  <c r="R755" i="4" s="1"/>
  <c r="Q756" i="4"/>
  <c r="R756" i="4" s="1"/>
  <c r="Q757" i="4"/>
  <c r="R757" i="4" s="1"/>
  <c r="Q758" i="4"/>
  <c r="R758" i="4" s="1"/>
  <c r="Q759" i="4"/>
  <c r="R759" i="4" s="1"/>
  <c r="Q760" i="4"/>
  <c r="R760" i="4" s="1"/>
  <c r="Q761" i="4"/>
  <c r="R761" i="4" s="1"/>
  <c r="Q762" i="4"/>
  <c r="R762" i="4" s="1"/>
  <c r="Q763" i="4"/>
  <c r="R763" i="4" s="1"/>
  <c r="Q764" i="4"/>
  <c r="R764" i="4" s="1"/>
  <c r="Q765" i="4"/>
  <c r="R765" i="4" s="1"/>
  <c r="Q766" i="4"/>
  <c r="R766" i="4" s="1"/>
  <c r="Q767" i="4"/>
  <c r="R767" i="4" s="1"/>
  <c r="Q768" i="4"/>
  <c r="R768" i="4" s="1"/>
  <c r="Q769" i="4"/>
  <c r="R769" i="4" s="1"/>
  <c r="Q770" i="4"/>
  <c r="R770" i="4" s="1"/>
  <c r="Q771" i="4"/>
  <c r="R771" i="4" s="1"/>
  <c r="Q772" i="4"/>
  <c r="R772" i="4" s="1"/>
  <c r="Q773" i="4"/>
  <c r="R773" i="4" s="1"/>
  <c r="Q774" i="4"/>
  <c r="R774" i="4" s="1"/>
  <c r="Q775" i="4"/>
  <c r="R775" i="4" s="1"/>
  <c r="Q776" i="4"/>
  <c r="R776" i="4" s="1"/>
  <c r="Q777" i="4"/>
  <c r="R777" i="4" s="1"/>
  <c r="Q778" i="4"/>
  <c r="R778" i="4" s="1"/>
  <c r="Q779" i="4"/>
  <c r="R779" i="4" s="1"/>
  <c r="Q780" i="4"/>
  <c r="R780" i="4" s="1"/>
  <c r="Q781" i="4"/>
  <c r="R781" i="4" s="1"/>
  <c r="Q782" i="4"/>
  <c r="R782" i="4" s="1"/>
  <c r="Q783" i="4"/>
  <c r="R783" i="4" s="1"/>
  <c r="Q784" i="4"/>
  <c r="R784" i="4" s="1"/>
  <c r="Q785" i="4"/>
  <c r="R785" i="4" s="1"/>
  <c r="Q786" i="4"/>
  <c r="R786" i="4" s="1"/>
  <c r="Q787" i="4"/>
  <c r="R787" i="4" s="1"/>
  <c r="Q788" i="4"/>
  <c r="R788" i="4" s="1"/>
  <c r="Q789" i="4"/>
  <c r="R789" i="4" s="1"/>
  <c r="Q790" i="4"/>
  <c r="R790" i="4" s="1"/>
  <c r="Q791" i="4"/>
  <c r="R791" i="4" s="1"/>
  <c r="Q792" i="4"/>
  <c r="R792" i="4" s="1"/>
  <c r="Q793" i="4"/>
  <c r="R793" i="4" s="1"/>
  <c r="Q794" i="4"/>
  <c r="R794" i="4" s="1"/>
  <c r="Q795" i="4"/>
  <c r="R795" i="4" s="1"/>
  <c r="Q796" i="4"/>
  <c r="R796" i="4" s="1"/>
  <c r="Q797" i="4"/>
  <c r="R797" i="4" s="1"/>
  <c r="Q798" i="4"/>
  <c r="R798" i="4" s="1"/>
  <c r="Q799" i="4"/>
  <c r="R799" i="4" s="1"/>
  <c r="Q800" i="4"/>
  <c r="R800" i="4" s="1"/>
  <c r="Q801" i="4"/>
  <c r="R801" i="4" s="1"/>
  <c r="Q802" i="4"/>
  <c r="R802" i="4" s="1"/>
  <c r="Q803" i="4"/>
  <c r="R803" i="4" s="1"/>
  <c r="Q804" i="4"/>
  <c r="R804" i="4" s="1"/>
  <c r="Q805" i="4"/>
  <c r="R805" i="4" s="1"/>
  <c r="Q806" i="4"/>
  <c r="R806" i="4" s="1"/>
  <c r="Q807" i="4"/>
  <c r="R807" i="4" s="1"/>
  <c r="Q808" i="4"/>
  <c r="R808" i="4" s="1"/>
  <c r="Q809" i="4"/>
  <c r="R809" i="4" s="1"/>
  <c r="Q810" i="4"/>
  <c r="R810" i="4" s="1"/>
  <c r="Q811" i="4"/>
  <c r="R811" i="4" s="1"/>
  <c r="Q812" i="4"/>
  <c r="R812" i="4" s="1"/>
  <c r="Q813" i="4"/>
  <c r="R813" i="4" s="1"/>
  <c r="Q814" i="4"/>
  <c r="R814" i="4" s="1"/>
  <c r="Q815" i="4"/>
  <c r="R815" i="4" s="1"/>
  <c r="Q816" i="4"/>
  <c r="R816" i="4" s="1"/>
  <c r="Q817" i="4"/>
  <c r="R817" i="4" s="1"/>
  <c r="Q818" i="4"/>
  <c r="R818" i="4" s="1"/>
  <c r="Q819" i="4"/>
  <c r="R819" i="4" s="1"/>
  <c r="Q820" i="4"/>
  <c r="R820" i="4" s="1"/>
  <c r="Q821" i="4"/>
  <c r="R821" i="4" s="1"/>
  <c r="Q822" i="4"/>
  <c r="R822" i="4" s="1"/>
  <c r="Q823" i="4"/>
  <c r="R823" i="4" s="1"/>
  <c r="Q824" i="4"/>
  <c r="R824" i="4" s="1"/>
  <c r="Q825" i="4"/>
  <c r="R825" i="4" s="1"/>
  <c r="Q826" i="4"/>
  <c r="R826" i="4" s="1"/>
  <c r="Q827" i="4"/>
  <c r="R827" i="4" s="1"/>
  <c r="Q828" i="4"/>
  <c r="R828" i="4" s="1"/>
  <c r="Q829" i="4"/>
  <c r="R829" i="4" s="1"/>
  <c r="Q830" i="4"/>
  <c r="R830" i="4" s="1"/>
  <c r="Q831" i="4"/>
  <c r="R831" i="4" s="1"/>
  <c r="Q832" i="4"/>
  <c r="R832" i="4" s="1"/>
  <c r="Q833" i="4"/>
  <c r="R833" i="4" s="1"/>
  <c r="Q834" i="4"/>
  <c r="R834" i="4" s="1"/>
  <c r="Q835" i="4"/>
  <c r="R835" i="4" s="1"/>
  <c r="Q836" i="4"/>
  <c r="R836" i="4" s="1"/>
  <c r="Q837" i="4"/>
  <c r="R837" i="4" s="1"/>
  <c r="Q838" i="4"/>
  <c r="R838" i="4" s="1"/>
  <c r="Q839" i="4"/>
  <c r="R839" i="4" s="1"/>
  <c r="Q840" i="4"/>
  <c r="R840" i="4" s="1"/>
  <c r="Q841" i="4"/>
  <c r="R841" i="4" s="1"/>
  <c r="Q842" i="4"/>
  <c r="R842" i="4" s="1"/>
  <c r="Q843" i="4"/>
  <c r="R843" i="4" s="1"/>
  <c r="Q844" i="4"/>
  <c r="R844" i="4" s="1"/>
  <c r="Q845" i="4"/>
  <c r="R845" i="4" s="1"/>
  <c r="Q846" i="4"/>
  <c r="R846" i="4" s="1"/>
  <c r="Q847" i="4"/>
  <c r="R847" i="4" s="1"/>
  <c r="Q848" i="4"/>
  <c r="R848" i="4" s="1"/>
  <c r="Q849" i="4"/>
  <c r="R849" i="4" s="1"/>
  <c r="Q850" i="4"/>
  <c r="R850" i="4" s="1"/>
  <c r="Q851" i="4"/>
  <c r="R851" i="4" s="1"/>
  <c r="Q852" i="4"/>
  <c r="R852" i="4" s="1"/>
  <c r="Q853" i="4"/>
  <c r="R853" i="4" s="1"/>
  <c r="Q854" i="4"/>
  <c r="R854" i="4" s="1"/>
  <c r="Q855" i="4"/>
  <c r="R855" i="4" s="1"/>
  <c r="Q856" i="4"/>
  <c r="R856" i="4" s="1"/>
  <c r="Q857" i="4"/>
  <c r="R857" i="4" s="1"/>
  <c r="Q858" i="4"/>
  <c r="R858" i="4" s="1"/>
  <c r="Q859" i="4"/>
  <c r="R859" i="4" s="1"/>
  <c r="Q860" i="4"/>
  <c r="R860" i="4" s="1"/>
  <c r="Q861" i="4"/>
  <c r="R861" i="4" s="1"/>
  <c r="Q862" i="4"/>
  <c r="R862" i="4" s="1"/>
  <c r="Q863" i="4"/>
  <c r="R863" i="4" s="1"/>
  <c r="Q864" i="4"/>
  <c r="R864" i="4" s="1"/>
  <c r="Q865" i="4"/>
  <c r="R865" i="4" s="1"/>
  <c r="Q866" i="4"/>
  <c r="R866" i="4" s="1"/>
  <c r="Q867" i="4"/>
  <c r="R867" i="4" s="1"/>
  <c r="Q868" i="4"/>
  <c r="R868" i="4" s="1"/>
  <c r="Q869" i="4"/>
  <c r="R869" i="4" s="1"/>
  <c r="Q870" i="4"/>
  <c r="R870" i="4" s="1"/>
  <c r="Q871" i="4"/>
  <c r="R871" i="4" s="1"/>
  <c r="Q872" i="4"/>
  <c r="R872" i="4" s="1"/>
  <c r="Q873" i="4"/>
  <c r="R873" i="4" s="1"/>
  <c r="Q874" i="4"/>
  <c r="R874" i="4" s="1"/>
  <c r="Q875" i="4"/>
  <c r="R875" i="4" s="1"/>
  <c r="Q876" i="4"/>
  <c r="R876" i="4" s="1"/>
  <c r="Q877" i="4"/>
  <c r="R877" i="4" s="1"/>
  <c r="Q878" i="4"/>
  <c r="R878" i="4" s="1"/>
  <c r="Q879" i="4"/>
  <c r="R879" i="4" s="1"/>
  <c r="Q880" i="4"/>
  <c r="R880" i="4" s="1"/>
  <c r="Q881" i="4"/>
  <c r="R881" i="4" s="1"/>
  <c r="Q882" i="4"/>
  <c r="R882" i="4" s="1"/>
  <c r="Q883" i="4"/>
  <c r="R883" i="4" s="1"/>
  <c r="Q884" i="4"/>
  <c r="R884" i="4" s="1"/>
  <c r="Q885" i="4"/>
  <c r="R885" i="4" s="1"/>
  <c r="Q886" i="4"/>
  <c r="R886" i="4" s="1"/>
  <c r="Q887" i="4"/>
  <c r="R887" i="4" s="1"/>
  <c r="Q888" i="4"/>
  <c r="R888" i="4" s="1"/>
  <c r="Q889" i="4"/>
  <c r="R889" i="4" s="1"/>
  <c r="Q890" i="4"/>
  <c r="R890" i="4" s="1"/>
  <c r="Q891" i="4"/>
  <c r="R891" i="4" s="1"/>
  <c r="Q892" i="4"/>
  <c r="R892" i="4" s="1"/>
  <c r="Q893" i="4"/>
  <c r="R893" i="4" s="1"/>
  <c r="Q894" i="4"/>
  <c r="R894" i="4" s="1"/>
  <c r="Q895" i="4"/>
  <c r="R895" i="4" s="1"/>
  <c r="Q896" i="4"/>
  <c r="R896" i="4" s="1"/>
  <c r="Q897" i="4"/>
  <c r="R897" i="4" s="1"/>
  <c r="Q898" i="4"/>
  <c r="R898" i="4" s="1"/>
  <c r="Q899" i="4"/>
  <c r="R899" i="4" s="1"/>
  <c r="Q900" i="4"/>
  <c r="R900" i="4" s="1"/>
  <c r="Q901" i="4"/>
  <c r="R901" i="4" s="1"/>
  <c r="Q902" i="4"/>
  <c r="R902" i="4" s="1"/>
  <c r="Q903" i="4"/>
  <c r="R903" i="4" s="1"/>
  <c r="Q904" i="4"/>
  <c r="R904" i="4" s="1"/>
  <c r="Q905" i="4"/>
  <c r="R905" i="4" s="1"/>
  <c r="Q906" i="4"/>
  <c r="R906" i="4" s="1"/>
  <c r="Q2" i="4"/>
  <c r="R2" i="4" s="1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2" i="4"/>
  <c r="E8" i="6"/>
  <c r="D8" i="6"/>
  <c r="B8" i="3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2" i="7"/>
  <c r="B6" i="3"/>
  <c r="C4" i="3"/>
  <c r="L3" i="4" a="1"/>
  <c r="L3" i="4" s="1"/>
  <c r="L4" i="4" a="1"/>
  <c r="L4" i="4" s="1"/>
  <c r="L5" i="4" a="1"/>
  <c r="L5" i="4" s="1"/>
  <c r="L6" i="4" a="1"/>
  <c r="L6" i="4" s="1"/>
  <c r="L7" i="4" a="1"/>
  <c r="L7" i="4" s="1"/>
  <c r="L8" i="4" a="1"/>
  <c r="L8" i="4" s="1"/>
  <c r="L9" i="4" a="1"/>
  <c r="L9" i="4" s="1"/>
  <c r="L10" i="4" a="1"/>
  <c r="L10" i="4" s="1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 s="1"/>
  <c r="L23" i="4" a="1"/>
  <c r="L23" i="4" s="1"/>
  <c r="L24" i="4" a="1"/>
  <c r="L24" i="4" s="1"/>
  <c r="L25" i="4" a="1"/>
  <c r="L25" i="4" s="1"/>
  <c r="L26" i="4" a="1"/>
  <c r="L26" i="4" s="1"/>
  <c r="L27" i="4" a="1"/>
  <c r="L27" i="4" s="1"/>
  <c r="L28" i="4" a="1"/>
  <c r="L28" i="4" s="1"/>
  <c r="L29" i="4" a="1"/>
  <c r="L29" i="4" s="1"/>
  <c r="L30" i="4" a="1"/>
  <c r="L30" i="4" s="1"/>
  <c r="L31" i="4" a="1"/>
  <c r="L31" i="4" s="1"/>
  <c r="L32" i="4" a="1"/>
  <c r="L32" i="4" s="1"/>
  <c r="L33" i="4" a="1"/>
  <c r="L33" i="4" s="1"/>
  <c r="L34" i="4" a="1"/>
  <c r="L34" i="4" s="1"/>
  <c r="L35" i="4" a="1"/>
  <c r="L35" i="4" s="1"/>
  <c r="L36" i="4" a="1"/>
  <c r="L36" i="4" s="1"/>
  <c r="L37" i="4" a="1"/>
  <c r="L37" i="4" s="1"/>
  <c r="L38" i="4" a="1"/>
  <c r="L38" i="4" s="1"/>
  <c r="L39" i="4" a="1"/>
  <c r="L39" i="4" s="1"/>
  <c r="L40" i="4" a="1"/>
  <c r="L40" i="4" s="1"/>
  <c r="L41" i="4" a="1"/>
  <c r="L41" i="4" s="1"/>
  <c r="L42" i="4" a="1"/>
  <c r="L42" i="4" s="1"/>
  <c r="L43" i="4" a="1"/>
  <c r="L43" i="4" s="1"/>
  <c r="L44" i="4" a="1"/>
  <c r="L44" i="4" s="1"/>
  <c r="L45" i="4" a="1"/>
  <c r="L45" i="4" s="1"/>
  <c r="L46" i="4" a="1"/>
  <c r="L46" i="4" s="1"/>
  <c r="L47" i="4" a="1"/>
  <c r="L47" i="4" s="1"/>
  <c r="L48" i="4" a="1"/>
  <c r="L48" i="4" s="1"/>
  <c r="L49" i="4" a="1"/>
  <c r="L49" i="4" s="1"/>
  <c r="L50" i="4" a="1"/>
  <c r="L50" i="4" s="1"/>
  <c r="L51" i="4" a="1"/>
  <c r="L51" i="4" s="1"/>
  <c r="L52" i="4" a="1"/>
  <c r="L52" i="4" s="1"/>
  <c r="L53" i="4" a="1"/>
  <c r="L53" i="4" s="1"/>
  <c r="L54" i="4" a="1"/>
  <c r="L54" i="4" s="1"/>
  <c r="L55" i="4" a="1"/>
  <c r="L55" i="4" s="1"/>
  <c r="L56" i="4" a="1"/>
  <c r="L56" i="4" s="1"/>
  <c r="L57" i="4" a="1"/>
  <c r="L57" i="4" s="1"/>
  <c r="L58" i="4" a="1"/>
  <c r="L58" i="4" s="1"/>
  <c r="L59" i="4" a="1"/>
  <c r="L59" i="4" s="1"/>
  <c r="L60" i="4" a="1"/>
  <c r="L60" i="4" s="1"/>
  <c r="L61" i="4" a="1"/>
  <c r="L61" i="4" s="1"/>
  <c r="L62" i="4" a="1"/>
  <c r="L62" i="4" s="1"/>
  <c r="L63" i="4" a="1"/>
  <c r="L63" i="4" s="1"/>
  <c r="L64" i="4" a="1"/>
  <c r="L64" i="4" s="1"/>
  <c r="L65" i="4" a="1"/>
  <c r="L65" i="4" s="1"/>
  <c r="L66" i="4" a="1"/>
  <c r="L66" i="4" s="1"/>
  <c r="L67" i="4" a="1"/>
  <c r="L67" i="4" s="1"/>
  <c r="L68" i="4" a="1"/>
  <c r="L68" i="4" s="1"/>
  <c r="L69" i="4" a="1"/>
  <c r="L69" i="4" s="1"/>
  <c r="L70" i="4" a="1"/>
  <c r="L70" i="4" s="1"/>
  <c r="L71" i="4" a="1"/>
  <c r="L71" i="4" s="1"/>
  <c r="L72" i="4" a="1"/>
  <c r="L72" i="4" s="1"/>
  <c r="L73" i="4" a="1"/>
  <c r="L73" i="4" s="1"/>
  <c r="L74" i="4" a="1"/>
  <c r="L74" i="4" s="1"/>
  <c r="L75" i="4" a="1"/>
  <c r="L75" i="4" s="1"/>
  <c r="L76" i="4" a="1"/>
  <c r="L76" i="4" s="1"/>
  <c r="L77" i="4" a="1"/>
  <c r="L77" i="4" s="1"/>
  <c r="L78" i="4" a="1"/>
  <c r="L78" i="4" s="1"/>
  <c r="L79" i="4" a="1"/>
  <c r="L79" i="4" s="1"/>
  <c r="L80" i="4" a="1"/>
  <c r="L80" i="4" s="1"/>
  <c r="L81" i="4" a="1"/>
  <c r="L81" i="4" s="1"/>
  <c r="L82" i="4" a="1"/>
  <c r="L82" i="4" s="1"/>
  <c r="L83" i="4" a="1"/>
  <c r="L83" i="4" s="1"/>
  <c r="L84" i="4" a="1"/>
  <c r="L84" i="4" s="1"/>
  <c r="L85" i="4" a="1"/>
  <c r="L85" i="4" s="1"/>
  <c r="L86" i="4" a="1"/>
  <c r="L86" i="4" s="1"/>
  <c r="L87" i="4" a="1"/>
  <c r="L87" i="4" s="1"/>
  <c r="L88" i="4" a="1"/>
  <c r="L88" i="4" s="1"/>
  <c r="L89" i="4" a="1"/>
  <c r="L89" i="4" s="1"/>
  <c r="L90" i="4" a="1"/>
  <c r="L90" i="4" s="1"/>
  <c r="L91" i="4" a="1"/>
  <c r="L91" i="4" s="1"/>
  <c r="L92" i="4" a="1"/>
  <c r="L92" i="4" s="1"/>
  <c r="L93" i="4" a="1"/>
  <c r="L93" i="4" s="1"/>
  <c r="L94" i="4" a="1"/>
  <c r="L94" i="4" s="1"/>
  <c r="L95" i="4" a="1"/>
  <c r="L95" i="4" s="1"/>
  <c r="L96" i="4" a="1"/>
  <c r="L96" i="4" s="1"/>
  <c r="L97" i="4" a="1"/>
  <c r="L97" i="4" s="1"/>
  <c r="L98" i="4" a="1"/>
  <c r="L98" i="4" s="1"/>
  <c r="L99" i="4" a="1"/>
  <c r="L99" i="4" s="1"/>
  <c r="L100" i="4" a="1"/>
  <c r="L100" i="4" s="1"/>
  <c r="L101" i="4" a="1"/>
  <c r="L101" i="4" s="1"/>
  <c r="L102" i="4" a="1"/>
  <c r="L102" i="4" s="1"/>
  <c r="L103" i="4" a="1"/>
  <c r="L103" i="4" s="1"/>
  <c r="L104" i="4" a="1"/>
  <c r="L104" i="4" s="1"/>
  <c r="L105" i="4" a="1"/>
  <c r="L105" i="4" s="1"/>
  <c r="L106" i="4" a="1"/>
  <c r="L106" i="4" s="1"/>
  <c r="L107" i="4" a="1"/>
  <c r="L107" i="4" s="1"/>
  <c r="L108" i="4" a="1"/>
  <c r="L108" i="4" s="1"/>
  <c r="L109" i="4" a="1"/>
  <c r="L109" i="4" s="1"/>
  <c r="L110" i="4" a="1"/>
  <c r="L110" i="4" s="1"/>
  <c r="L111" i="4" a="1"/>
  <c r="L111" i="4" s="1"/>
  <c r="L112" i="4" a="1"/>
  <c r="L112" i="4" s="1"/>
  <c r="L113" i="4" a="1"/>
  <c r="L113" i="4" s="1"/>
  <c r="L114" i="4" a="1"/>
  <c r="L114" i="4" s="1"/>
  <c r="L115" i="4" a="1"/>
  <c r="L115" i="4" s="1"/>
  <c r="L116" i="4" a="1"/>
  <c r="L116" i="4" s="1"/>
  <c r="L117" i="4" a="1"/>
  <c r="L117" i="4" s="1"/>
  <c r="L118" i="4" a="1"/>
  <c r="L118" i="4" s="1"/>
  <c r="L119" i="4" a="1"/>
  <c r="L119" i="4" s="1"/>
  <c r="L120" i="4" a="1"/>
  <c r="L120" i="4" s="1"/>
  <c r="L121" i="4" a="1"/>
  <c r="L121" i="4" s="1"/>
  <c r="L122" i="4" a="1"/>
  <c r="L122" i="4" s="1"/>
  <c r="L123" i="4" a="1"/>
  <c r="L123" i="4" s="1"/>
  <c r="L124" i="4" a="1"/>
  <c r="L124" i="4" s="1"/>
  <c r="L125" i="4" a="1"/>
  <c r="L125" i="4" s="1"/>
  <c r="L126" i="4" a="1"/>
  <c r="L126" i="4" s="1"/>
  <c r="L127" i="4" a="1"/>
  <c r="L127" i="4" s="1"/>
  <c r="L128" i="4" a="1"/>
  <c r="L128" i="4" s="1"/>
  <c r="L129" i="4" a="1"/>
  <c r="L129" i="4" s="1"/>
  <c r="L130" i="4" a="1"/>
  <c r="L130" i="4" s="1"/>
  <c r="L131" i="4" a="1"/>
  <c r="L131" i="4" s="1"/>
  <c r="L132" i="4" a="1"/>
  <c r="L132" i="4" s="1"/>
  <c r="L133" i="4" a="1"/>
  <c r="L133" i="4" s="1"/>
  <c r="L134" i="4" a="1"/>
  <c r="L134" i="4" s="1"/>
  <c r="L135" i="4" a="1"/>
  <c r="L135" i="4" s="1"/>
  <c r="L136" i="4" a="1"/>
  <c r="L136" i="4" s="1"/>
  <c r="L137" i="4" a="1"/>
  <c r="L137" i="4" s="1"/>
  <c r="L138" i="4" a="1"/>
  <c r="L138" i="4" s="1"/>
  <c r="L139" i="4" a="1"/>
  <c r="L139" i="4" s="1"/>
  <c r="L140" i="4" a="1"/>
  <c r="L140" i="4" s="1"/>
  <c r="L141" i="4" a="1"/>
  <c r="L141" i="4" s="1"/>
  <c r="L142" i="4" a="1"/>
  <c r="L142" i="4" s="1"/>
  <c r="L143" i="4" a="1"/>
  <c r="L143" i="4" s="1"/>
  <c r="L144" i="4" a="1"/>
  <c r="L144" i="4" s="1"/>
  <c r="L145" i="4" a="1"/>
  <c r="L145" i="4" s="1"/>
  <c r="L146" i="4" a="1"/>
  <c r="L146" i="4" s="1"/>
  <c r="L147" i="4" a="1"/>
  <c r="L147" i="4" s="1"/>
  <c r="L148" i="4" a="1"/>
  <c r="L148" i="4" s="1"/>
  <c r="L149" i="4" a="1"/>
  <c r="L149" i="4" s="1"/>
  <c r="L150" i="4" a="1"/>
  <c r="L150" i="4" s="1"/>
  <c r="L151" i="4" a="1"/>
  <c r="L151" i="4" s="1"/>
  <c r="L152" i="4" a="1"/>
  <c r="L152" i="4" s="1"/>
  <c r="L153" i="4" a="1"/>
  <c r="L153" i="4" s="1"/>
  <c r="L154" i="4" a="1"/>
  <c r="L154" i="4" s="1"/>
  <c r="L155" i="4" a="1"/>
  <c r="L155" i="4" s="1"/>
  <c r="L156" i="4" a="1"/>
  <c r="L156" i="4" s="1"/>
  <c r="L157" i="4" a="1"/>
  <c r="L157" i="4" s="1"/>
  <c r="L158" i="4" a="1"/>
  <c r="L158" i="4" s="1"/>
  <c r="L159" i="4" a="1"/>
  <c r="L159" i="4" s="1"/>
  <c r="L160" i="4" a="1"/>
  <c r="L160" i="4" s="1"/>
  <c r="L161" i="4" a="1"/>
  <c r="L161" i="4" s="1"/>
  <c r="L162" i="4" a="1"/>
  <c r="L162" i="4" s="1"/>
  <c r="L163" i="4" a="1"/>
  <c r="L163" i="4" s="1"/>
  <c r="L164" i="4" a="1"/>
  <c r="L164" i="4" s="1"/>
  <c r="L165" i="4" a="1"/>
  <c r="L165" i="4" s="1"/>
  <c r="L166" i="4" a="1"/>
  <c r="L166" i="4" s="1"/>
  <c r="L167" i="4" a="1"/>
  <c r="L167" i="4" s="1"/>
  <c r="L168" i="4" a="1"/>
  <c r="L168" i="4" s="1"/>
  <c r="L169" i="4" a="1"/>
  <c r="L169" i="4" s="1"/>
  <c r="L170" i="4" a="1"/>
  <c r="L170" i="4" s="1"/>
  <c r="L171" i="4" a="1"/>
  <c r="L171" i="4" s="1"/>
  <c r="L172" i="4" a="1"/>
  <c r="L172" i="4" s="1"/>
  <c r="L173" i="4" a="1"/>
  <c r="L173" i="4" s="1"/>
  <c r="L174" i="4" a="1"/>
  <c r="L174" i="4" s="1"/>
  <c r="L175" i="4" a="1"/>
  <c r="L175" i="4" s="1"/>
  <c r="L176" i="4" a="1"/>
  <c r="L176" i="4" s="1"/>
  <c r="L177" i="4" a="1"/>
  <c r="L177" i="4" s="1"/>
  <c r="L178" i="4" a="1"/>
  <c r="L178" i="4" s="1"/>
  <c r="L179" i="4" a="1"/>
  <c r="L179" i="4" s="1"/>
  <c r="L180" i="4" a="1"/>
  <c r="L180" i="4" s="1"/>
  <c r="L181" i="4" a="1"/>
  <c r="L181" i="4" s="1"/>
  <c r="L182" i="4" a="1"/>
  <c r="L182" i="4" s="1"/>
  <c r="L183" i="4" a="1"/>
  <c r="L183" i="4" s="1"/>
  <c r="L184" i="4" a="1"/>
  <c r="L184" i="4" s="1"/>
  <c r="L185" i="4" a="1"/>
  <c r="L185" i="4" s="1"/>
  <c r="L186" i="4" a="1"/>
  <c r="L186" i="4" s="1"/>
  <c r="L187" i="4" a="1"/>
  <c r="L187" i="4" s="1"/>
  <c r="L188" i="4" a="1"/>
  <c r="L188" i="4" s="1"/>
  <c r="L189" i="4" a="1"/>
  <c r="L189" i="4" s="1"/>
  <c r="L190" i="4" a="1"/>
  <c r="L190" i="4" s="1"/>
  <c r="L191" i="4" a="1"/>
  <c r="L191" i="4" s="1"/>
  <c r="L192" i="4" a="1"/>
  <c r="L192" i="4" s="1"/>
  <c r="L193" i="4" a="1"/>
  <c r="L193" i="4" s="1"/>
  <c r="L194" i="4" a="1"/>
  <c r="L194" i="4" s="1"/>
  <c r="L195" i="4" a="1"/>
  <c r="L195" i="4" s="1"/>
  <c r="L196" i="4" a="1"/>
  <c r="L196" i="4" s="1"/>
  <c r="L197" i="4" a="1"/>
  <c r="L197" i="4" s="1"/>
  <c r="L198" i="4" a="1"/>
  <c r="L198" i="4" s="1"/>
  <c r="L199" i="4" a="1"/>
  <c r="L199" i="4" s="1"/>
  <c r="L200" i="4" a="1"/>
  <c r="L200" i="4" s="1"/>
  <c r="L201" i="4" a="1"/>
  <c r="L201" i="4" s="1"/>
  <c r="L202" i="4" a="1"/>
  <c r="L202" i="4" s="1"/>
  <c r="L203" i="4" a="1"/>
  <c r="L203" i="4" s="1"/>
  <c r="L204" i="4" a="1"/>
  <c r="L204" i="4" s="1"/>
  <c r="L205" i="4" a="1"/>
  <c r="L205" i="4" s="1"/>
  <c r="L206" i="4" a="1"/>
  <c r="L206" i="4" s="1"/>
  <c r="L207" i="4" a="1"/>
  <c r="L207" i="4" s="1"/>
  <c r="L208" i="4" a="1"/>
  <c r="L208" i="4" s="1"/>
  <c r="L209" i="4" a="1"/>
  <c r="L209" i="4" s="1"/>
  <c r="L210" i="4" a="1"/>
  <c r="L210" i="4" s="1"/>
  <c r="L211" i="4" a="1"/>
  <c r="L211" i="4" s="1"/>
  <c r="L212" i="4" a="1"/>
  <c r="L212" i="4" s="1"/>
  <c r="L213" i="4" a="1"/>
  <c r="L213" i="4" s="1"/>
  <c r="L214" i="4" a="1"/>
  <c r="L214" i="4" s="1"/>
  <c r="L215" i="4" a="1"/>
  <c r="L215" i="4" s="1"/>
  <c r="L216" i="4" a="1"/>
  <c r="L216" i="4" s="1"/>
  <c r="L217" i="4" a="1"/>
  <c r="L217" i="4" s="1"/>
  <c r="L218" i="4" a="1"/>
  <c r="L218" i="4" s="1"/>
  <c r="L219" i="4" a="1"/>
  <c r="L219" i="4" s="1"/>
  <c r="L220" i="4" a="1"/>
  <c r="L220" i="4" s="1"/>
  <c r="L221" i="4" a="1"/>
  <c r="L221" i="4" s="1"/>
  <c r="L222" i="4" a="1"/>
  <c r="L222" i="4" s="1"/>
  <c r="L223" i="4" a="1"/>
  <c r="L223" i="4" s="1"/>
  <c r="L224" i="4" a="1"/>
  <c r="L224" i="4" s="1"/>
  <c r="L225" i="4" a="1"/>
  <c r="L225" i="4" s="1"/>
  <c r="L226" i="4" a="1"/>
  <c r="L226" i="4" s="1"/>
  <c r="L227" i="4" a="1"/>
  <c r="L227" i="4" s="1"/>
  <c r="L228" i="4" a="1"/>
  <c r="L228" i="4" s="1"/>
  <c r="L229" i="4" a="1"/>
  <c r="L229" i="4" s="1"/>
  <c r="L230" i="4" a="1"/>
  <c r="L230" i="4" s="1"/>
  <c r="L231" i="4" a="1"/>
  <c r="L231" i="4" s="1"/>
  <c r="L232" i="4" a="1"/>
  <c r="L232" i="4" s="1"/>
  <c r="L233" i="4" a="1"/>
  <c r="L233" i="4" s="1"/>
  <c r="L234" i="4" a="1"/>
  <c r="L234" i="4" s="1"/>
  <c r="L235" i="4" a="1"/>
  <c r="L235" i="4" s="1"/>
  <c r="L236" i="4" a="1"/>
  <c r="L236" i="4" s="1"/>
  <c r="L237" i="4" a="1"/>
  <c r="L237" i="4" s="1"/>
  <c r="L238" i="4" a="1"/>
  <c r="L238" i="4" s="1"/>
  <c r="L239" i="4" a="1"/>
  <c r="L239" i="4" s="1"/>
  <c r="L240" i="4" a="1"/>
  <c r="L240" i="4" s="1"/>
  <c r="L241" i="4" a="1"/>
  <c r="L241" i="4" s="1"/>
  <c r="L242" i="4" a="1"/>
  <c r="L242" i="4" s="1"/>
  <c r="L243" i="4" a="1"/>
  <c r="L243" i="4" s="1"/>
  <c r="L244" i="4" a="1"/>
  <c r="L244" i="4" s="1"/>
  <c r="L245" i="4" a="1"/>
  <c r="L245" i="4" s="1"/>
  <c r="L246" i="4" a="1"/>
  <c r="L246" i="4" s="1"/>
  <c r="L247" i="4" a="1"/>
  <c r="L247" i="4" s="1"/>
  <c r="L248" i="4" a="1"/>
  <c r="L248" i="4" s="1"/>
  <c r="L249" i="4" a="1"/>
  <c r="L249" i="4" s="1"/>
  <c r="L250" i="4" a="1"/>
  <c r="L250" i="4" s="1"/>
  <c r="L251" i="4" a="1"/>
  <c r="L251" i="4" s="1"/>
  <c r="L252" i="4" a="1"/>
  <c r="L252" i="4" s="1"/>
  <c r="L253" i="4" a="1"/>
  <c r="L253" i="4" s="1"/>
  <c r="L254" i="4" a="1"/>
  <c r="L254" i="4" s="1"/>
  <c r="L255" i="4" a="1"/>
  <c r="L255" i="4" s="1"/>
  <c r="L256" i="4" a="1"/>
  <c r="L256" i="4" s="1"/>
  <c r="L257" i="4" a="1"/>
  <c r="L257" i="4" s="1"/>
  <c r="L258" i="4" a="1"/>
  <c r="L258" i="4" s="1"/>
  <c r="L259" i="4" a="1"/>
  <c r="L259" i="4" s="1"/>
  <c r="L260" i="4" a="1"/>
  <c r="L260" i="4" s="1"/>
  <c r="L261" i="4" a="1"/>
  <c r="L261" i="4" s="1"/>
  <c r="L262" i="4" a="1"/>
  <c r="L262" i="4" s="1"/>
  <c r="L263" i="4" a="1"/>
  <c r="L263" i="4" s="1"/>
  <c r="L264" i="4" a="1"/>
  <c r="L264" i="4" s="1"/>
  <c r="L265" i="4" a="1"/>
  <c r="L265" i="4" s="1"/>
  <c r="L266" i="4" a="1"/>
  <c r="L266" i="4" s="1"/>
  <c r="L267" i="4" a="1"/>
  <c r="L267" i="4" s="1"/>
  <c r="L268" i="4" a="1"/>
  <c r="L268" i="4" s="1"/>
  <c r="L269" i="4" a="1"/>
  <c r="L269" i="4" s="1"/>
  <c r="L270" i="4" a="1"/>
  <c r="L270" i="4" s="1"/>
  <c r="L271" i="4" a="1"/>
  <c r="L271" i="4" s="1"/>
  <c r="L272" i="4" a="1"/>
  <c r="L272" i="4" s="1"/>
  <c r="L273" i="4" a="1"/>
  <c r="L273" i="4" s="1"/>
  <c r="L274" i="4" a="1"/>
  <c r="L274" i="4" s="1"/>
  <c r="L275" i="4" a="1"/>
  <c r="L275" i="4" s="1"/>
  <c r="L276" i="4" a="1"/>
  <c r="L276" i="4" s="1"/>
  <c r="L277" i="4" a="1"/>
  <c r="L277" i="4" s="1"/>
  <c r="L278" i="4" a="1"/>
  <c r="L278" i="4" s="1"/>
  <c r="L279" i="4" a="1"/>
  <c r="L279" i="4" s="1"/>
  <c r="L280" i="4" a="1"/>
  <c r="L280" i="4" s="1"/>
  <c r="L281" i="4" a="1"/>
  <c r="L281" i="4" s="1"/>
  <c r="L282" i="4" a="1"/>
  <c r="L282" i="4" s="1"/>
  <c r="L283" i="4" a="1"/>
  <c r="L283" i="4" s="1"/>
  <c r="L284" i="4" a="1"/>
  <c r="L284" i="4" s="1"/>
  <c r="L285" i="4" a="1"/>
  <c r="L285" i="4" s="1"/>
  <c r="L286" i="4" a="1"/>
  <c r="L286" i="4" s="1"/>
  <c r="L287" i="4" a="1"/>
  <c r="L287" i="4" s="1"/>
  <c r="L288" i="4" a="1"/>
  <c r="L288" i="4" s="1"/>
  <c r="L289" i="4" a="1"/>
  <c r="L289" i="4" s="1"/>
  <c r="L290" i="4" a="1"/>
  <c r="L290" i="4" s="1"/>
  <c r="L291" i="4" a="1"/>
  <c r="L291" i="4" s="1"/>
  <c r="L292" i="4" a="1"/>
  <c r="L292" i="4" s="1"/>
  <c r="L293" i="4" a="1"/>
  <c r="L293" i="4" s="1"/>
  <c r="L294" i="4" a="1"/>
  <c r="L294" i="4" s="1"/>
  <c r="L295" i="4" a="1"/>
  <c r="L295" i="4" s="1"/>
  <c r="L296" i="4" a="1"/>
  <c r="L296" i="4" s="1"/>
  <c r="L297" i="4" a="1"/>
  <c r="L297" i="4" s="1"/>
  <c r="L298" i="4" a="1"/>
  <c r="L298" i="4" s="1"/>
  <c r="L299" i="4" a="1"/>
  <c r="L299" i="4" s="1"/>
  <c r="L300" i="4" a="1"/>
  <c r="L300" i="4" s="1"/>
  <c r="L301" i="4" a="1"/>
  <c r="L301" i="4" s="1"/>
  <c r="L302" i="4" a="1"/>
  <c r="L302" i="4" s="1"/>
  <c r="L303" i="4" a="1"/>
  <c r="L303" i="4" s="1"/>
  <c r="L304" i="4" a="1"/>
  <c r="L304" i="4" s="1"/>
  <c r="L305" i="4" a="1"/>
  <c r="L305" i="4" s="1"/>
  <c r="L306" i="4" a="1"/>
  <c r="L306" i="4" s="1"/>
  <c r="L307" i="4" a="1"/>
  <c r="L307" i="4" s="1"/>
  <c r="L308" i="4" a="1"/>
  <c r="L308" i="4" s="1"/>
  <c r="L309" i="4" a="1"/>
  <c r="L309" i="4" s="1"/>
  <c r="L310" i="4" a="1"/>
  <c r="L310" i="4" s="1"/>
  <c r="L311" i="4" a="1"/>
  <c r="L311" i="4" s="1"/>
  <c r="L312" i="4" a="1"/>
  <c r="L312" i="4" s="1"/>
  <c r="L313" i="4" a="1"/>
  <c r="L313" i="4" s="1"/>
  <c r="L314" i="4" a="1"/>
  <c r="L314" i="4" s="1"/>
  <c r="L315" i="4" a="1"/>
  <c r="L315" i="4" s="1"/>
  <c r="L316" i="4" a="1"/>
  <c r="L316" i="4" s="1"/>
  <c r="L317" i="4" a="1"/>
  <c r="L317" i="4" s="1"/>
  <c r="L318" i="4" a="1"/>
  <c r="L318" i="4" s="1"/>
  <c r="L319" i="4" a="1"/>
  <c r="L319" i="4" s="1"/>
  <c r="L320" i="4" a="1"/>
  <c r="L320" i="4" s="1"/>
  <c r="L321" i="4" a="1"/>
  <c r="L321" i="4" s="1"/>
  <c r="L322" i="4" a="1"/>
  <c r="L322" i="4" s="1"/>
  <c r="L323" i="4" a="1"/>
  <c r="L323" i="4" s="1"/>
  <c r="L324" i="4" a="1"/>
  <c r="L324" i="4" s="1"/>
  <c r="L325" i="4" a="1"/>
  <c r="L325" i="4" s="1"/>
  <c r="L326" i="4" a="1"/>
  <c r="L326" i="4" s="1"/>
  <c r="L327" i="4" a="1"/>
  <c r="L327" i="4" s="1"/>
  <c r="L328" i="4" a="1"/>
  <c r="L328" i="4" s="1"/>
  <c r="L329" i="4" a="1"/>
  <c r="L329" i="4" s="1"/>
  <c r="L330" i="4" a="1"/>
  <c r="L330" i="4" s="1"/>
  <c r="L331" i="4" a="1"/>
  <c r="L331" i="4" s="1"/>
  <c r="L332" i="4" a="1"/>
  <c r="L332" i="4" s="1"/>
  <c r="L333" i="4" a="1"/>
  <c r="L333" i="4" s="1"/>
  <c r="L334" i="4" a="1"/>
  <c r="L334" i="4" s="1"/>
  <c r="L335" i="4" a="1"/>
  <c r="L335" i="4" s="1"/>
  <c r="L336" i="4" a="1"/>
  <c r="L336" i="4" s="1"/>
  <c r="L337" i="4" a="1"/>
  <c r="L337" i="4" s="1"/>
  <c r="L338" i="4" a="1"/>
  <c r="L338" i="4" s="1"/>
  <c r="L339" i="4" a="1"/>
  <c r="L339" i="4" s="1"/>
  <c r="L340" i="4" a="1"/>
  <c r="L340" i="4" s="1"/>
  <c r="L341" i="4" a="1"/>
  <c r="L341" i="4" s="1"/>
  <c r="L342" i="4" a="1"/>
  <c r="L342" i="4" s="1"/>
  <c r="L343" i="4" a="1"/>
  <c r="L343" i="4" s="1"/>
  <c r="L344" i="4" a="1"/>
  <c r="L344" i="4" s="1"/>
  <c r="L345" i="4" a="1"/>
  <c r="L345" i="4" s="1"/>
  <c r="L346" i="4" a="1"/>
  <c r="L346" i="4" s="1"/>
  <c r="L347" i="4" a="1"/>
  <c r="L347" i="4" s="1"/>
  <c r="L348" i="4" a="1"/>
  <c r="L348" i="4" s="1"/>
  <c r="L349" i="4" a="1"/>
  <c r="L349" i="4" s="1"/>
  <c r="L350" i="4" a="1"/>
  <c r="L350" i="4" s="1"/>
  <c r="L351" i="4" a="1"/>
  <c r="L351" i="4" s="1"/>
  <c r="L352" i="4" a="1"/>
  <c r="L352" i="4" s="1"/>
  <c r="L353" i="4" a="1"/>
  <c r="L353" i="4" s="1"/>
  <c r="L354" i="4" a="1"/>
  <c r="L354" i="4" s="1"/>
  <c r="L355" i="4" a="1"/>
  <c r="L355" i="4" s="1"/>
  <c r="L356" i="4" a="1"/>
  <c r="L356" i="4" s="1"/>
  <c r="L357" i="4" a="1"/>
  <c r="L357" i="4" s="1"/>
  <c r="L358" i="4" a="1"/>
  <c r="L358" i="4" s="1"/>
  <c r="L359" i="4" a="1"/>
  <c r="L359" i="4" s="1"/>
  <c r="L360" i="4" a="1"/>
  <c r="L360" i="4" s="1"/>
  <c r="L361" i="4" a="1"/>
  <c r="L361" i="4" s="1"/>
  <c r="L362" i="4" a="1"/>
  <c r="L362" i="4" s="1"/>
  <c r="L363" i="4" a="1"/>
  <c r="L363" i="4" s="1"/>
  <c r="L364" i="4" a="1"/>
  <c r="L364" i="4" s="1"/>
  <c r="L365" i="4" a="1"/>
  <c r="L365" i="4" s="1"/>
  <c r="L366" i="4" a="1"/>
  <c r="L366" i="4" s="1"/>
  <c r="L367" i="4" a="1"/>
  <c r="L367" i="4" s="1"/>
  <c r="L368" i="4" a="1"/>
  <c r="L368" i="4" s="1"/>
  <c r="L369" i="4" a="1"/>
  <c r="L369" i="4" s="1"/>
  <c r="L370" i="4" a="1"/>
  <c r="L370" i="4" s="1"/>
  <c r="L371" i="4" a="1"/>
  <c r="L371" i="4" s="1"/>
  <c r="L372" i="4" a="1"/>
  <c r="L372" i="4" s="1"/>
  <c r="L373" i="4" a="1"/>
  <c r="L373" i="4" s="1"/>
  <c r="L374" i="4" a="1"/>
  <c r="L374" i="4" s="1"/>
  <c r="L375" i="4" a="1"/>
  <c r="L375" i="4" s="1"/>
  <c r="L376" i="4" a="1"/>
  <c r="L376" i="4" s="1"/>
  <c r="L377" i="4" a="1"/>
  <c r="L377" i="4" s="1"/>
  <c r="L378" i="4" a="1"/>
  <c r="L378" i="4" s="1"/>
  <c r="L379" i="4" a="1"/>
  <c r="L379" i="4" s="1"/>
  <c r="L380" i="4" a="1"/>
  <c r="L380" i="4" s="1"/>
  <c r="L381" i="4" a="1"/>
  <c r="L381" i="4" s="1"/>
  <c r="L382" i="4" a="1"/>
  <c r="L382" i="4" s="1"/>
  <c r="L383" i="4" a="1"/>
  <c r="L383" i="4" s="1"/>
  <c r="L384" i="4" a="1"/>
  <c r="L384" i="4" s="1"/>
  <c r="L385" i="4" a="1"/>
  <c r="L385" i="4" s="1"/>
  <c r="L386" i="4" a="1"/>
  <c r="L386" i="4" s="1"/>
  <c r="L387" i="4" a="1"/>
  <c r="L387" i="4" s="1"/>
  <c r="L388" i="4" a="1"/>
  <c r="L388" i="4" s="1"/>
  <c r="L389" i="4" a="1"/>
  <c r="L389" i="4" s="1"/>
  <c r="L390" i="4" a="1"/>
  <c r="L390" i="4" s="1"/>
  <c r="L391" i="4" a="1"/>
  <c r="L391" i="4" s="1"/>
  <c r="L392" i="4" a="1"/>
  <c r="L392" i="4" s="1"/>
  <c r="L393" i="4" a="1"/>
  <c r="L393" i="4" s="1"/>
  <c r="L394" i="4" a="1"/>
  <c r="L394" i="4" s="1"/>
  <c r="L395" i="4" a="1"/>
  <c r="L395" i="4" s="1"/>
  <c r="L396" i="4" a="1"/>
  <c r="L396" i="4" s="1"/>
  <c r="L397" i="4" a="1"/>
  <c r="L397" i="4" s="1"/>
  <c r="L398" i="4" a="1"/>
  <c r="L398" i="4" s="1"/>
  <c r="L399" i="4" a="1"/>
  <c r="L399" i="4" s="1"/>
  <c r="L400" i="4" a="1"/>
  <c r="L400" i="4" s="1"/>
  <c r="L401" i="4" a="1"/>
  <c r="L401" i="4" s="1"/>
  <c r="L402" i="4" a="1"/>
  <c r="L402" i="4" s="1"/>
  <c r="L403" i="4" a="1"/>
  <c r="L403" i="4" s="1"/>
  <c r="L404" i="4" a="1"/>
  <c r="L404" i="4" s="1"/>
  <c r="L405" i="4" a="1"/>
  <c r="L405" i="4" s="1"/>
  <c r="L406" i="4" a="1"/>
  <c r="L406" i="4" s="1"/>
  <c r="L407" i="4" a="1"/>
  <c r="L407" i="4" s="1"/>
  <c r="L408" i="4" a="1"/>
  <c r="L408" i="4" s="1"/>
  <c r="L409" i="4" a="1"/>
  <c r="L409" i="4" s="1"/>
  <c r="L410" i="4" a="1"/>
  <c r="L410" i="4" s="1"/>
  <c r="L411" i="4" a="1"/>
  <c r="L411" i="4" s="1"/>
  <c r="L412" i="4" a="1"/>
  <c r="L412" i="4" s="1"/>
  <c r="L413" i="4" a="1"/>
  <c r="L413" i="4" s="1"/>
  <c r="L414" i="4" a="1"/>
  <c r="L414" i="4" s="1"/>
  <c r="L415" i="4" a="1"/>
  <c r="L415" i="4" s="1"/>
  <c r="L416" i="4" a="1"/>
  <c r="L416" i="4" s="1"/>
  <c r="L417" i="4" a="1"/>
  <c r="L417" i="4" s="1"/>
  <c r="L418" i="4" a="1"/>
  <c r="L418" i="4" s="1"/>
  <c r="L419" i="4" a="1"/>
  <c r="L419" i="4" s="1"/>
  <c r="L420" i="4" a="1"/>
  <c r="L420" i="4" s="1"/>
  <c r="L421" i="4" a="1"/>
  <c r="L421" i="4" s="1"/>
  <c r="L422" i="4" a="1"/>
  <c r="L422" i="4" s="1"/>
  <c r="L423" i="4" a="1"/>
  <c r="L423" i="4" s="1"/>
  <c r="L424" i="4" a="1"/>
  <c r="L424" i="4" s="1"/>
  <c r="L425" i="4" a="1"/>
  <c r="L425" i="4" s="1"/>
  <c r="L426" i="4" a="1"/>
  <c r="L426" i="4" s="1"/>
  <c r="L427" i="4" a="1"/>
  <c r="L427" i="4" s="1"/>
  <c r="L428" i="4" a="1"/>
  <c r="L428" i="4" s="1"/>
  <c r="L429" i="4" a="1"/>
  <c r="L429" i="4" s="1"/>
  <c r="L430" i="4" a="1"/>
  <c r="L430" i="4" s="1"/>
  <c r="L431" i="4" a="1"/>
  <c r="L431" i="4" s="1"/>
  <c r="L432" i="4" a="1"/>
  <c r="L432" i="4" s="1"/>
  <c r="L433" i="4" a="1"/>
  <c r="L433" i="4" s="1"/>
  <c r="L434" i="4" a="1"/>
  <c r="L434" i="4" s="1"/>
  <c r="L435" i="4" a="1"/>
  <c r="L435" i="4" s="1"/>
  <c r="L436" i="4" a="1"/>
  <c r="L436" i="4" s="1"/>
  <c r="L437" i="4" a="1"/>
  <c r="L437" i="4" s="1"/>
  <c r="L438" i="4" a="1"/>
  <c r="L438" i="4" s="1"/>
  <c r="L439" i="4" a="1"/>
  <c r="L439" i="4" s="1"/>
  <c r="L440" i="4" a="1"/>
  <c r="L440" i="4" s="1"/>
  <c r="L441" i="4" a="1"/>
  <c r="L441" i="4" s="1"/>
  <c r="L442" i="4" a="1"/>
  <c r="L442" i="4" s="1"/>
  <c r="L443" i="4" a="1"/>
  <c r="L443" i="4" s="1"/>
  <c r="L444" i="4" a="1"/>
  <c r="L444" i="4" s="1"/>
  <c r="L445" i="4" a="1"/>
  <c r="L445" i="4" s="1"/>
  <c r="L446" i="4" a="1"/>
  <c r="L446" i="4" s="1"/>
  <c r="L447" i="4" a="1"/>
  <c r="L447" i="4" s="1"/>
  <c r="L448" i="4" a="1"/>
  <c r="L448" i="4" s="1"/>
  <c r="L449" i="4" a="1"/>
  <c r="L449" i="4" s="1"/>
  <c r="L450" i="4" a="1"/>
  <c r="L450" i="4" s="1"/>
  <c r="L451" i="4" a="1"/>
  <c r="L451" i="4" s="1"/>
  <c r="L452" i="4" a="1"/>
  <c r="L452" i="4" s="1"/>
  <c r="L453" i="4" a="1"/>
  <c r="L453" i="4" s="1"/>
  <c r="L454" i="4" a="1"/>
  <c r="L454" i="4" s="1"/>
  <c r="L455" i="4" a="1"/>
  <c r="L455" i="4" s="1"/>
  <c r="L456" i="4" a="1"/>
  <c r="L456" i="4" s="1"/>
  <c r="L457" i="4" a="1"/>
  <c r="L457" i="4" s="1"/>
  <c r="L458" i="4" a="1"/>
  <c r="L458" i="4" s="1"/>
  <c r="L459" i="4" a="1"/>
  <c r="L459" i="4" s="1"/>
  <c r="L460" i="4" a="1"/>
  <c r="L460" i="4" s="1"/>
  <c r="L461" i="4" a="1"/>
  <c r="L461" i="4" s="1"/>
  <c r="L462" i="4" a="1"/>
  <c r="L462" i="4" s="1"/>
  <c r="L463" i="4" a="1"/>
  <c r="L463" i="4" s="1"/>
  <c r="L464" i="4" a="1"/>
  <c r="L464" i="4" s="1"/>
  <c r="L465" i="4" a="1"/>
  <c r="L465" i="4" s="1"/>
  <c r="L466" i="4" a="1"/>
  <c r="L466" i="4" s="1"/>
  <c r="L467" i="4" a="1"/>
  <c r="L467" i="4" s="1"/>
  <c r="L468" i="4" a="1"/>
  <c r="L468" i="4" s="1"/>
  <c r="L469" i="4" a="1"/>
  <c r="L469" i="4" s="1"/>
  <c r="L470" i="4" a="1"/>
  <c r="L470" i="4" s="1"/>
  <c r="L471" i="4" a="1"/>
  <c r="L471" i="4" s="1"/>
  <c r="L472" i="4" a="1"/>
  <c r="L472" i="4" s="1"/>
  <c r="L473" i="4" a="1"/>
  <c r="L473" i="4" s="1"/>
  <c r="L474" i="4" a="1"/>
  <c r="L474" i="4" s="1"/>
  <c r="L475" i="4" a="1"/>
  <c r="L475" i="4" s="1"/>
  <c r="L476" i="4" a="1"/>
  <c r="L476" i="4" s="1"/>
  <c r="L477" i="4" a="1"/>
  <c r="L477" i="4" s="1"/>
  <c r="L478" i="4" a="1"/>
  <c r="L478" i="4" s="1"/>
  <c r="L479" i="4" a="1"/>
  <c r="L479" i="4" s="1"/>
  <c r="L480" i="4" a="1"/>
  <c r="L480" i="4" s="1"/>
  <c r="L481" i="4" a="1"/>
  <c r="L481" i="4" s="1"/>
  <c r="L482" i="4" a="1"/>
  <c r="L482" i="4" s="1"/>
  <c r="L483" i="4" a="1"/>
  <c r="L483" i="4" s="1"/>
  <c r="L484" i="4" a="1"/>
  <c r="L484" i="4" s="1"/>
  <c r="L485" i="4" a="1"/>
  <c r="L485" i="4" s="1"/>
  <c r="L486" i="4" a="1"/>
  <c r="L486" i="4" s="1"/>
  <c r="L487" i="4" a="1"/>
  <c r="L487" i="4" s="1"/>
  <c r="L488" i="4" a="1"/>
  <c r="L488" i="4" s="1"/>
  <c r="L489" i="4" a="1"/>
  <c r="L489" i="4" s="1"/>
  <c r="L490" i="4" a="1"/>
  <c r="L490" i="4" s="1"/>
  <c r="L491" i="4" a="1"/>
  <c r="L491" i="4" s="1"/>
  <c r="L492" i="4" a="1"/>
  <c r="L492" i="4" s="1"/>
  <c r="L493" i="4" a="1"/>
  <c r="L493" i="4" s="1"/>
  <c r="L494" i="4" a="1"/>
  <c r="L494" i="4" s="1"/>
  <c r="L495" i="4" a="1"/>
  <c r="L495" i="4" s="1"/>
  <c r="L496" i="4" a="1"/>
  <c r="L496" i="4" s="1"/>
  <c r="L497" i="4" a="1"/>
  <c r="L497" i="4" s="1"/>
  <c r="L498" i="4" a="1"/>
  <c r="L498" i="4" s="1"/>
  <c r="L499" i="4" a="1"/>
  <c r="L499" i="4" s="1"/>
  <c r="L500" i="4" a="1"/>
  <c r="L500" i="4" s="1"/>
  <c r="L501" i="4" a="1"/>
  <c r="L501" i="4" s="1"/>
  <c r="L502" i="4" a="1"/>
  <c r="L502" i="4" s="1"/>
  <c r="L503" i="4" a="1"/>
  <c r="L503" i="4" s="1"/>
  <c r="L504" i="4" a="1"/>
  <c r="L504" i="4" s="1"/>
  <c r="L505" i="4" a="1"/>
  <c r="L505" i="4" s="1"/>
  <c r="L506" i="4" a="1"/>
  <c r="L506" i="4" s="1"/>
  <c r="L507" i="4" a="1"/>
  <c r="L507" i="4" s="1"/>
  <c r="L508" i="4" a="1"/>
  <c r="L508" i="4" s="1"/>
  <c r="L509" i="4" a="1"/>
  <c r="L509" i="4" s="1"/>
  <c r="L510" i="4" a="1"/>
  <c r="L510" i="4" s="1"/>
  <c r="L511" i="4" a="1"/>
  <c r="L511" i="4" s="1"/>
  <c r="L512" i="4" a="1"/>
  <c r="L512" i="4" s="1"/>
  <c r="L513" i="4" a="1"/>
  <c r="L513" i="4" s="1"/>
  <c r="L514" i="4" a="1"/>
  <c r="L514" i="4" s="1"/>
  <c r="L515" i="4" a="1"/>
  <c r="L515" i="4" s="1"/>
  <c r="L516" i="4" a="1"/>
  <c r="L516" i="4" s="1"/>
  <c r="L517" i="4" a="1"/>
  <c r="L517" i="4" s="1"/>
  <c r="L518" i="4" a="1"/>
  <c r="L518" i="4" s="1"/>
  <c r="L519" i="4" a="1"/>
  <c r="L519" i="4" s="1"/>
  <c r="L520" i="4" a="1"/>
  <c r="L520" i="4" s="1"/>
  <c r="L521" i="4" a="1"/>
  <c r="L521" i="4" s="1"/>
  <c r="L522" i="4" a="1"/>
  <c r="L522" i="4" s="1"/>
  <c r="L523" i="4" a="1"/>
  <c r="L523" i="4" s="1"/>
  <c r="L524" i="4" a="1"/>
  <c r="L524" i="4" s="1"/>
  <c r="L525" i="4" a="1"/>
  <c r="L525" i="4" s="1"/>
  <c r="L526" i="4" a="1"/>
  <c r="L526" i="4" s="1"/>
  <c r="L527" i="4" a="1"/>
  <c r="L527" i="4" s="1"/>
  <c r="L528" i="4" a="1"/>
  <c r="L528" i="4" s="1"/>
  <c r="L529" i="4" a="1"/>
  <c r="L529" i="4" s="1"/>
  <c r="L530" i="4" a="1"/>
  <c r="L530" i="4" s="1"/>
  <c r="L531" i="4" a="1"/>
  <c r="L531" i="4" s="1"/>
  <c r="L532" i="4" a="1"/>
  <c r="L532" i="4" s="1"/>
  <c r="L533" i="4" a="1"/>
  <c r="L533" i="4" s="1"/>
  <c r="L534" i="4" a="1"/>
  <c r="L534" i="4" s="1"/>
  <c r="L535" i="4" a="1"/>
  <c r="L535" i="4" s="1"/>
  <c r="L536" i="4" a="1"/>
  <c r="L536" i="4" s="1"/>
  <c r="L537" i="4" a="1"/>
  <c r="L537" i="4" s="1"/>
  <c r="L538" i="4" a="1"/>
  <c r="L538" i="4" s="1"/>
  <c r="L539" i="4" a="1"/>
  <c r="L539" i="4" s="1"/>
  <c r="L540" i="4" a="1"/>
  <c r="L540" i="4" s="1"/>
  <c r="L541" i="4" a="1"/>
  <c r="L541" i="4" s="1"/>
  <c r="L542" i="4" a="1"/>
  <c r="L542" i="4" s="1"/>
  <c r="L543" i="4" a="1"/>
  <c r="L543" i="4" s="1"/>
  <c r="L544" i="4" a="1"/>
  <c r="L544" i="4" s="1"/>
  <c r="L545" i="4" a="1"/>
  <c r="L545" i="4" s="1"/>
  <c r="L546" i="4" a="1"/>
  <c r="L546" i="4" s="1"/>
  <c r="L547" i="4" a="1"/>
  <c r="L547" i="4" s="1"/>
  <c r="L548" i="4" a="1"/>
  <c r="L548" i="4" s="1"/>
  <c r="L549" i="4" a="1"/>
  <c r="L549" i="4" s="1"/>
  <c r="L550" i="4" a="1"/>
  <c r="L550" i="4" s="1"/>
  <c r="L551" i="4" a="1"/>
  <c r="L551" i="4" s="1"/>
  <c r="L552" i="4" a="1"/>
  <c r="L552" i="4" s="1"/>
  <c r="L553" i="4" a="1"/>
  <c r="L553" i="4" s="1"/>
  <c r="L554" i="4" a="1"/>
  <c r="L554" i="4" s="1"/>
  <c r="L555" i="4" a="1"/>
  <c r="L555" i="4" s="1"/>
  <c r="L556" i="4" a="1"/>
  <c r="L556" i="4" s="1"/>
  <c r="L557" i="4" a="1"/>
  <c r="L557" i="4" s="1"/>
  <c r="L558" i="4" a="1"/>
  <c r="L558" i="4" s="1"/>
  <c r="L559" i="4" a="1"/>
  <c r="L559" i="4" s="1"/>
  <c r="L560" i="4" a="1"/>
  <c r="L560" i="4" s="1"/>
  <c r="L561" i="4" a="1"/>
  <c r="L561" i="4" s="1"/>
  <c r="L562" i="4" a="1"/>
  <c r="L562" i="4" s="1"/>
  <c r="L563" i="4" a="1"/>
  <c r="L563" i="4" s="1"/>
  <c r="L564" i="4" a="1"/>
  <c r="L564" i="4" s="1"/>
  <c r="L565" i="4" a="1"/>
  <c r="L565" i="4" s="1"/>
  <c r="L566" i="4" a="1"/>
  <c r="L566" i="4" s="1"/>
  <c r="L567" i="4" a="1"/>
  <c r="L567" i="4" s="1"/>
  <c r="L568" i="4" a="1"/>
  <c r="L568" i="4" s="1"/>
  <c r="L569" i="4" a="1"/>
  <c r="L569" i="4" s="1"/>
  <c r="L570" i="4" a="1"/>
  <c r="L570" i="4" s="1"/>
  <c r="L571" i="4" a="1"/>
  <c r="L571" i="4" s="1"/>
  <c r="L572" i="4" a="1"/>
  <c r="L572" i="4" s="1"/>
  <c r="L573" i="4" a="1"/>
  <c r="L573" i="4" s="1"/>
  <c r="L574" i="4" a="1"/>
  <c r="L574" i="4" s="1"/>
  <c r="L575" i="4" a="1"/>
  <c r="L575" i="4" s="1"/>
  <c r="L576" i="4" a="1"/>
  <c r="L576" i="4" s="1"/>
  <c r="L577" i="4" a="1"/>
  <c r="L577" i="4" s="1"/>
  <c r="L578" i="4" a="1"/>
  <c r="L578" i="4" s="1"/>
  <c r="L579" i="4" a="1"/>
  <c r="L579" i="4" s="1"/>
  <c r="L580" i="4" a="1"/>
  <c r="L580" i="4" s="1"/>
  <c r="L581" i="4" a="1"/>
  <c r="L581" i="4" s="1"/>
  <c r="L582" i="4" a="1"/>
  <c r="L582" i="4" s="1"/>
  <c r="L583" i="4" a="1"/>
  <c r="L583" i="4" s="1"/>
  <c r="L584" i="4" a="1"/>
  <c r="L584" i="4" s="1"/>
  <c r="L585" i="4" a="1"/>
  <c r="L585" i="4" s="1"/>
  <c r="L586" i="4" a="1"/>
  <c r="L586" i="4" s="1"/>
  <c r="L587" i="4" a="1"/>
  <c r="L587" i="4" s="1"/>
  <c r="L588" i="4" a="1"/>
  <c r="L588" i="4" s="1"/>
  <c r="L589" i="4" a="1"/>
  <c r="L589" i="4" s="1"/>
  <c r="L590" i="4" a="1"/>
  <c r="L590" i="4" s="1"/>
  <c r="L591" i="4" a="1"/>
  <c r="L591" i="4" s="1"/>
  <c r="L592" i="4" a="1"/>
  <c r="L592" i="4" s="1"/>
  <c r="L593" i="4" a="1"/>
  <c r="L593" i="4" s="1"/>
  <c r="L594" i="4" a="1"/>
  <c r="L594" i="4" s="1"/>
  <c r="L595" i="4" a="1"/>
  <c r="L595" i="4" s="1"/>
  <c r="L596" i="4" a="1"/>
  <c r="L596" i="4" s="1"/>
  <c r="L597" i="4" a="1"/>
  <c r="L597" i="4" s="1"/>
  <c r="L598" i="4" a="1"/>
  <c r="L598" i="4" s="1"/>
  <c r="L599" i="4" a="1"/>
  <c r="L599" i="4" s="1"/>
  <c r="L600" i="4" a="1"/>
  <c r="L600" i="4" s="1"/>
  <c r="L601" i="4" a="1"/>
  <c r="L601" i="4" s="1"/>
  <c r="L602" i="4" a="1"/>
  <c r="L602" i="4" s="1"/>
  <c r="L603" i="4" a="1"/>
  <c r="L603" i="4" s="1"/>
  <c r="L604" i="4" a="1"/>
  <c r="L604" i="4" s="1"/>
  <c r="L605" i="4" a="1"/>
  <c r="L605" i="4" s="1"/>
  <c r="L606" i="4" a="1"/>
  <c r="L606" i="4" s="1"/>
  <c r="L607" i="4" a="1"/>
  <c r="L607" i="4" s="1"/>
  <c r="L608" i="4" a="1"/>
  <c r="L608" i="4" s="1"/>
  <c r="L609" i="4" a="1"/>
  <c r="L609" i="4" s="1"/>
  <c r="L610" i="4" a="1"/>
  <c r="L610" i="4" s="1"/>
  <c r="L611" i="4" a="1"/>
  <c r="L611" i="4" s="1"/>
  <c r="L612" i="4" a="1"/>
  <c r="L612" i="4" s="1"/>
  <c r="L613" i="4" a="1"/>
  <c r="L613" i="4" s="1"/>
  <c r="L614" i="4" a="1"/>
  <c r="L614" i="4" s="1"/>
  <c r="L615" i="4" a="1"/>
  <c r="L615" i="4" s="1"/>
  <c r="L616" i="4" a="1"/>
  <c r="L616" i="4" s="1"/>
  <c r="L617" i="4" a="1"/>
  <c r="L617" i="4" s="1"/>
  <c r="L618" i="4" a="1"/>
  <c r="L618" i="4" s="1"/>
  <c r="L619" i="4" a="1"/>
  <c r="L619" i="4" s="1"/>
  <c r="L620" i="4" a="1"/>
  <c r="L620" i="4" s="1"/>
  <c r="L621" i="4" a="1"/>
  <c r="L621" i="4" s="1"/>
  <c r="L622" i="4" a="1"/>
  <c r="L622" i="4" s="1"/>
  <c r="L623" i="4" a="1"/>
  <c r="L623" i="4" s="1"/>
  <c r="L624" i="4" a="1"/>
  <c r="L624" i="4" s="1"/>
  <c r="L625" i="4" a="1"/>
  <c r="L625" i="4" s="1"/>
  <c r="L626" i="4" a="1"/>
  <c r="L626" i="4" s="1"/>
  <c r="L627" i="4" a="1"/>
  <c r="L627" i="4" s="1"/>
  <c r="L628" i="4" a="1"/>
  <c r="L628" i="4" s="1"/>
  <c r="L629" i="4" a="1"/>
  <c r="L629" i="4" s="1"/>
  <c r="L630" i="4" a="1"/>
  <c r="L630" i="4" s="1"/>
  <c r="L631" i="4" a="1"/>
  <c r="L631" i="4" s="1"/>
  <c r="L632" i="4" a="1"/>
  <c r="L632" i="4" s="1"/>
  <c r="L633" i="4" a="1"/>
  <c r="L633" i="4" s="1"/>
  <c r="L634" i="4" a="1"/>
  <c r="L634" i="4" s="1"/>
  <c r="L635" i="4" a="1"/>
  <c r="L635" i="4" s="1"/>
  <c r="L636" i="4" a="1"/>
  <c r="L636" i="4" s="1"/>
  <c r="L637" i="4" a="1"/>
  <c r="L637" i="4" s="1"/>
  <c r="L638" i="4" a="1"/>
  <c r="L638" i="4" s="1"/>
  <c r="L639" i="4" a="1"/>
  <c r="L639" i="4" s="1"/>
  <c r="L640" i="4" a="1"/>
  <c r="L640" i="4" s="1"/>
  <c r="L641" i="4" a="1"/>
  <c r="L641" i="4" s="1"/>
  <c r="L642" i="4" a="1"/>
  <c r="L642" i="4" s="1"/>
  <c r="L643" i="4" a="1"/>
  <c r="L643" i="4" s="1"/>
  <c r="L644" i="4" a="1"/>
  <c r="L644" i="4" s="1"/>
  <c r="L645" i="4" a="1"/>
  <c r="L645" i="4" s="1"/>
  <c r="L646" i="4" a="1"/>
  <c r="L646" i="4" s="1"/>
  <c r="L647" i="4" a="1"/>
  <c r="L647" i="4" s="1"/>
  <c r="L648" i="4" a="1"/>
  <c r="L648" i="4" s="1"/>
  <c r="L649" i="4" a="1"/>
  <c r="L649" i="4" s="1"/>
  <c r="L650" i="4" a="1"/>
  <c r="L650" i="4" s="1"/>
  <c r="L651" i="4" a="1"/>
  <c r="L651" i="4" s="1"/>
  <c r="L652" i="4" a="1"/>
  <c r="L652" i="4" s="1"/>
  <c r="L653" i="4" a="1"/>
  <c r="L653" i="4" s="1"/>
  <c r="L654" i="4" a="1"/>
  <c r="L654" i="4" s="1"/>
  <c r="L655" i="4" a="1"/>
  <c r="L655" i="4" s="1"/>
  <c r="L656" i="4" a="1"/>
  <c r="L656" i="4" s="1"/>
  <c r="L657" i="4" a="1"/>
  <c r="L657" i="4" s="1"/>
  <c r="L658" i="4" a="1"/>
  <c r="L658" i="4" s="1"/>
  <c r="L659" i="4" a="1"/>
  <c r="L659" i="4" s="1"/>
  <c r="L660" i="4" a="1"/>
  <c r="L660" i="4" s="1"/>
  <c r="L661" i="4" a="1"/>
  <c r="L661" i="4" s="1"/>
  <c r="L662" i="4" a="1"/>
  <c r="L662" i="4" s="1"/>
  <c r="L663" i="4" a="1"/>
  <c r="L663" i="4" s="1"/>
  <c r="L664" i="4" a="1"/>
  <c r="L664" i="4" s="1"/>
  <c r="L665" i="4" a="1"/>
  <c r="L665" i="4" s="1"/>
  <c r="L666" i="4" a="1"/>
  <c r="L666" i="4" s="1"/>
  <c r="L667" i="4" a="1"/>
  <c r="L667" i="4" s="1"/>
  <c r="L668" i="4" a="1"/>
  <c r="L668" i="4" s="1"/>
  <c r="L669" i="4" a="1"/>
  <c r="L669" i="4" s="1"/>
  <c r="L670" i="4" a="1"/>
  <c r="L670" i="4" s="1"/>
  <c r="L671" i="4" a="1"/>
  <c r="L671" i="4" s="1"/>
  <c r="L672" i="4" a="1"/>
  <c r="L672" i="4" s="1"/>
  <c r="L673" i="4" a="1"/>
  <c r="L673" i="4" s="1"/>
  <c r="L674" i="4" a="1"/>
  <c r="L674" i="4" s="1"/>
  <c r="L675" i="4" a="1"/>
  <c r="L675" i="4" s="1"/>
  <c r="L676" i="4" a="1"/>
  <c r="L676" i="4" s="1"/>
  <c r="L677" i="4" a="1"/>
  <c r="L677" i="4" s="1"/>
  <c r="L678" i="4" a="1"/>
  <c r="L678" i="4" s="1"/>
  <c r="L679" i="4" a="1"/>
  <c r="L679" i="4" s="1"/>
  <c r="L680" i="4" a="1"/>
  <c r="L680" i="4" s="1"/>
  <c r="L681" i="4" a="1"/>
  <c r="L681" i="4" s="1"/>
  <c r="L682" i="4" a="1"/>
  <c r="L682" i="4" s="1"/>
  <c r="L683" i="4" a="1"/>
  <c r="L683" i="4" s="1"/>
  <c r="L684" i="4" a="1"/>
  <c r="L684" i="4" s="1"/>
  <c r="L685" i="4" a="1"/>
  <c r="L685" i="4" s="1"/>
  <c r="L686" i="4" a="1"/>
  <c r="L686" i="4" s="1"/>
  <c r="L687" i="4" a="1"/>
  <c r="L687" i="4" s="1"/>
  <c r="L688" i="4" a="1"/>
  <c r="L688" i="4" s="1"/>
  <c r="L689" i="4" a="1"/>
  <c r="L689" i="4" s="1"/>
  <c r="L690" i="4" a="1"/>
  <c r="L690" i="4" s="1"/>
  <c r="L691" i="4" a="1"/>
  <c r="L691" i="4" s="1"/>
  <c r="L692" i="4" a="1"/>
  <c r="L692" i="4" s="1"/>
  <c r="L693" i="4" a="1"/>
  <c r="L693" i="4" s="1"/>
  <c r="L694" i="4" a="1"/>
  <c r="L694" i="4" s="1"/>
  <c r="L695" i="4" a="1"/>
  <c r="L695" i="4" s="1"/>
  <c r="L696" i="4" a="1"/>
  <c r="L696" i="4" s="1"/>
  <c r="L697" i="4" a="1"/>
  <c r="L697" i="4" s="1"/>
  <c r="L698" i="4" a="1"/>
  <c r="L698" i="4" s="1"/>
  <c r="L699" i="4" a="1"/>
  <c r="L699" i="4" s="1"/>
  <c r="L700" i="4" a="1"/>
  <c r="L700" i="4" s="1"/>
  <c r="L701" i="4" a="1"/>
  <c r="L701" i="4" s="1"/>
  <c r="L702" i="4" a="1"/>
  <c r="L702" i="4" s="1"/>
  <c r="L703" i="4" a="1"/>
  <c r="L703" i="4" s="1"/>
  <c r="L704" i="4" a="1"/>
  <c r="L704" i="4" s="1"/>
  <c r="L705" i="4" a="1"/>
  <c r="L705" i="4" s="1"/>
  <c r="L706" i="4" a="1"/>
  <c r="L706" i="4" s="1"/>
  <c r="L707" i="4" a="1"/>
  <c r="L707" i="4" s="1"/>
  <c r="L708" i="4" a="1"/>
  <c r="L708" i="4" s="1"/>
  <c r="L709" i="4" a="1"/>
  <c r="L709" i="4" s="1"/>
  <c r="L710" i="4" a="1"/>
  <c r="L710" i="4" s="1"/>
  <c r="L711" i="4" a="1"/>
  <c r="L711" i="4" s="1"/>
  <c r="L712" i="4" a="1"/>
  <c r="L712" i="4" s="1"/>
  <c r="L713" i="4" a="1"/>
  <c r="L713" i="4" s="1"/>
  <c r="L714" i="4" a="1"/>
  <c r="L714" i="4" s="1"/>
  <c r="L715" i="4" a="1"/>
  <c r="L715" i="4" s="1"/>
  <c r="L716" i="4" a="1"/>
  <c r="L716" i="4" s="1"/>
  <c r="L717" i="4" a="1"/>
  <c r="L717" i="4" s="1"/>
  <c r="L718" i="4" a="1"/>
  <c r="L718" i="4" s="1"/>
  <c r="L719" i="4" a="1"/>
  <c r="L719" i="4" s="1"/>
  <c r="L720" i="4" a="1"/>
  <c r="L720" i="4" s="1"/>
  <c r="L721" i="4" a="1"/>
  <c r="L721" i="4" s="1"/>
  <c r="L722" i="4" a="1"/>
  <c r="L722" i="4" s="1"/>
  <c r="L723" i="4" a="1"/>
  <c r="L723" i="4" s="1"/>
  <c r="L724" i="4" a="1"/>
  <c r="L724" i="4" s="1"/>
  <c r="L725" i="4" a="1"/>
  <c r="L725" i="4" s="1"/>
  <c r="L726" i="4" a="1"/>
  <c r="L726" i="4" s="1"/>
  <c r="L727" i="4" a="1"/>
  <c r="L727" i="4" s="1"/>
  <c r="L728" i="4" a="1"/>
  <c r="L728" i="4" s="1"/>
  <c r="L729" i="4" a="1"/>
  <c r="L729" i="4" s="1"/>
  <c r="L730" i="4" a="1"/>
  <c r="L730" i="4" s="1"/>
  <c r="L731" i="4" a="1"/>
  <c r="L731" i="4" s="1"/>
  <c r="L732" i="4" a="1"/>
  <c r="L732" i="4" s="1"/>
  <c r="L733" i="4" a="1"/>
  <c r="L733" i="4" s="1"/>
  <c r="L734" i="4" a="1"/>
  <c r="L734" i="4" s="1"/>
  <c r="L735" i="4" a="1"/>
  <c r="L735" i="4" s="1"/>
  <c r="L736" i="4" a="1"/>
  <c r="L736" i="4" s="1"/>
  <c r="L737" i="4" a="1"/>
  <c r="L737" i="4" s="1"/>
  <c r="L738" i="4" a="1"/>
  <c r="L738" i="4" s="1"/>
  <c r="L739" i="4" a="1"/>
  <c r="L739" i="4" s="1"/>
  <c r="L740" i="4" a="1"/>
  <c r="L740" i="4" s="1"/>
  <c r="L741" i="4" a="1"/>
  <c r="L741" i="4" s="1"/>
  <c r="L742" i="4" a="1"/>
  <c r="L742" i="4" s="1"/>
  <c r="L743" i="4" a="1"/>
  <c r="L743" i="4" s="1"/>
  <c r="L744" i="4" a="1"/>
  <c r="L744" i="4" s="1"/>
  <c r="L745" i="4" a="1"/>
  <c r="L745" i="4" s="1"/>
  <c r="L746" i="4" a="1"/>
  <c r="L746" i="4" s="1"/>
  <c r="L747" i="4" a="1"/>
  <c r="L747" i="4" s="1"/>
  <c r="L748" i="4" a="1"/>
  <c r="L748" i="4" s="1"/>
  <c r="L749" i="4" a="1"/>
  <c r="L749" i="4" s="1"/>
  <c r="L750" i="4" a="1"/>
  <c r="L750" i="4" s="1"/>
  <c r="L751" i="4" a="1"/>
  <c r="L751" i="4" s="1"/>
  <c r="L752" i="4" a="1"/>
  <c r="L752" i="4" s="1"/>
  <c r="L753" i="4" a="1"/>
  <c r="L753" i="4" s="1"/>
  <c r="L754" i="4" a="1"/>
  <c r="L754" i="4" s="1"/>
  <c r="L755" i="4" a="1"/>
  <c r="L755" i="4" s="1"/>
  <c r="L756" i="4" a="1"/>
  <c r="L756" i="4" s="1"/>
  <c r="L757" i="4" a="1"/>
  <c r="L757" i="4" s="1"/>
  <c r="L758" i="4" a="1"/>
  <c r="L758" i="4" s="1"/>
  <c r="L759" i="4" a="1"/>
  <c r="L759" i="4" s="1"/>
  <c r="L760" i="4" a="1"/>
  <c r="L760" i="4" s="1"/>
  <c r="L761" i="4" a="1"/>
  <c r="L761" i="4" s="1"/>
  <c r="L762" i="4" a="1"/>
  <c r="L762" i="4" s="1"/>
  <c r="L763" i="4" a="1"/>
  <c r="L763" i="4" s="1"/>
  <c r="L764" i="4" a="1"/>
  <c r="L764" i="4" s="1"/>
  <c r="L765" i="4" a="1"/>
  <c r="L765" i="4" s="1"/>
  <c r="L766" i="4" a="1"/>
  <c r="L766" i="4" s="1"/>
  <c r="L767" i="4" a="1"/>
  <c r="L767" i="4" s="1"/>
  <c r="L768" i="4" a="1"/>
  <c r="L768" i="4" s="1"/>
  <c r="L769" i="4" a="1"/>
  <c r="L769" i="4" s="1"/>
  <c r="L770" i="4" a="1"/>
  <c r="L770" i="4" s="1"/>
  <c r="L771" i="4" a="1"/>
  <c r="L771" i="4" s="1"/>
  <c r="L772" i="4" a="1"/>
  <c r="L772" i="4" s="1"/>
  <c r="L773" i="4" a="1"/>
  <c r="L773" i="4" s="1"/>
  <c r="L774" i="4" a="1"/>
  <c r="L774" i="4" s="1"/>
  <c r="L775" i="4" a="1"/>
  <c r="L775" i="4" s="1"/>
  <c r="L776" i="4" a="1"/>
  <c r="L776" i="4" s="1"/>
  <c r="L777" i="4" a="1"/>
  <c r="L777" i="4" s="1"/>
  <c r="L778" i="4" a="1"/>
  <c r="L778" i="4" s="1"/>
  <c r="L779" i="4" a="1"/>
  <c r="L779" i="4" s="1"/>
  <c r="L780" i="4" a="1"/>
  <c r="L780" i="4" s="1"/>
  <c r="L781" i="4" a="1"/>
  <c r="L781" i="4" s="1"/>
  <c r="L782" i="4" a="1"/>
  <c r="L782" i="4" s="1"/>
  <c r="L783" i="4" a="1"/>
  <c r="L783" i="4" s="1"/>
  <c r="L784" i="4" a="1"/>
  <c r="L784" i="4" s="1"/>
  <c r="L785" i="4" a="1"/>
  <c r="L785" i="4" s="1"/>
  <c r="L786" i="4" a="1"/>
  <c r="L786" i="4" s="1"/>
  <c r="L787" i="4" a="1"/>
  <c r="L787" i="4" s="1"/>
  <c r="L788" i="4" a="1"/>
  <c r="L788" i="4" s="1"/>
  <c r="L789" i="4" a="1"/>
  <c r="L789" i="4" s="1"/>
  <c r="L790" i="4" a="1"/>
  <c r="L790" i="4" s="1"/>
  <c r="L791" i="4" a="1"/>
  <c r="L791" i="4" s="1"/>
  <c r="L792" i="4" a="1"/>
  <c r="L792" i="4" s="1"/>
  <c r="L793" i="4" a="1"/>
  <c r="L793" i="4" s="1"/>
  <c r="L794" i="4" a="1"/>
  <c r="L794" i="4" s="1"/>
  <c r="L795" i="4" a="1"/>
  <c r="L795" i="4" s="1"/>
  <c r="L796" i="4" a="1"/>
  <c r="L796" i="4" s="1"/>
  <c r="L797" i="4" a="1"/>
  <c r="L797" i="4" s="1"/>
  <c r="L798" i="4" a="1"/>
  <c r="L798" i="4" s="1"/>
  <c r="L799" i="4" a="1"/>
  <c r="L799" i="4" s="1"/>
  <c r="L800" i="4" a="1"/>
  <c r="L800" i="4" s="1"/>
  <c r="L801" i="4" a="1"/>
  <c r="L801" i="4" s="1"/>
  <c r="L802" i="4" a="1"/>
  <c r="L802" i="4" s="1"/>
  <c r="L803" i="4" a="1"/>
  <c r="L803" i="4" s="1"/>
  <c r="L804" i="4" a="1"/>
  <c r="L804" i="4" s="1"/>
  <c r="L805" i="4" a="1"/>
  <c r="L805" i="4" s="1"/>
  <c r="L806" i="4" a="1"/>
  <c r="L806" i="4" s="1"/>
  <c r="L807" i="4" a="1"/>
  <c r="L807" i="4" s="1"/>
  <c r="L808" i="4" a="1"/>
  <c r="L808" i="4" s="1"/>
  <c r="L809" i="4" a="1"/>
  <c r="L809" i="4" s="1"/>
  <c r="L810" i="4" a="1"/>
  <c r="L810" i="4" s="1"/>
  <c r="L811" i="4" a="1"/>
  <c r="L811" i="4" s="1"/>
  <c r="L812" i="4" a="1"/>
  <c r="L812" i="4" s="1"/>
  <c r="L813" i="4" a="1"/>
  <c r="L813" i="4" s="1"/>
  <c r="L814" i="4" a="1"/>
  <c r="L814" i="4" s="1"/>
  <c r="L815" i="4" a="1"/>
  <c r="L815" i="4" s="1"/>
  <c r="L816" i="4" a="1"/>
  <c r="L816" i="4" s="1"/>
  <c r="L817" i="4" a="1"/>
  <c r="L817" i="4" s="1"/>
  <c r="L818" i="4" a="1"/>
  <c r="L818" i="4" s="1"/>
  <c r="L819" i="4" a="1"/>
  <c r="L819" i="4" s="1"/>
  <c r="L820" i="4" a="1"/>
  <c r="L820" i="4" s="1"/>
  <c r="L821" i="4" a="1"/>
  <c r="L821" i="4" s="1"/>
  <c r="L822" i="4" a="1"/>
  <c r="L822" i="4" s="1"/>
  <c r="L823" i="4" a="1"/>
  <c r="L823" i="4" s="1"/>
  <c r="L824" i="4" a="1"/>
  <c r="L824" i="4" s="1"/>
  <c r="L825" i="4" a="1"/>
  <c r="L825" i="4" s="1"/>
  <c r="L826" i="4" a="1"/>
  <c r="L826" i="4" s="1"/>
  <c r="L827" i="4" a="1"/>
  <c r="L827" i="4" s="1"/>
  <c r="L828" i="4" a="1"/>
  <c r="L828" i="4" s="1"/>
  <c r="L829" i="4" a="1"/>
  <c r="L829" i="4" s="1"/>
  <c r="L830" i="4" a="1"/>
  <c r="L830" i="4" s="1"/>
  <c r="L831" i="4" a="1"/>
  <c r="L831" i="4" s="1"/>
  <c r="L832" i="4" a="1"/>
  <c r="L832" i="4" s="1"/>
  <c r="L833" i="4" a="1"/>
  <c r="L833" i="4" s="1"/>
  <c r="L834" i="4" a="1"/>
  <c r="L834" i="4" s="1"/>
  <c r="L835" i="4" a="1"/>
  <c r="L835" i="4" s="1"/>
  <c r="L836" i="4" a="1"/>
  <c r="L836" i="4" s="1"/>
  <c r="L837" i="4" a="1"/>
  <c r="L837" i="4" s="1"/>
  <c r="L838" i="4" a="1"/>
  <c r="L838" i="4" s="1"/>
  <c r="L839" i="4" a="1"/>
  <c r="L839" i="4" s="1"/>
  <c r="L840" i="4" a="1"/>
  <c r="L840" i="4" s="1"/>
  <c r="L841" i="4" a="1"/>
  <c r="L841" i="4" s="1"/>
  <c r="L842" i="4" a="1"/>
  <c r="L842" i="4" s="1"/>
  <c r="L843" i="4" a="1"/>
  <c r="L843" i="4" s="1"/>
  <c r="L844" i="4" a="1"/>
  <c r="L844" i="4" s="1"/>
  <c r="L845" i="4" a="1"/>
  <c r="L845" i="4" s="1"/>
  <c r="L846" i="4" a="1"/>
  <c r="L846" i="4" s="1"/>
  <c r="L847" i="4" a="1"/>
  <c r="L847" i="4" s="1"/>
  <c r="L848" i="4" a="1"/>
  <c r="L848" i="4" s="1"/>
  <c r="L849" i="4" a="1"/>
  <c r="L849" i="4" s="1"/>
  <c r="L850" i="4" a="1"/>
  <c r="L850" i="4" s="1"/>
  <c r="L851" i="4" a="1"/>
  <c r="L851" i="4" s="1"/>
  <c r="L852" i="4" a="1"/>
  <c r="L852" i="4" s="1"/>
  <c r="L853" i="4" a="1"/>
  <c r="L853" i="4" s="1"/>
  <c r="L854" i="4" a="1"/>
  <c r="L854" i="4" s="1"/>
  <c r="L855" i="4" a="1"/>
  <c r="L855" i="4" s="1"/>
  <c r="L856" i="4" a="1"/>
  <c r="L856" i="4" s="1"/>
  <c r="L857" i="4" a="1"/>
  <c r="L857" i="4" s="1"/>
  <c r="L858" i="4" a="1"/>
  <c r="L858" i="4" s="1"/>
  <c r="L859" i="4" a="1"/>
  <c r="L859" i="4" s="1"/>
  <c r="L860" i="4" a="1"/>
  <c r="L860" i="4" s="1"/>
  <c r="L861" i="4" a="1"/>
  <c r="L861" i="4" s="1"/>
  <c r="L862" i="4" a="1"/>
  <c r="L862" i="4" s="1"/>
  <c r="L863" i="4" a="1"/>
  <c r="L863" i="4" s="1"/>
  <c r="L864" i="4" a="1"/>
  <c r="L864" i="4" s="1"/>
  <c r="L865" i="4" a="1"/>
  <c r="L865" i="4" s="1"/>
  <c r="L866" i="4" a="1"/>
  <c r="L866" i="4" s="1"/>
  <c r="L867" i="4" a="1"/>
  <c r="L867" i="4" s="1"/>
  <c r="L868" i="4" a="1"/>
  <c r="L868" i="4" s="1"/>
  <c r="L869" i="4" a="1"/>
  <c r="L869" i="4" s="1"/>
  <c r="L870" i="4" a="1"/>
  <c r="L870" i="4" s="1"/>
  <c r="L871" i="4" a="1"/>
  <c r="L871" i="4" s="1"/>
  <c r="L872" i="4" a="1"/>
  <c r="L872" i="4" s="1"/>
  <c r="L873" i="4" a="1"/>
  <c r="L873" i="4" s="1"/>
  <c r="L874" i="4" a="1"/>
  <c r="L874" i="4" s="1"/>
  <c r="L875" i="4" a="1"/>
  <c r="L875" i="4" s="1"/>
  <c r="L876" i="4" a="1"/>
  <c r="L876" i="4" s="1"/>
  <c r="L877" i="4" a="1"/>
  <c r="L877" i="4" s="1"/>
  <c r="L878" i="4" a="1"/>
  <c r="L878" i="4" s="1"/>
  <c r="L879" i="4" a="1"/>
  <c r="L879" i="4" s="1"/>
  <c r="L880" i="4" a="1"/>
  <c r="L880" i="4" s="1"/>
  <c r="L881" i="4" a="1"/>
  <c r="L881" i="4" s="1"/>
  <c r="L882" i="4" a="1"/>
  <c r="L882" i="4" s="1"/>
  <c r="L883" i="4" a="1"/>
  <c r="L883" i="4" s="1"/>
  <c r="L884" i="4" a="1"/>
  <c r="L884" i="4" s="1"/>
  <c r="L885" i="4" a="1"/>
  <c r="L885" i="4" s="1"/>
  <c r="L886" i="4" a="1"/>
  <c r="L886" i="4" s="1"/>
  <c r="L887" i="4" a="1"/>
  <c r="L887" i="4" s="1"/>
  <c r="L888" i="4" a="1"/>
  <c r="L888" i="4" s="1"/>
  <c r="L889" i="4" a="1"/>
  <c r="L889" i="4" s="1"/>
  <c r="L890" i="4" a="1"/>
  <c r="L890" i="4" s="1"/>
  <c r="L891" i="4" a="1"/>
  <c r="L891" i="4" s="1"/>
  <c r="L892" i="4" a="1"/>
  <c r="L892" i="4" s="1"/>
  <c r="L893" i="4" a="1"/>
  <c r="L893" i="4" s="1"/>
  <c r="L894" i="4" a="1"/>
  <c r="L894" i="4" s="1"/>
  <c r="L895" i="4" a="1"/>
  <c r="L895" i="4" s="1"/>
  <c r="L896" i="4" a="1"/>
  <c r="L896" i="4" s="1"/>
  <c r="L897" i="4" a="1"/>
  <c r="L897" i="4" s="1"/>
  <c r="L898" i="4" a="1"/>
  <c r="L898" i="4" s="1"/>
  <c r="L899" i="4" a="1"/>
  <c r="L899" i="4" s="1"/>
  <c r="L900" i="4" a="1"/>
  <c r="L900" i="4" s="1"/>
  <c r="L901" i="4" a="1"/>
  <c r="L901" i="4" s="1"/>
  <c r="L902" i="4" a="1"/>
  <c r="L902" i="4" s="1"/>
  <c r="L903" i="4" a="1"/>
  <c r="L903" i="4" s="1"/>
  <c r="L904" i="4" a="1"/>
  <c r="L904" i="4" s="1"/>
  <c r="L905" i="4" a="1"/>
  <c r="L905" i="4" s="1"/>
  <c r="L906" i="4" a="1"/>
  <c r="L906" i="4" s="1"/>
  <c r="L2" i="4" a="1"/>
  <c r="L2" i="4" s="1"/>
  <c r="B3" i="3"/>
  <c r="B2" i="3"/>
  <c r="F8" i="6" l="1"/>
  <c r="B5" i="3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<sst xmlns="http://schemas.openxmlformats.org/spreadsheetml/2006/main" count="7260" uniqueCount="3633">
  <si>
    <t>26.88.53.52</t>
  </si>
  <si>
    <t>Male</t>
  </si>
  <si>
    <t>ntythacottrr@biglobe.ne.jp</t>
  </si>
  <si>
    <t>65.218.224.165</t>
  </si>
  <si>
    <t>Female</t>
  </si>
  <si>
    <t>hcasebournerq@usnews.com</t>
  </si>
  <si>
    <t>167.98.142.10</t>
  </si>
  <si>
    <t>gtatlockrp@stanford.edu</t>
  </si>
  <si>
    <t>173.151.48.183</t>
  </si>
  <si>
    <t>epallaskero@bloglines.com</t>
  </si>
  <si>
    <t>236.26.111.53</t>
  </si>
  <si>
    <t>gauchterloniern@nba.com</t>
  </si>
  <si>
    <t>174.238.121.118</t>
  </si>
  <si>
    <t>jsummerladrm@biblegateway.com</t>
  </si>
  <si>
    <t>117.177.250.141</t>
  </si>
  <si>
    <t>gduferierl@va.gov</t>
  </si>
  <si>
    <t>22.151.131.211</t>
  </si>
  <si>
    <t>cowbrickrj@toplist.cz</t>
  </si>
  <si>
    <t>104.97.130.27</t>
  </si>
  <si>
    <t>torwinri@adobe.com</t>
  </si>
  <si>
    <t>9.87.229.75</t>
  </si>
  <si>
    <t>dhenckerh@goo.ne.jp</t>
  </si>
  <si>
    <t>121.154.3.238</t>
  </si>
  <si>
    <t>vmucklowrg@multiply.com</t>
  </si>
  <si>
    <t>22.73.35.88</t>
  </si>
  <si>
    <t>chawlerrf@ted.com</t>
  </si>
  <si>
    <t>229.33.225.208</t>
  </si>
  <si>
    <t>ljeffsre@google.nl</t>
  </si>
  <si>
    <t>176.212.44.54</t>
  </si>
  <si>
    <t>jriddingrd@yolasite.com</t>
  </si>
  <si>
    <t>201.232.166.250</t>
  </si>
  <si>
    <t>tcocherrc@jigsy.com</t>
  </si>
  <si>
    <t>149.23.26.12</t>
  </si>
  <si>
    <t>lmactrustierb@creativecommons.org</t>
  </si>
  <si>
    <t>24.49.68.110</t>
  </si>
  <si>
    <t>dhumphrisra@nyu.edu</t>
  </si>
  <si>
    <t>160.171.29.213</t>
  </si>
  <si>
    <t>tsawerr9@com.com</t>
  </si>
  <si>
    <t>172.189.79.96</t>
  </si>
  <si>
    <t>glammertr8@newsvine.com</t>
  </si>
  <si>
    <t>33.9.196.127</t>
  </si>
  <si>
    <t>adeamayar7@google.ca</t>
  </si>
  <si>
    <t>80.251.96.141</t>
  </si>
  <si>
    <t>kfearnsr6@histats.com</t>
  </si>
  <si>
    <t>32.234.27.197</t>
  </si>
  <si>
    <t>bscamalr4@tripod.com</t>
  </si>
  <si>
    <t>134.246.200.217</t>
  </si>
  <si>
    <t>lmaidensr3@dailymotion.com</t>
  </si>
  <si>
    <t>145.19.120.239</t>
  </si>
  <si>
    <t>mwrigglesworthr2@surveymonkey.com</t>
  </si>
  <si>
    <t>89.157.211.142</t>
  </si>
  <si>
    <t>ekynger1@pbs.org</t>
  </si>
  <si>
    <t>31.4.51.183</t>
  </si>
  <si>
    <t>pforresterr0@etsy.com</t>
  </si>
  <si>
    <t>146.90.29.54</t>
  </si>
  <si>
    <t>hanglessqy@networksolutions.com</t>
  </si>
  <si>
    <t>149.251.255.20</t>
  </si>
  <si>
    <t>rdilrewqx@si.edu</t>
  </si>
  <si>
    <t>24.5.166.103</t>
  </si>
  <si>
    <t>centissleqw@eventbrite.com</t>
  </si>
  <si>
    <t>129.236.98.248</t>
  </si>
  <si>
    <t>jwilsonqv@weather.com</t>
  </si>
  <si>
    <t>203.109.38.5</t>
  </si>
  <si>
    <t>ddurmanqt@barnesandnoble.com</t>
  </si>
  <si>
    <t>61.141.236.243</t>
  </si>
  <si>
    <t>rwinterqs@boston.com</t>
  </si>
  <si>
    <t>246.197.209.216</t>
  </si>
  <si>
    <t>jsarfasqr@mozilla.com</t>
  </si>
  <si>
    <t>129.224.82.191</t>
  </si>
  <si>
    <t>sdoyqq@wufoo.com</t>
  </si>
  <si>
    <t>217.110.9.75</t>
  </si>
  <si>
    <t>jjanuqp@geocities.jp</t>
  </si>
  <si>
    <t>51.55.113.72</t>
  </si>
  <si>
    <t>hsappqo@qq.com</t>
  </si>
  <si>
    <t>185.117.194.7</t>
  </si>
  <si>
    <t>mguyonneauqm@utexas.edu</t>
  </si>
  <si>
    <t>140.226.65.110</t>
  </si>
  <si>
    <t>sbalcombeql@hexun.com</t>
  </si>
  <si>
    <t>182.105.14.122</t>
  </si>
  <si>
    <t>mantalffyqk@hatena.ne.jp</t>
  </si>
  <si>
    <t>92.77.127.33</t>
  </si>
  <si>
    <t>htolandqi@tuttocitta.it</t>
  </si>
  <si>
    <t>58.153.204.150</t>
  </si>
  <si>
    <t>adavyqh@twitter.com</t>
  </si>
  <si>
    <t>162.117.201.110</t>
  </si>
  <si>
    <t>slemonnierqg@nature.com</t>
  </si>
  <si>
    <t>171.170.132.157</t>
  </si>
  <si>
    <t>gandreolettiqf@cisco.com</t>
  </si>
  <si>
    <t>233.121.105.56</t>
  </si>
  <si>
    <t>mfishlyqe@alexa.com</t>
  </si>
  <si>
    <t>95.7.14.28</t>
  </si>
  <si>
    <t>acoatenqd@mozilla.org</t>
  </si>
  <si>
    <t>55.123.187.95</t>
  </si>
  <si>
    <t>wfrushardqc@senate.gov</t>
  </si>
  <si>
    <t>189.225.130.235</t>
  </si>
  <si>
    <t>cspoffordqb@virginia.edu</t>
  </si>
  <si>
    <t>57.202.116.147</t>
  </si>
  <si>
    <t>ffaucettqa@flavors.me</t>
  </si>
  <si>
    <t>75.12.129.186</t>
  </si>
  <si>
    <t>nbellamq9@ebay.com</t>
  </si>
  <si>
    <t>44.200.92.133</t>
  </si>
  <si>
    <t>fschultheissq8@altervista.org</t>
  </si>
  <si>
    <t>0.134.98.176</t>
  </si>
  <si>
    <t>rlovemoreq6@nationalgeographic.com</t>
  </si>
  <si>
    <t>54.52.196.101</t>
  </si>
  <si>
    <t>ctorranceq5@phpbb.com</t>
  </si>
  <si>
    <t>115.139.227.59</t>
  </si>
  <si>
    <t>acrawshayq4@google.de</t>
  </si>
  <si>
    <t>1.117.40.229</t>
  </si>
  <si>
    <t>manderschq3@va.gov</t>
  </si>
  <si>
    <t>203.143.220.228</t>
  </si>
  <si>
    <t>rellsomq2@surveymonkey.com</t>
  </si>
  <si>
    <t>253.244.238.15</t>
  </si>
  <si>
    <t>jendersbyq1@typepad.com</t>
  </si>
  <si>
    <t>9.119.247.49</t>
  </si>
  <si>
    <t>japhaleq0@ca.gov</t>
  </si>
  <si>
    <t>125.108.31.115</t>
  </si>
  <si>
    <t>bpandiepz@spotify.com</t>
  </si>
  <si>
    <t>198.194.18.228</t>
  </si>
  <si>
    <t>bfigurespy@phpbb.com</t>
  </si>
  <si>
    <t>9.100.58.23</t>
  </si>
  <si>
    <t>wseedhousepx@wordpress.org</t>
  </si>
  <si>
    <t>46.100.254.170</t>
  </si>
  <si>
    <t>tsissotpw@ebay.co.uk</t>
  </si>
  <si>
    <t>44.76.37.6</t>
  </si>
  <si>
    <t>arosenbladpv@icq.com</t>
  </si>
  <si>
    <t>164.233.206.89</t>
  </si>
  <si>
    <t>rmountfordpu@unc.edu</t>
  </si>
  <si>
    <t>141.222.240.63</t>
  </si>
  <si>
    <t>mgreenhowpt@discuz.net</t>
  </si>
  <si>
    <t>121.46.26.220</t>
  </si>
  <si>
    <t>mjepsonps@cloudflare.com</t>
  </si>
  <si>
    <t>124.252.196.35</t>
  </si>
  <si>
    <t>tpohlingpr@indiatimes.com</t>
  </si>
  <si>
    <t>66.50.9.61</t>
  </si>
  <si>
    <t>ebrindpq@booking.com</t>
  </si>
  <si>
    <t>33.132.96.53</t>
  </si>
  <si>
    <t>ffairtloughpp@wikipedia.org</t>
  </si>
  <si>
    <t>145.197.59.161</t>
  </si>
  <si>
    <t>bgironpo@hud.gov</t>
  </si>
  <si>
    <t>105.166.117.103</t>
  </si>
  <si>
    <t>jelstonepn@vistaprint.com</t>
  </si>
  <si>
    <t>110.66.150.168</t>
  </si>
  <si>
    <t>bboggspm@odnoklassniki.ru</t>
  </si>
  <si>
    <t>176.85.239.75</t>
  </si>
  <si>
    <t>ccharerpk@narod.ru</t>
  </si>
  <si>
    <t>246.37.241.118</t>
  </si>
  <si>
    <t>scrippinpj@plala.or.jp</t>
  </si>
  <si>
    <t>21.160.160.197</t>
  </si>
  <si>
    <t>atoyepi@paypal.com</t>
  </si>
  <si>
    <t>60.146.189.184</t>
  </si>
  <si>
    <t>tbellangerpg@vimeo.com</t>
  </si>
  <si>
    <t>132.158.235.236</t>
  </si>
  <si>
    <t>cyarepf@freewebs.com</t>
  </si>
  <si>
    <t>178.73.203.2</t>
  </si>
  <si>
    <t>hsymspe@reverbnation.com</t>
  </si>
  <si>
    <t>189.5.127.194</t>
  </si>
  <si>
    <t>bbrackenridgepd@360.cn</t>
  </si>
  <si>
    <t>175.149.92.124</t>
  </si>
  <si>
    <t>dlongpc@furl.net</t>
  </si>
  <si>
    <t>90.6.175.20</t>
  </si>
  <si>
    <t>bredfordpb@netlog.com</t>
  </si>
  <si>
    <t>157.199.202.159</t>
  </si>
  <si>
    <t>jhovingtonpa@domainmarket.com</t>
  </si>
  <si>
    <t>252.75.202.239</t>
  </si>
  <si>
    <t>lconveryp9@jalbum.net</t>
  </si>
  <si>
    <t>7.148.241.22</t>
  </si>
  <si>
    <t>striplowp7@google.co.uk</t>
  </si>
  <si>
    <t>180.211.204.13</t>
  </si>
  <si>
    <t>ctrumpp6@ezinearticles.com</t>
  </si>
  <si>
    <t>61.208.105.63</t>
  </si>
  <si>
    <t>dgrigorinip4@woothemes.com</t>
  </si>
  <si>
    <t>254.20.240.91</t>
  </si>
  <si>
    <t>fkenyonp3@wp.com</t>
  </si>
  <si>
    <t>222.43.156.4</t>
  </si>
  <si>
    <t>akirwinp2@msu.edu</t>
  </si>
  <si>
    <t>25.100.192.157</t>
  </si>
  <si>
    <t>fallsop1@trellian.com</t>
  </si>
  <si>
    <t>51.33.106.27</t>
  </si>
  <si>
    <t>eegleofgermanyp0@delicious.com</t>
  </si>
  <si>
    <t>10.79.215.146</t>
  </si>
  <si>
    <t>gelsmereoz@cyberchimps.com</t>
  </si>
  <si>
    <t>213.69.206.217</t>
  </si>
  <si>
    <t>hmccurtainoy@amazon.co.uk</t>
  </si>
  <si>
    <t>59.167.168.67</t>
  </si>
  <si>
    <t>warnaldoox@google.com.hk</t>
  </si>
  <si>
    <t>117.75.105.37</t>
  </si>
  <si>
    <t>galpineow@over-blog.com</t>
  </si>
  <si>
    <t>224.123.192.187</t>
  </si>
  <si>
    <t>cavonov@chron.com</t>
  </si>
  <si>
    <t>140.182.207.158</t>
  </si>
  <si>
    <t>pforrestallou@1und1.de</t>
  </si>
  <si>
    <t>250.67.191.222</t>
  </si>
  <si>
    <t>aincognaot@fda.gov</t>
  </si>
  <si>
    <t>119.30.83.193</t>
  </si>
  <si>
    <t>bmcpeiceos@jimdo.com</t>
  </si>
  <si>
    <t>131.60.163.149</t>
  </si>
  <si>
    <t>ugoareor@yahoo.co.jp</t>
  </si>
  <si>
    <t>133.0.69.172</t>
  </si>
  <si>
    <t>ydoddoq@oakley.com</t>
  </si>
  <si>
    <t>148.120.216.180</t>
  </si>
  <si>
    <t>bescoffreyop@wix.com</t>
  </si>
  <si>
    <t>48.70.19.247</t>
  </si>
  <si>
    <t>hchilderleyoo@nyu.edu</t>
  </si>
  <si>
    <t>49.82.132.249</t>
  </si>
  <si>
    <t>lspicketton@bloomberg.com</t>
  </si>
  <si>
    <t>61.6.50.139</t>
  </si>
  <si>
    <t>lmcilennaom@apache.org</t>
  </si>
  <si>
    <t>94.44.131.211</t>
  </si>
  <si>
    <t>whawsbyol@ebay.co.uk</t>
  </si>
  <si>
    <t>162.216.95.212</t>
  </si>
  <si>
    <t>depgraveok@booking.com</t>
  </si>
  <si>
    <t>191.107.37.67</t>
  </si>
  <si>
    <t>enouryoj@elegantthemes.com</t>
  </si>
  <si>
    <t>99.32.45.221</t>
  </si>
  <si>
    <t>ctallowoi@odnoklassniki.ru</t>
  </si>
  <si>
    <t>127.89.140.203</t>
  </si>
  <si>
    <t>cdefraineoh@so-net.ne.jp</t>
  </si>
  <si>
    <t>250.207.125.249</t>
  </si>
  <si>
    <t>sclemendotog@nsw.gov.au</t>
  </si>
  <si>
    <t>101.192.55.44</t>
  </si>
  <si>
    <t>ahardernof@umn.edu</t>
  </si>
  <si>
    <t>229.180.38.119</t>
  </si>
  <si>
    <t>mbarkasoe@amazon.co.jp</t>
  </si>
  <si>
    <t>126.14.168.242</t>
  </si>
  <si>
    <t>dbilleoc@cyberchimps.com</t>
  </si>
  <si>
    <t>97.135.240.214</t>
  </si>
  <si>
    <t>gpeepallob@unicef.org</t>
  </si>
  <si>
    <t>144.183.233.158</t>
  </si>
  <si>
    <t>hmolandoa@wiley.com</t>
  </si>
  <si>
    <t>138.244.169.137</t>
  </si>
  <si>
    <t>swillmero9@istockphoto.com</t>
  </si>
  <si>
    <t>177.71.189.119</t>
  </si>
  <si>
    <t>gfilano8@de.vu</t>
  </si>
  <si>
    <t>55.150.177.190</t>
  </si>
  <si>
    <t>eagnewo7@walmart.com</t>
  </si>
  <si>
    <t>5.95.22.132</t>
  </si>
  <si>
    <t>mheepso6@dailymotion.com</t>
  </si>
  <si>
    <t>106.2.61.144</t>
  </si>
  <si>
    <t>acapnero5@addthis.com</t>
  </si>
  <si>
    <t>22.182.22.49</t>
  </si>
  <si>
    <t>gashwoodo4@goodreads.com</t>
  </si>
  <si>
    <t>47.132.25.162</t>
  </si>
  <si>
    <t>toneillo3@stanford.edu</t>
  </si>
  <si>
    <t>107.60.97.17</t>
  </si>
  <si>
    <t>areppo2@yelp.com</t>
  </si>
  <si>
    <t>253.80.158.87</t>
  </si>
  <si>
    <t>nglando1@ameblo.jp</t>
  </si>
  <si>
    <t>0.128.163.202</t>
  </si>
  <si>
    <t>kmarnero0@webnode.com</t>
  </si>
  <si>
    <t>59.210.183.240</t>
  </si>
  <si>
    <t>wfairbrothernz@java.com</t>
  </si>
  <si>
    <t>94.70.195.158</t>
  </si>
  <si>
    <t>bkellingny@bravesites.com</t>
  </si>
  <si>
    <t>121.169.167.38</t>
  </si>
  <si>
    <t>dpenellinx@businessweek.com</t>
  </si>
  <si>
    <t>112.186.113.63</t>
  </si>
  <si>
    <t>jscholfieldnw@acquirethisname.com</t>
  </si>
  <si>
    <t>34.219.78.182</t>
  </si>
  <si>
    <t>eghiottonv@latimes.com</t>
  </si>
  <si>
    <t>105.146.32.163</t>
  </si>
  <si>
    <t>bleguaynu@devhub.com</t>
  </si>
  <si>
    <t>8.32.29.227</t>
  </si>
  <si>
    <t>sshinnnt@youku.com</t>
  </si>
  <si>
    <t>50.141.208.127</t>
  </si>
  <si>
    <t>ddaybellns@ucsd.edu</t>
  </si>
  <si>
    <t>60.97.199.141</t>
  </si>
  <si>
    <t>kjakuszewskinr@photobucket.com</t>
  </si>
  <si>
    <t>31.124.155.9</t>
  </si>
  <si>
    <t>eemmensnq@wordpress.com</t>
  </si>
  <si>
    <t>175.54.153.149</t>
  </si>
  <si>
    <t>llinnardnp@bizjournals.com</t>
  </si>
  <si>
    <t>148.240.143.80</t>
  </si>
  <si>
    <t>mdeboickno@symantec.com</t>
  </si>
  <si>
    <t>172.80.76.164</t>
  </si>
  <si>
    <t>rwedgbrownn@cnet.com</t>
  </si>
  <si>
    <t>234.172.169.204</t>
  </si>
  <si>
    <t>rmcilherannm@irs.gov</t>
  </si>
  <si>
    <t>25.218.93.230</t>
  </si>
  <si>
    <t>smormannl@telegraph.co.uk</t>
  </si>
  <si>
    <t>72.6.129.227</t>
  </si>
  <si>
    <t>svoasnk@comsenz.com</t>
  </si>
  <si>
    <t>14.172.159.9</t>
  </si>
  <si>
    <t>kwillcottnj@jugem.jp</t>
  </si>
  <si>
    <t>189.72.144.180</t>
  </si>
  <si>
    <t>gcleghornni@harvard.edu</t>
  </si>
  <si>
    <t>250.121.95.239</t>
  </si>
  <si>
    <t>hkrikorianng@disqus.com</t>
  </si>
  <si>
    <t>165.47.2.77</t>
  </si>
  <si>
    <t>jlilenf@rakuten.co.jp</t>
  </si>
  <si>
    <t>134.33.179.10</t>
  </si>
  <si>
    <t>jstockallne@acquirethisname.com</t>
  </si>
  <si>
    <t>125.215.156.156</t>
  </si>
  <si>
    <t>maudissnd@examiner.com</t>
  </si>
  <si>
    <t>85.112.3.95</t>
  </si>
  <si>
    <t>rhaugennc@smh.com.au</t>
  </si>
  <si>
    <t>46.239.20.87</t>
  </si>
  <si>
    <t>yvidyapinnb@alibaba.com</t>
  </si>
  <si>
    <t>79.127.106.118</t>
  </si>
  <si>
    <t>hcollicottna@uiuc.edu</t>
  </si>
  <si>
    <t>1.151.9.209</t>
  </si>
  <si>
    <t>lcloggn9@cdbaby.com</t>
  </si>
  <si>
    <t>178.231.189.78</t>
  </si>
  <si>
    <t>zpawlickin8@linkedin.com</t>
  </si>
  <si>
    <t>131.6.69.216</t>
  </si>
  <si>
    <t>aricardotn7@ezinearticles.com</t>
  </si>
  <si>
    <t>176.194.91.140</t>
  </si>
  <si>
    <t>jdugmoren6@hhs.gov</t>
  </si>
  <si>
    <t>105.93.136.35</t>
  </si>
  <si>
    <t>fprescottn5@cbc.ca</t>
  </si>
  <si>
    <t>245.20.159.79</t>
  </si>
  <si>
    <t>rsedgeworthn4@ed.gov</t>
  </si>
  <si>
    <t>153.189.103.121</t>
  </si>
  <si>
    <t>hbinhamn3@studiopress.com</t>
  </si>
  <si>
    <t>69.81.186.163</t>
  </si>
  <si>
    <t>fjeavesn2@altervista.org</t>
  </si>
  <si>
    <t>176.126.173.198</t>
  </si>
  <si>
    <t>bdunbobbinn1@biglobe.ne.jp</t>
  </si>
  <si>
    <t>3.182.2.254</t>
  </si>
  <si>
    <t>glysn0@ca.gov</t>
  </si>
  <si>
    <t>207.161.58.120</t>
  </si>
  <si>
    <t>astallibrassmz@theglobeandmail.com</t>
  </si>
  <si>
    <t>21.88.140.245</t>
  </si>
  <si>
    <t>bneubiginmy@liveinternet.ru</t>
  </si>
  <si>
    <t>46.146.52.60</t>
  </si>
  <si>
    <t>mcracknellmx@reference.com</t>
  </si>
  <si>
    <t>18.207.70.116</t>
  </si>
  <si>
    <t>llethbridgemw@usnews.com</t>
  </si>
  <si>
    <t>72.207.234.140</t>
  </si>
  <si>
    <t>sburymv@washingtonpost.com</t>
  </si>
  <si>
    <t>24.20.104.157</t>
  </si>
  <si>
    <t>ksterleymu@geocities.jp</t>
  </si>
  <si>
    <t>175.116.232.80</t>
  </si>
  <si>
    <t>lschwerinmt@ucla.edu</t>
  </si>
  <si>
    <t>68.242.140.70</t>
  </si>
  <si>
    <t>cshercliffms@bigcartel.com</t>
  </si>
  <si>
    <t>161.202.69.136</t>
  </si>
  <si>
    <t>klevingtonmr@istockphoto.com</t>
  </si>
  <si>
    <t>64.82.169.152</t>
  </si>
  <si>
    <t>cpavelinmq@techcrunch.com</t>
  </si>
  <si>
    <t>75.151.238.89</t>
  </si>
  <si>
    <t>speeblesmp@merriam-webster.com</t>
  </si>
  <si>
    <t>216.2.183.61</t>
  </si>
  <si>
    <t>sspybeymo@sohu.com</t>
  </si>
  <si>
    <t>74.182.38.140</t>
  </si>
  <si>
    <t>aminghettimn@newsvine.com</t>
  </si>
  <si>
    <t>224.254.179.213</t>
  </si>
  <si>
    <t>lbrundrettmm@digg.com</t>
  </si>
  <si>
    <t>50.160.37.4</t>
  </si>
  <si>
    <t>rstelliml@i2i.jp</t>
  </si>
  <si>
    <t>8.74.82.225</t>
  </si>
  <si>
    <t>sdomercmk@about.me</t>
  </si>
  <si>
    <t>162.32.97.164</t>
  </si>
  <si>
    <t>jnevemj@arstechnica.com</t>
  </si>
  <si>
    <t>76.13.244.160</t>
  </si>
  <si>
    <t>rkeirlmh@prweb.com</t>
  </si>
  <si>
    <t>47.231.119.75</t>
  </si>
  <si>
    <t>wbrentmg@japanpost.jp</t>
  </si>
  <si>
    <t>252.40.91.75</t>
  </si>
  <si>
    <t>ghawkswellmf@salon.com</t>
  </si>
  <si>
    <t>59.195.143.10</t>
  </si>
  <si>
    <t>ekirszme@t.co</t>
  </si>
  <si>
    <t>228.15.1.139</t>
  </si>
  <si>
    <t>cferrelimd@unesco.org</t>
  </si>
  <si>
    <t>173.160.185.29</t>
  </si>
  <si>
    <t>hklasmc@arstechnica.com</t>
  </si>
  <si>
    <t>101.98.25.26</t>
  </si>
  <si>
    <t>cgimletmb@wikimedia.org</t>
  </si>
  <si>
    <t>164.239.45.252</t>
  </si>
  <si>
    <t>kabdeyma@sitemeter.com</t>
  </si>
  <si>
    <t>145.21.246.80</t>
  </si>
  <si>
    <t>bmcmackinm9@geocities.com</t>
  </si>
  <si>
    <t>33.125.157.67</t>
  </si>
  <si>
    <t>ccartnerm8@blog.com</t>
  </si>
  <si>
    <t>19.13.151.16</t>
  </si>
  <si>
    <t>dduffriem7@jimdo.com</t>
  </si>
  <si>
    <t>105.7.49.105</t>
  </si>
  <si>
    <t>nlaingm6@tinyurl.com</t>
  </si>
  <si>
    <t>164.45.171.56</t>
  </si>
  <si>
    <t>mfinnimorem5@washington.edu</t>
  </si>
  <si>
    <t>21.42.175.194</t>
  </si>
  <si>
    <t>rschimonekm4@last.fm</t>
  </si>
  <si>
    <t>144.181.98.158</t>
  </si>
  <si>
    <t>kraddenm3@1und1.de</t>
  </si>
  <si>
    <t>188.62.197.200</t>
  </si>
  <si>
    <t>avasyaginm1@oakley.com</t>
  </si>
  <si>
    <t>214.94.142.200</t>
  </si>
  <si>
    <t>ostoltem0@oaic.gov.au</t>
  </si>
  <si>
    <t>215.194.215.45</t>
  </si>
  <si>
    <t>nreamelz@sohu.com</t>
  </si>
  <si>
    <t>240.139.66.106</t>
  </si>
  <si>
    <t>cloveguardlx@domainmarket.com</t>
  </si>
  <si>
    <t>237.3.74.145</t>
  </si>
  <si>
    <t>gmcgriffinlw@mit.edu</t>
  </si>
  <si>
    <t>115.76.236.72</t>
  </si>
  <si>
    <t>lruddylv@state.tx.us</t>
  </si>
  <si>
    <t>76.80.220.10</t>
  </si>
  <si>
    <t>cslorancelu@slate.com</t>
  </si>
  <si>
    <t>37.207.76.122</t>
  </si>
  <si>
    <t>csteffanlt@quantcast.com</t>
  </si>
  <si>
    <t>210.135.95.41</t>
  </si>
  <si>
    <t>bshentonls@imdb.com</t>
  </si>
  <si>
    <t>215.208.149.43</t>
  </si>
  <si>
    <t>lmcfadelr@eepurl.com</t>
  </si>
  <si>
    <t>6.201.124.145</t>
  </si>
  <si>
    <t>ahildrewlq@si.edu</t>
  </si>
  <si>
    <t>10.190.235.10</t>
  </si>
  <si>
    <t>jfogdenlp@wordpress.com</t>
  </si>
  <si>
    <t>38.17.210.176</t>
  </si>
  <si>
    <t>mmellonbylo@wsj.com</t>
  </si>
  <si>
    <t>15.115.250.17</t>
  </si>
  <si>
    <t>jpickerinln@hexun.com</t>
  </si>
  <si>
    <t>152.252.57.204</t>
  </si>
  <si>
    <t>rmishowlm@tiny.cc</t>
  </si>
  <si>
    <t>234.244.118.61</t>
  </si>
  <si>
    <t>mkingzetll@amazon.de</t>
  </si>
  <si>
    <t>196.187.2.236</t>
  </si>
  <si>
    <t>mhinchamlj@cargocollective.com</t>
  </si>
  <si>
    <t>48.254.182.161</t>
  </si>
  <si>
    <t>tduffinli@ask.com</t>
  </si>
  <si>
    <t>73.138.220.247</t>
  </si>
  <si>
    <t>nmcelrealh@creativecommons.org</t>
  </si>
  <si>
    <t>130.249.130.103</t>
  </si>
  <si>
    <t>skeemslg@de.vu</t>
  </si>
  <si>
    <t>36.221.176.37</t>
  </si>
  <si>
    <t>pbeekmannlf@bluehost.com</t>
  </si>
  <si>
    <t>125.143.143.54</t>
  </si>
  <si>
    <t>wbradshawle@cbslocal.com</t>
  </si>
  <si>
    <t>114.3.35.92</t>
  </si>
  <si>
    <t>egethenld@google.es</t>
  </si>
  <si>
    <t>99.68.109.142</t>
  </si>
  <si>
    <t>vdaldanlc@clickbank.net</t>
  </si>
  <si>
    <t>254.241.123.170</t>
  </si>
  <si>
    <t>awitherdenlb@github.com</t>
  </si>
  <si>
    <t>236.0.3.24</t>
  </si>
  <si>
    <t>vhoulistonl9@e-recht24.de</t>
  </si>
  <si>
    <t>102.44.17.217</t>
  </si>
  <si>
    <t>bspringettl8@pinterest.com</t>
  </si>
  <si>
    <t>95.253.105.26</t>
  </si>
  <si>
    <t>cmerridayl7@youtu.be</t>
  </si>
  <si>
    <t>81.255.186.123</t>
  </si>
  <si>
    <t>mrohlfl6@nytimes.com</t>
  </si>
  <si>
    <t>244.84.183.138</t>
  </si>
  <si>
    <t>gnealyl5@prnewswire.com</t>
  </si>
  <si>
    <t>186.77.253.36</t>
  </si>
  <si>
    <t>acoskerryl4@accuweather.com</t>
  </si>
  <si>
    <t>247.103.122.160</t>
  </si>
  <si>
    <t>cdumbartonl3@shinystat.com</t>
  </si>
  <si>
    <t>74.255.124.43</t>
  </si>
  <si>
    <t>cbonnierl2@amazonaws.com</t>
  </si>
  <si>
    <t>120.51.144.196</t>
  </si>
  <si>
    <t>mdeamerl1@wsj.com</t>
  </si>
  <si>
    <t>223.95.71.52</t>
  </si>
  <si>
    <t>mdivinal0@tuttocitta.it</t>
  </si>
  <si>
    <t>127.104.45.52</t>
  </si>
  <si>
    <t>drebouletkz@google.pl</t>
  </si>
  <si>
    <t>163.59.215.210</t>
  </si>
  <si>
    <t>wreimerky@aol.com</t>
  </si>
  <si>
    <t>85.244.207.6</t>
  </si>
  <si>
    <t>gstitwellkx@cdc.gov</t>
  </si>
  <si>
    <t>50.0.17.146</t>
  </si>
  <si>
    <t>utilnekw@sciencedirect.com</t>
  </si>
  <si>
    <t>231.173.212.219</t>
  </si>
  <si>
    <t>momondkv@squidoo.com</t>
  </si>
  <si>
    <t>36.214.163.22</t>
  </si>
  <si>
    <t>cmatticciku@bravesites.com</t>
  </si>
  <si>
    <t>100.248.192.83</t>
  </si>
  <si>
    <t>sdonikt@sciencedaily.com</t>
  </si>
  <si>
    <t>23.60.98.230</t>
  </si>
  <si>
    <t>dfranzschoningerks@nifty.com</t>
  </si>
  <si>
    <t>35.11.39.244</t>
  </si>
  <si>
    <t>charmonkr@wired.com</t>
  </si>
  <si>
    <t>177.135.50.64</t>
  </si>
  <si>
    <t>edunkerleykq@deliciousdays.com</t>
  </si>
  <si>
    <t>194.214.99.135</t>
  </si>
  <si>
    <t>cdurmankp@geocities.jp</t>
  </si>
  <si>
    <t>185.58.183.88</t>
  </si>
  <si>
    <t>ascarsbrickko@thetimes.co.uk</t>
  </si>
  <si>
    <t>3.254.60.23</t>
  </si>
  <si>
    <t>dbitchenerkn@google.co.uk</t>
  </si>
  <si>
    <t>205.168.236.145</t>
  </si>
  <si>
    <t>lkirkamkm@ted.com</t>
  </si>
  <si>
    <t>142.24.173.83</t>
  </si>
  <si>
    <t>acasfordkk@ca.gov</t>
  </si>
  <si>
    <t>94.91.51.144</t>
  </si>
  <si>
    <t>dtaggartkj@slideshare.net</t>
  </si>
  <si>
    <t>15.230.94.233</t>
  </si>
  <si>
    <t>tdevannyki@miitbeian.gov.cn</t>
  </si>
  <si>
    <t>47.251.105.79</t>
  </si>
  <si>
    <t>pollingtonkh@army.mil</t>
  </si>
  <si>
    <t>248.241.28.249</t>
  </si>
  <si>
    <t>scufleykf@fastcompany.com</t>
  </si>
  <si>
    <t>73.33.130.248</t>
  </si>
  <si>
    <t>jmcpeakeke@census.gov</t>
  </si>
  <si>
    <t>161.204.71.165</t>
  </si>
  <si>
    <t>ythodaykd@washingtonpost.com</t>
  </si>
  <si>
    <t>149.21.104.193</t>
  </si>
  <si>
    <t>mkupiszkc@theatlantic.com</t>
  </si>
  <si>
    <t>156.59.102.36</t>
  </si>
  <si>
    <t>vslyfordkb@skype.com</t>
  </si>
  <si>
    <t>55.225.142.187</t>
  </si>
  <si>
    <t>gedgsonka@npr.org</t>
  </si>
  <si>
    <t>101.9.214.26</t>
  </si>
  <si>
    <t>rduckerk9@omniture.com</t>
  </si>
  <si>
    <t>60.232.179.225</t>
  </si>
  <si>
    <t>kcrucittik8@wp.com</t>
  </si>
  <si>
    <t>5.27.4.111</t>
  </si>
  <si>
    <t>ncrocettok7@shutterfly.com</t>
  </si>
  <si>
    <t>4.153.167.28</t>
  </si>
  <si>
    <t>bspybeyk6@vistaprint.com</t>
  </si>
  <si>
    <t>70.201.2.44</t>
  </si>
  <si>
    <t>tjeandetk5@cafepress.com</t>
  </si>
  <si>
    <t>200.140.157.110</t>
  </si>
  <si>
    <t>rcrannk4@shinystat.com</t>
  </si>
  <si>
    <t>119.182.49.223</t>
  </si>
  <si>
    <t>mdellascalak3@linkedin.com</t>
  </si>
  <si>
    <t>13.60.74.191</t>
  </si>
  <si>
    <t>jcustancek2@comsenz.com</t>
  </si>
  <si>
    <t>40.113.133.173</t>
  </si>
  <si>
    <t>kdellenbrokk1@techcrunch.com</t>
  </si>
  <si>
    <t>122.66.109.84</t>
  </si>
  <si>
    <t>kmcclarencek0@foxnews.com</t>
  </si>
  <si>
    <t>223.121.54.112</t>
  </si>
  <si>
    <t>bvonderdelljz@sina.com.cn</t>
  </si>
  <si>
    <t>253.213.126.25</t>
  </si>
  <si>
    <t>hilbertjy@dot.gov</t>
  </si>
  <si>
    <t>224.124.224.3</t>
  </si>
  <si>
    <t>aogriffinjx@prnewswire.com</t>
  </si>
  <si>
    <t>196.162.84.48</t>
  </si>
  <si>
    <t>ateanbyjv@issuu.com</t>
  </si>
  <si>
    <t>249.109.42.185</t>
  </si>
  <si>
    <t>hwoodrupju@msn.com</t>
  </si>
  <si>
    <t>248.49.5.212</t>
  </si>
  <si>
    <t>iadshadjt@arstechnica.com</t>
  </si>
  <si>
    <t>169.173.119.146</t>
  </si>
  <si>
    <t>btrokerjs@nsw.gov.au</t>
  </si>
  <si>
    <t>148.198.62.70</t>
  </si>
  <si>
    <t>lgobeauxjr@dailymail.co.uk</t>
  </si>
  <si>
    <t>134.176.203.40</t>
  </si>
  <si>
    <t>bjaquissjp@csmonitor.com</t>
  </si>
  <si>
    <t>183.152.36.193</t>
  </si>
  <si>
    <t>kdurdenjn@yolasite.com</t>
  </si>
  <si>
    <t>204.38.132.90</t>
  </si>
  <si>
    <t>spottlejl@phpbb.com</t>
  </si>
  <si>
    <t>249.92.40.118</t>
  </si>
  <si>
    <t>ctaverinerjk@wiley.com</t>
  </si>
  <si>
    <t>90.150.108.226</t>
  </si>
  <si>
    <t>bstickeljj@t.co</t>
  </si>
  <si>
    <t>226.160.77.17</t>
  </si>
  <si>
    <t>tcasserleyji@chronoengine.com</t>
  </si>
  <si>
    <t>206.168.252.73</t>
  </si>
  <si>
    <t>bcalanjh@yale.edu</t>
  </si>
  <si>
    <t>206.185.127.170</t>
  </si>
  <si>
    <t>mkibblejg@foxnews.com</t>
  </si>
  <si>
    <t>192.208.208.81</t>
  </si>
  <si>
    <t>tmosejf@shinystat.com</t>
  </si>
  <si>
    <t>181.159.212.133</t>
  </si>
  <si>
    <t>klippardje@desdev.cn</t>
  </si>
  <si>
    <t>208.180.98.54</t>
  </si>
  <si>
    <t>sdimmickjd@washington.edu</t>
  </si>
  <si>
    <t>113.195.10.189</t>
  </si>
  <si>
    <t>mdifranceschijb@vk.com</t>
  </si>
  <si>
    <t>160.101.132.189</t>
  </si>
  <si>
    <t>lhardikerja@nyu.edu</t>
  </si>
  <si>
    <t>250.159.119.52</t>
  </si>
  <si>
    <t>edictj9@indiatimes.com</t>
  </si>
  <si>
    <t>153.25.129.223</t>
  </si>
  <si>
    <t>bhaslegravej8@pen.io</t>
  </si>
  <si>
    <t>158.230.24.240</t>
  </si>
  <si>
    <t>abuddingj7@typepad.com</t>
  </si>
  <si>
    <t>95.114.249.47</t>
  </si>
  <si>
    <t>wheggmanj6@ameblo.jp</t>
  </si>
  <si>
    <t>200.157.189.16</t>
  </si>
  <si>
    <t>lhedgeleyj5@webnode.com</t>
  </si>
  <si>
    <t>21.245.199.119</t>
  </si>
  <si>
    <t>cfoyej4@npr.org</t>
  </si>
  <si>
    <t>71.28.173.212</t>
  </si>
  <si>
    <t>svitallj3@globo.com</t>
  </si>
  <si>
    <t>152.204.218.19</t>
  </si>
  <si>
    <t>gcarnelleyj2@shutterfly.com</t>
  </si>
  <si>
    <t>224.4.132.202</t>
  </si>
  <si>
    <t>gbosmaj1@scribd.com</t>
  </si>
  <si>
    <t>165.82.148.127</t>
  </si>
  <si>
    <t>ghullerj0@cam.ac.uk</t>
  </si>
  <si>
    <t>30.129.109.209</t>
  </si>
  <si>
    <t>cclowsleyiz@cisco.com</t>
  </si>
  <si>
    <t>47.42.174.35</t>
  </si>
  <si>
    <t>chasterix@fema.gov</t>
  </si>
  <si>
    <t>214.254.14.86</t>
  </si>
  <si>
    <t>hsasseriw@go.com</t>
  </si>
  <si>
    <t>209.39.255.194</t>
  </si>
  <si>
    <t>mbonnetiv@columbia.edu</t>
  </si>
  <si>
    <t>227.150.155.33</t>
  </si>
  <si>
    <t>aratheit@bluehost.com</t>
  </si>
  <si>
    <t>186.155.171.192</t>
  </si>
  <si>
    <t>hhutchasonis@123-reg.co.uk</t>
  </si>
  <si>
    <t>178.8.123.50</t>
  </si>
  <si>
    <t>bcotherilliq@ehow.com</t>
  </si>
  <si>
    <t>6.88.204.18</t>
  </si>
  <si>
    <t>rchestnutip@oakley.com</t>
  </si>
  <si>
    <t>80.86.243.167</t>
  </si>
  <si>
    <t>sburdinin@nba.com</t>
  </si>
  <si>
    <t>57.181.144.193</t>
  </si>
  <si>
    <t>gclaybourneim@loc.gov</t>
  </si>
  <si>
    <t>203.3.147.246</t>
  </si>
  <si>
    <t>hdeavilleil@jugem.jp</t>
  </si>
  <si>
    <t>197.1.24.185</t>
  </si>
  <si>
    <t>krodgeik@quantcast.com</t>
  </si>
  <si>
    <t>83.86.58.87</t>
  </si>
  <si>
    <t>jbuglassij@booking.com</t>
  </si>
  <si>
    <t>189.61.63.132</t>
  </si>
  <si>
    <t>pkewzickii@domainmarket.com</t>
  </si>
  <si>
    <t>211.81.143.105</t>
  </si>
  <si>
    <t>tbooijih@spiegel.de</t>
  </si>
  <si>
    <t>180.79.235.70</t>
  </si>
  <si>
    <t>dmuddleig@theatlantic.com</t>
  </si>
  <si>
    <t>224.16.217.69</t>
  </si>
  <si>
    <t>stindallif@ucla.edu</t>
  </si>
  <si>
    <t>56.92.22.201</t>
  </si>
  <si>
    <t>kginieie@walmart.com</t>
  </si>
  <si>
    <t>242.78.4.193</t>
  </si>
  <si>
    <t>tcrisallid@thetimes.co.uk</t>
  </si>
  <si>
    <t>169.147.86.157</t>
  </si>
  <si>
    <t>hmocqueric@myspace.com</t>
  </si>
  <si>
    <t>197.135.52.198</t>
  </si>
  <si>
    <t>kbindleyib@csmonitor.com</t>
  </si>
  <si>
    <t>91.251.178.252</t>
  </si>
  <si>
    <t>hhoutbyia@slate.com</t>
  </si>
  <si>
    <t>253.140.95.110</t>
  </si>
  <si>
    <t>dbougeni8@tumblr.com</t>
  </si>
  <si>
    <t>232.24.73.117</t>
  </si>
  <si>
    <t>dhullsi7@reference.com</t>
  </si>
  <si>
    <t>1.58.153.218</t>
  </si>
  <si>
    <t>dprimetti6@imageshack.us</t>
  </si>
  <si>
    <t>208.94.224.180</t>
  </si>
  <si>
    <t>mkeepi5@mit.edu</t>
  </si>
  <si>
    <t>55.22.238.162</t>
  </si>
  <si>
    <t>dpidgeleyi4@guardian.co.uk</t>
  </si>
  <si>
    <t>232.151.95.145</t>
  </si>
  <si>
    <t>hchadbourni3@ning.com</t>
  </si>
  <si>
    <t>24.206.74.149</t>
  </si>
  <si>
    <t>rommanneyi2@angelfire.com</t>
  </si>
  <si>
    <t>239.90.187.116</t>
  </si>
  <si>
    <t>cscholli1@wsj.com</t>
  </si>
  <si>
    <t>255.133.222.211</t>
  </si>
  <si>
    <t>aizakofi0@blinklist.com</t>
  </si>
  <si>
    <t>69.54.225.33</t>
  </si>
  <si>
    <t>dbenedekhz@jugem.jp</t>
  </si>
  <si>
    <t>45.105.221.113</t>
  </si>
  <si>
    <t>oarnowitzhy@huffingtonpost.com</t>
  </si>
  <si>
    <t>140.132.155.94</t>
  </si>
  <si>
    <t>nnutbeamhx@fotki.com</t>
  </si>
  <si>
    <t>72.201.218.166</t>
  </si>
  <si>
    <t>arickwoodhw@deviantart.com</t>
  </si>
  <si>
    <t>234.201.56.37</t>
  </si>
  <si>
    <t>tsindellhv@home.pl</t>
  </si>
  <si>
    <t>183.80.121.145</t>
  </si>
  <si>
    <t>bridinghu@theguardian.com</t>
  </si>
  <si>
    <t>200.156.81.5</t>
  </si>
  <si>
    <t>ccornilleauht@gravatar.com</t>
  </si>
  <si>
    <t>45.60.204.19</t>
  </si>
  <si>
    <t>mlaxehs@goo.gl</t>
  </si>
  <si>
    <t>170.63.62.235</t>
  </si>
  <si>
    <t>cwalbridgehr@sciencedaily.com</t>
  </si>
  <si>
    <t>143.212.189.215</t>
  </si>
  <si>
    <t>mkrahlhq@phoca.cz</t>
  </si>
  <si>
    <t>125.74.31.155</t>
  </si>
  <si>
    <t>bpenninihp@microsoft.com</t>
  </si>
  <si>
    <t>77.149.93.22</t>
  </si>
  <si>
    <t>klomasneyho@nymag.com</t>
  </si>
  <si>
    <t>141.149.170.236</t>
  </si>
  <si>
    <t>msleephn@fc2.com</t>
  </si>
  <si>
    <t>143.107.170.215</t>
  </si>
  <si>
    <t>rvicareyhm@flickr.com</t>
  </si>
  <si>
    <t>109.16.202.39</t>
  </si>
  <si>
    <t>hblayneyhl@ca.gov</t>
  </si>
  <si>
    <t>75.31.197.241</t>
  </si>
  <si>
    <t>ahugheshk@ucsd.edu</t>
  </si>
  <si>
    <t>184.29.227.68</t>
  </si>
  <si>
    <t>plingleyhj@csmonitor.com</t>
  </si>
  <si>
    <t>53.220.8.159</t>
  </si>
  <si>
    <t>kweatherhillhi@house.gov</t>
  </si>
  <si>
    <t>242.19.192.196</t>
  </si>
  <si>
    <t>lrestallhh@yellowpages.com</t>
  </si>
  <si>
    <t>91.130.207.193</t>
  </si>
  <si>
    <t>ssarchhf@arstechnica.com</t>
  </si>
  <si>
    <t>81.78.110.51</t>
  </si>
  <si>
    <t>tfarbracehe@youku.com</t>
  </si>
  <si>
    <t>201.181.106.247</t>
  </si>
  <si>
    <t>pklimowiczhd@technorati.com</t>
  </si>
  <si>
    <t>8.221.169.11</t>
  </si>
  <si>
    <t>emaplehc@feedburner.com</t>
  </si>
  <si>
    <t>1.66.205.149</t>
  </si>
  <si>
    <t>arainsburyhb@sfgate.com</t>
  </si>
  <si>
    <t>237.116.236.52</t>
  </si>
  <si>
    <t>sgosnallha@yale.edu</t>
  </si>
  <si>
    <t>226.85.8.144</t>
  </si>
  <si>
    <t>lbotteh9@google.co.jp</t>
  </si>
  <si>
    <t>202.182.152.230</t>
  </si>
  <si>
    <t>fdeftyh8@house.gov</t>
  </si>
  <si>
    <t>243.117.140.118</t>
  </si>
  <si>
    <t>slavissh6@foxnews.com</t>
  </si>
  <si>
    <t>67.231.135.174</t>
  </si>
  <si>
    <t>efoulcherh5@wufoo.com</t>
  </si>
  <si>
    <t>6.204.43.252</t>
  </si>
  <si>
    <t>nickovitsh4@etsy.com</t>
  </si>
  <si>
    <t>238.175.141.240</t>
  </si>
  <si>
    <t>dgrigorushkinh3@webeden.co.uk</t>
  </si>
  <si>
    <t>117.157.64.55</t>
  </si>
  <si>
    <t>svincenth1@de.vu</t>
  </si>
  <si>
    <t>194.56.243.12</t>
  </si>
  <si>
    <t>bdeshonh0@google.fr</t>
  </si>
  <si>
    <t>47.202.95.14</t>
  </si>
  <si>
    <t>lmundowgz@sogou.com</t>
  </si>
  <si>
    <t>127.218.89.86</t>
  </si>
  <si>
    <t>ffrostgy@loc.gov</t>
  </si>
  <si>
    <t>235.186.169.221</t>
  </si>
  <si>
    <t>ppawlaczykgx@economist.com</t>
  </si>
  <si>
    <t>40.85.168.75</t>
  </si>
  <si>
    <t>vfibbingsgw@desdev.cn</t>
  </si>
  <si>
    <t>92.179.25.193</t>
  </si>
  <si>
    <t>jsantacrolegv@jalbum.net</t>
  </si>
  <si>
    <t>166.32.113.219</t>
  </si>
  <si>
    <t>athallergu@weather.com</t>
  </si>
  <si>
    <t>221.192.240.203</t>
  </si>
  <si>
    <t>tferneygt@nsw.gov.au</t>
  </si>
  <si>
    <t>252.149.71.184</t>
  </si>
  <si>
    <t>mhappertgs@ow.ly</t>
  </si>
  <si>
    <t>8.120.2.39</t>
  </si>
  <si>
    <t>ljarmaingr@so-net.ne.jp</t>
  </si>
  <si>
    <t>88.102.200.186</t>
  </si>
  <si>
    <t>mostlergq@google.pl</t>
  </si>
  <si>
    <t>212.41.216.245</t>
  </si>
  <si>
    <t>sjanuszewiczgp@harvard.edu</t>
  </si>
  <si>
    <t>156.51.54.210</t>
  </si>
  <si>
    <t>rainsleygo@salon.com</t>
  </si>
  <si>
    <t>98.191.0.171</t>
  </si>
  <si>
    <t>slonghurstgl@narod.ru</t>
  </si>
  <si>
    <t>25.34.214.41</t>
  </si>
  <si>
    <t>cruberygj@engadget.com</t>
  </si>
  <si>
    <t>27.110.1.166</t>
  </si>
  <si>
    <t>nruffligi@chicagotribune.com</t>
  </si>
  <si>
    <t>137.192.57.163</t>
  </si>
  <si>
    <t>avinsengh@drupal.org</t>
  </si>
  <si>
    <t>195.182.223.22</t>
  </si>
  <si>
    <t>rlandrethgg@last.fm</t>
  </si>
  <si>
    <t>135.52.176.190</t>
  </si>
  <si>
    <t>ghugoningf@usda.gov</t>
  </si>
  <si>
    <t>40.182.23.185</t>
  </si>
  <si>
    <t>dpetrielloge@amazon.com</t>
  </si>
  <si>
    <t>17.43.20.156</t>
  </si>
  <si>
    <t>mwigsellgd@oaic.gov.au</t>
  </si>
  <si>
    <t>181.213.129.146</t>
  </si>
  <si>
    <t>rtottemgc@lulu.com</t>
  </si>
  <si>
    <t>189.125.183.41</t>
  </si>
  <si>
    <t>kcastrogb@eventbrite.com</t>
  </si>
  <si>
    <t>6.113.109.3</t>
  </si>
  <si>
    <t>wchastelainga@paginegialle.it</t>
  </si>
  <si>
    <t>93.136.203.152</t>
  </si>
  <si>
    <t>rkoppsg9@sina.com.cn</t>
  </si>
  <si>
    <t>244.122.172.87</t>
  </si>
  <si>
    <t>cbuckthorpg8@wisc.edu</t>
  </si>
  <si>
    <t>193.18.17.34</t>
  </si>
  <si>
    <t>fwilkesg7@wsj.com</t>
  </si>
  <si>
    <t>98.75.195.252</t>
  </si>
  <si>
    <t>jcradyg6@de.vu</t>
  </si>
  <si>
    <t>247.146.56.220</t>
  </si>
  <si>
    <t>ckinnaneg5@themeforest.net</t>
  </si>
  <si>
    <t>59.10.28.139</t>
  </si>
  <si>
    <t>sandellg4@php.net</t>
  </si>
  <si>
    <t>5.173.111.125</t>
  </si>
  <si>
    <t>mquodlingg3@ihg.com</t>
  </si>
  <si>
    <t>134.231.18.250</t>
  </si>
  <si>
    <t>mglavesg2@oaic.gov.au</t>
  </si>
  <si>
    <t>217.229.160.242</t>
  </si>
  <si>
    <t>mmeog1@lulu.com</t>
  </si>
  <si>
    <t>86.197.31.186</t>
  </si>
  <si>
    <t>cmulberyg0@tamu.edu</t>
  </si>
  <si>
    <t>203.249.114.163</t>
  </si>
  <si>
    <t>cbernaldofy@state.gov</t>
  </si>
  <si>
    <t>243.183.82.203</t>
  </si>
  <si>
    <t>dsmolanfx@geocities.com</t>
  </si>
  <si>
    <t>178.43.58.21</t>
  </si>
  <si>
    <t>tdensellfw@tripod.com</t>
  </si>
  <si>
    <t>224.102.223.44</t>
  </si>
  <si>
    <t>shandslipfv@t-online.de</t>
  </si>
  <si>
    <t>90.94.77.92</t>
  </si>
  <si>
    <t>gkelceyfu@shinystat.com</t>
  </si>
  <si>
    <t>239.245.155.214</t>
  </si>
  <si>
    <t>ghazeldeneft@sitemeter.com</t>
  </si>
  <si>
    <t>9.103.91.44</t>
  </si>
  <si>
    <t>etribblefs@moonfruit.com</t>
  </si>
  <si>
    <t>187.236.180.120</t>
  </si>
  <si>
    <t>operrinfr@livejournal.com</t>
  </si>
  <si>
    <t>88.174.46.67</t>
  </si>
  <si>
    <t>rappleyardfq@woothemes.com</t>
  </si>
  <si>
    <t>188.28.59.43</t>
  </si>
  <si>
    <t>tlillymanfp@mail.ru</t>
  </si>
  <si>
    <t>180.140.167.7</t>
  </si>
  <si>
    <t>mfowleyfo@webmd.com</t>
  </si>
  <si>
    <t>64.147.13.140</t>
  </si>
  <si>
    <t>oskadefn@bloglovin.com</t>
  </si>
  <si>
    <t>210.198.146.44</t>
  </si>
  <si>
    <t>mspeakmanfl@wiley.com</t>
  </si>
  <si>
    <t>133.182.9.253</t>
  </si>
  <si>
    <t>eshakespearefk@nyu.edu</t>
  </si>
  <si>
    <t>37.97.91.189</t>
  </si>
  <si>
    <t>dglasheenfj@livejournal.com</t>
  </si>
  <si>
    <t>162.97.95.216</t>
  </si>
  <si>
    <t>mhardeyfi@geocities.com</t>
  </si>
  <si>
    <t>150.174.73.231</t>
  </si>
  <si>
    <t>ebollinifh@t.co</t>
  </si>
  <si>
    <t>124.175.207.248</t>
  </si>
  <si>
    <t>jmillomfg@merriam-webster.com</t>
  </si>
  <si>
    <t>54.7.206.50</t>
  </si>
  <si>
    <t>ewevellff@baidu.com</t>
  </si>
  <si>
    <t>204.110.251.195</t>
  </si>
  <si>
    <t>ryearbyfe@ask.com</t>
  </si>
  <si>
    <t>253.49.61.62</t>
  </si>
  <si>
    <t>jmatthewfc@buzzfeed.com</t>
  </si>
  <si>
    <t>85.28.10.37</t>
  </si>
  <si>
    <t>ebrickhamfb@umich.edu</t>
  </si>
  <si>
    <t>86.65.5.67</t>
  </si>
  <si>
    <t>nfleischmannf9@nationalgeographic.com</t>
  </si>
  <si>
    <t>228.10.86.154</t>
  </si>
  <si>
    <t>etraversf8@blogger.com</t>
  </si>
  <si>
    <t>75.20.130.77</t>
  </si>
  <si>
    <t>hmartinecf7@wikimedia.org</t>
  </si>
  <si>
    <t>196.166.211.176</t>
  </si>
  <si>
    <t>mbroadbentf6@feedburner.com</t>
  </si>
  <si>
    <t>20.54.149.71</t>
  </si>
  <si>
    <t>odermottf5@timesonline.co.uk</t>
  </si>
  <si>
    <t>140.148.153.159</t>
  </si>
  <si>
    <t>shanalanf4@bloomberg.com</t>
  </si>
  <si>
    <t>181.218.217.110</t>
  </si>
  <si>
    <t>dmaiorf2@harvard.edu</t>
  </si>
  <si>
    <t>21.195.213.194</t>
  </si>
  <si>
    <t>lmacguiref0@wordpress.com</t>
  </si>
  <si>
    <t>1.28.53.156</t>
  </si>
  <si>
    <t>mmacalesterez@spotify.com</t>
  </si>
  <si>
    <t>178.131.143.108</t>
  </si>
  <si>
    <t>jpearsoney@macromedia.com</t>
  </si>
  <si>
    <t>74.80.3.60</t>
  </si>
  <si>
    <t>nvandenbroekex@ow.ly</t>
  </si>
  <si>
    <t>108.23.42.244</t>
  </si>
  <si>
    <t>wlaiseew@flickr.com</t>
  </si>
  <si>
    <t>120.47.102.233</t>
  </si>
  <si>
    <t>wbattyev@ebay.com</t>
  </si>
  <si>
    <t>221.107.66.252</t>
  </si>
  <si>
    <t>istillereu@ezinearticles.com</t>
  </si>
  <si>
    <t>50.223.176.229</t>
  </si>
  <si>
    <t>cdurninget@wisc.edu</t>
  </si>
  <si>
    <t>189.215.93.229</t>
  </si>
  <si>
    <t>tdufferes@nps.gov</t>
  </si>
  <si>
    <t>27.235.150.1</t>
  </si>
  <si>
    <t>aghiraldier@imageshack.us</t>
  </si>
  <si>
    <t>126.23.196.3</t>
  </si>
  <si>
    <t>eerrichellieq@umn.edu</t>
  </si>
  <si>
    <t>179.253.202.156</t>
  </si>
  <si>
    <t>cdaughtryep@umn.edu</t>
  </si>
  <si>
    <t>158.252.107.237</t>
  </si>
  <si>
    <t>jdytereo@smh.com.au</t>
  </si>
  <si>
    <t>103.23.21.93</t>
  </si>
  <si>
    <t>isummertonen@samsung.com</t>
  </si>
  <si>
    <t>92.243.222.217</t>
  </si>
  <si>
    <t>dnotoem@prnewswire.com</t>
  </si>
  <si>
    <t>109.228.225.3</t>
  </si>
  <si>
    <t>gbonwellel@msn.com</t>
  </si>
  <si>
    <t>236.109.255.182</t>
  </si>
  <si>
    <t>serickssenek@forbes.com</t>
  </si>
  <si>
    <t>193.225.251.196</t>
  </si>
  <si>
    <t>flemasneyej@cbc.ca</t>
  </si>
  <si>
    <t>121.1.190.205</t>
  </si>
  <si>
    <t>syosifovei@paginegialle.it</t>
  </si>
  <si>
    <t>67.15.144.206</t>
  </si>
  <si>
    <t>jlomasneyeh@taobao.com</t>
  </si>
  <si>
    <t>74.161.239.51</t>
  </si>
  <si>
    <t>jconneweg@paginegialle.it</t>
  </si>
  <si>
    <t>28.83.127.77</t>
  </si>
  <si>
    <t>kgaskeree@icq.com</t>
  </si>
  <si>
    <t>75.25.196.169</t>
  </si>
  <si>
    <t>ldilstoned@archive.org</t>
  </si>
  <si>
    <t>155.233.110.120</t>
  </si>
  <si>
    <t>cinceec@tripadvisor.com</t>
  </si>
  <si>
    <t>12.229.7.7</t>
  </si>
  <si>
    <t>vdoucettee9@theguardian.com</t>
  </si>
  <si>
    <t>3.139.239.229</t>
  </si>
  <si>
    <t>epaulinge6@1688.com</t>
  </si>
  <si>
    <t>215.80.91.151</t>
  </si>
  <si>
    <t>mquinceye5@cafepress.com</t>
  </si>
  <si>
    <t>195.169.0.228</t>
  </si>
  <si>
    <t>ehaete4@answers.com</t>
  </si>
  <si>
    <t>243.7.118.131</t>
  </si>
  <si>
    <t>hdorriane3@slideshare.net</t>
  </si>
  <si>
    <t>47.39.237.94</t>
  </si>
  <si>
    <t>gpeevere2@dailymail.co.uk</t>
  </si>
  <si>
    <t>84.10.98.117</t>
  </si>
  <si>
    <t>jgaire1@elpais.com</t>
  </si>
  <si>
    <t>239.76.56.130</t>
  </si>
  <si>
    <t>rhartlande0@blogtalkradio.com</t>
  </si>
  <si>
    <t>92.147.209.101</t>
  </si>
  <si>
    <t>etrimedz@homestead.com</t>
  </si>
  <si>
    <t>11.76.72.225</t>
  </si>
  <si>
    <t>blievesleydy@washington.edu</t>
  </si>
  <si>
    <t>89.252.13.208</t>
  </si>
  <si>
    <t>gjoplingdx@europa.eu</t>
  </si>
  <si>
    <t>230.242.215.48</t>
  </si>
  <si>
    <t>cburminghamdw@desdev.cn</t>
  </si>
  <si>
    <t>160.107.238.177</t>
  </si>
  <si>
    <t>mmaccaughendv@chicagotribune.com</t>
  </si>
  <si>
    <t>166.25.59.39</t>
  </si>
  <si>
    <t>glloydsdu@salon.com</t>
  </si>
  <si>
    <t>112.211.129.158</t>
  </si>
  <si>
    <t>cbarukhds@answers.com</t>
  </si>
  <si>
    <t>87.212.138.111</t>
  </si>
  <si>
    <t>lboolsdr@businesswire.com</t>
  </si>
  <si>
    <t>117.61.81.195</t>
  </si>
  <si>
    <t>pwestcotdq@qq.com</t>
  </si>
  <si>
    <t>184.127.20.108</t>
  </si>
  <si>
    <t>wdacedp@google.com</t>
  </si>
  <si>
    <t>70.56.195.30</t>
  </si>
  <si>
    <t>dlevinsdo@wiley.com</t>
  </si>
  <si>
    <t>141.251.46.38</t>
  </si>
  <si>
    <t>gigounetdn@hud.gov</t>
  </si>
  <si>
    <t>160.140.69.56</t>
  </si>
  <si>
    <t>bmarledm@ft.com</t>
  </si>
  <si>
    <t>34.44.71.217</t>
  </si>
  <si>
    <t>afrenzeldl@google.ca</t>
  </si>
  <si>
    <t>24.5.128.247</t>
  </si>
  <si>
    <t>baltendk@tripod.com</t>
  </si>
  <si>
    <t>235.176.0.254</t>
  </si>
  <si>
    <t>rbrasierdj@google.de</t>
  </si>
  <si>
    <t>21.219.105.219</t>
  </si>
  <si>
    <t>cbartolomeazzidi@chicagotribune.com</t>
  </si>
  <si>
    <t>3.11.124.245</t>
  </si>
  <si>
    <t>rupcraftdh@uiuc.edu</t>
  </si>
  <si>
    <t>75.186.30.13</t>
  </si>
  <si>
    <t>tbrewsterdg@bigcartel.com</t>
  </si>
  <si>
    <t>65.87.82.62</t>
  </si>
  <si>
    <t>ianmoredf@state.tx.us</t>
  </si>
  <si>
    <t>101.146.219.157</t>
  </si>
  <si>
    <t>britterde@intel.com</t>
  </si>
  <si>
    <t>41.175.120.138</t>
  </si>
  <si>
    <t>epuzeydd@uiuc.edu</t>
  </si>
  <si>
    <t>228.46.78.150</t>
  </si>
  <si>
    <t>btorpiedc@scientificamerican.com</t>
  </si>
  <si>
    <t>220.48.191.63</t>
  </si>
  <si>
    <t>bjoscelindb@addtoany.com</t>
  </si>
  <si>
    <t>182.137.236.128</t>
  </si>
  <si>
    <t>vgreengrassda@cnbc.com</t>
  </si>
  <si>
    <t>139.132.115.24</t>
  </si>
  <si>
    <t>gdilletd9@php.net</t>
  </si>
  <si>
    <t>57.142.110.157</t>
  </si>
  <si>
    <t>aairtond8@prnewswire.com</t>
  </si>
  <si>
    <t>173.196.245.54</t>
  </si>
  <si>
    <t>tparminterd7@qq.com</t>
  </si>
  <si>
    <t>111.152.132.47</t>
  </si>
  <si>
    <t>ahamperd6@prweb.com</t>
  </si>
  <si>
    <t>31.149.60.188</t>
  </si>
  <si>
    <t>farlowd5@biglobe.ne.jp</t>
  </si>
  <si>
    <t>86.135.186.2</t>
  </si>
  <si>
    <t>bbartletd4@samsung.com</t>
  </si>
  <si>
    <t>15.241.158.3</t>
  </si>
  <si>
    <t>ebraccod3@buzzfeed.com</t>
  </si>
  <si>
    <t>43.107.142.106</t>
  </si>
  <si>
    <t>rbouttelld2@archive.org</t>
  </si>
  <si>
    <t>139.59.139.79</t>
  </si>
  <si>
    <t>apalmard1@usnews.com</t>
  </si>
  <si>
    <t>129.31.75.230</t>
  </si>
  <si>
    <t>mheatlied0@virginia.edu</t>
  </si>
  <si>
    <t>217.99.56.205</t>
  </si>
  <si>
    <t>ppinkertoncy@creativecommons.org</t>
  </si>
  <si>
    <t>36.99.206.149</t>
  </si>
  <si>
    <t>ckaretcx@craigslist.org</t>
  </si>
  <si>
    <t>25.248.172.144</t>
  </si>
  <si>
    <t>ilovstromcw@ow.ly</t>
  </si>
  <si>
    <t>237.13.78.112</t>
  </si>
  <si>
    <t>bskewiscv@1688.com</t>
  </si>
  <si>
    <t>58.137.45.130</t>
  </si>
  <si>
    <t>mvandermarkcu@state.gov</t>
  </si>
  <si>
    <t>54.162.113.215</t>
  </si>
  <si>
    <t>kheartfieldct@instagram.com</t>
  </si>
  <si>
    <t>146.100.87.18</t>
  </si>
  <si>
    <t>charradcs@deliciousdays.com</t>
  </si>
  <si>
    <t>182.27.2.157</t>
  </si>
  <si>
    <t>doffillcr@cargocollective.com</t>
  </si>
  <si>
    <t>23.13.140.176</t>
  </si>
  <si>
    <t>asimpsoncq@java.com</t>
  </si>
  <si>
    <t>111.248.205.173</t>
  </si>
  <si>
    <t>asurplisscp@sitemeter.com</t>
  </si>
  <si>
    <t>12.205.195.147</t>
  </si>
  <si>
    <t>cgornalco@noaa.gov</t>
  </si>
  <si>
    <t>199.213.56.81</t>
  </si>
  <si>
    <t>gwyldercn@soundcloud.com</t>
  </si>
  <si>
    <t>231.244.231.219</t>
  </si>
  <si>
    <t>bsellnercm@elpais.com</t>
  </si>
  <si>
    <t>222.175.203.1</t>
  </si>
  <si>
    <t>schamperlencl@i2i.jp</t>
  </si>
  <si>
    <t>83.212.67.21</t>
  </si>
  <si>
    <t>uarnaudcj@washington.edu</t>
  </si>
  <si>
    <t>67.122.201.95</t>
  </si>
  <si>
    <t>akeganci@adobe.com</t>
  </si>
  <si>
    <t>105.67.141.20</t>
  </si>
  <si>
    <t>rspilsburiech@csmonitor.com</t>
  </si>
  <si>
    <t>116.168.183.25</t>
  </si>
  <si>
    <t>drentoncg@rediff.com</t>
  </si>
  <si>
    <t>138.232.130.149</t>
  </si>
  <si>
    <t>bskowcraftcf@amazonaws.com</t>
  </si>
  <si>
    <t>241.210.157.161</t>
  </si>
  <si>
    <t>wpavolilloce@howstuffworks.com</t>
  </si>
  <si>
    <t>117.156.100.182</t>
  </si>
  <si>
    <t>gboddycd@wikipedia.org</t>
  </si>
  <si>
    <t>179.162.238.183</t>
  </si>
  <si>
    <t>bberzinscc@disqus.com</t>
  </si>
  <si>
    <t>94.43.153.218</t>
  </si>
  <si>
    <t>sgollandcb@blogspot.com</t>
  </si>
  <si>
    <t>133.71.196.128</t>
  </si>
  <si>
    <t>llefebreca@shareasale.com</t>
  </si>
  <si>
    <t>117.20.194.245</t>
  </si>
  <si>
    <t>bgoringc9@answers.com</t>
  </si>
  <si>
    <t>124.116.140.170</t>
  </si>
  <si>
    <t>csillimanc8@tamu.edu</t>
  </si>
  <si>
    <t>165.176.92.216</t>
  </si>
  <si>
    <t>mpherpsc7@csmonitor.com</t>
  </si>
  <si>
    <t>75.61.1.213</t>
  </si>
  <si>
    <t>pjahanc6@e-recht24.de</t>
  </si>
  <si>
    <t>106.176.115.74</t>
  </si>
  <si>
    <t>cterranc5@howstuffworks.com</t>
  </si>
  <si>
    <t>25.50.64.67</t>
  </si>
  <si>
    <t>fmettsc4@goodreads.com</t>
  </si>
  <si>
    <t>27.115.172.78</t>
  </si>
  <si>
    <t>eioanc3@fastcompany.com</t>
  </si>
  <si>
    <t>10.63.238.216</t>
  </si>
  <si>
    <t>vdrewellc2@slate.com</t>
  </si>
  <si>
    <t>94.93.176.41</t>
  </si>
  <si>
    <t>apottipharc1@si.edu</t>
  </si>
  <si>
    <t>73.139.246.162</t>
  </si>
  <si>
    <t>edemarsc0@cloudflare.com</t>
  </si>
  <si>
    <t>56.218.44.164</t>
  </si>
  <si>
    <t>mfoystonbz@unicef.org</t>
  </si>
  <si>
    <t>163.136.60.222</t>
  </si>
  <si>
    <t>jpetrukbx@dion.ne.jp</t>
  </si>
  <si>
    <t>183.135.36.14</t>
  </si>
  <si>
    <t>kraubenheimbw@rambler.ru</t>
  </si>
  <si>
    <t>33.84.156.181</t>
  </si>
  <si>
    <t>tcohnbv@surveymonkey.com</t>
  </si>
  <si>
    <t>198.164.138.106</t>
  </si>
  <si>
    <t>sbraycottonbt@discovery.com</t>
  </si>
  <si>
    <t>37.125.208.58</t>
  </si>
  <si>
    <t>bwatfordbs@bluehost.com</t>
  </si>
  <si>
    <t>166.31.181.141</t>
  </si>
  <si>
    <t>bduplantierbr@friendfeed.com</t>
  </si>
  <si>
    <t>107.101.35.222</t>
  </si>
  <si>
    <t>csleightholmebq@goo.gl</t>
  </si>
  <si>
    <t>98.136.90.47</t>
  </si>
  <si>
    <t>rswatridgebp@barnesandnoble.com</t>
  </si>
  <si>
    <t>76.152.197.105</t>
  </si>
  <si>
    <t>breaderbo@liveinternet.ru</t>
  </si>
  <si>
    <t>90.163.151.16</t>
  </si>
  <si>
    <t>borhtbn@abc.net.au</t>
  </si>
  <si>
    <t>1.23.222.229</t>
  </si>
  <si>
    <t>tnialsbm@youtu.be</t>
  </si>
  <si>
    <t>135.135.224.197</t>
  </si>
  <si>
    <t>aconerdingbl@chron.com</t>
  </si>
  <si>
    <t>12.83.112.218</t>
  </si>
  <si>
    <t>ccarayolbk@sun.com</t>
  </si>
  <si>
    <t>203.192.20.229</t>
  </si>
  <si>
    <t>feliabj@deviantart.com</t>
  </si>
  <si>
    <t>1.166.71.173</t>
  </si>
  <si>
    <t>pidillbi@flavors.me</t>
  </si>
  <si>
    <t>121.125.26.168</t>
  </si>
  <si>
    <t>tmccathaybh@vistaprint.com</t>
  </si>
  <si>
    <t>188.14.157.227</t>
  </si>
  <si>
    <t>wjosebf@toplist.cz</t>
  </si>
  <si>
    <t>113.142.95.142</t>
  </si>
  <si>
    <t>noshevlinbe@free.fr</t>
  </si>
  <si>
    <t>17.1.164.78</t>
  </si>
  <si>
    <t>dbaggebd@tmall.com</t>
  </si>
  <si>
    <t>51.12.21.178</t>
  </si>
  <si>
    <t>ohollowsbc@mayoclinic.com</t>
  </si>
  <si>
    <t>196.142.151.166</t>
  </si>
  <si>
    <t>bdussyba@un.org</t>
  </si>
  <si>
    <t>99.120.55.90</t>
  </si>
  <si>
    <t>kbindinb9@webs.com</t>
  </si>
  <si>
    <t>40.197.224.16</t>
  </si>
  <si>
    <t>wcoryb7@kickstarter.com</t>
  </si>
  <si>
    <t>203.119.35.134</t>
  </si>
  <si>
    <t>bhaugb6@photobucket.com</t>
  </si>
  <si>
    <t>62.135.42.158</t>
  </si>
  <si>
    <t>gclemmettb5@nytimes.com</t>
  </si>
  <si>
    <t>5.228.180.212</t>
  </si>
  <si>
    <t>fivyb4@acquirethisname.com</t>
  </si>
  <si>
    <t>212.17.241.174</t>
  </si>
  <si>
    <t>eadamib3@sourceforge.net</t>
  </si>
  <si>
    <t>206.94.125.133</t>
  </si>
  <si>
    <t>thogbourneb2@weather.com</t>
  </si>
  <si>
    <t>4.168.223.189</t>
  </si>
  <si>
    <t>ddickenb1@sohu.com</t>
  </si>
  <si>
    <t>73.89.213.250</t>
  </si>
  <si>
    <t>ablinckhorneb0@meetup.com</t>
  </si>
  <si>
    <t>128.102.87.34</t>
  </si>
  <si>
    <t>sstanbraaz@xinhuanet.com</t>
  </si>
  <si>
    <t>191.34.41.58</t>
  </si>
  <si>
    <t>mdarrigoeax@com.com</t>
  </si>
  <si>
    <t>161.245.115.238</t>
  </si>
  <si>
    <t>avazaw@furl.net</t>
  </si>
  <si>
    <t>136.108.107.27</t>
  </si>
  <si>
    <t>mwatersav@spiegel.de</t>
  </si>
  <si>
    <t>159.89.54.98</t>
  </si>
  <si>
    <t>hcomeliniau@weather.com</t>
  </si>
  <si>
    <t>102.72.123.51</t>
  </si>
  <si>
    <t>ttowseyat@g.co</t>
  </si>
  <si>
    <t>119.204.194.40</t>
  </si>
  <si>
    <t>aespinhaar@canalblog.com</t>
  </si>
  <si>
    <t>203.10.115.219</t>
  </si>
  <si>
    <t>vcicettiap@shutterfly.com</t>
  </si>
  <si>
    <t>210.211.164.43</t>
  </si>
  <si>
    <t>kpicheao@woothemes.com</t>
  </si>
  <si>
    <t>61.58.9.0</t>
  </si>
  <si>
    <t>bbotwrightan@mtv.com</t>
  </si>
  <si>
    <t>219.246.202.117</t>
  </si>
  <si>
    <t>kmckallam@devhub.com</t>
  </si>
  <si>
    <t>68.156.244.104</t>
  </si>
  <si>
    <t>bhindhaughal@technorati.com</t>
  </si>
  <si>
    <t>125.166.185.91</t>
  </si>
  <si>
    <t>btuckwoodak@newyorker.com</t>
  </si>
  <si>
    <t>199.17.82.253</t>
  </si>
  <si>
    <t>gpreonaj@ask.com</t>
  </si>
  <si>
    <t>203.77.195.219</t>
  </si>
  <si>
    <t>aklimontovichai@yellowpages.com</t>
  </si>
  <si>
    <t>24.222.105.248</t>
  </si>
  <si>
    <t>qwindridgeah@yandex.ru</t>
  </si>
  <si>
    <t>71.86.200.47</t>
  </si>
  <si>
    <t>abainesag@netscape.com</t>
  </si>
  <si>
    <t>145.73.234.116</t>
  </si>
  <si>
    <t>mdeangeloaf@msu.edu</t>
  </si>
  <si>
    <t>111.64.63.196</t>
  </si>
  <si>
    <t>gderuggeroae@blogger.com</t>
  </si>
  <si>
    <t>174.167.136.160</t>
  </si>
  <si>
    <t>rdriussiad@quantcast.com</t>
  </si>
  <si>
    <t>179.41.99.27</t>
  </si>
  <si>
    <t>gscurrahac@hao123.com</t>
  </si>
  <si>
    <t>9.112.154.105</t>
  </si>
  <si>
    <t>tgilleyab@pbs.org</t>
  </si>
  <si>
    <t>212.241.19.88</t>
  </si>
  <si>
    <t>lgrenkovaa@1688.com</t>
  </si>
  <si>
    <t>45.138.43.86</t>
  </si>
  <si>
    <t>ltesseymana9@oakley.com</t>
  </si>
  <si>
    <t>178.193.17.179</t>
  </si>
  <si>
    <t>vpoundforda8@cbc.ca</t>
  </si>
  <si>
    <t>69.219.118.108</t>
  </si>
  <si>
    <t>mibella7@engadget.com</t>
  </si>
  <si>
    <t>215.231.22.137</t>
  </si>
  <si>
    <t>sherrerosa6@networkadvertising.org</t>
  </si>
  <si>
    <t>91.203.183.39</t>
  </si>
  <si>
    <t>abrunrotha2@nationalgeographic.com</t>
  </si>
  <si>
    <t>177.192.149.125</t>
  </si>
  <si>
    <t>gtilnea1@gnu.org</t>
  </si>
  <si>
    <t>201.115.4.182</t>
  </si>
  <si>
    <t>krossoa0@ft.com</t>
  </si>
  <si>
    <t>62.209.142.214</t>
  </si>
  <si>
    <t>anehlsen9z@geocities.jp</t>
  </si>
  <si>
    <t>34.25.164.204</t>
  </si>
  <si>
    <t>bmcniven9y@trellian.com</t>
  </si>
  <si>
    <t>198.163.218.162</t>
  </si>
  <si>
    <t>odominy9x@reference.com</t>
  </si>
  <si>
    <t>133.1.238.230</t>
  </si>
  <si>
    <t>kminelli9w@xing.com</t>
  </si>
  <si>
    <t>68.249.48.45</t>
  </si>
  <si>
    <t>msegeswoeth9v@devhub.com</t>
  </si>
  <si>
    <t>62.76.202.228</t>
  </si>
  <si>
    <t>sgeeritz9u@admin.ch</t>
  </si>
  <si>
    <t>244.177.218.37</t>
  </si>
  <si>
    <t>dcleal9t@smugmug.com</t>
  </si>
  <si>
    <t>32.255.188.170</t>
  </si>
  <si>
    <t>shenaughan9s@google.ca</t>
  </si>
  <si>
    <t>165.67.49.203</t>
  </si>
  <si>
    <t>lcroney9r@usatoday.com</t>
  </si>
  <si>
    <t>64.145.237.29</t>
  </si>
  <si>
    <t>stuxill9q@bloglovin.com</t>
  </si>
  <si>
    <t>179.226.1.187</t>
  </si>
  <si>
    <t>jgerman9p@google.fr</t>
  </si>
  <si>
    <t>100.34.206.159</t>
  </si>
  <si>
    <t>ishowler9n@1und1.de</t>
  </si>
  <si>
    <t>243.124.187.67</t>
  </si>
  <si>
    <t>mkluger9m@buzzfeed.com</t>
  </si>
  <si>
    <t>82.103.81.183</t>
  </si>
  <si>
    <t>amortimer9l@ucoz.ru</t>
  </si>
  <si>
    <t>63.229.88.255</t>
  </si>
  <si>
    <t>mpridding9k@miitbeian.gov.cn</t>
  </si>
  <si>
    <t>215.62.203.71</t>
  </si>
  <si>
    <t>cgatiss9j@nih.gov</t>
  </si>
  <si>
    <t>164.76.20.117</t>
  </si>
  <si>
    <t>rfairlamb9i@g.co</t>
  </si>
  <si>
    <t>104.31.48.71</t>
  </si>
  <si>
    <t>areichardt9h@columbia.edu</t>
  </si>
  <si>
    <t>213.122.226.16</t>
  </si>
  <si>
    <t>cpadgett9g@china.com.cn</t>
  </si>
  <si>
    <t>244.189.238.123</t>
  </si>
  <si>
    <t>ctipling9f@sina.com.cn</t>
  </si>
  <si>
    <t>34.10.208.215</t>
  </si>
  <si>
    <t>kevens9e@latimes.com</t>
  </si>
  <si>
    <t>135.171.54.247</t>
  </si>
  <si>
    <t>velrick9d@privacy.gov.au</t>
  </si>
  <si>
    <t>117.145.18.63</t>
  </si>
  <si>
    <t>jserrier9c@dot.gov</t>
  </si>
  <si>
    <t>6.146.218.198</t>
  </si>
  <si>
    <t>abaldack9b@hexun.com</t>
  </si>
  <si>
    <t>126.153.117.85</t>
  </si>
  <si>
    <t>beager9a@google.co.uk</t>
  </si>
  <si>
    <t>238.199.71.94</t>
  </si>
  <si>
    <t>atidd99@fc2.com</t>
  </si>
  <si>
    <t>62.153.71.173</t>
  </si>
  <si>
    <t>wkernermann98@google.co.jp</t>
  </si>
  <si>
    <t>82.166.91.251</t>
  </si>
  <si>
    <t>gkruse97@nbcnews.com</t>
  </si>
  <si>
    <t>11.195.94.11</t>
  </si>
  <si>
    <t>nhendrikse96@odnoklassniki.ru</t>
  </si>
  <si>
    <t>207.83.191.212</t>
  </si>
  <si>
    <t>filyenko95@t-online.de</t>
  </si>
  <si>
    <t>164.223.150.172</t>
  </si>
  <si>
    <t>rsaggs94@yolasite.com</t>
  </si>
  <si>
    <t>11.111.70.191</t>
  </si>
  <si>
    <t>friccioppo93@wikispaces.com</t>
  </si>
  <si>
    <t>154.81.170.219</t>
  </si>
  <si>
    <t>lcuddon92@goo.gl</t>
  </si>
  <si>
    <t>125.163.239.120</t>
  </si>
  <si>
    <t>awarrick91@ameblo.jp</t>
  </si>
  <si>
    <t>122.194.243.141</t>
  </si>
  <si>
    <t>gpesterfield90@ow.ly</t>
  </si>
  <si>
    <t>44.12.78.108</t>
  </si>
  <si>
    <t>pgasker8z@mail.ru</t>
  </si>
  <si>
    <t>3.178.231.108</t>
  </si>
  <si>
    <t>dbryant8y@samsung.com</t>
  </si>
  <si>
    <t>19.207.1.250</t>
  </si>
  <si>
    <t>mwinham8x@google.nl</t>
  </si>
  <si>
    <t>161.18.78.245</t>
  </si>
  <si>
    <t>aledson8w@usnews.com</t>
  </si>
  <si>
    <t>121.118.122.192</t>
  </si>
  <si>
    <t>gcanedo8v@dedecms.com</t>
  </si>
  <si>
    <t>158.214.255.203</t>
  </si>
  <si>
    <t>ejelk8u@webs.com</t>
  </si>
  <si>
    <t>110.153.139.237</t>
  </si>
  <si>
    <t>cfeeley8s@squidoo.com</t>
  </si>
  <si>
    <t>200.49.209.227</t>
  </si>
  <si>
    <t>aliddell8r@cnet.com</t>
  </si>
  <si>
    <t>199.227.115.193</t>
  </si>
  <si>
    <t>adunbar8q@reuters.com</t>
  </si>
  <si>
    <t>90.161.163.163</t>
  </si>
  <si>
    <t>mdeinert8p@bbb.org</t>
  </si>
  <si>
    <t>199.78.71.141</t>
  </si>
  <si>
    <t>yfellenor8o@amazon.com</t>
  </si>
  <si>
    <t>138.157.41.95</t>
  </si>
  <si>
    <t>cvuittet8n@gnu.org</t>
  </si>
  <si>
    <t>8.133.87.166</t>
  </si>
  <si>
    <t>bmckeag8m@imageshack.us</t>
  </si>
  <si>
    <t>94.45.192.237</t>
  </si>
  <si>
    <t>flongford8l@hud.gov</t>
  </si>
  <si>
    <t>79.20.13.161</t>
  </si>
  <si>
    <t>gmeader8j@jimdo.com</t>
  </si>
  <si>
    <t>83.168.137.6</t>
  </si>
  <si>
    <t>dsamweyes8i@un.org</t>
  </si>
  <si>
    <t>34.138.240.88</t>
  </si>
  <si>
    <t>rinskipp8h@mediafire.com</t>
  </si>
  <si>
    <t>14.245.56.54</t>
  </si>
  <si>
    <t>cfarriar8g@miibeian.gov.cn</t>
  </si>
  <si>
    <t>112.82.246.224</t>
  </si>
  <si>
    <t>agotts8f@amazonaws.com</t>
  </si>
  <si>
    <t>247.38.81.243</t>
  </si>
  <si>
    <t>ahaslewood8e@opera.com</t>
  </si>
  <si>
    <t>27.199.62.39</t>
  </si>
  <si>
    <t>jberndtsson8c@cafepress.com</t>
  </si>
  <si>
    <t>125.236.255.242</t>
  </si>
  <si>
    <t>jsimes8b@altervista.org</t>
  </si>
  <si>
    <t>251.24.50.169</t>
  </si>
  <si>
    <t>dwinsper8a@e-recht24.de</t>
  </si>
  <si>
    <t>43.206.60.228</t>
  </si>
  <si>
    <t>amenauteau89@twitpic.com</t>
  </si>
  <si>
    <t>65.122.228.35</t>
  </si>
  <si>
    <t>thandsheart88@youku.com</t>
  </si>
  <si>
    <t>14.9.233.211</t>
  </si>
  <si>
    <t>epossek87@topsy.com</t>
  </si>
  <si>
    <t>147.203.160.161</t>
  </si>
  <si>
    <t>ndoull86@miitbeian.gov.cn</t>
  </si>
  <si>
    <t>179.136.123.25</t>
  </si>
  <si>
    <t>twordsley84@yale.edu</t>
  </si>
  <si>
    <t>244.81.158.52</t>
  </si>
  <si>
    <t>cgravie83@hibu.com</t>
  </si>
  <si>
    <t>248.159.44.206</t>
  </si>
  <si>
    <t>ldunge82@privacy.gov.au</t>
  </si>
  <si>
    <t>82.78.116.175</t>
  </si>
  <si>
    <t>cfincher81@businesswire.com</t>
  </si>
  <si>
    <t>170.84.13.197</t>
  </si>
  <si>
    <t>rpaquet80@google.de</t>
  </si>
  <si>
    <t>75.250.247.133</t>
  </si>
  <si>
    <t>jgillease7z@paypal.com</t>
  </si>
  <si>
    <t>174.19.32.114</t>
  </si>
  <si>
    <t>aolyhane7y@hibu.com</t>
  </si>
  <si>
    <t>148.173.130.122</t>
  </si>
  <si>
    <t>ldavidsson7x@discuz.net</t>
  </si>
  <si>
    <t>94.90.120.156</t>
  </si>
  <si>
    <t>mgiacubo7w@washington.edu</t>
  </si>
  <si>
    <t>144.239.253.79</t>
  </si>
  <si>
    <t>bdunbleton7v@narod.ru</t>
  </si>
  <si>
    <t>148.17.161.13</t>
  </si>
  <si>
    <t>gwillmont7u@bloglovin.com</t>
  </si>
  <si>
    <t>232.25.138.64</t>
  </si>
  <si>
    <t>rmenel7t@diigo.com</t>
  </si>
  <si>
    <t>52.173.206.115</t>
  </si>
  <si>
    <t>klelliott7s@dyndns.org</t>
  </si>
  <si>
    <t>18.83.125.228</t>
  </si>
  <si>
    <t>lflasby7r@discuz.net</t>
  </si>
  <si>
    <t>236.35.123.67</t>
  </si>
  <si>
    <t>jbenham7q@addthis.com</t>
  </si>
  <si>
    <t>139.161.85.221</t>
  </si>
  <si>
    <t>tcurston7p@ted.com</t>
  </si>
  <si>
    <t>132.163.96.143</t>
  </si>
  <si>
    <t>hbradnock7o@163.com</t>
  </si>
  <si>
    <t>198.215.17.117</t>
  </si>
  <si>
    <t>fpratt7n@ibm.com</t>
  </si>
  <si>
    <t>216.95.226.20</t>
  </si>
  <si>
    <t>pschimke7m@oracle.com</t>
  </si>
  <si>
    <t>60.103.107.140</t>
  </si>
  <si>
    <t>cmccauley7l@dyndns.org</t>
  </si>
  <si>
    <t>71.69.32.17</t>
  </si>
  <si>
    <t>croswarn7k@shinystat.com</t>
  </si>
  <si>
    <t>253.149.17.127</t>
  </si>
  <si>
    <t>wdegregorio7j@amazon.co.jp</t>
  </si>
  <si>
    <t>222.202.239.182</t>
  </si>
  <si>
    <t>mridgers7i@washington.edu</t>
  </si>
  <si>
    <t>240.19.35.219</t>
  </si>
  <si>
    <t>brouth7h@ox.ac.uk</t>
  </si>
  <si>
    <t>177.131.114.50</t>
  </si>
  <si>
    <t>kmcgrotty7g@jigsy.com</t>
  </si>
  <si>
    <t>35.240.187.96</t>
  </si>
  <si>
    <t>fkeen7f@constantcontact.com</t>
  </si>
  <si>
    <t>94.74.192.191</t>
  </si>
  <si>
    <t>kadamini7e@about.me</t>
  </si>
  <si>
    <t>138.239.132.4</t>
  </si>
  <si>
    <t>cformigli7d@webmd.com</t>
  </si>
  <si>
    <t>37.80.189.189</t>
  </si>
  <si>
    <t>oleeson7b@youtube.com</t>
  </si>
  <si>
    <t>163.169.6.43</t>
  </si>
  <si>
    <t>bcrust7a@mozilla.com</t>
  </si>
  <si>
    <t>203.181.153.163</t>
  </si>
  <si>
    <t>mpessel79@printfriendly.com</t>
  </si>
  <si>
    <t>52.133.234.27</t>
  </si>
  <si>
    <t>pflaverty78@princeton.edu</t>
  </si>
  <si>
    <t>255.246.199.166</t>
  </si>
  <si>
    <t>sklemke77@fotki.com</t>
  </si>
  <si>
    <t>91.54.164.0</t>
  </si>
  <si>
    <t>erestorick76@eventbrite.com</t>
  </si>
  <si>
    <t>49.221.64.86</t>
  </si>
  <si>
    <t>lkupis75@4shared.com</t>
  </si>
  <si>
    <t>122.154.157.61</t>
  </si>
  <si>
    <t>dlaughtisse74@posterous.com</t>
  </si>
  <si>
    <t>141.184.70.138</t>
  </si>
  <si>
    <t>cbickford73@tiny.cc</t>
  </si>
  <si>
    <t>115.169.80.59</t>
  </si>
  <si>
    <t>gwadhams72@tiny.cc</t>
  </si>
  <si>
    <t>241.162.200.105</t>
  </si>
  <si>
    <t>klyosik71@booking.com</t>
  </si>
  <si>
    <t>129.23.47.0</t>
  </si>
  <si>
    <t>lirce70@tripadvisor.com</t>
  </si>
  <si>
    <t>8.202.239.171</t>
  </si>
  <si>
    <t>klillgard6z@pagesperso-orange.fr</t>
  </si>
  <si>
    <t>223.50.211.216</t>
  </si>
  <si>
    <t>lokelleher6y@nature.com</t>
  </si>
  <si>
    <t>39.148.62.46</t>
  </si>
  <si>
    <t>vgillett6x@surveymonkey.com</t>
  </si>
  <si>
    <t>255.102.109.244</t>
  </si>
  <si>
    <t>vkeedy6w@opensource.org</t>
  </si>
  <si>
    <t>52.174.67.102</t>
  </si>
  <si>
    <t>adcruze6v@marketwatch.com</t>
  </si>
  <si>
    <t>43.238.161.114</t>
  </si>
  <si>
    <t>pgershom6u@shinystat.com</t>
  </si>
  <si>
    <t>4.113.251.6</t>
  </si>
  <si>
    <t>shastewell6t@xinhuanet.com</t>
  </si>
  <si>
    <t>51.143.66.207</t>
  </si>
  <si>
    <t>gwooldridge6s@nps.gov</t>
  </si>
  <si>
    <t>192.87.42.236</t>
  </si>
  <si>
    <t>lbrundrett6r@mysql.com</t>
  </si>
  <si>
    <t>57.179.2.129</t>
  </si>
  <si>
    <t>bbough6p@ed.gov</t>
  </si>
  <si>
    <t>254.63.149.88</t>
  </si>
  <si>
    <t>amackniely6o@timesonline.co.uk</t>
  </si>
  <si>
    <t>246.147.99.79</t>
  </si>
  <si>
    <t>rmotion6m@arstechnica.com</t>
  </si>
  <si>
    <t>83.50.141.195</t>
  </si>
  <si>
    <t>rmundow6l@51.la</t>
  </si>
  <si>
    <t>97.237.234.198</t>
  </si>
  <si>
    <t>jettridge6k@shinystat.com</t>
  </si>
  <si>
    <t>228.181.176.178</t>
  </si>
  <si>
    <t>pgammet6j@miitbeian.gov.cn</t>
  </si>
  <si>
    <t>223.10.133.78</t>
  </si>
  <si>
    <t>jcorker6i@usatoday.com</t>
  </si>
  <si>
    <t>107.63.2.78</t>
  </si>
  <si>
    <t>kliddiatt6h@imgur.com</t>
  </si>
  <si>
    <t>11.13.15.218</t>
  </si>
  <si>
    <t>lgoodrich6g@instagram.com</t>
  </si>
  <si>
    <t>202.192.54.172</t>
  </si>
  <si>
    <t>dcapenor6f@gravatar.com</t>
  </si>
  <si>
    <t>245.41.111.177</t>
  </si>
  <si>
    <t>dbanham6e@istockphoto.com</t>
  </si>
  <si>
    <t>25.147.141.0</t>
  </si>
  <si>
    <t>ikrop6d@sciencedaily.com</t>
  </si>
  <si>
    <t>82.191.173.185</t>
  </si>
  <si>
    <t>ldobbing6b@unblog.fr</t>
  </si>
  <si>
    <t>1.102.135.81</t>
  </si>
  <si>
    <t>kreeds6a@ted.com</t>
  </si>
  <si>
    <t>13.9.8.225</t>
  </si>
  <si>
    <t>cworsfold69@amazonaws.com</t>
  </si>
  <si>
    <t>99.126.167.204</t>
  </si>
  <si>
    <t>sdavsley68@huffingtonpost.com</t>
  </si>
  <si>
    <t>136.235.88.232</t>
  </si>
  <si>
    <t>chamberstone67@devhub.com</t>
  </si>
  <si>
    <t>61.70.133.164</t>
  </si>
  <si>
    <t>adisley66@fda.gov</t>
  </si>
  <si>
    <t>188.92.81.199</t>
  </si>
  <si>
    <t>lrickett65@wired.com</t>
  </si>
  <si>
    <t>252.206.236.77</t>
  </si>
  <si>
    <t>ptanton64@google.nl</t>
  </si>
  <si>
    <t>155.17.80.46</t>
  </si>
  <si>
    <t>adossettor63@chronoengine.com</t>
  </si>
  <si>
    <t>12.99.93.29</t>
  </si>
  <si>
    <t>hghidoni62@shareasale.com</t>
  </si>
  <si>
    <t>32.18.58.223</t>
  </si>
  <si>
    <t>tbruty61@usatoday.com</t>
  </si>
  <si>
    <t>25.178.3.180</t>
  </si>
  <si>
    <t>myves60@seattletimes.com</t>
  </si>
  <si>
    <t>194.255.136.113</t>
  </si>
  <si>
    <t>awoliter5z@furl.net</t>
  </si>
  <si>
    <t>122.68.121.16</t>
  </si>
  <si>
    <t>lfransman5y@weibo.com</t>
  </si>
  <si>
    <t>49.219.30.114</t>
  </si>
  <si>
    <t>swarin5x@twitpic.com</t>
  </si>
  <si>
    <t>76.39.222.241</t>
  </si>
  <si>
    <t>adonati5w@sina.com.cn</t>
  </si>
  <si>
    <t>160.157.53.94</t>
  </si>
  <si>
    <t>osneath5v@paypal.com</t>
  </si>
  <si>
    <t>209.132.100.144</t>
  </si>
  <si>
    <t>chumburton5u@wsj.com</t>
  </si>
  <si>
    <t>59.91.134.55</t>
  </si>
  <si>
    <t>kwebb5t@hostgator.com</t>
  </si>
  <si>
    <t>71.219.241.194</t>
  </si>
  <si>
    <t>candryunin5s@nature.com</t>
  </si>
  <si>
    <t>88.222.59.174</t>
  </si>
  <si>
    <t>kcastellan5r@go.com</t>
  </si>
  <si>
    <t>69.247.27.195</t>
  </si>
  <si>
    <t>rmapes5q@tripadvisor.com</t>
  </si>
  <si>
    <t>248.218.27.21</t>
  </si>
  <si>
    <t>ilebarr5p@telegraph.co.uk</t>
  </si>
  <si>
    <t>84.140.183.255</t>
  </si>
  <si>
    <t>mbirtchnell5o@sourceforge.net</t>
  </si>
  <si>
    <t>91.60.208.89</t>
  </si>
  <si>
    <t>dstrand5n@altervista.org</t>
  </si>
  <si>
    <t>25.30.64.237</t>
  </si>
  <si>
    <t>parnoult5m@hexun.com</t>
  </si>
  <si>
    <t>213.49.253.174</t>
  </si>
  <si>
    <t>hrubury5l@chron.com</t>
  </si>
  <si>
    <t>85.172.157.205</t>
  </si>
  <si>
    <t>gmitchelson5k@illinois.edu</t>
  </si>
  <si>
    <t>40.186.103.14</t>
  </si>
  <si>
    <t>cduffitt5j@squidoo.com</t>
  </si>
  <si>
    <t>152.249.151.11</t>
  </si>
  <si>
    <t>oduke5i@rediff.com</t>
  </si>
  <si>
    <t>252.88.221.230</t>
  </si>
  <si>
    <t>tlegister5h@paginegialle.it</t>
  </si>
  <si>
    <t>180.165.145.109</t>
  </si>
  <si>
    <t>dfreegard5g@nyu.edu</t>
  </si>
  <si>
    <t>3.186.110.139</t>
  </si>
  <si>
    <t>ehambelton5e@mapquest.com</t>
  </si>
  <si>
    <t>68.222.218.110</t>
  </si>
  <si>
    <t>bgerbi5d@ibm.com</t>
  </si>
  <si>
    <t>193.195.213.177</t>
  </si>
  <si>
    <t>ogarnul5c@senate.gov</t>
  </si>
  <si>
    <t>117.59.47.10</t>
  </si>
  <si>
    <t>ykubis5b@telegraph.co.uk</t>
  </si>
  <si>
    <t>7.14.138.173</t>
  </si>
  <si>
    <t>hgrunbaum5a@imageshack.us</t>
  </si>
  <si>
    <t>43.240.160.129</t>
  </si>
  <si>
    <t>akidman58@tinypic.com</t>
  </si>
  <si>
    <t>117.249.239.97</t>
  </si>
  <si>
    <t>wbrandsma57@ustream.tv</t>
  </si>
  <si>
    <t>22.5.214.71</t>
  </si>
  <si>
    <t>blibrey56@dailymotion.com</t>
  </si>
  <si>
    <t>147.169.27.211</t>
  </si>
  <si>
    <t>bscholefield55@bizjournals.com</t>
  </si>
  <si>
    <t>105.25.36.172</t>
  </si>
  <si>
    <t>hslaght54@kickstarter.com</t>
  </si>
  <si>
    <t>8.168.250.140</t>
  </si>
  <si>
    <t>cackroyd53@indiatimes.com</t>
  </si>
  <si>
    <t>219.46.11.199</t>
  </si>
  <si>
    <t>ggreenard51@dion.ne.jp</t>
  </si>
  <si>
    <t>230.228.95.249</t>
  </si>
  <si>
    <t>aalmey50@opensource.org</t>
  </si>
  <si>
    <t>194.38.231.96</t>
  </si>
  <si>
    <t>toddey4z@miitbeian.gov.cn</t>
  </si>
  <si>
    <t>246.155.27.25</t>
  </si>
  <si>
    <t>mpettendrich4y@is.gd</t>
  </si>
  <si>
    <t>0.219.129.53</t>
  </si>
  <si>
    <t>rohanessian4x@flavors.me</t>
  </si>
  <si>
    <t>204.231.3.216</t>
  </si>
  <si>
    <t>splampin4w@columbia.edu</t>
  </si>
  <si>
    <t>101.98.212.29</t>
  </si>
  <si>
    <t>mgasnoll4v@facebook.com</t>
  </si>
  <si>
    <t>248.84.52.134</t>
  </si>
  <si>
    <t>kperillo4t@canalblog.com</t>
  </si>
  <si>
    <t>25.215.171.44</t>
  </si>
  <si>
    <t>bmetts4r@independent.co.uk</t>
  </si>
  <si>
    <t>169.89.57.232</t>
  </si>
  <si>
    <t>rwareing4q@hostgator.com</t>
  </si>
  <si>
    <t>37.167.193.50</t>
  </si>
  <si>
    <t>dkertess4p@sina.com.cn</t>
  </si>
  <si>
    <t>64.230.67.131</t>
  </si>
  <si>
    <t>regar4o@cornell.edu</t>
  </si>
  <si>
    <t>180.180.219.205</t>
  </si>
  <si>
    <t>ecarus4n@wikimedia.org</t>
  </si>
  <si>
    <t>228.55.162.89</t>
  </si>
  <si>
    <t>kheibel4m@taobao.com</t>
  </si>
  <si>
    <t>104.8.36.216</t>
  </si>
  <si>
    <t>jbarribal4l@senate.gov</t>
  </si>
  <si>
    <t>117.40.150.160</t>
  </si>
  <si>
    <t>tpyson4k@barnesandnoble.com</t>
  </si>
  <si>
    <t>167.4.161.29</t>
  </si>
  <si>
    <t>ymccartan4j@tamu.edu</t>
  </si>
  <si>
    <t>66.118.88.8</t>
  </si>
  <si>
    <t>cmacshane4h@loc.gov</t>
  </si>
  <si>
    <t>201.104.96.253</t>
  </si>
  <si>
    <t>cvickers4g@huffingtonpost.com</t>
  </si>
  <si>
    <t>183.240.34.115</t>
  </si>
  <si>
    <t>mlilly4f@ucsd.edu</t>
  </si>
  <si>
    <t>24.108.41.54</t>
  </si>
  <si>
    <t>amillington4e@imageshack.us</t>
  </si>
  <si>
    <t>131.85.210.85</t>
  </si>
  <si>
    <t>alabrom4d@canalblog.com</t>
  </si>
  <si>
    <t>157.203.45.238</t>
  </si>
  <si>
    <t>lalexsandrowicz4c@hud.gov</t>
  </si>
  <si>
    <t>13.205.226.115</t>
  </si>
  <si>
    <t>mmcgennis4b@howstuffworks.com</t>
  </si>
  <si>
    <t>240.5.73.60</t>
  </si>
  <si>
    <t>fbursnell4a@soup.io</t>
  </si>
  <si>
    <t>118.50.217.63</t>
  </si>
  <si>
    <t>ascading49@gravatar.com</t>
  </si>
  <si>
    <t>114.253.240.93</t>
  </si>
  <si>
    <t>rspacy48@stanford.edu</t>
  </si>
  <si>
    <t>147.250.107.192</t>
  </si>
  <si>
    <t>oanthona47@cafepress.com</t>
  </si>
  <si>
    <t>224.106.177.235</t>
  </si>
  <si>
    <t>cgeaves46@europa.eu</t>
  </si>
  <si>
    <t>48.28.77.17</t>
  </si>
  <si>
    <t>dmckeaveney44@addtoany.com</t>
  </si>
  <si>
    <t>25.23.14.211</t>
  </si>
  <si>
    <t>dfriese43@europa.eu</t>
  </si>
  <si>
    <t>213.182.193.162</t>
  </si>
  <si>
    <t>hcluse42@ox.ac.uk</t>
  </si>
  <si>
    <t>148.245.173.173</t>
  </si>
  <si>
    <t>rmendez41@prnewswire.com</t>
  </si>
  <si>
    <t>211.8.172.76</t>
  </si>
  <si>
    <t>cbarltrop40@huffingtonpost.com</t>
  </si>
  <si>
    <t>211.116.41.170</t>
  </si>
  <si>
    <t>bbeazey3z@senate.gov</t>
  </si>
  <si>
    <t>60.154.28.124</t>
  </si>
  <si>
    <t>mahrenius3y@altervista.org</t>
  </si>
  <si>
    <t>222.19.198.160</t>
  </si>
  <si>
    <t>dsyversen3x@cnn.com</t>
  </si>
  <si>
    <t>73.217.50.103</t>
  </si>
  <si>
    <t>eluna3w@theguardian.com</t>
  </si>
  <si>
    <t>85.199.77.230</t>
  </si>
  <si>
    <t>oshaxby3v@chicagotribune.com</t>
  </si>
  <si>
    <t>186.151.158.114</t>
  </si>
  <si>
    <t>mhyndes3u@dion.ne.jp</t>
  </si>
  <si>
    <t>167.5.14.147</t>
  </si>
  <si>
    <t>worman3t@squidoo.com</t>
  </si>
  <si>
    <t>63.122.80.64</t>
  </si>
  <si>
    <t>rblinder3s@twitpic.com</t>
  </si>
  <si>
    <t>86.162.236.253</t>
  </si>
  <si>
    <t>cchalles3r@yolasite.com</t>
  </si>
  <si>
    <t>17.83.106.159</t>
  </si>
  <si>
    <t>bbernadon3q@google.ca</t>
  </si>
  <si>
    <t>243.83.65.162</t>
  </si>
  <si>
    <t>ddelafield3p@xing.com</t>
  </si>
  <si>
    <t>51.230.12.17</t>
  </si>
  <si>
    <t>lhardey3o@flickr.com</t>
  </si>
  <si>
    <t>114.249.244.14</t>
  </si>
  <si>
    <t>gkubelka3m@fastcompany.com</t>
  </si>
  <si>
    <t>128.27.67.181</t>
  </si>
  <si>
    <t>nbrevitt3l@netscape.com</t>
  </si>
  <si>
    <t>204.30.121.202</t>
  </si>
  <si>
    <t>kcancelier3k@thetimes.co.uk</t>
  </si>
  <si>
    <t>112.102.142.25</t>
  </si>
  <si>
    <t>krelton3j@elpais.com</t>
  </si>
  <si>
    <t>43.31.159.223</t>
  </si>
  <si>
    <t>gtrevaskis3i@hao123.com</t>
  </si>
  <si>
    <t>211.117.218.155</t>
  </si>
  <si>
    <t>mmacaless3h@t.co</t>
  </si>
  <si>
    <t>189.177.20.87</t>
  </si>
  <si>
    <t>qleyton3g@cpanel.net</t>
  </si>
  <si>
    <t>145.234.191.43</t>
  </si>
  <si>
    <t>hlaunchbury3f@wikimedia.org</t>
  </si>
  <si>
    <t>111.129.223.71</t>
  </si>
  <si>
    <t>frayhill3e@japanpost.jp</t>
  </si>
  <si>
    <t>186.206.139.57</t>
  </si>
  <si>
    <t>ogordon3d@51.la</t>
  </si>
  <si>
    <t>164.234.191.134</t>
  </si>
  <si>
    <t>spaddle3c@bbc.co.uk</t>
  </si>
  <si>
    <t>101.239.105.6</t>
  </si>
  <si>
    <t>dcomber3a@plala.or.jp</t>
  </si>
  <si>
    <t>69.163.189.66</t>
  </si>
  <si>
    <t>nshorthouse39@wikipedia.org</t>
  </si>
  <si>
    <t>8.93.108.240</t>
  </si>
  <si>
    <t>kemm37@goo.gl</t>
  </si>
  <si>
    <t>55.49.3.33</t>
  </si>
  <si>
    <t>hditt36@latimes.com</t>
  </si>
  <si>
    <t>174.122.193.162</t>
  </si>
  <si>
    <t>csurpliss35@irs.gov</t>
  </si>
  <si>
    <t>199.136.147.220</t>
  </si>
  <si>
    <t>jhoulton34@vistaprint.com</t>
  </si>
  <si>
    <t>246.164.145.210</t>
  </si>
  <si>
    <t>kmargrem33@technorati.com</t>
  </si>
  <si>
    <t>97.5.233.55</t>
  </si>
  <si>
    <t>ebulter32@seattletimes.com</t>
  </si>
  <si>
    <t>95.118.107.72</t>
  </si>
  <si>
    <t>sgadie31@clickbank.net</t>
  </si>
  <si>
    <t>172.21.111.130</t>
  </si>
  <si>
    <t>sjeune30@unc.edu</t>
  </si>
  <si>
    <t>67.5.250.200</t>
  </si>
  <si>
    <t>rsanson2x@unblog.fr</t>
  </si>
  <si>
    <t>225.207.96.125</t>
  </si>
  <si>
    <t>dreignolds2v@networksolutions.com</t>
  </si>
  <si>
    <t>230.86.196.108</t>
  </si>
  <si>
    <t>dlibermore2u@desdev.cn</t>
  </si>
  <si>
    <t>29.123.97.123</t>
  </si>
  <si>
    <t>cbutts2s@cloudflare.com</t>
  </si>
  <si>
    <t>37.78.197.15</t>
  </si>
  <si>
    <t>noldnall2r@lycos.com</t>
  </si>
  <si>
    <t>209.36.81.93</t>
  </si>
  <si>
    <t>kdanielsky2q@oracle.com</t>
  </si>
  <si>
    <t>208.247.255.114</t>
  </si>
  <si>
    <t>kpablo2p@ovh.net</t>
  </si>
  <si>
    <t>231.226.158.153</t>
  </si>
  <si>
    <t>brosenschein2o@360.cn</t>
  </si>
  <si>
    <t>51.69.133.117</t>
  </si>
  <si>
    <t>mschimann2m@cdc.gov</t>
  </si>
  <si>
    <t>142.153.4.90</t>
  </si>
  <si>
    <t>cspaxman2l@angelfire.com</t>
  </si>
  <si>
    <t>7.252.193.133</t>
  </si>
  <si>
    <t>cthominga2k@de.vu</t>
  </si>
  <si>
    <t>81.141.11.52</t>
  </si>
  <si>
    <t>msnoding2j@oaic.gov.au</t>
  </si>
  <si>
    <t>172.40.165.189</t>
  </si>
  <si>
    <t>fpottle2i@parallels.com</t>
  </si>
  <si>
    <t>130.129.23.119</t>
  </si>
  <si>
    <t>candrey2h@washingtonpost.com</t>
  </si>
  <si>
    <t>76.54.149.197</t>
  </si>
  <si>
    <t>learney2g@wikispaces.com</t>
  </si>
  <si>
    <t>172.49.184.45</t>
  </si>
  <si>
    <t>mwhysall2e@businesswire.com</t>
  </si>
  <si>
    <t>1.171.128.45</t>
  </si>
  <si>
    <t>elaurenson2d@japanpost.jp</t>
  </si>
  <si>
    <t>151.154.191.129</t>
  </si>
  <si>
    <t>credolfi2c@blinklist.com</t>
  </si>
  <si>
    <t>240.90.15.241</t>
  </si>
  <si>
    <t>zantonomoli2b@about.me</t>
  </si>
  <si>
    <t>96.218.158.253</t>
  </si>
  <si>
    <t>bradbond2a@naver.com</t>
  </si>
  <si>
    <t>72.225.48.25</t>
  </si>
  <si>
    <t>bblaine29@4shared.com</t>
  </si>
  <si>
    <t>160.42.72.131</t>
  </si>
  <si>
    <t>pbeltzner28@cmu.edu</t>
  </si>
  <si>
    <t>204.243.52.166</t>
  </si>
  <si>
    <t>iwhewell27@csmonitor.com</t>
  </si>
  <si>
    <t>253.172.163.75</t>
  </si>
  <si>
    <t>twackley25@bing.com</t>
  </si>
  <si>
    <t>41.168.3.236</t>
  </si>
  <si>
    <t>mhanvey24@rediff.com</t>
  </si>
  <si>
    <t>226.230.86.249</t>
  </si>
  <si>
    <t>rfozard23@cnbc.com</t>
  </si>
  <si>
    <t>164.36.247.29</t>
  </si>
  <si>
    <t>fomond22@macromedia.com</t>
  </si>
  <si>
    <t>121.228.241.36</t>
  </si>
  <si>
    <t>ccavan21@t-online.de</t>
  </si>
  <si>
    <t>250.51.135.53</t>
  </si>
  <si>
    <t>lvelareal20@blogs.com</t>
  </si>
  <si>
    <t>193.251.8.107</t>
  </si>
  <si>
    <t>horrobin1z@cyberchimps.com</t>
  </si>
  <si>
    <t>17.121.187.137</t>
  </si>
  <si>
    <t>agoldney1x@netscape.com</t>
  </si>
  <si>
    <t>189.161.22.27</t>
  </si>
  <si>
    <t>glearoid1w@sina.com.cn</t>
  </si>
  <si>
    <t>230.104.175.167</t>
  </si>
  <si>
    <t>atassaker1v@webmd.com</t>
  </si>
  <si>
    <t>50.144.30.204</t>
  </si>
  <si>
    <t>mbernade1u@discovery.com</t>
  </si>
  <si>
    <t>205.70.169.84</t>
  </si>
  <si>
    <t>sslad1r@hatena.ne.jp</t>
  </si>
  <si>
    <t>216.238.58.21</t>
  </si>
  <si>
    <t>bkidson1q@washingtonpost.com</t>
  </si>
  <si>
    <t>248.168.253.252</t>
  </si>
  <si>
    <t>giacovucci1p@blogger.com</t>
  </si>
  <si>
    <t>215.46.62.28</t>
  </si>
  <si>
    <t>chatliffe1o@newyorker.com</t>
  </si>
  <si>
    <t>172.144.242.167</t>
  </si>
  <si>
    <t>askryne1n@aol.com</t>
  </si>
  <si>
    <t>20.93.221.228</t>
  </si>
  <si>
    <t>sshaddick1m@sina.com.cn</t>
  </si>
  <si>
    <t>184.179.4.208</t>
  </si>
  <si>
    <t>mwilliment1l@answers.com</t>
  </si>
  <si>
    <t>235.131.196.143</t>
  </si>
  <si>
    <t>etresise1k@tiny.cc</t>
  </si>
  <si>
    <t>104.9.87.248</t>
  </si>
  <si>
    <t>hziemke1j@hubpages.com</t>
  </si>
  <si>
    <t>13.208.183.45</t>
  </si>
  <si>
    <t>gmitcham1i@yolasite.com</t>
  </si>
  <si>
    <t>21.99.214.109</t>
  </si>
  <si>
    <t>kick1g@github.com</t>
  </si>
  <si>
    <t>243.48.111.65</t>
  </si>
  <si>
    <t>msellor1f@last.fm</t>
  </si>
  <si>
    <t>71.223.215.69</t>
  </si>
  <si>
    <t>rbutrimovich1e@nhs.uk</t>
  </si>
  <si>
    <t>199.98.103.140</t>
  </si>
  <si>
    <t>gmcvey1d@amazon.co.uk</t>
  </si>
  <si>
    <t>220.117.119.29</t>
  </si>
  <si>
    <t>sschulke1c@msu.edu</t>
  </si>
  <si>
    <t>137.93.227.223</t>
  </si>
  <si>
    <t>mcarreck1b@msn.com</t>
  </si>
  <si>
    <t>63.100.79.190</t>
  </si>
  <si>
    <t>gcarney1a@google.co.jp</t>
  </si>
  <si>
    <t>107.249.220.4</t>
  </si>
  <si>
    <t>mshepperd19@uol.com.br</t>
  </si>
  <si>
    <t>147.169.184.168</t>
  </si>
  <si>
    <t>jcollough18@sogou.com</t>
  </si>
  <si>
    <t>202.10.190.23</t>
  </si>
  <si>
    <t>ncathel17@furl.net</t>
  </si>
  <si>
    <t>41.82.230.189</t>
  </si>
  <si>
    <t>vbergstram16@whitehouse.gov</t>
  </si>
  <si>
    <t>56.254.242.56</t>
  </si>
  <si>
    <t>gsneesby15@nydailynews.com</t>
  </si>
  <si>
    <t>204.143.40.111</t>
  </si>
  <si>
    <t>sodell13@edublogs.org</t>
  </si>
  <si>
    <t>229.114.172.201</t>
  </si>
  <si>
    <t>ptyt12@indiatimes.com</t>
  </si>
  <si>
    <t>73.181.160.177</t>
  </si>
  <si>
    <t>adwelly11@foxnews.com</t>
  </si>
  <si>
    <t>158.32.172.97</t>
  </si>
  <si>
    <t>ltremblett10@cbsnews.com</t>
  </si>
  <si>
    <t>206.59.226.20</t>
  </si>
  <si>
    <t>mdohrz@squarespace.com</t>
  </si>
  <si>
    <t>111.55.172.13</t>
  </si>
  <si>
    <t>mshearmury@360.cn</t>
  </si>
  <si>
    <t>56.243.118.138</t>
  </si>
  <si>
    <t>ameachenx@ebay.com</t>
  </si>
  <si>
    <t>117.144.104.232</t>
  </si>
  <si>
    <t>fpietriw@jimdo.com</t>
  </si>
  <si>
    <t>80.42.218.97</t>
  </si>
  <si>
    <t>govisev@de.vu</t>
  </si>
  <si>
    <t>50.82.241.136</t>
  </si>
  <si>
    <t>bbelchu@cmu.edu</t>
  </si>
  <si>
    <t>23.91.199.74</t>
  </si>
  <si>
    <t>dlatorret@qq.com</t>
  </si>
  <si>
    <t>249.241.32.247</t>
  </si>
  <si>
    <t>bhearnahs@spiegel.de</t>
  </si>
  <si>
    <t>131.135.128.85</t>
  </si>
  <si>
    <t>kmacilurickr@gnu.org</t>
  </si>
  <si>
    <t>16.16.91.192</t>
  </si>
  <si>
    <t>gwallisq@clickbank.net</t>
  </si>
  <si>
    <t>110.248.107.123</t>
  </si>
  <si>
    <t>pmilburneo@google.de</t>
  </si>
  <si>
    <t>254.135.169.217</t>
  </si>
  <si>
    <t>cgrevesn@springer.com</t>
  </si>
  <si>
    <t>66.139.177.197</t>
  </si>
  <si>
    <t>nchaffeym@odnoklassniki.ru</t>
  </si>
  <si>
    <t>118.217.100.210</t>
  </si>
  <si>
    <t>jdimblebeel@forbes.com</t>
  </si>
  <si>
    <t>9.8.162.229</t>
  </si>
  <si>
    <t>fkinnonk@nps.gov</t>
  </si>
  <si>
    <t>189.181.81.43</t>
  </si>
  <si>
    <t>jredgravej@jigsy.com</t>
  </si>
  <si>
    <t>147.44.123.247</t>
  </si>
  <si>
    <t>asymperh@virginia.edu</t>
  </si>
  <si>
    <t>223.74.68.230</t>
  </si>
  <si>
    <t>cosburng@digg.com</t>
  </si>
  <si>
    <t>200.175.14.56</t>
  </si>
  <si>
    <t>lollerhadf@edublogs.org</t>
  </si>
  <si>
    <t>255.169.178.30</t>
  </si>
  <si>
    <t>bmarquete@pcworld.com</t>
  </si>
  <si>
    <t>223.186.218.222</t>
  </si>
  <si>
    <t>gduerdend@businesswire.com</t>
  </si>
  <si>
    <t>161.157.8.73</t>
  </si>
  <si>
    <t>bworkmanc@examiner.com</t>
  </si>
  <si>
    <t>207.42.121.202</t>
  </si>
  <si>
    <t>wmcclintockb@unblog.fr</t>
  </si>
  <si>
    <t>5.115.237.54</t>
  </si>
  <si>
    <t>kflorey9@goo.ne.jp</t>
  </si>
  <si>
    <t>107.60.118.10</t>
  </si>
  <si>
    <t>ehoggins8@xinhuanet.com</t>
  </si>
  <si>
    <t>192.183.40.7</t>
  </si>
  <si>
    <t>shopfer7@comcast.net</t>
  </si>
  <si>
    <t>205.92.86.51</t>
  </si>
  <si>
    <t>lmacenzy6@princeton.edu</t>
  </si>
  <si>
    <t>67.249.186.159</t>
  </si>
  <si>
    <t>dcarrell5@phoca.cz</t>
  </si>
  <si>
    <t>36.36.14.151</t>
  </si>
  <si>
    <t>gliccardi4@comsenz.com</t>
  </si>
  <si>
    <t>118.156.107.189</t>
  </si>
  <si>
    <t>mgrimbaldeston3@berkeley.edu</t>
  </si>
  <si>
    <t>232.215.169.44</t>
  </si>
  <si>
    <t>jfeaveer2@artisteer.com</t>
  </si>
  <si>
    <t>140.172.58.251</t>
  </si>
  <si>
    <t>wlorenzin1@abc.net.au</t>
  </si>
  <si>
    <t>241.74.101.14</t>
  </si>
  <si>
    <t>jhurdman0@nytimes.com</t>
  </si>
  <si>
    <t>Paid</t>
  </si>
  <si>
    <t>ip_address</t>
  </si>
  <si>
    <t>gender</t>
  </si>
  <si>
    <t>email</t>
  </si>
  <si>
    <t>id</t>
  </si>
  <si>
    <t>Charge Amount</t>
  </si>
  <si>
    <t>Find the sum of Charge Amount</t>
  </si>
  <si>
    <t>Question</t>
  </si>
  <si>
    <t>Answer</t>
  </si>
  <si>
    <t>Find the average of Charge Amount</t>
  </si>
  <si>
    <t>Find the number of rows where the paid amount is greater than charge amount</t>
  </si>
  <si>
    <t>Find the median of charge amount</t>
  </si>
  <si>
    <t>What is the most frequently occuring first name?</t>
  </si>
  <si>
    <t>How many blanks are there in the Paid column?</t>
  </si>
  <si>
    <t>Company</t>
  </si>
  <si>
    <t>Department</t>
  </si>
  <si>
    <t>Ortiz-Harvey</t>
  </si>
  <si>
    <t>Accounting</t>
  </si>
  <si>
    <t>Adams-Homenick</t>
  </si>
  <si>
    <t>Legal</t>
  </si>
  <si>
    <t>Feil, Breitenberg and Rice</t>
  </si>
  <si>
    <t>Research and Development</t>
  </si>
  <si>
    <t>Glover and Sons</t>
  </si>
  <si>
    <t>Sales</t>
  </si>
  <si>
    <t>Herzog, Mueller and Heidenreich</t>
  </si>
  <si>
    <t>Marketing</t>
  </si>
  <si>
    <t>Wunsch, Gutkowski and Berge</t>
  </si>
  <si>
    <t>Business Development</t>
  </si>
  <si>
    <t>Gerlach Inc</t>
  </si>
  <si>
    <t>Bauch LLC</t>
  </si>
  <si>
    <t>Kuphal-Tillman</t>
  </si>
  <si>
    <t>Quigley-Rowe</t>
  </si>
  <si>
    <t>Engineering</t>
  </si>
  <si>
    <t>Ziemann Group</t>
  </si>
  <si>
    <t>Support</t>
  </si>
  <si>
    <t>Lakin, Keebler and Johns</t>
  </si>
  <si>
    <t>Hettinger, Kautzer and Schiller</t>
  </si>
  <si>
    <t>Human Resources</t>
  </si>
  <si>
    <t>Fisher-Morissette</t>
  </si>
  <si>
    <t>Product Management</t>
  </si>
  <si>
    <t>Services</t>
  </si>
  <si>
    <t>Training</t>
  </si>
  <si>
    <t>Paid Date</t>
  </si>
  <si>
    <t>Charge Date</t>
  </si>
  <si>
    <t>2022 Revenue</t>
  </si>
  <si>
    <t>2023 Revenue</t>
  </si>
  <si>
    <t>For the company, "Gerlach Inc" what was the % difference in revenue from 2022 to 2023?</t>
  </si>
  <si>
    <t>For the company, "Gerlach Inc" was the amount paid in 2023 greater or less than the revenue?</t>
  </si>
  <si>
    <t>Treating any blank values as 0, find the average of Paid Amount</t>
  </si>
  <si>
    <t>Paid with Zeros</t>
  </si>
  <si>
    <t>Paid Greater than Charge</t>
  </si>
  <si>
    <t>Nehlsen</t>
  </si>
  <si>
    <t>Shinn</t>
  </si>
  <si>
    <t>Labrom</t>
  </si>
  <si>
    <t>Greves</t>
  </si>
  <si>
    <t>Slyford</t>
  </si>
  <si>
    <t>Gilley</t>
  </si>
  <si>
    <t>Pearson</t>
  </si>
  <si>
    <t>Upcraft</t>
  </si>
  <si>
    <t>Padgett</t>
  </si>
  <si>
    <t>Gillett</t>
  </si>
  <si>
    <t>Santacrole</t>
  </si>
  <si>
    <t>Fogden</t>
  </si>
  <si>
    <t>Trime</t>
  </si>
  <si>
    <t>Dunbobbin</t>
  </si>
  <si>
    <t>Rathe</t>
  </si>
  <si>
    <t>Guyonneau</t>
  </si>
  <si>
    <t>Keedy</t>
  </si>
  <si>
    <t>Syversen</t>
  </si>
  <si>
    <t>Jopling</t>
  </si>
  <si>
    <t>Divina</t>
  </si>
  <si>
    <t>Ellsom</t>
  </si>
  <si>
    <t>Della Scala</t>
  </si>
  <si>
    <t>Densell</t>
  </si>
  <si>
    <t>Heartfield</t>
  </si>
  <si>
    <t>Gadie</t>
  </si>
  <si>
    <t>Klimowicz</t>
  </si>
  <si>
    <t>Neve</t>
  </si>
  <si>
    <t>Toye</t>
  </si>
  <si>
    <t>Lillyman</t>
  </si>
  <si>
    <t>Egar</t>
  </si>
  <si>
    <t>Cuddon</t>
  </si>
  <si>
    <t>Skewis</t>
  </si>
  <si>
    <t>Heibel</t>
  </si>
  <si>
    <t>Tuxill</t>
  </si>
  <si>
    <t>Hendrikse</t>
  </si>
  <si>
    <t>Milburne</t>
  </si>
  <si>
    <t>Pessel</t>
  </si>
  <si>
    <t>Dumbarton</t>
  </si>
  <si>
    <t>Hovington</t>
  </si>
  <si>
    <t>Cluse</t>
  </si>
  <si>
    <t>Minghetti</t>
  </si>
  <si>
    <t>Torrance</t>
  </si>
  <si>
    <t>Spilsburie</t>
  </si>
  <si>
    <t>Hamper</t>
  </si>
  <si>
    <t>Clowsley</t>
  </si>
  <si>
    <t>Stiller</t>
  </si>
  <si>
    <t>Mose</t>
  </si>
  <si>
    <t>Vickers</t>
  </si>
  <si>
    <t>Wordsley</t>
  </si>
  <si>
    <t>Bracco</t>
  </si>
  <si>
    <t>Flaverty</t>
  </si>
  <si>
    <t>Fellenor</t>
  </si>
  <si>
    <t>McCurtain</t>
  </si>
  <si>
    <t>Doni</t>
  </si>
  <si>
    <t>Glasheen</t>
  </si>
  <si>
    <t>Lethbridge</t>
  </si>
  <si>
    <t>Dussy</t>
  </si>
  <si>
    <t>Giron</t>
  </si>
  <si>
    <t>Benedek</t>
  </si>
  <si>
    <t>Schimke</t>
  </si>
  <si>
    <t>Brasier</t>
  </si>
  <si>
    <t>Crann</t>
  </si>
  <si>
    <t>Westcot</t>
  </si>
  <si>
    <t>Perillo</t>
  </si>
  <si>
    <t>Jeffs</t>
  </si>
  <si>
    <t>Brent</t>
  </si>
  <si>
    <t>Haslegrave</t>
  </si>
  <si>
    <t>Scurrah</t>
  </si>
  <si>
    <t>Budding</t>
  </si>
  <si>
    <t>Barltrop</t>
  </si>
  <si>
    <t>Cathel</t>
  </si>
  <si>
    <t>Lovemore</t>
  </si>
  <si>
    <t>Dilrew</t>
  </si>
  <si>
    <t>Dugmore</t>
  </si>
  <si>
    <t>Hawler</t>
  </si>
  <si>
    <t>Klas</t>
  </si>
  <si>
    <t>Beekmann</t>
  </si>
  <si>
    <t>Marner</t>
  </si>
  <si>
    <t>Childerley</t>
  </si>
  <si>
    <t>Duferie</t>
  </si>
  <si>
    <t>Swatridge</t>
  </si>
  <si>
    <t>Triplow</t>
  </si>
  <si>
    <t>Scholefield</t>
  </si>
  <si>
    <t>Collough</t>
  </si>
  <si>
    <t>Bury</t>
  </si>
  <si>
    <t>Dellenbrok</t>
  </si>
  <si>
    <t>Scamal</t>
  </si>
  <si>
    <t>Huller</t>
  </si>
  <si>
    <t>Hastewell</t>
  </si>
  <si>
    <t>Walbridge</t>
  </si>
  <si>
    <t>Kruse</t>
  </si>
  <si>
    <t>Coskerry</t>
  </si>
  <si>
    <t>Skade</t>
  </si>
  <si>
    <t>Wackley</t>
  </si>
  <si>
    <t>Towsey</t>
  </si>
  <si>
    <t>Andrey</t>
  </si>
  <si>
    <t>Dunge</t>
  </si>
  <si>
    <t>Gerbi</t>
  </si>
  <si>
    <t>Summerlad</t>
  </si>
  <si>
    <t>McPeake</t>
  </si>
  <si>
    <t>Arnaud</t>
  </si>
  <si>
    <t>McKeaveney</t>
  </si>
  <si>
    <t>Ledson</t>
  </si>
  <si>
    <t>Rosenblad</t>
  </si>
  <si>
    <t>Hazeldene</t>
  </si>
  <si>
    <t>Kegan</t>
  </si>
  <si>
    <t>Whewell</t>
  </si>
  <si>
    <t>Smolan</t>
  </si>
  <si>
    <t>Osburn</t>
  </si>
  <si>
    <t>Crady</t>
  </si>
  <si>
    <t>Tuckwood</t>
  </si>
  <si>
    <t>Schimann</t>
  </si>
  <si>
    <t>Haet</t>
  </si>
  <si>
    <t>Tassaker</t>
  </si>
  <si>
    <t>Hollows</t>
  </si>
  <si>
    <t>Buckthorp</t>
  </si>
  <si>
    <t>Levins</t>
  </si>
  <si>
    <t>Bartlet</t>
  </si>
  <si>
    <t>Cracknell</t>
  </si>
  <si>
    <t>McElrea</t>
  </si>
  <si>
    <t>Restall</t>
  </si>
  <si>
    <t>Lippard</t>
  </si>
  <si>
    <t>Merriday</t>
  </si>
  <si>
    <t>Gimlet</t>
  </si>
  <si>
    <t>Wooldridge</t>
  </si>
  <si>
    <t>Worsfold</t>
  </si>
  <si>
    <t>Duffin</t>
  </si>
  <si>
    <t>Longhurst</t>
  </si>
  <si>
    <t>Hildrew</t>
  </si>
  <si>
    <t>Kirwin</t>
  </si>
  <si>
    <t>Bryant</t>
  </si>
  <si>
    <t>Surpliss</t>
  </si>
  <si>
    <t>Gasker</t>
  </si>
  <si>
    <t>MacShane</t>
  </si>
  <si>
    <t>Meachen</t>
  </si>
  <si>
    <t>Pawlicki</t>
  </si>
  <si>
    <t>Spofford</t>
  </si>
  <si>
    <t>Lillgard</t>
  </si>
  <si>
    <t>Calan</t>
  </si>
  <si>
    <t>Linnard</t>
  </si>
  <si>
    <t>Scading</t>
  </si>
  <si>
    <t>Ritter</t>
  </si>
  <si>
    <t>Cartner</t>
  </si>
  <si>
    <t>Crucitti</t>
  </si>
  <si>
    <t>Minelli</t>
  </si>
  <si>
    <t>Legister</t>
  </si>
  <si>
    <t>Ettridge</t>
  </si>
  <si>
    <t>Puzey</t>
  </si>
  <si>
    <t>Nutbeam</t>
  </si>
  <si>
    <t>Rayhill</t>
  </si>
  <si>
    <t>Martinec</t>
  </si>
  <si>
    <t>Elia</t>
  </si>
  <si>
    <t>Carney</t>
  </si>
  <si>
    <t>Collicott</t>
  </si>
  <si>
    <t>Vasyagin</t>
  </si>
  <si>
    <t>Hulls</t>
  </si>
  <si>
    <t>Mishow</t>
  </si>
  <si>
    <t>Janu</t>
  </si>
  <si>
    <t>Landreth</t>
  </si>
  <si>
    <t>Botte</t>
  </si>
  <si>
    <t>Durden</t>
  </si>
  <si>
    <t>McFade</t>
  </si>
  <si>
    <t>Claybourne</t>
  </si>
  <si>
    <t>Trevaskis</t>
  </si>
  <si>
    <t>Rosso</t>
  </si>
  <si>
    <t>Margrem</t>
  </si>
  <si>
    <t>Tresise</t>
  </si>
  <si>
    <t>Bradnock</t>
  </si>
  <si>
    <t>Stockall</t>
  </si>
  <si>
    <t>DelaField</t>
  </si>
  <si>
    <t>Dunbleton</t>
  </si>
  <si>
    <t>Baines</t>
  </si>
  <si>
    <t>Sterley</t>
  </si>
  <si>
    <t>Willcott</t>
  </si>
  <si>
    <t>Longford</t>
  </si>
  <si>
    <t>Klemke</t>
  </si>
  <si>
    <t>Hogbourne</t>
  </si>
  <si>
    <t>Agnew</t>
  </si>
  <si>
    <t>Lammert</t>
  </si>
  <si>
    <t>Beltzner</t>
  </si>
  <si>
    <t>Vicarey</t>
  </si>
  <si>
    <t>Woodrup</t>
  </si>
  <si>
    <t>Bonnet</t>
  </si>
  <si>
    <t>Glaves</t>
  </si>
  <si>
    <t>McMackin</t>
  </si>
  <si>
    <t>Levington</t>
  </si>
  <si>
    <t>Batty</t>
  </si>
  <si>
    <t>Krikorian</t>
  </si>
  <si>
    <t>Friese</t>
  </si>
  <si>
    <t>Feaveer</t>
  </si>
  <si>
    <t>Schimonek</t>
  </si>
  <si>
    <t>Bough</t>
  </si>
  <si>
    <t>Ommanney</t>
  </si>
  <si>
    <t>Filan</t>
  </si>
  <si>
    <t>Bellanger</t>
  </si>
  <si>
    <t>Thominga</t>
  </si>
  <si>
    <t>Elrick</t>
  </si>
  <si>
    <t>Daughtry</t>
  </si>
  <si>
    <t>Van der Mark</t>
  </si>
  <si>
    <t>Coaten</t>
  </si>
  <si>
    <t>Winsper</t>
  </si>
  <si>
    <t>Arnowitz</t>
  </si>
  <si>
    <t>Meader</t>
  </si>
  <si>
    <t>Macenzy</t>
  </si>
  <si>
    <t>Farriar</t>
  </si>
  <si>
    <t>Casford</t>
  </si>
  <si>
    <t>Orht</t>
  </si>
  <si>
    <t>Charer</t>
  </si>
  <si>
    <t>Stelli</t>
  </si>
  <si>
    <t>Watford</t>
  </si>
  <si>
    <t>Hambelton</t>
  </si>
  <si>
    <t>Errichelli</t>
  </si>
  <si>
    <t>Redford</t>
  </si>
  <si>
    <t>Liccardi</t>
  </si>
  <si>
    <t>Wrigglesworth</t>
  </si>
  <si>
    <t>Prescott</t>
  </si>
  <si>
    <t>Doull</t>
  </si>
  <si>
    <t>Millom</t>
  </si>
  <si>
    <t>McNiven</t>
  </si>
  <si>
    <t>Weatherhill</t>
  </si>
  <si>
    <t>Matthew</t>
  </si>
  <si>
    <t>Scholfield</t>
  </si>
  <si>
    <t>Piche</t>
  </si>
  <si>
    <t>Sleightholme</t>
  </si>
  <si>
    <t>Maior</t>
  </si>
  <si>
    <t>Duke</t>
  </si>
  <si>
    <t>Redolfi</t>
  </si>
  <si>
    <t>Symper</t>
  </si>
  <si>
    <t>Lorenzin</t>
  </si>
  <si>
    <t>Deaville</t>
  </si>
  <si>
    <t>Aphale</t>
  </si>
  <si>
    <t>Reame</t>
  </si>
  <si>
    <t>MacAless</t>
  </si>
  <si>
    <t>Yves</t>
  </si>
  <si>
    <t>Heeps</t>
  </si>
  <si>
    <t>Gatiss</t>
  </si>
  <si>
    <t>McIlheran</t>
  </si>
  <si>
    <t>Reader</t>
  </si>
  <si>
    <t>Ghiotto</t>
  </si>
  <si>
    <t>Pidgeley</t>
  </si>
  <si>
    <t>Pennini</t>
  </si>
  <si>
    <t>Chestnut</t>
  </si>
  <si>
    <t>Ziemke</t>
  </si>
  <si>
    <t>Hamberstone</t>
  </si>
  <si>
    <t>MacCaughen</t>
  </si>
  <si>
    <t>Tremblett</t>
  </si>
  <si>
    <t>McGennis</t>
  </si>
  <si>
    <t>Laing</t>
  </si>
  <si>
    <t>Ostler</t>
  </si>
  <si>
    <t>Farbrace</t>
  </si>
  <si>
    <t>Grimbaldeston</t>
  </si>
  <si>
    <t>Primett</t>
  </si>
  <si>
    <t>Stickel</t>
  </si>
  <si>
    <t>Maple</t>
  </si>
  <si>
    <t>Champerlen</t>
  </si>
  <si>
    <t>Idill</t>
  </si>
  <si>
    <t>Hatliffe</t>
  </si>
  <si>
    <t>Klimontovich</t>
  </si>
  <si>
    <t>Mulbery</t>
  </si>
  <si>
    <t>Eager</t>
  </si>
  <si>
    <t>Barkas</t>
  </si>
  <si>
    <t>Keep</t>
  </si>
  <si>
    <t>Nealy</t>
  </si>
  <si>
    <t>Pietri</t>
  </si>
  <si>
    <t>Anmore</t>
  </si>
  <si>
    <t>Bosma</t>
  </si>
  <si>
    <t>Ridgers</t>
  </si>
  <si>
    <t>Grunbaum</t>
  </si>
  <si>
    <t>Haugen</t>
  </si>
  <si>
    <t>De Ruggero</t>
  </si>
  <si>
    <t>Stanbra</t>
  </si>
  <si>
    <t>Mortimer</t>
  </si>
  <si>
    <t>Harrad</t>
  </si>
  <si>
    <t>Bradshaw</t>
  </si>
  <si>
    <t>Yosifov</t>
  </si>
  <si>
    <t>Ohanessian</t>
  </si>
  <si>
    <t>Castellan</t>
  </si>
  <si>
    <t>Peever</t>
  </si>
  <si>
    <t>Laxe</t>
  </si>
  <si>
    <t>Dohr</t>
  </si>
  <si>
    <t>de Amaya</t>
  </si>
  <si>
    <t>Cancelier</t>
  </si>
  <si>
    <t>Kynge</t>
  </si>
  <si>
    <t>Kidson</t>
  </si>
  <si>
    <t>Berndtsson</t>
  </si>
  <si>
    <t>Fearns</t>
  </si>
  <si>
    <t>Driussi</t>
  </si>
  <si>
    <t>Summerton</t>
  </si>
  <si>
    <t>Shakespeare</t>
  </si>
  <si>
    <t>McCartan</t>
  </si>
  <si>
    <t>Voas</t>
  </si>
  <si>
    <t>Blinckhorne</t>
  </si>
  <si>
    <t>McGrotty</t>
  </si>
  <si>
    <t>Cufley</t>
  </si>
  <si>
    <t>Bonwell</t>
  </si>
  <si>
    <t>Krahl</t>
  </si>
  <si>
    <t>Pickerin</t>
  </si>
  <si>
    <t>Dillet</t>
  </si>
  <si>
    <t>Hopfer</t>
  </si>
  <si>
    <t>Antonomoli</t>
  </si>
  <si>
    <t>Durning</t>
  </si>
  <si>
    <t>Saggs</t>
  </si>
  <si>
    <t>Loveguard</t>
  </si>
  <si>
    <t>Mendez</t>
  </si>
  <si>
    <t>Frenzel;</t>
  </si>
  <si>
    <t>Conerding</t>
  </si>
  <si>
    <t>Bougen</t>
  </si>
  <si>
    <t>Kirsz</t>
  </si>
  <si>
    <t>Mapes</t>
  </si>
  <si>
    <t>Challes</t>
  </si>
  <si>
    <t>Terran</t>
  </si>
  <si>
    <t>Slad</t>
  </si>
  <si>
    <t>Repp</t>
  </si>
  <si>
    <t>Dunbar</t>
  </si>
  <si>
    <t>Binham</t>
  </si>
  <si>
    <t>Slorance</t>
  </si>
  <si>
    <t>Tottem</t>
  </si>
  <si>
    <t>Gair</t>
  </si>
  <si>
    <t>Shenton</t>
  </si>
  <si>
    <t>Gosnall</t>
  </si>
  <si>
    <t>Goring</t>
  </si>
  <si>
    <t>Nials</t>
  </si>
  <si>
    <t>Emmens</t>
  </si>
  <si>
    <t>Menauteau</t>
  </si>
  <si>
    <t>Palmar</t>
  </si>
  <si>
    <t>Simes</t>
  </si>
  <si>
    <t>Raubenheim</t>
  </si>
  <si>
    <t>Pridding</t>
  </si>
  <si>
    <t>Daybell</t>
  </si>
  <si>
    <t>Rubery</t>
  </si>
  <si>
    <t>Warin</t>
  </si>
  <si>
    <t>Orrobin</t>
  </si>
  <si>
    <t>Sarfas</t>
  </si>
  <si>
    <t>Ridding</t>
  </si>
  <si>
    <t>Rosenschein</t>
  </si>
  <si>
    <t>Wevell</t>
  </si>
  <si>
    <t>Harmon</t>
  </si>
  <si>
    <t>Ick</t>
  </si>
  <si>
    <t>Slaght</t>
  </si>
  <si>
    <t>Vuittet</t>
  </si>
  <si>
    <t>Fleischmann</t>
  </si>
  <si>
    <t>Tythacott</t>
  </si>
  <si>
    <t>Bonnier</t>
  </si>
  <si>
    <t>Cicetti</t>
  </si>
  <si>
    <t>Pawlaczyk</t>
  </si>
  <si>
    <t>Bille</t>
  </si>
  <si>
    <t>Thoday</t>
  </si>
  <si>
    <t>Beazey</t>
  </si>
  <si>
    <t>Irce</t>
  </si>
  <si>
    <t>Gobeaux</t>
  </si>
  <si>
    <t>Greenard</t>
  </si>
  <si>
    <t>Forrestall</t>
  </si>
  <si>
    <t>Ilyenko</t>
  </si>
  <si>
    <t>Paquet</t>
  </si>
  <si>
    <t>McClintock</t>
  </si>
  <si>
    <t>Riding</t>
  </si>
  <si>
    <t>Emm</t>
  </si>
  <si>
    <t>Pettendrich</t>
  </si>
  <si>
    <t>Handsheart</t>
  </si>
  <si>
    <t>Convery</t>
  </si>
  <si>
    <t>Bulter</t>
  </si>
  <si>
    <t>Escoffrey</t>
  </si>
  <si>
    <t>Willmont</t>
  </si>
  <si>
    <t>Shercliff</t>
  </si>
  <si>
    <t>Cornilleau</t>
  </si>
  <si>
    <t>Houtby</t>
  </si>
  <si>
    <t>Cleal</t>
  </si>
  <si>
    <t>Pinkerton</t>
  </si>
  <si>
    <t>Spybey</t>
  </si>
  <si>
    <t>McGriffin</t>
  </si>
  <si>
    <t>Willmer</t>
  </si>
  <si>
    <t>Cavan</t>
  </si>
  <si>
    <t>Ruffli</t>
  </si>
  <si>
    <t>Sapp</t>
  </si>
  <si>
    <t>Flasby</t>
  </si>
  <si>
    <t>Shearmur</t>
  </si>
  <si>
    <t>Stitwell</t>
  </si>
  <si>
    <t>Lomasney</t>
  </si>
  <si>
    <t>Penelli</t>
  </si>
  <si>
    <t>Dace</t>
  </si>
  <si>
    <t>Broadbent</t>
  </si>
  <si>
    <t>Hardern</t>
  </si>
  <si>
    <t>Leyton</t>
  </si>
  <si>
    <t>Bickford</t>
  </si>
  <si>
    <t>Dossettor</t>
  </si>
  <si>
    <t>Waters</t>
  </si>
  <si>
    <t>Deshon</t>
  </si>
  <si>
    <t>Fairlamb</t>
  </si>
  <si>
    <t>Kupisz</t>
  </si>
  <si>
    <t>Dilston</t>
  </si>
  <si>
    <t>Carayol</t>
  </si>
  <si>
    <t>Dict</t>
  </si>
  <si>
    <t>Bernade</t>
  </si>
  <si>
    <t>Birtchnell</t>
  </si>
  <si>
    <t>Hardey</t>
  </si>
  <si>
    <t>German</t>
  </si>
  <si>
    <t>Stallibrass</t>
  </si>
  <si>
    <t>Odell</t>
  </si>
  <si>
    <t>Blaine</t>
  </si>
  <si>
    <t>Hencke</t>
  </si>
  <si>
    <t>Barribal</t>
  </si>
  <si>
    <t>Peepall</t>
  </si>
  <si>
    <t>Entissle</t>
  </si>
  <si>
    <t>Simpson</t>
  </si>
  <si>
    <t>Ince</t>
  </si>
  <si>
    <t>Bindin</t>
  </si>
  <si>
    <t>Ferreli</t>
  </si>
  <si>
    <t>Rubury</t>
  </si>
  <si>
    <t>Corker</t>
  </si>
  <si>
    <t>Lovstrom</t>
  </si>
  <si>
    <t>Wigsell</t>
  </si>
  <si>
    <t>Incogna</t>
  </si>
  <si>
    <t>Du Plantier</t>
  </si>
  <si>
    <t>Brickham</t>
  </si>
  <si>
    <t>Laughtisse</t>
  </si>
  <si>
    <t>Giacubo</t>
  </si>
  <si>
    <t>Scholl</t>
  </si>
  <si>
    <t>Gravie</t>
  </si>
  <si>
    <t>Ashwood</t>
  </si>
  <si>
    <t>Keen</t>
  </si>
  <si>
    <t>Curston</t>
  </si>
  <si>
    <t>Reboulet</t>
  </si>
  <si>
    <t>Dermott</t>
  </si>
  <si>
    <t>Vitall</t>
  </si>
  <si>
    <t>Scarsbrick</t>
  </si>
  <si>
    <t>Gornal</t>
  </si>
  <si>
    <t>Laise</t>
  </si>
  <si>
    <t>Velareal</t>
  </si>
  <si>
    <t>Owbrick</t>
  </si>
  <si>
    <t>Cocher</t>
  </si>
  <si>
    <t>O'Neill</t>
  </si>
  <si>
    <t>Bursnell</t>
  </si>
  <si>
    <t>Buglass</t>
  </si>
  <si>
    <t>Dodd</t>
  </si>
  <si>
    <t>Kewzick</t>
  </si>
  <si>
    <t>Handslip</t>
  </si>
  <si>
    <t>Ainsley</t>
  </si>
  <si>
    <t>Pratt</t>
  </si>
  <si>
    <t>Marle</t>
  </si>
  <si>
    <t>Vaz</t>
  </si>
  <si>
    <t>Greengrass</t>
  </si>
  <si>
    <t>Custance</t>
  </si>
  <si>
    <t>Kenyon</t>
  </si>
  <si>
    <t>Sneath</t>
  </si>
  <si>
    <t>Spaxman</t>
  </si>
  <si>
    <t>Menel</t>
  </si>
  <si>
    <t>Heatlie</t>
  </si>
  <si>
    <t>Parminter</t>
  </si>
  <si>
    <t>Sanson</t>
  </si>
  <si>
    <t>Ruddy</t>
  </si>
  <si>
    <t>Omond</t>
  </si>
  <si>
    <t>Sellner</t>
  </si>
  <si>
    <t>Routh</t>
  </si>
  <si>
    <t>Almey</t>
  </si>
  <si>
    <t>Ahrenius</t>
  </si>
  <si>
    <t>Belch</t>
  </si>
  <si>
    <t>Houliston</t>
  </si>
  <si>
    <t>De Angelo</t>
  </si>
  <si>
    <t>Ilbert</t>
  </si>
  <si>
    <t>Tallow</t>
  </si>
  <si>
    <t>Kernermann</t>
  </si>
  <si>
    <t>Rodge</t>
  </si>
  <si>
    <t>Peebles</t>
  </si>
  <si>
    <t>Pherps</t>
  </si>
  <si>
    <t>Elsmere</t>
  </si>
  <si>
    <t>Erickssen</t>
  </si>
  <si>
    <t>Vinsen</t>
  </si>
  <si>
    <t>Ollerhad</t>
  </si>
  <si>
    <t>Learoid</t>
  </si>
  <si>
    <t>Evens</t>
  </si>
  <si>
    <t>Goldney</t>
  </si>
  <si>
    <t>Quincey</t>
  </si>
  <si>
    <t>Hartland</t>
  </si>
  <si>
    <t>Fibbings</t>
  </si>
  <si>
    <t>Possek</t>
  </si>
  <si>
    <t>Keems</t>
  </si>
  <si>
    <t>Golland</t>
  </si>
  <si>
    <t>Crocetto</t>
  </si>
  <si>
    <t>Ditt</t>
  </si>
  <si>
    <t>Tanton</t>
  </si>
  <si>
    <t>Fozard</t>
  </si>
  <si>
    <t>Laurenson</t>
  </si>
  <si>
    <t>Kidman</t>
  </si>
  <si>
    <t>Radden</t>
  </si>
  <si>
    <t>Spickett</t>
  </si>
  <si>
    <t>Appleyard</t>
  </si>
  <si>
    <t>Segeswoeth</t>
  </si>
  <si>
    <t>Bernaldo</t>
  </si>
  <si>
    <t>McCauley</t>
  </si>
  <si>
    <t>Cory</t>
  </si>
  <si>
    <t>Brewster</t>
  </si>
  <si>
    <t>Quodling</t>
  </si>
  <si>
    <t>Pavelin</t>
  </si>
  <si>
    <t>Lilly</t>
  </si>
  <si>
    <t>Orman</t>
  </si>
  <si>
    <t>Frushard</t>
  </si>
  <si>
    <t>Preon</t>
  </si>
  <si>
    <t>Sissot</t>
  </si>
  <si>
    <t>Mundow</t>
  </si>
  <si>
    <t>Pablo</t>
  </si>
  <si>
    <t>Croney</t>
  </si>
  <si>
    <t>Angless</t>
  </si>
  <si>
    <t>Butts</t>
  </si>
  <si>
    <t>Butrimovich</t>
  </si>
  <si>
    <t>Andersch</t>
  </si>
  <si>
    <t>Paddle</t>
  </si>
  <si>
    <t>Capner</t>
  </si>
  <si>
    <t>O'Shevlin</t>
  </si>
  <si>
    <t>Defraine</t>
  </si>
  <si>
    <t>Lievesley</t>
  </si>
  <si>
    <t>Schulke</t>
  </si>
  <si>
    <t>Bollini</t>
  </si>
  <si>
    <t>Seedhouse</t>
  </si>
  <si>
    <t>Egle of Germany</t>
  </si>
  <si>
    <t>Chadbourn</t>
  </si>
  <si>
    <t>Perrin</t>
  </si>
  <si>
    <t>Hurdman</t>
  </si>
  <si>
    <t>Duffrie</t>
  </si>
  <si>
    <t>Faucett</t>
  </si>
  <si>
    <t>Ivy</t>
  </si>
  <si>
    <t>Muddle</t>
  </si>
  <si>
    <t>Shaddick</t>
  </si>
  <si>
    <t>Carrell</t>
  </si>
  <si>
    <t>Izakof</t>
  </si>
  <si>
    <t>MattiCCI</t>
  </si>
  <si>
    <t>Jakuszewski</t>
  </si>
  <si>
    <t>Hawkswell</t>
  </si>
  <si>
    <t>Reichardt</t>
  </si>
  <si>
    <t>Noury</t>
  </si>
  <si>
    <t>Iacovucci</t>
  </si>
  <si>
    <t>Neubigin</t>
  </si>
  <si>
    <t>Laviss</t>
  </si>
  <si>
    <t>Foulcher</t>
  </si>
  <si>
    <t>Foyston</t>
  </si>
  <si>
    <t>Showler</t>
  </si>
  <si>
    <t>Duffer</t>
  </si>
  <si>
    <t>Devanny</t>
  </si>
  <si>
    <t>Crisall</t>
  </si>
  <si>
    <t>Feeley</t>
  </si>
  <si>
    <t>Bagge</t>
  </si>
  <si>
    <t>Florey</t>
  </si>
  <si>
    <t>Deboick</t>
  </si>
  <si>
    <t>Williment</t>
  </si>
  <si>
    <t>Pottle</t>
  </si>
  <si>
    <t>McVey</t>
  </si>
  <si>
    <t>Bartolomeazzi</t>
  </si>
  <si>
    <t>Gillease</t>
  </si>
  <si>
    <t>Yare</t>
  </si>
  <si>
    <t>Barukh</t>
  </si>
  <si>
    <t>Troker</t>
  </si>
  <si>
    <t>Petruk</t>
  </si>
  <si>
    <t>Bruty</t>
  </si>
  <si>
    <t>Cohn</t>
  </si>
  <si>
    <t>Epgrave</t>
  </si>
  <si>
    <t>O'Lyhane</t>
  </si>
  <si>
    <t>Tilne</t>
  </si>
  <si>
    <t>Airton</t>
  </si>
  <si>
    <t>Humburton</t>
  </si>
  <si>
    <t>Strand</t>
  </si>
  <si>
    <t>Banham</t>
  </si>
  <si>
    <t>Foye</t>
  </si>
  <si>
    <t>Taggart</t>
  </si>
  <si>
    <t>Garnul</t>
  </si>
  <si>
    <t>Frost</t>
  </si>
  <si>
    <t>Lloyds</t>
  </si>
  <si>
    <t>Tyt</t>
  </si>
  <si>
    <t>Grigorini</t>
  </si>
  <si>
    <t>Shaxby</t>
  </si>
  <si>
    <t>Winter</t>
  </si>
  <si>
    <t>MacIlurick</t>
  </si>
  <si>
    <t>Happert</t>
  </si>
  <si>
    <t>Marquet</t>
  </si>
  <si>
    <t>Gotts</t>
  </si>
  <si>
    <t>Davsley</t>
  </si>
  <si>
    <t>Skowcraft</t>
  </si>
  <si>
    <t>Arlow</t>
  </si>
  <si>
    <t>Kelcey</t>
  </si>
  <si>
    <t>Elstone</t>
  </si>
  <si>
    <t>Figures</t>
  </si>
  <si>
    <t>Hyndes</t>
  </si>
  <si>
    <t>Gershom</t>
  </si>
  <si>
    <t>Tatlock</t>
  </si>
  <si>
    <t>Earney</t>
  </si>
  <si>
    <t>Crippin</t>
  </si>
  <si>
    <t>McClarence</t>
  </si>
  <si>
    <t>Carnelley</t>
  </si>
  <si>
    <t>Radbond</t>
  </si>
  <si>
    <t>Arnaldo</t>
  </si>
  <si>
    <t>Luna</t>
  </si>
  <si>
    <t>Dunkerley</t>
  </si>
  <si>
    <t>Hanvey</t>
  </si>
  <si>
    <t>Wilson</t>
  </si>
  <si>
    <t>Davidsson</t>
  </si>
  <si>
    <t>Igounet</t>
  </si>
  <si>
    <t>Vidyapin</t>
  </si>
  <si>
    <t>Kirkam</t>
  </si>
  <si>
    <t>Freegard</t>
  </si>
  <si>
    <t>Kinnon</t>
  </si>
  <si>
    <t>Dimblebee</t>
  </si>
  <si>
    <t>Le febre</t>
  </si>
  <si>
    <t>Ghidoni</t>
  </si>
  <si>
    <t>Espinha</t>
  </si>
  <si>
    <t>Kluger</t>
  </si>
  <si>
    <t>MacAlester</t>
  </si>
  <si>
    <t>Defty</t>
  </si>
  <si>
    <t>McCathay</t>
  </si>
  <si>
    <t>Doy</t>
  </si>
  <si>
    <t>Wilkes</t>
  </si>
  <si>
    <t>Januszewicz</t>
  </si>
  <si>
    <t>Blayney</t>
  </si>
  <si>
    <t>D'Cruze</t>
  </si>
  <si>
    <t>Brundrett</t>
  </si>
  <si>
    <t>Shorthouse</t>
  </si>
  <si>
    <t>Allso</t>
  </si>
  <si>
    <t>Long</t>
  </si>
  <si>
    <t>Lyosik</t>
  </si>
  <si>
    <t>Geaves</t>
  </si>
  <si>
    <t>Endersby</t>
  </si>
  <si>
    <t>Trump</t>
  </si>
  <si>
    <t>Bernadon</t>
  </si>
  <si>
    <t>Ovise</t>
  </si>
  <si>
    <t>Humphris</t>
  </si>
  <si>
    <t>Meo</t>
  </si>
  <si>
    <t>Jeandet</t>
  </si>
  <si>
    <t>Grenkov</t>
  </si>
  <si>
    <t>Andreoletti</t>
  </si>
  <si>
    <t>Whysall</t>
  </si>
  <si>
    <t>Pallaske</t>
  </si>
  <si>
    <t>MacKniely</t>
  </si>
  <si>
    <t>McIlenna</t>
  </si>
  <si>
    <t>Sawer</t>
  </si>
  <si>
    <t>Tindall</t>
  </si>
  <si>
    <t>Botwright</t>
  </si>
  <si>
    <t>Pyson</t>
  </si>
  <si>
    <t>Bergstram</t>
  </si>
  <si>
    <t>Mountford</t>
  </si>
  <si>
    <t>Fishly</t>
  </si>
  <si>
    <t>Ducker</t>
  </si>
  <si>
    <t>De Mars</t>
  </si>
  <si>
    <t>Berzins</t>
  </si>
  <si>
    <t>Andell</t>
  </si>
  <si>
    <t>Hutchason</t>
  </si>
  <si>
    <t>O'Griffin</t>
  </si>
  <si>
    <t>Clemendot</t>
  </si>
  <si>
    <t>Alten</t>
  </si>
  <si>
    <t>Jeaves</t>
  </si>
  <si>
    <t>Workman</t>
  </si>
  <si>
    <t>Dorrian</t>
  </si>
  <si>
    <t>Baldack</t>
  </si>
  <si>
    <t>Brevitt</t>
  </si>
  <si>
    <t>Tipling</t>
  </si>
  <si>
    <t>Grigorushkin</t>
  </si>
  <si>
    <t>Pohling</t>
  </si>
  <si>
    <t>Joscelin</t>
  </si>
  <si>
    <t>Sasser</t>
  </si>
  <si>
    <t>Sindell</t>
  </si>
  <si>
    <t>Hawsby</t>
  </si>
  <si>
    <t>Lys</t>
  </si>
  <si>
    <t>Hardiker</t>
  </si>
  <si>
    <t>Keirl</t>
  </si>
  <si>
    <t>Gethen</t>
  </si>
  <si>
    <t>Braycotton</t>
  </si>
  <si>
    <t>Kubis</t>
  </si>
  <si>
    <t>Kelling</t>
  </si>
  <si>
    <t>Schultheiss</t>
  </si>
  <si>
    <t>Krop</t>
  </si>
  <si>
    <t>Petriello</t>
  </si>
  <si>
    <t>Avon</t>
  </si>
  <si>
    <t>Jeune</t>
  </si>
  <si>
    <t>Doucette</t>
  </si>
  <si>
    <t>Fincher</t>
  </si>
  <si>
    <t>Chastelain</t>
  </si>
  <si>
    <t>Casserley</t>
  </si>
  <si>
    <t>Le Barr</t>
  </si>
  <si>
    <t>Sarch</t>
  </si>
  <si>
    <t>Brunroth</t>
  </si>
  <si>
    <t>Fransman</t>
  </si>
  <si>
    <t>Orwin</t>
  </si>
  <si>
    <t>Spacy</t>
  </si>
  <si>
    <t>Lemasney</t>
  </si>
  <si>
    <t>Ollington</t>
  </si>
  <si>
    <t>Lile</t>
  </si>
  <si>
    <t>Comber</t>
  </si>
  <si>
    <t>Pottiphar</t>
  </si>
  <si>
    <t>Hedgeley</t>
  </si>
  <si>
    <t>Kertess</t>
  </si>
  <si>
    <t>Boggs</t>
  </si>
  <si>
    <t>Adami</t>
  </si>
  <si>
    <t>Moland</t>
  </si>
  <si>
    <t>Wallis</t>
  </si>
  <si>
    <t>Boddy</t>
  </si>
  <si>
    <t>Stolte</t>
  </si>
  <si>
    <t>Di Franceschi</t>
  </si>
  <si>
    <t>Jepson</t>
  </si>
  <si>
    <t>Vonderdell</t>
  </si>
  <si>
    <t>Hearnah</t>
  </si>
  <si>
    <t>Gammet</t>
  </si>
  <si>
    <t>Taveriner</t>
  </si>
  <si>
    <t>Balcombe</t>
  </si>
  <si>
    <t>Alpine</t>
  </si>
  <si>
    <t>Hoggins</t>
  </si>
  <si>
    <t>McPeice</t>
  </si>
  <si>
    <t>Sedgeworth</t>
  </si>
  <si>
    <t>Castro</t>
  </si>
  <si>
    <t>Dimmick</t>
  </si>
  <si>
    <t>Bouttell</t>
  </si>
  <si>
    <t>Brackenridge</t>
  </si>
  <si>
    <t>Blinder</t>
  </si>
  <si>
    <t>Warrick</t>
  </si>
  <si>
    <t>Jarmain</t>
  </si>
  <si>
    <t>Torpie</t>
  </si>
  <si>
    <t>Formigli</t>
  </si>
  <si>
    <t>Crust</t>
  </si>
  <si>
    <t>Henaughan</t>
  </si>
  <si>
    <t>Launchbury</t>
  </si>
  <si>
    <t>Liddell</t>
  </si>
  <si>
    <t>Steffan</t>
  </si>
  <si>
    <t>Yearby</t>
  </si>
  <si>
    <t>Rohlf</t>
  </si>
  <si>
    <t>Libermore</t>
  </si>
  <si>
    <t>Liddiatt</t>
  </si>
  <si>
    <t>Vincent</t>
  </si>
  <si>
    <t>Fowley</t>
  </si>
  <si>
    <t>Macguire</t>
  </si>
  <si>
    <t>Springett</t>
  </si>
  <si>
    <t>Rickwood</t>
  </si>
  <si>
    <t>Domerc</t>
  </si>
  <si>
    <t>Cotherill</t>
  </si>
  <si>
    <t>Offill</t>
  </si>
  <si>
    <t>Sleep</t>
  </si>
  <si>
    <t>Dicken</t>
  </si>
  <si>
    <t>Snoding</t>
  </si>
  <si>
    <t>Ricardot</t>
  </si>
  <si>
    <t>Pandie</t>
  </si>
  <si>
    <t>Hindhaugh</t>
  </si>
  <si>
    <t>Mucklow</t>
  </si>
  <si>
    <t>Finnimore</t>
  </si>
  <si>
    <t>Metts</t>
  </si>
  <si>
    <t>Wadhams</t>
  </si>
  <si>
    <t>Ibell</t>
  </si>
  <si>
    <t>Bitchener</t>
  </si>
  <si>
    <t>Durman</t>
  </si>
  <si>
    <t>Houlton</t>
  </si>
  <si>
    <t>Auchterlonie</t>
  </si>
  <si>
    <t>Burdin</t>
  </si>
  <si>
    <t>Morman</t>
  </si>
  <si>
    <t>Mitchelson</t>
  </si>
  <si>
    <t>Dobbing</t>
  </si>
  <si>
    <t>Inskipp</t>
  </si>
  <si>
    <t>De Gregorio</t>
  </si>
  <si>
    <t>O' Kelleher</t>
  </si>
  <si>
    <t>Maidens</t>
  </si>
  <si>
    <t>Jahan</t>
  </si>
  <si>
    <t>Dyter</t>
  </si>
  <si>
    <t>Fairtlough</t>
  </si>
  <si>
    <t>Clemmett</t>
  </si>
  <si>
    <t>Clogg</t>
  </si>
  <si>
    <t>Hincham</t>
  </si>
  <si>
    <t>Haug</t>
  </si>
  <si>
    <t>Carreck</t>
  </si>
  <si>
    <t>Disley</t>
  </si>
  <si>
    <t>Dominy</t>
  </si>
  <si>
    <t>Reeds</t>
  </si>
  <si>
    <t>Shepperd</t>
  </si>
  <si>
    <t>Winham</t>
  </si>
  <si>
    <t>Casebourne</t>
  </si>
  <si>
    <t>Mitcham</t>
  </si>
  <si>
    <t>Drewell</t>
  </si>
  <si>
    <t>Toland</t>
  </si>
  <si>
    <t>Kinnane</t>
  </si>
  <si>
    <t>Roswarn</t>
  </si>
  <si>
    <t>Jaquiss</t>
  </si>
  <si>
    <t>Karet</t>
  </si>
  <si>
    <t>Forrester</t>
  </si>
  <si>
    <t>Relton</t>
  </si>
  <si>
    <t>Van den Broek</t>
  </si>
  <si>
    <t>Gland</t>
  </si>
  <si>
    <t>Millington</t>
  </si>
  <si>
    <t>Tesseyman</t>
  </si>
  <si>
    <t>Oldnall</t>
  </si>
  <si>
    <t>Franz-Schoninger</t>
  </si>
  <si>
    <t>Mocquer</t>
  </si>
  <si>
    <t>Noto</t>
  </si>
  <si>
    <t>Carus</t>
  </si>
  <si>
    <t>Teanby</t>
  </si>
  <si>
    <t>McKall</t>
  </si>
  <si>
    <t>Burmingham</t>
  </si>
  <si>
    <t>Tribble</t>
  </si>
  <si>
    <t>Edgson</t>
  </si>
  <si>
    <t>Poundford</t>
  </si>
  <si>
    <t>Geeritz</t>
  </si>
  <si>
    <t>Motion</t>
  </si>
  <si>
    <t>Andryunin</t>
  </si>
  <si>
    <t>Heggman</t>
  </si>
  <si>
    <t>Witherden</t>
  </si>
  <si>
    <t>Webb</t>
  </si>
  <si>
    <t>Abdey</t>
  </si>
  <si>
    <t>McKeag</t>
  </si>
  <si>
    <t>Goodrich</t>
  </si>
  <si>
    <t>Pesterfield</t>
  </si>
  <si>
    <t>Greenhow</t>
  </si>
  <si>
    <t>Pauling</t>
  </si>
  <si>
    <t>Serrier</t>
  </si>
  <si>
    <t>Cleghorn</t>
  </si>
  <si>
    <t>Chaffey</t>
  </si>
  <si>
    <t>Booij</t>
  </si>
  <si>
    <t>Kopps</t>
  </si>
  <si>
    <t>Pavolillo</t>
  </si>
  <si>
    <t>Benham</t>
  </si>
  <si>
    <t>Mellonby</t>
  </si>
  <si>
    <t>Jose</t>
  </si>
  <si>
    <t>Kubelka</t>
  </si>
  <si>
    <t>Antalffy</t>
  </si>
  <si>
    <t>Sellor</t>
  </si>
  <si>
    <t>Ghiraldi</t>
  </si>
  <si>
    <t>Adamini</t>
  </si>
  <si>
    <t>Lemonnier</t>
  </si>
  <si>
    <t>Woliter</t>
  </si>
  <si>
    <t>Anthona</t>
  </si>
  <si>
    <t>Sneesby</t>
  </si>
  <si>
    <t>Hugonin</t>
  </si>
  <si>
    <t>Rickett</t>
  </si>
  <si>
    <t>Rainsbury</t>
  </si>
  <si>
    <t>Haster</t>
  </si>
  <si>
    <t>Bellam</t>
  </si>
  <si>
    <t>Darrigoe</t>
  </si>
  <si>
    <t>Librey</t>
  </si>
  <si>
    <t>Capenor</t>
  </si>
  <si>
    <t>Hughes</t>
  </si>
  <si>
    <t>Renton</t>
  </si>
  <si>
    <t>Goare</t>
  </si>
  <si>
    <t>Alexsandrowicz</t>
  </si>
  <si>
    <t>Audiss</t>
  </si>
  <si>
    <t>Reimer</t>
  </si>
  <si>
    <t>Deamer</t>
  </si>
  <si>
    <t>Fairbrother</t>
  </si>
  <si>
    <t>Thaller</t>
  </si>
  <si>
    <t>Arnoult</t>
  </si>
  <si>
    <t>Haslewood</t>
  </si>
  <si>
    <t>Leeson</t>
  </si>
  <si>
    <t>Bindley</t>
  </si>
  <si>
    <t>Wylder</t>
  </si>
  <si>
    <t>Travers</t>
  </si>
  <si>
    <t>Ackroyd</t>
  </si>
  <si>
    <t>Davy</t>
  </si>
  <si>
    <t>Windridge</t>
  </si>
  <si>
    <t>Wedgbrow</t>
  </si>
  <si>
    <t>Skryne</t>
  </si>
  <si>
    <t>Kibble</t>
  </si>
  <si>
    <t>MacTrustie</t>
  </si>
  <si>
    <t>Hanalan</t>
  </si>
  <si>
    <t>Speakman</t>
  </si>
  <si>
    <t>Ginie</t>
  </si>
  <si>
    <t>Ferney</t>
  </si>
  <si>
    <t>Danielsky</t>
  </si>
  <si>
    <t>Tidd</t>
  </si>
  <si>
    <t>Ioan</t>
  </si>
  <si>
    <t>Reignolds</t>
  </si>
  <si>
    <t>Canedo</t>
  </si>
  <si>
    <t>Leguay</t>
  </si>
  <si>
    <t>Wareing</t>
  </si>
  <si>
    <t>Duerden</t>
  </si>
  <si>
    <t>Schwerin</t>
  </si>
  <si>
    <t>Jelk</t>
  </si>
  <si>
    <t>Samweyes</t>
  </si>
  <si>
    <t>Comelini</t>
  </si>
  <si>
    <t>Syms</t>
  </si>
  <si>
    <t>Adshad</t>
  </si>
  <si>
    <t>Donati</t>
  </si>
  <si>
    <t>Kupis</t>
  </si>
  <si>
    <t>Bools</t>
  </si>
  <si>
    <t>La Torre</t>
  </si>
  <si>
    <t>Oddey</t>
  </si>
  <si>
    <t>Crawshay</t>
  </si>
  <si>
    <t>Plampin</t>
  </si>
  <si>
    <t>Herreros</t>
  </si>
  <si>
    <t>Lelliott</t>
  </si>
  <si>
    <t>Kingzet</t>
  </si>
  <si>
    <t>Redgrave</t>
  </si>
  <si>
    <t>Deinert</t>
  </si>
  <si>
    <t>Brind</t>
  </si>
  <si>
    <t>Gasnoll</t>
  </si>
  <si>
    <t>Restorick</t>
  </si>
  <si>
    <t>Riccioppo</t>
  </si>
  <si>
    <t>Lingley</t>
  </si>
  <si>
    <t>Gordon</t>
  </si>
  <si>
    <t>Silliman</t>
  </si>
  <si>
    <t>Ickovits</t>
  </si>
  <si>
    <t>Connew</t>
  </si>
  <si>
    <t>Daldan</t>
  </si>
  <si>
    <t>Brandsma</t>
  </si>
  <si>
    <t>Dwelly</t>
  </si>
  <si>
    <t>Duffitt</t>
  </si>
  <si>
    <t>Last Name</t>
  </si>
  <si>
    <t>First</t>
  </si>
  <si>
    <t>Austen</t>
  </si>
  <si>
    <t>Sylvester</t>
  </si>
  <si>
    <t>Aurthur</t>
  </si>
  <si>
    <t>Clementina</t>
  </si>
  <si>
    <t>Vassily</t>
  </si>
  <si>
    <t>Tann</t>
  </si>
  <si>
    <t>Jennifer</t>
  </si>
  <si>
    <t>Reggie</t>
  </si>
  <si>
    <t>Codie</t>
  </si>
  <si>
    <t>Vernice</t>
  </si>
  <si>
    <t>Jordanna</t>
  </si>
  <si>
    <t>Jacquelin</t>
  </si>
  <si>
    <t>Esma</t>
  </si>
  <si>
    <t>Buddie</t>
  </si>
  <si>
    <t>Astrix</t>
  </si>
  <si>
    <t>Maris</t>
  </si>
  <si>
    <t>Vachel</t>
  </si>
  <si>
    <t>Demott</t>
  </si>
  <si>
    <t>Gearard</t>
  </si>
  <si>
    <t>Micheline</t>
  </si>
  <si>
    <t>Romona</t>
  </si>
  <si>
    <t>Maud</t>
  </si>
  <si>
    <t>Town</t>
  </si>
  <si>
    <t>Kally</t>
  </si>
  <si>
    <t>Sherwood</t>
  </si>
  <si>
    <t>Piotr</t>
  </si>
  <si>
    <t>Jaquith</t>
  </si>
  <si>
    <t>Alison</t>
  </si>
  <si>
    <t>Tirrell</t>
  </si>
  <si>
    <t>Ralina</t>
  </si>
  <si>
    <t>Lula</t>
  </si>
  <si>
    <t>Brina</t>
  </si>
  <si>
    <t>Kalli</t>
  </si>
  <si>
    <t>Siegfried</t>
  </si>
  <si>
    <t>Nertie</t>
  </si>
  <si>
    <t>Percival</t>
  </si>
  <si>
    <t>Mathilda</t>
  </si>
  <si>
    <t>Chrystel</t>
  </si>
  <si>
    <t>Jesse</t>
  </si>
  <si>
    <t>Hill</t>
  </si>
  <si>
    <t>Augustina</t>
  </si>
  <si>
    <t>Calhoun</t>
  </si>
  <si>
    <t>Tim</t>
  </si>
  <si>
    <t>Angelo</t>
  </si>
  <si>
    <t>Connor</t>
  </si>
  <si>
    <t>Ives</t>
  </si>
  <si>
    <t>Tilly</t>
  </si>
  <si>
    <t>Chas</t>
  </si>
  <si>
    <t>Tamar</t>
  </si>
  <si>
    <t>Erinna</t>
  </si>
  <si>
    <t>Paddie</t>
  </si>
  <si>
    <t>Yanaton</t>
  </si>
  <si>
    <t>Hubert</t>
  </si>
  <si>
    <t>Simeon</t>
  </si>
  <si>
    <t>Dru</t>
  </si>
  <si>
    <t>Lilyan</t>
  </si>
  <si>
    <t>Bord</t>
  </si>
  <si>
    <t>Dennison</t>
  </si>
  <si>
    <t>Porter</t>
  </si>
  <si>
    <t>Reagan</t>
  </si>
  <si>
    <t>Rupert</t>
  </si>
  <si>
    <t>Pierson</t>
  </si>
  <si>
    <t>Kerk</t>
  </si>
  <si>
    <t>Ludwig</t>
  </si>
  <si>
    <t>Wolfgang</t>
  </si>
  <si>
    <t>Borden</t>
  </si>
  <si>
    <t>Giorgi</t>
  </si>
  <si>
    <t>Alphard</t>
  </si>
  <si>
    <t>Carri</t>
  </si>
  <si>
    <t>Neile</t>
  </si>
  <si>
    <t>Ragnar</t>
  </si>
  <si>
    <t>Rozelle</t>
  </si>
  <si>
    <t>Jamesy</t>
  </si>
  <si>
    <t>Caesar</t>
  </si>
  <si>
    <t>Hewitt</t>
  </si>
  <si>
    <t>Peadar</t>
  </si>
  <si>
    <t>Katharyn</t>
  </si>
  <si>
    <t>Holly-anne</t>
  </si>
  <si>
    <t>Gorden</t>
  </si>
  <si>
    <t>Rici</t>
  </si>
  <si>
    <t>Sybille</t>
  </si>
  <si>
    <t>Bethanne</t>
  </si>
  <si>
    <t>Jany</t>
  </si>
  <si>
    <t>Saunder</t>
  </si>
  <si>
    <t>Kordula</t>
  </si>
  <si>
    <t>Belinda</t>
  </si>
  <si>
    <t>Gabriel</t>
  </si>
  <si>
    <t>Shelby</t>
  </si>
  <si>
    <t>Carmita</t>
  </si>
  <si>
    <t>Gaynor</t>
  </si>
  <si>
    <t>Aloise</t>
  </si>
  <si>
    <t>Orel</t>
  </si>
  <si>
    <t>Trace</t>
  </si>
  <si>
    <t>Tyrone</t>
  </si>
  <si>
    <t>Carolan</t>
  </si>
  <si>
    <t>Land</t>
  </si>
  <si>
    <t>Bernardina</t>
  </si>
  <si>
    <t>Juditha</t>
  </si>
  <si>
    <t>Jesselyn</t>
  </si>
  <si>
    <t>Ursuline</t>
  </si>
  <si>
    <t>Darn</t>
  </si>
  <si>
    <t>Ailsun</t>
  </si>
  <si>
    <t>Arturo</t>
  </si>
  <si>
    <t>Gallard</t>
  </si>
  <si>
    <t>Ashil</t>
  </si>
  <si>
    <t>Indira</t>
  </si>
  <si>
    <t>Dennie</t>
  </si>
  <si>
    <t>Corliss</t>
  </si>
  <si>
    <t>Jolynn</t>
  </si>
  <si>
    <t>Baryram</t>
  </si>
  <si>
    <t>Matthus</t>
  </si>
  <si>
    <t>Etheline</t>
  </si>
  <si>
    <t>Arney</t>
  </si>
  <si>
    <t>Ode</t>
  </si>
  <si>
    <t>Celle</t>
  </si>
  <si>
    <t>Bard</t>
  </si>
  <si>
    <t>Maryrose</t>
  </si>
  <si>
    <t>Nye</t>
  </si>
  <si>
    <t>Lock</t>
  </si>
  <si>
    <t>Kori</t>
  </si>
  <si>
    <t>Curr</t>
  </si>
  <si>
    <t>Cody</t>
  </si>
  <si>
    <t>Georgie</t>
  </si>
  <si>
    <t>Cyrille</t>
  </si>
  <si>
    <t>Teddie</t>
  </si>
  <si>
    <t>Steffen</t>
  </si>
  <si>
    <t>Anastassia</t>
  </si>
  <si>
    <t>Dyanne</t>
  </si>
  <si>
    <t>Artie</t>
  </si>
  <si>
    <t>Kissie</t>
  </si>
  <si>
    <t>Caitlin</t>
  </si>
  <si>
    <t>Aeriel</t>
  </si>
  <si>
    <t>Zebedee</t>
  </si>
  <si>
    <t>Corly</t>
  </si>
  <si>
    <t>Kristy</t>
  </si>
  <si>
    <t>Bram</t>
  </si>
  <si>
    <t>Luz</t>
  </si>
  <si>
    <t>Alleen</t>
  </si>
  <si>
    <t>Benjie</t>
  </si>
  <si>
    <t>Corey</t>
  </si>
  <si>
    <t>Krysta</t>
  </si>
  <si>
    <t>Kara</t>
  </si>
  <si>
    <t>Traver</t>
  </si>
  <si>
    <t>Janeen</t>
  </si>
  <si>
    <t>Elberta</t>
  </si>
  <si>
    <t>Neila</t>
  </si>
  <si>
    <t>Florina</t>
  </si>
  <si>
    <t>Hermina</t>
  </si>
  <si>
    <t>Forest</t>
  </si>
  <si>
    <t>Hurleigh</t>
  </si>
  <si>
    <t>Austin</t>
  </si>
  <si>
    <t>Dorine</t>
  </si>
  <si>
    <t>Rollo</t>
  </si>
  <si>
    <t>Jorgan</t>
  </si>
  <si>
    <t>Richart</t>
  </si>
  <si>
    <t>Lind</t>
  </si>
  <si>
    <t>Keefer</t>
  </si>
  <si>
    <t>Gabriella</t>
  </si>
  <si>
    <t>Giulia</t>
  </si>
  <si>
    <t>Kathy</t>
  </si>
  <si>
    <t>Kassia</t>
  </si>
  <si>
    <t>Eada</t>
  </si>
  <si>
    <t>Hanna</t>
  </si>
  <si>
    <t>Jehu</t>
  </si>
  <si>
    <t>Darb</t>
  </si>
  <si>
    <t>Berenice</t>
  </si>
  <si>
    <t>Abbot</t>
  </si>
  <si>
    <t>Kala</t>
  </si>
  <si>
    <t>Kellina</t>
  </si>
  <si>
    <t>Freedman</t>
  </si>
  <si>
    <t>Salaidh</t>
  </si>
  <si>
    <t>Timotheus</t>
  </si>
  <si>
    <t>Eilis</t>
  </si>
  <si>
    <t>Gannie</t>
  </si>
  <si>
    <t>Pavel</t>
  </si>
  <si>
    <t>Romy</t>
  </si>
  <si>
    <t>Harry</t>
  </si>
  <si>
    <t>Meggi</t>
  </si>
  <si>
    <t>Myrlene</t>
  </si>
  <si>
    <t>Barry</t>
  </si>
  <si>
    <t>Kelley</t>
  </si>
  <si>
    <t>Wade</t>
  </si>
  <si>
    <t>Helge</t>
  </si>
  <si>
    <t>Dasya</t>
  </si>
  <si>
    <t>Janetta</t>
  </si>
  <si>
    <t>Rutledge</t>
  </si>
  <si>
    <t>Brenden</t>
  </si>
  <si>
    <t>Ray</t>
  </si>
  <si>
    <t>Gal</t>
  </si>
  <si>
    <t>Temp</t>
  </si>
  <si>
    <t>Cullen</t>
  </si>
  <si>
    <t>Vite</t>
  </si>
  <si>
    <t>Marylou</t>
  </si>
  <si>
    <t>Amelita</t>
  </si>
  <si>
    <t>Dianemarie</t>
  </si>
  <si>
    <t>Oswald</t>
  </si>
  <si>
    <t>Gertie</t>
  </si>
  <si>
    <t>Lucio</t>
  </si>
  <si>
    <t>Cicely</t>
  </si>
  <si>
    <t>Agatha</t>
  </si>
  <si>
    <t>Broddie</t>
  </si>
  <si>
    <t>Chadwick</t>
  </si>
  <si>
    <t>Rosamund</t>
  </si>
  <si>
    <t>Brit</t>
  </si>
  <si>
    <t>Enrique</t>
  </si>
  <si>
    <t>Emlynne</t>
  </si>
  <si>
    <t>Bo</t>
  </si>
  <si>
    <t>Georgeta</t>
  </si>
  <si>
    <t>Marris</t>
  </si>
  <si>
    <t>Frans</t>
  </si>
  <si>
    <t>Nedda</t>
  </si>
  <si>
    <t>Jamie</t>
  </si>
  <si>
    <t>Boyd</t>
  </si>
  <si>
    <t>Kale</t>
  </si>
  <si>
    <t>Jana</t>
  </si>
  <si>
    <t>Julina</t>
  </si>
  <si>
    <t>Kyrstin</t>
  </si>
  <si>
    <t>Cori</t>
  </si>
  <si>
    <t>Deborah</t>
  </si>
  <si>
    <t>Oberon</t>
  </si>
  <si>
    <t>Angel</t>
  </si>
  <si>
    <t>Wes</t>
  </si>
  <si>
    <t>Hakim</t>
  </si>
  <si>
    <t>Justen</t>
  </si>
  <si>
    <t>Neille</t>
  </si>
  <si>
    <t>Miriam</t>
  </si>
  <si>
    <t>Morena</t>
  </si>
  <si>
    <t>Mel</t>
  </si>
  <si>
    <t>Caresa</t>
  </si>
  <si>
    <t>Reilly</t>
  </si>
  <si>
    <t>Brittaney</t>
  </si>
  <si>
    <t>Eustacia</t>
  </si>
  <si>
    <t>Dorry</t>
  </si>
  <si>
    <t>Riccardo</t>
  </si>
  <si>
    <t>Humbert</t>
  </si>
  <si>
    <t>Cilka</t>
  </si>
  <si>
    <t>Martina</t>
  </si>
  <si>
    <t>Lynnette</t>
  </si>
  <si>
    <t>Melinde</t>
  </si>
  <si>
    <t>Nat</t>
  </si>
  <si>
    <t>Mable</t>
  </si>
  <si>
    <t>Thorndike</t>
  </si>
  <si>
    <t>Marietta</t>
  </si>
  <si>
    <t>Darrin</t>
  </si>
  <si>
    <t>Bearnard</t>
  </si>
  <si>
    <t>Egon</t>
  </si>
  <si>
    <t>Stillmann</t>
  </si>
  <si>
    <t>Prudi</t>
  </si>
  <si>
    <t>Cassondra</t>
  </si>
  <si>
    <t>Atlante</t>
  </si>
  <si>
    <t>Celestyna</t>
  </si>
  <si>
    <t>Brandon</t>
  </si>
  <si>
    <t>Mari</t>
  </si>
  <si>
    <t>Marcellina</t>
  </si>
  <si>
    <t>Gigi</t>
  </si>
  <si>
    <t>Fritz</t>
  </si>
  <si>
    <t>Genvieve</t>
  </si>
  <si>
    <t>Humberto</t>
  </si>
  <si>
    <t>Ronna</t>
  </si>
  <si>
    <t>Gretal</t>
  </si>
  <si>
    <t>Stephen</t>
  </si>
  <si>
    <t>Angelico</t>
  </si>
  <si>
    <t>Claudetta</t>
  </si>
  <si>
    <t>Sayer</t>
  </si>
  <si>
    <t>Roselia</t>
  </si>
  <si>
    <t>Katlin</t>
  </si>
  <si>
    <t>Garrott</t>
  </si>
  <si>
    <t>Marjy</t>
  </si>
  <si>
    <t>Meryl</t>
  </si>
  <si>
    <t>Akim</t>
  </si>
  <si>
    <t>Kerry</t>
  </si>
  <si>
    <t>Elora</t>
  </si>
  <si>
    <t>Brok</t>
  </si>
  <si>
    <t>Jameson</t>
  </si>
  <si>
    <t>Kearney</t>
  </si>
  <si>
    <t>Ross</t>
  </si>
  <si>
    <t>Izaak</t>
  </si>
  <si>
    <t>Eleni</t>
  </si>
  <si>
    <t>Yancey</t>
  </si>
  <si>
    <t>Silas</t>
  </si>
  <si>
    <t>Alexio</t>
  </si>
  <si>
    <t>Katy</t>
  </si>
  <si>
    <t>Shelley</t>
  </si>
  <si>
    <t>Godfree</t>
  </si>
  <si>
    <t>Milt</t>
  </si>
  <si>
    <t>Johannah</t>
  </si>
  <si>
    <t>Gualterio</t>
  </si>
  <si>
    <t>Scarlet</t>
  </si>
  <si>
    <t>Zita</t>
  </si>
  <si>
    <t>Christoper</t>
  </si>
  <si>
    <t>Roma</t>
  </si>
  <si>
    <t>Charissa</t>
  </si>
  <si>
    <t>Rozalie</t>
  </si>
  <si>
    <t>Alyss</t>
  </si>
  <si>
    <t>Angil</t>
  </si>
  <si>
    <t>Dex</t>
  </si>
  <si>
    <t>Emili</t>
  </si>
  <si>
    <t>Reid</t>
  </si>
  <si>
    <t>Cora</t>
  </si>
  <si>
    <t>Cher</t>
  </si>
  <si>
    <t>Shepherd</t>
  </si>
  <si>
    <t>Anabal</t>
  </si>
  <si>
    <t>Athene</t>
  </si>
  <si>
    <t>Hendrick</t>
  </si>
  <si>
    <t>Costa</t>
  </si>
  <si>
    <t>Reggy</t>
  </si>
  <si>
    <t>Jamil</t>
  </si>
  <si>
    <t>Brana</t>
  </si>
  <si>
    <t>Stanton</t>
  </si>
  <si>
    <t>Burlie</t>
  </si>
  <si>
    <t>Elvira</t>
  </si>
  <si>
    <t>Alyce</t>
  </si>
  <si>
    <t>Adey</t>
  </si>
  <si>
    <t>Jarrod</t>
  </si>
  <si>
    <t>Keely</t>
  </si>
  <si>
    <t>Mufi</t>
  </si>
  <si>
    <t>Cathlene</t>
  </si>
  <si>
    <t>Stafani</t>
  </si>
  <si>
    <t>Hughie</t>
  </si>
  <si>
    <t>Jonell</t>
  </si>
  <si>
    <t>Jory</t>
  </si>
  <si>
    <t>Brandyn</t>
  </si>
  <si>
    <t>Erny</t>
  </si>
  <si>
    <t>Corinna</t>
  </si>
  <si>
    <t>Hiram</t>
  </si>
  <si>
    <t>Carlee</t>
  </si>
  <si>
    <t>Nicolea</t>
  </si>
  <si>
    <t>Nobe</t>
  </si>
  <si>
    <t>Correy</t>
  </si>
  <si>
    <t>Pansie</t>
  </si>
  <si>
    <t>Desi</t>
  </si>
  <si>
    <t>Yorker</t>
  </si>
  <si>
    <t>Bruis</t>
  </si>
  <si>
    <t>Lita</t>
  </si>
  <si>
    <t>Law</t>
  </si>
  <si>
    <t>Gerry</t>
  </si>
  <si>
    <t>Fionnula</t>
  </si>
  <si>
    <t>Reeba</t>
  </si>
  <si>
    <t>Wolf</t>
  </si>
  <si>
    <t>Kienan</t>
  </si>
  <si>
    <t>Moise</t>
  </si>
  <si>
    <t>Trina</t>
  </si>
  <si>
    <t>Lauren</t>
  </si>
  <si>
    <t>Ellette</t>
  </si>
  <si>
    <t>Barney</t>
  </si>
  <si>
    <t>Gerri</t>
  </si>
  <si>
    <t>Cassi</t>
  </si>
  <si>
    <t>Hernando</t>
  </si>
  <si>
    <t>Danita</t>
  </si>
  <si>
    <t>Pearle</t>
  </si>
  <si>
    <t>Birch</t>
  </si>
  <si>
    <t>Giulio</t>
  </si>
  <si>
    <t>Svend</t>
  </si>
  <si>
    <t>Chucho</t>
  </si>
  <si>
    <t>Nancy</t>
  </si>
  <si>
    <t>Hartley</t>
  </si>
  <si>
    <t>Lark</t>
  </si>
  <si>
    <t>Mendel</t>
  </si>
  <si>
    <t>Gerladina</t>
  </si>
  <si>
    <t>Jasun</t>
  </si>
  <si>
    <t>Dill</t>
  </si>
  <si>
    <t>Wyatt</t>
  </si>
  <si>
    <t>Mariquilla</t>
  </si>
  <si>
    <t>Agnese</t>
  </si>
  <si>
    <t>Quent</t>
  </si>
  <si>
    <t>Carine</t>
  </si>
  <si>
    <t>Aubrey</t>
  </si>
  <si>
    <t>Mallory</t>
  </si>
  <si>
    <t>Brien</t>
  </si>
  <si>
    <t>Rik</t>
  </si>
  <si>
    <t>Meade</t>
  </si>
  <si>
    <t>Lurette</t>
  </si>
  <si>
    <t>Catherin</t>
  </si>
  <si>
    <t>Elenore</t>
  </si>
  <si>
    <t>Melissa</t>
  </si>
  <si>
    <t>Mal</t>
  </si>
  <si>
    <t>Manuel</t>
  </si>
  <si>
    <t>Judas</t>
  </si>
  <si>
    <t>Arvin</t>
  </si>
  <si>
    <t>Silvio</t>
  </si>
  <si>
    <t>Bonita</t>
  </si>
  <si>
    <t>Denni</t>
  </si>
  <si>
    <t>Jerald</t>
  </si>
  <si>
    <t>Glenna</t>
  </si>
  <si>
    <t>Clive</t>
  </si>
  <si>
    <t>Aristotle</t>
  </si>
  <si>
    <t>Corbie</t>
  </si>
  <si>
    <t>Kerrie</t>
  </si>
  <si>
    <t>Ches</t>
  </si>
  <si>
    <t>Horatius</t>
  </si>
  <si>
    <t>Ingemar</t>
  </si>
  <si>
    <t>Marion</t>
  </si>
  <si>
    <t>Abdel</t>
  </si>
  <si>
    <t>Benedetto</t>
  </si>
  <si>
    <t>Elysha</t>
  </si>
  <si>
    <t>Dory</t>
  </si>
  <si>
    <t>Mitchell</t>
  </si>
  <si>
    <t>Curcio</t>
  </si>
  <si>
    <t>Corbett</t>
  </si>
  <si>
    <t>Gusti</t>
  </si>
  <si>
    <t>Fianna</t>
  </si>
  <si>
    <t>Talya</t>
  </si>
  <si>
    <t>Darrell</t>
  </si>
  <si>
    <t>Osborne</t>
  </si>
  <si>
    <t>Silvanus</t>
  </si>
  <si>
    <t>Aline</t>
  </si>
  <si>
    <t>Carmen</t>
  </si>
  <si>
    <t>Wyatan</t>
  </si>
  <si>
    <t>Letti</t>
  </si>
  <si>
    <t>Cecilius</t>
  </si>
  <si>
    <t>Twyla</t>
  </si>
  <si>
    <t>Taylor</t>
  </si>
  <si>
    <t>Forbes</t>
  </si>
  <si>
    <t>Jeremiah</t>
  </si>
  <si>
    <t>Ynez</t>
  </si>
  <si>
    <t>Patrizio</t>
  </si>
  <si>
    <t>Silvia</t>
  </si>
  <si>
    <t>Ruby</t>
  </si>
  <si>
    <t>Faustine</t>
  </si>
  <si>
    <t>Boone</t>
  </si>
  <si>
    <t>Alasteir</t>
  </si>
  <si>
    <t>Vince</t>
  </si>
  <si>
    <t>Julissa</t>
  </si>
  <si>
    <t>Fons</t>
  </si>
  <si>
    <t>Otho</t>
  </si>
  <si>
    <t>Cristal</t>
  </si>
  <si>
    <t>Melisse</t>
  </si>
  <si>
    <t>Tammie</t>
  </si>
  <si>
    <t>Paulita</t>
  </si>
  <si>
    <t>Roana</t>
  </si>
  <si>
    <t>Luciano</t>
  </si>
  <si>
    <t>Marney</t>
  </si>
  <si>
    <t>Bartie</t>
  </si>
  <si>
    <t>Barton</t>
  </si>
  <si>
    <t>Anatollo</t>
  </si>
  <si>
    <t>Melva</t>
  </si>
  <si>
    <t>Bartolomeo</t>
  </si>
  <si>
    <t>Vanny</t>
  </si>
  <si>
    <t>Mab</t>
  </si>
  <si>
    <t>Hayley</t>
  </si>
  <si>
    <t>Carmelina</t>
  </si>
  <si>
    <t>Waylon</t>
  </si>
  <si>
    <t>Kameko</t>
  </si>
  <si>
    <t>Steward</t>
  </si>
  <si>
    <t>Melisenda</t>
  </si>
  <si>
    <t>Gardiner</t>
  </si>
  <si>
    <t>Shawnee</t>
  </si>
  <si>
    <t>Abbe</t>
  </si>
  <si>
    <t>Linet</t>
  </si>
  <si>
    <t>Giraldo</t>
  </si>
  <si>
    <t>Adrianne</t>
  </si>
  <si>
    <t>Mehetabel</t>
  </si>
  <si>
    <t>Roseanne</t>
  </si>
  <si>
    <t>Vaclav</t>
  </si>
  <si>
    <t>Edik</t>
  </si>
  <si>
    <t>Skell</t>
  </si>
  <si>
    <t>Stella</t>
  </si>
  <si>
    <t>North</t>
  </si>
  <si>
    <t>Hersh</t>
  </si>
  <si>
    <t>Pacorro</t>
  </si>
  <si>
    <t>Ree</t>
  </si>
  <si>
    <t>Abbott</t>
  </si>
  <si>
    <t>Koralle</t>
  </si>
  <si>
    <t>Lovell</t>
  </si>
  <si>
    <t>Rudyard</t>
  </si>
  <si>
    <t>Madalena</t>
  </si>
  <si>
    <t>Ced</t>
  </si>
  <si>
    <t>Carilyn</t>
  </si>
  <si>
    <t>Wynnie</t>
  </si>
  <si>
    <t>Tucky</t>
  </si>
  <si>
    <t>Merwin</t>
  </si>
  <si>
    <t>Carly</t>
  </si>
  <si>
    <t>Warner</t>
  </si>
  <si>
    <t>Winnah</t>
  </si>
  <si>
    <t>Giacobo</t>
  </si>
  <si>
    <t>Teddy</t>
  </si>
  <si>
    <t>Renato</t>
  </si>
  <si>
    <t>Kissiah</t>
  </si>
  <si>
    <t>Lavena</t>
  </si>
  <si>
    <t>Hope</t>
  </si>
  <si>
    <t>Cathi</t>
  </si>
  <si>
    <t>Roselle</t>
  </si>
  <si>
    <t>Marcelle</t>
  </si>
  <si>
    <t>Selina</t>
  </si>
  <si>
    <t>Arlin</t>
  </si>
  <si>
    <t>Nicolais</t>
  </si>
  <si>
    <t>Carrissa</t>
  </si>
  <si>
    <t>Burtie</t>
  </si>
  <si>
    <t>Shani</t>
  </si>
  <si>
    <t>Elfrieda</t>
  </si>
  <si>
    <t>Emogene</t>
  </si>
  <si>
    <t>Hersch</t>
  </si>
  <si>
    <t>Obadias</t>
  </si>
  <si>
    <t>Jonis</t>
  </si>
  <si>
    <t>Derick</t>
  </si>
  <si>
    <t>Fransisco</t>
  </si>
  <si>
    <t>Fred</t>
  </si>
  <si>
    <t>Drugi</t>
  </si>
  <si>
    <t>Stern</t>
  </si>
  <si>
    <t>Abba</t>
  </si>
  <si>
    <t>Kary</t>
  </si>
  <si>
    <t>Glyn</t>
  </si>
  <si>
    <t>Ahmed</t>
  </si>
  <si>
    <t>Erda</t>
  </si>
  <si>
    <t>Germana</t>
  </si>
  <si>
    <t>Bentlee</t>
  </si>
  <si>
    <t>Sofia</t>
  </si>
  <si>
    <t>Edmon</t>
  </si>
  <si>
    <t>Margaret</t>
  </si>
  <si>
    <t>Isidoro</t>
  </si>
  <si>
    <t>Tanitansy</t>
  </si>
  <si>
    <t>Tucker</t>
  </si>
  <si>
    <t>Tedd</t>
  </si>
  <si>
    <t>Charin</t>
  </si>
  <si>
    <t>Dael</t>
  </si>
  <si>
    <t>Kahlil</t>
  </si>
  <si>
    <t>Myra</t>
  </si>
  <si>
    <t>Mahmud</t>
  </si>
  <si>
    <t>Shane</t>
  </si>
  <si>
    <t>Chic</t>
  </si>
  <si>
    <t>Chickie</t>
  </si>
  <si>
    <t>Caldwell</t>
  </si>
  <si>
    <t>Baldwin</t>
  </si>
  <si>
    <t>Tonnie</t>
  </si>
  <si>
    <t>Tynan</t>
  </si>
  <si>
    <t>Dedie</t>
  </si>
  <si>
    <t>Agretha</t>
  </si>
  <si>
    <t>Gregorio</t>
  </si>
  <si>
    <t>Audrie</t>
  </si>
  <si>
    <t>Damara</t>
  </si>
  <si>
    <t>Daniella</t>
  </si>
  <si>
    <t>Darill</t>
  </si>
  <si>
    <t>Orin</t>
  </si>
  <si>
    <t>Fairfax</t>
  </si>
  <si>
    <t>Gustavus</t>
  </si>
  <si>
    <t>Patrizia</t>
  </si>
  <si>
    <t>Drusie</t>
  </si>
  <si>
    <t>Obediah</t>
  </si>
  <si>
    <t>Ryun</t>
  </si>
  <si>
    <t>Kermie</t>
  </si>
  <si>
    <t>Bradford</t>
  </si>
  <si>
    <t>Adrian</t>
  </si>
  <si>
    <t>Sioux</t>
  </si>
  <si>
    <t>Brian</t>
  </si>
  <si>
    <t>Fax</t>
  </si>
  <si>
    <t>Garvey</t>
  </si>
  <si>
    <t>Jo</t>
  </si>
  <si>
    <t>Bibi</t>
  </si>
  <si>
    <t>Marga</t>
  </si>
  <si>
    <t>Pate</t>
  </si>
  <si>
    <t>Gavrielle</t>
  </si>
  <si>
    <t>Latrena</t>
  </si>
  <si>
    <t>Sergent</t>
  </si>
  <si>
    <t>Karil</t>
  </si>
  <si>
    <t>Beatrice</t>
  </si>
  <si>
    <t>Keslie</t>
  </si>
  <si>
    <t>Waldemar</t>
  </si>
  <si>
    <t>Laura</t>
  </si>
  <si>
    <t>Estel</t>
  </si>
  <si>
    <t>Eliza</t>
  </si>
  <si>
    <t>Michaeline</t>
  </si>
  <si>
    <t>Joceline</t>
  </si>
  <si>
    <t>Lorenzo</t>
  </si>
  <si>
    <t>Georg</t>
  </si>
  <si>
    <t>Yard</t>
  </si>
  <si>
    <t>Lauree</t>
  </si>
  <si>
    <t>Doti</t>
  </si>
  <si>
    <t>Fonzie</t>
  </si>
  <si>
    <t>Josee</t>
  </si>
  <si>
    <t>Luciana</t>
  </si>
  <si>
    <t>Herve</t>
  </si>
  <si>
    <t>Afton</t>
  </si>
  <si>
    <t>Mona</t>
  </si>
  <si>
    <t>Myrilla</t>
  </si>
  <si>
    <t>Francene</t>
  </si>
  <si>
    <t>Torrie</t>
  </si>
  <si>
    <t>Sophronia</t>
  </si>
  <si>
    <t>Felic</t>
  </si>
  <si>
    <t>Shandee</t>
  </si>
  <si>
    <t>Hattie</t>
  </si>
  <si>
    <t>Loretta</t>
  </si>
  <si>
    <t>Nikolas</t>
  </si>
  <si>
    <t>Frederic</t>
  </si>
  <si>
    <t>Domenico</t>
  </si>
  <si>
    <t>Keefe</t>
  </si>
  <si>
    <t>Cherida</t>
  </si>
  <si>
    <t>Connie</t>
  </si>
  <si>
    <t>Barbey</t>
  </si>
  <si>
    <t>Daren</t>
  </si>
  <si>
    <t>Martelle</t>
  </si>
  <si>
    <t>Theo</t>
  </si>
  <si>
    <t>Linda</t>
  </si>
  <si>
    <t>Gerta</t>
  </si>
  <si>
    <t>Micheal</t>
  </si>
  <si>
    <t>Emylee</t>
  </si>
  <si>
    <t>Amble</t>
  </si>
  <si>
    <t>Lorie</t>
  </si>
  <si>
    <t>Sig</t>
  </si>
  <si>
    <t>Bartholemy</t>
  </si>
  <si>
    <t>Tabby</t>
  </si>
  <si>
    <t>Vivia</t>
  </si>
  <si>
    <t>Rebecca</t>
  </si>
  <si>
    <t>Mariel</t>
  </si>
  <si>
    <t>Rochell</t>
  </si>
  <si>
    <t>Ellie</t>
  </si>
  <si>
    <t>Bartram</t>
  </si>
  <si>
    <t>Shelia</t>
  </si>
  <si>
    <t>Sabra</t>
  </si>
  <si>
    <t>Henka</t>
  </si>
  <si>
    <t>Anatola</t>
  </si>
  <si>
    <t>Say</t>
  </si>
  <si>
    <t>Bink</t>
  </si>
  <si>
    <t>Francklin</t>
  </si>
  <si>
    <t>Brianne</t>
  </si>
  <si>
    <t>Hermon</t>
  </si>
  <si>
    <t>Udall</t>
  </si>
  <si>
    <t>Alberto</t>
  </si>
  <si>
    <t>Nydia</t>
  </si>
  <si>
    <t>Claudianus</t>
  </si>
  <si>
    <t>Dorita</t>
  </si>
  <si>
    <t>Thelma</t>
  </si>
  <si>
    <t>Bobbye</t>
  </si>
  <si>
    <t>Hertha</t>
  </si>
  <si>
    <t>Willi</t>
  </si>
  <si>
    <t>Grady</t>
  </si>
  <si>
    <t>Lavinia</t>
  </si>
  <si>
    <t>Ewart</t>
  </si>
  <si>
    <t>Sigismond</t>
  </si>
  <si>
    <t>Yehudi</t>
  </si>
  <si>
    <t>Bettina</t>
  </si>
  <si>
    <t>Felice</t>
  </si>
  <si>
    <t>Idette</t>
  </si>
  <si>
    <t>Dorrie</t>
  </si>
  <si>
    <t>Claire</t>
  </si>
  <si>
    <t>Sinclair</t>
  </si>
  <si>
    <t>Viki</t>
  </si>
  <si>
    <t>Caz</t>
  </si>
  <si>
    <t>Winne</t>
  </si>
  <si>
    <t>Tab</t>
  </si>
  <si>
    <t>Ira</t>
  </si>
  <si>
    <t>Silvana</t>
  </si>
  <si>
    <t>Leonerd</t>
  </si>
  <si>
    <t>Chrissie</t>
  </si>
  <si>
    <t>Tedie</t>
  </si>
  <si>
    <t>Rowland</t>
  </si>
  <si>
    <t>Francine</t>
  </si>
  <si>
    <t>Pris</t>
  </si>
  <si>
    <t>Jedediah</t>
  </si>
  <si>
    <t>Dulcia</t>
  </si>
  <si>
    <t>Ameline</t>
  </si>
  <si>
    <t>Leta</t>
  </si>
  <si>
    <t>Domini</t>
  </si>
  <si>
    <t>Burt</t>
  </si>
  <si>
    <t>Elizabet</t>
  </si>
  <si>
    <t>Haskell</t>
  </si>
  <si>
    <t>Gunter</t>
  </si>
  <si>
    <t>Olivero</t>
  </si>
  <si>
    <t>Morry</t>
  </si>
  <si>
    <t>Milton</t>
  </si>
  <si>
    <t>Brodie</t>
  </si>
  <si>
    <t>Byrle</t>
  </si>
  <si>
    <t>Phaidra</t>
  </si>
  <si>
    <t>Geordie</t>
  </si>
  <si>
    <t>Ellis</t>
  </si>
  <si>
    <t>Banky</t>
  </si>
  <si>
    <t>Raye</t>
  </si>
  <si>
    <t>Kaia</t>
  </si>
  <si>
    <t>Stephani</t>
  </si>
  <si>
    <t>Randee</t>
  </si>
  <si>
    <t>Bartel</t>
  </si>
  <si>
    <t>Ronny</t>
  </si>
  <si>
    <t>Alden</t>
  </si>
  <si>
    <t>Lauri</t>
  </si>
  <si>
    <t>Carey</t>
  </si>
  <si>
    <t>Bjorn</t>
  </si>
  <si>
    <t>Sherye</t>
  </si>
  <si>
    <t>Haydon</t>
  </si>
  <si>
    <t>Auroora</t>
  </si>
  <si>
    <t>Raf</t>
  </si>
  <si>
    <t>Mahalia</t>
  </si>
  <si>
    <t>Dulci</t>
  </si>
  <si>
    <t>Kathi</t>
  </si>
  <si>
    <t>Sonnnie</t>
  </si>
  <si>
    <t>Louis</t>
  </si>
  <si>
    <t>Baily</t>
  </si>
  <si>
    <t>Alejandra</t>
  </si>
  <si>
    <t>Bertie</t>
  </si>
  <si>
    <t>Doralia</t>
  </si>
  <si>
    <t>Mitzi</t>
  </si>
  <si>
    <t>Daloris</t>
  </si>
  <si>
    <t>Markus</t>
  </si>
  <si>
    <t>Auria</t>
  </si>
  <si>
    <t>Barris</t>
  </si>
  <si>
    <t>Verla</t>
  </si>
  <si>
    <t>Betti</t>
  </si>
  <si>
    <t>Grover</t>
  </si>
  <si>
    <t>Mac</t>
  </si>
  <si>
    <t>Denise</t>
  </si>
  <si>
    <t>Dewie</t>
  </si>
  <si>
    <t>Jorrie</t>
  </si>
  <si>
    <t>Gaby</t>
  </si>
  <si>
    <t>Stacey</t>
  </si>
  <si>
    <t>Gerrard</t>
  </si>
  <si>
    <t>Logan</t>
  </si>
  <si>
    <t>Raynell</t>
  </si>
  <si>
    <t>Worden</t>
  </si>
  <si>
    <t>Lena</t>
  </si>
  <si>
    <t>Lillian</t>
  </si>
  <si>
    <t>Palm</t>
  </si>
  <si>
    <t>Julianna</t>
  </si>
  <si>
    <t>Felipa</t>
  </si>
  <si>
    <t>Gayle</t>
  </si>
  <si>
    <t>Lotte</t>
  </si>
  <si>
    <t>Malchy</t>
  </si>
  <si>
    <t>Barron</t>
  </si>
  <si>
    <t>Fionna</t>
  </si>
  <si>
    <t>Marketa</t>
  </si>
  <si>
    <t>Adam</t>
  </si>
  <si>
    <t>Omero</t>
  </si>
  <si>
    <t>Faulkner</t>
  </si>
  <si>
    <t>Kora</t>
  </si>
  <si>
    <t>Mart</t>
  </si>
  <si>
    <t>Maximilian</t>
  </si>
  <si>
    <t>Harri</t>
  </si>
  <si>
    <t>Gradey</t>
  </si>
  <si>
    <t>Vinnie</t>
  </si>
  <si>
    <t>Harold</t>
  </si>
  <si>
    <t>Christiane</t>
  </si>
  <si>
    <t>Carter</t>
  </si>
  <si>
    <t>Bryn</t>
  </si>
  <si>
    <t>Chrotoem</t>
  </si>
  <si>
    <t>Patsy</t>
  </si>
  <si>
    <t>Keelia</t>
  </si>
  <si>
    <t>Nerta</t>
  </si>
  <si>
    <t>Nina</t>
  </si>
  <si>
    <t>Lee</t>
  </si>
  <si>
    <t>Neilla</t>
  </si>
  <si>
    <t>Devonna</t>
  </si>
  <si>
    <t>Donny</t>
  </si>
  <si>
    <t>Emelen</t>
  </si>
  <si>
    <t>Ashia</t>
  </si>
  <si>
    <t>Kiel</t>
  </si>
  <si>
    <t>Cynthia</t>
  </si>
  <si>
    <t>Eulalie</t>
  </si>
  <si>
    <t>Godart</t>
  </si>
  <si>
    <t>Val</t>
  </si>
  <si>
    <t>Shawn</t>
  </si>
  <si>
    <t>Reynolds</t>
  </si>
  <si>
    <t>Candida</t>
  </si>
  <si>
    <t>Wylie</t>
  </si>
  <si>
    <t>Ase</t>
  </si>
  <si>
    <t>Kikelia</t>
  </si>
  <si>
    <t>Kamilah</t>
  </si>
  <si>
    <t>Bourke</t>
  </si>
  <si>
    <t>Lucius</t>
  </si>
  <si>
    <t>Godwin</t>
  </si>
  <si>
    <t>Madison</t>
  </si>
  <si>
    <t>Ella</t>
  </si>
  <si>
    <t>Guntar</t>
  </si>
  <si>
    <t>Noby</t>
  </si>
  <si>
    <t>Thoma</t>
  </si>
  <si>
    <t>Waldo</t>
  </si>
  <si>
    <t>Michell</t>
  </si>
  <si>
    <t>Walker</t>
  </si>
  <si>
    <t>Gretna</t>
  </si>
  <si>
    <t>Luci</t>
  </si>
  <si>
    <t>Morrie</t>
  </si>
  <si>
    <t>Martin</t>
  </si>
  <si>
    <t>Ashlan</t>
  </si>
  <si>
    <t>Kelby</t>
  </si>
  <si>
    <t>Spike</t>
  </si>
  <si>
    <t>Allis</t>
  </si>
  <si>
    <t>Odella</t>
  </si>
  <si>
    <t>Gail</t>
  </si>
  <si>
    <t>Gilbert</t>
  </si>
  <si>
    <t>Lem</t>
  </si>
  <si>
    <t>Audrye</t>
  </si>
  <si>
    <t>Celesta</t>
  </si>
  <si>
    <t>Nyssa</t>
  </si>
  <si>
    <t>Michelle</t>
  </si>
  <si>
    <t>Burnard</t>
  </si>
  <si>
    <t>Dusty</t>
  </si>
  <si>
    <t>Albertina</t>
  </si>
  <si>
    <t>Dillon</t>
  </si>
  <si>
    <t>Una</t>
  </si>
  <si>
    <t>Loise</t>
  </si>
  <si>
    <t>Winny</t>
  </si>
  <si>
    <t>Miner</t>
  </si>
  <si>
    <t>Wang</t>
  </si>
  <si>
    <t>Alexandro</t>
  </si>
  <si>
    <t>Peirce</t>
  </si>
  <si>
    <t>Alethea</t>
  </si>
  <si>
    <t>Odelia</t>
  </si>
  <si>
    <t>Kariotta</t>
  </si>
  <si>
    <t>Gery</t>
  </si>
  <si>
    <t>Emlynn</t>
  </si>
  <si>
    <t>Christabel</t>
  </si>
  <si>
    <t>Allayne</t>
  </si>
  <si>
    <t>Quillan</t>
  </si>
  <si>
    <t>Rosalia</t>
  </si>
  <si>
    <t>Aldridge</t>
  </si>
  <si>
    <t>Mathian</t>
  </si>
  <si>
    <t>Lorne</t>
  </si>
  <si>
    <t>Sheridan</t>
  </si>
  <si>
    <t>Micky</t>
  </si>
  <si>
    <t>Kalie</t>
  </si>
  <si>
    <t>Tobias</t>
  </si>
  <si>
    <t>Karlotta</t>
  </si>
  <si>
    <t>Aksel</t>
  </si>
  <si>
    <t>Ettore</t>
  </si>
  <si>
    <t>Daniel</t>
  </si>
  <si>
    <t>Bradney</t>
  </si>
  <si>
    <t>Randa</t>
  </si>
  <si>
    <t>Guenevere</t>
  </si>
  <si>
    <t>Leonard</t>
  </si>
  <si>
    <t>Erika</t>
  </si>
  <si>
    <t>Dougy</t>
  </si>
  <si>
    <t>Hasty</t>
  </si>
  <si>
    <t>Hetty</t>
  </si>
  <si>
    <t>Ilario</t>
  </si>
  <si>
    <t>Aurora</t>
  </si>
  <si>
    <t>Leroy</t>
  </si>
  <si>
    <t>Dominica</t>
  </si>
  <si>
    <t>Tomas</t>
  </si>
  <si>
    <t>Anica</t>
  </si>
  <si>
    <t>Shurlocke</t>
  </si>
  <si>
    <t>Sadie</t>
  </si>
  <si>
    <t>Kalvin</t>
  </si>
  <si>
    <t>Meriel</t>
  </si>
  <si>
    <t>Jerri</t>
  </si>
  <si>
    <t>Modestia</t>
  </si>
  <si>
    <t>Estevan</t>
  </si>
  <si>
    <t>Marven</t>
  </si>
  <si>
    <t>Ernst</t>
  </si>
  <si>
    <t>Francklyn</t>
  </si>
  <si>
    <t>Pegeen</t>
  </si>
  <si>
    <t>Olivette</t>
  </si>
  <si>
    <t>Nichole</t>
  </si>
  <si>
    <t>Judi</t>
  </si>
  <si>
    <t>Vernon</t>
  </si>
  <si>
    <t>Wernher</t>
  </si>
  <si>
    <t>Ame</t>
  </si>
  <si>
    <t>Claudine</t>
  </si>
  <si>
    <t>Number of Occurrences</t>
  </si>
  <si>
    <t>Find the number of transactions with paid date in December of 2022</t>
  </si>
  <si>
    <t>Find the number of transactions with paid dates 2023</t>
  </si>
  <si>
    <t>Difference In Revenue</t>
  </si>
  <si>
    <t>% Difference</t>
  </si>
  <si>
    <t>2023 Amount Paid</t>
  </si>
  <si>
    <t>Sum of Paid</t>
  </si>
  <si>
    <t>Sum of Charge Amount</t>
  </si>
  <si>
    <t>Row Labels</t>
  </si>
  <si>
    <t>Grand Total</t>
  </si>
  <si>
    <t>Find the average number of days from the charge date to the paid date? Exclude any missing dates.</t>
  </si>
  <si>
    <t>Paid Year</t>
  </si>
  <si>
    <t>In a new worksheet, create a pivot table showing the paid amount and charge amount by the month paid</t>
  </si>
  <si>
    <t>Month Paid</t>
  </si>
  <si>
    <t>Apr-2023</t>
  </si>
  <si>
    <t>Aug-2023</t>
  </si>
  <si>
    <t>Dec-2022</t>
  </si>
  <si>
    <t>Feb-2023</t>
  </si>
  <si>
    <t>Jan-2023</t>
  </si>
  <si>
    <t>Jul-2023</t>
  </si>
  <si>
    <t>Jun-2023</t>
  </si>
  <si>
    <t>Mar-2023</t>
  </si>
  <si>
    <t>May-2023</t>
  </si>
  <si>
    <t>Nov-2022</t>
  </si>
  <si>
    <t>Nov-2023</t>
  </si>
  <si>
    <t>Oct-2023</t>
  </si>
  <si>
    <t>Sep-2023</t>
  </si>
  <si>
    <t>Missing Date</t>
  </si>
  <si>
    <t>Charge Date to Paid Date</t>
  </si>
  <si>
    <t>Date Missing?</t>
  </si>
  <si>
    <t>some values are negative, because the charge date is after the paid date</t>
  </si>
  <si>
    <t>The amount paid is less than the revenue.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</si>
</sst>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&quot;$&quot;#,##0.0"/>
    <numFmt numFmtId="166" formatCode="0.0"/>
    <numFmt numFmtId="167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7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kas Halim" refreshedDate="45240.968206481484" createdVersion="8" refreshedVersion="8" minRefreshableVersion="3" recordCount="905" xr:uid="{F90E6B53-2868-402B-BB1E-F0E106010306}">
  <cacheSource type="worksheet">
    <worksheetSource ref="A1:P906" sheet="Transactions"/>
  </cacheSource>
  <cacheFields count="17">
    <cacheField name="id" numFmtId="0">
      <sharedItems containsSemiMixedTypes="0" containsString="0" containsNumber="1" containsInteger="1" minValue="1" maxValue="1000"/>
    </cacheField>
    <cacheField name="Last Name" numFmtId="0">
      <sharedItems/>
    </cacheField>
    <cacheField name="First" numFmtId="0">
      <sharedItems/>
    </cacheField>
    <cacheField name="email" numFmtId="0">
      <sharedItems/>
    </cacheField>
    <cacheField name="Company" numFmtId="0">
      <sharedItems/>
    </cacheField>
    <cacheField name="Department" numFmtId="0">
      <sharedItems/>
    </cacheField>
    <cacheField name="gender" numFmtId="0">
      <sharedItems/>
    </cacheField>
    <cacheField name="ip_address" numFmtId="0">
      <sharedItems/>
    </cacheField>
    <cacheField name="Charge Amount" numFmtId="2">
      <sharedItems containsSemiMixedTypes="0" containsString="0" containsNumber="1" minValue="50.606433628240616" maxValue="112000.03"/>
    </cacheField>
    <cacheField name="Charge Date" numFmtId="14">
      <sharedItems containsNonDate="0" containsDate="1" containsString="0" containsBlank="1" minDate="2022-07-23T00:00:00" maxDate="2023-11-08T00:00:00"/>
    </cacheField>
    <cacheField name="Paid" numFmtId="0">
      <sharedItems containsString="0" containsBlank="1" containsNumber="1" minValue="101.86" maxValue="499.06"/>
    </cacheField>
    <cacheField name="Paid with Zeros" numFmtId="0">
      <sharedItems containsSemiMixedTypes="0" containsString="0" containsNumber="1" minValue="0" maxValue="499.06"/>
    </cacheField>
    <cacheField name="Paid Date" numFmtId="0">
      <sharedItems containsNonDate="0" containsDate="1" containsString="0" containsBlank="1" minDate="2022-11-10T00:00:00" maxDate="2023-11-10T00:00:00"/>
    </cacheField>
    <cacheField name="Paid Year" numFmtId="1">
      <sharedItems containsSemiMixedTypes="0" containsString="0" containsNumber="1" containsInteger="1" minValue="1900" maxValue="2023"/>
    </cacheField>
    <cacheField name="Month Paid" numFmtId="1">
      <sharedItems count="15">
        <s v="Jan-2023"/>
        <s v="Dec-2022"/>
        <s v="Mar-2023"/>
        <s v="Jun-2023"/>
        <s v="Apr-2023"/>
        <s v="Jul-2023"/>
        <s v="Oct-2023"/>
        <s v="Sep-2023"/>
        <s v="May-2023"/>
        <s v="Nov-2023"/>
        <s v="Feb-2023"/>
        <s v="Missing Date"/>
        <s v="Nov-2022"/>
        <s v="Aug-2023"/>
        <s v="Jan-1900" u="1"/>
      </sharedItems>
    </cacheField>
    <cacheField name="Paid Greater than Charge" numFmtId="1">
      <sharedItems containsSemiMixedTypes="0" containsString="0" containsNumber="1" containsInteger="1" minValue="0" maxValue="1"/>
    </cacheField>
    <cacheField name="Days Between Charge and Paid" numFmtId="0">
      <sharedItems containsMixedTypes="1" containsNumber="1" containsInteger="1" minValue="-317" maxValue="4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5">
  <r>
    <n v="360"/>
    <s v="Nehlsen"/>
    <s v="Austen"/>
    <s v="anehlsen9z@geocities.jp"/>
    <s v="Glover and Sons"/>
    <s v="Accounting"/>
    <s v="Male"/>
    <s v="62.209.142.214"/>
    <n v="50.606433628240616"/>
    <d v="2023-02-08T00:00:00"/>
    <n v="157.16"/>
    <n v="157.16"/>
    <d v="2023-01-25T00:00:00"/>
    <n v="2023"/>
    <x v="0"/>
    <n v="1"/>
    <n v="-14"/>
  </r>
  <r>
    <n v="858"/>
    <s v="Shinn"/>
    <s v="Sylvester"/>
    <s v="sshinnnt@youku.com"/>
    <s v="Herzog, Mueller and Heidenreich"/>
    <s v="Support"/>
    <s v="Male"/>
    <s v="8.32.29.227"/>
    <n v="52.526332888563331"/>
    <d v="2023-04-16T00:00:00"/>
    <n v="228.71"/>
    <n v="228.71"/>
    <d v="2022-12-31T00:00:00"/>
    <n v="2022"/>
    <x v="1"/>
    <n v="1"/>
    <n v="-106"/>
  </r>
  <r>
    <n v="158"/>
    <s v="Labrom"/>
    <s v="Aurthur"/>
    <s v="alabrom4d@canalblog.com"/>
    <s v="Hettinger, Kautzer and Schiller"/>
    <s v="Sales"/>
    <s v="Male"/>
    <s v="131.85.210.85"/>
    <n v="52.696861056804444"/>
    <d v="2023-05-03T00:00:00"/>
    <n v="155.86000000000001"/>
    <n v="155.86000000000001"/>
    <d v="2023-03-02T00:00:00"/>
    <n v="2023"/>
    <x v="2"/>
    <n v="1"/>
    <n v="-62"/>
  </r>
  <r>
    <n v="24"/>
    <s v="Greves"/>
    <s v="Clementina"/>
    <s v="cgrevesn@springer.com"/>
    <s v="Bauch LLC"/>
    <s v="Human Resources"/>
    <s v="Female"/>
    <s v="254.135.169.217"/>
    <n v="53.121701523812426"/>
    <d v="2023-03-21T00:00:00"/>
    <n v="130.47"/>
    <n v="130.47"/>
    <d v="2023-06-29T00:00:00"/>
    <n v="2023"/>
    <x v="3"/>
    <n v="1"/>
    <n v="100"/>
  </r>
  <r>
    <n v="732"/>
    <s v="Slyford"/>
    <s v="Vassily"/>
    <s v="vslyfordkb@skype.com"/>
    <s v="Hettinger, Kautzer and Schiller"/>
    <s v="Marketing"/>
    <s v="Male"/>
    <s v="156.59.102.36"/>
    <n v="53.301998886211798"/>
    <d v="2023-02-04T00:00:00"/>
    <n v="224.71"/>
    <n v="224.71"/>
    <d v="2023-04-12T00:00:00"/>
    <n v="2023"/>
    <x v="4"/>
    <n v="1"/>
    <n v="67"/>
  </r>
  <r>
    <n v="372"/>
    <s v="Gilley"/>
    <s v="Tann"/>
    <s v="tgilleyab@pbs.org"/>
    <s v="Hettinger, Kautzer and Schiller"/>
    <s v="Legal"/>
    <s v="Male"/>
    <s v="9.112.154.105"/>
    <n v="54.321614751757082"/>
    <d v="2022-09-12T00:00:00"/>
    <n v="149.94999999999999"/>
    <n v="149.94999999999999"/>
    <d v="2023-06-06T00:00:00"/>
    <n v="2023"/>
    <x v="3"/>
    <n v="1"/>
    <n v="267"/>
  </r>
  <r>
    <n v="539"/>
    <s v="Pearson"/>
    <s v="Jennifer"/>
    <s v="jpearsoney@macromedia.com"/>
    <s v="Quigley-Rowe"/>
    <s v="Services"/>
    <s v="Female"/>
    <s v="178.131.143.108"/>
    <n v="55.86597910194704"/>
    <d v="2023-10-01T00:00:00"/>
    <n v="190.28"/>
    <n v="190.28"/>
    <d v="2023-04-02T00:00:00"/>
    <n v="2023"/>
    <x v="4"/>
    <n v="1"/>
    <n v="-182"/>
  </r>
  <r>
    <n v="486"/>
    <s v="Upcraft"/>
    <s v="Reggie"/>
    <s v="rupcraftdh@uiuc.edu"/>
    <s v="Herzog, Mueller and Heidenreich"/>
    <s v="Sales"/>
    <s v="Male"/>
    <s v="3.11.124.245"/>
    <n v="56.107744497017819"/>
    <d v="2022-08-23T00:00:00"/>
    <n v="283.24"/>
    <n v="283.24"/>
    <d v="2023-07-10T00:00:00"/>
    <n v="2023"/>
    <x v="5"/>
    <n v="1"/>
    <n v="321"/>
  </r>
  <r>
    <n v="341"/>
    <s v="Padgett"/>
    <s v="Codie"/>
    <s v="cpadgett9g@china.com.cn"/>
    <s v="Fisher-Morissette"/>
    <s v="Legal"/>
    <s v="Male"/>
    <s v="213.122.226.16"/>
    <n v="56.900684856644354"/>
    <d v="2023-01-15T00:00:00"/>
    <n v="317.73"/>
    <n v="317.73"/>
    <d v="2023-10-23T00:00:00"/>
    <n v="2023"/>
    <x v="6"/>
    <n v="1"/>
    <n v="281"/>
  </r>
  <r>
    <n v="250"/>
    <s v="Gillett"/>
    <s v="Vernice"/>
    <s v="vgillett6x@surveymonkey.com"/>
    <s v="Lakin, Keebler and Johns"/>
    <s v="Support"/>
    <s v="Female"/>
    <s v="39.148.62.46"/>
    <n v="57.441437840552254"/>
    <d v="2023-04-06T00:00:00"/>
    <n v="316.82"/>
    <n v="316.82"/>
    <d v="2023-04-04T00:00:00"/>
    <n v="2023"/>
    <x v="4"/>
    <n v="1"/>
    <n v="-2"/>
  </r>
  <r>
    <n v="608"/>
    <s v="Santacrole"/>
    <s v="Jordanna"/>
    <s v="jsantacrolegv@jalbum.net"/>
    <s v="Fisher-Morissette"/>
    <s v="Legal"/>
    <s v="Female"/>
    <s v="92.179.25.193"/>
    <n v="57.72674981352084"/>
    <d v="2022-12-10T00:00:00"/>
    <n v="417.86"/>
    <n v="417.86"/>
    <d v="2023-10-24T00:00:00"/>
    <n v="2023"/>
    <x v="6"/>
    <n v="1"/>
    <n v="318"/>
  </r>
  <r>
    <n v="782"/>
    <s v="Fogden"/>
    <s v="Jacquelin"/>
    <s v="jfogdenlp@wordpress.com"/>
    <s v="Feil, Breitenberg and Rice"/>
    <s v="Product Management"/>
    <s v="Female"/>
    <s v="10.190.235.10"/>
    <n v="57.8786004530618"/>
    <d v="2023-09-03T00:00:00"/>
    <n v="264.8"/>
    <n v="264.8"/>
    <d v="2023-03-31T00:00:00"/>
    <n v="2023"/>
    <x v="2"/>
    <n v="1"/>
    <n v="-156"/>
  </r>
  <r>
    <n v="504"/>
    <s v="Trime"/>
    <s v="Esma"/>
    <s v="etrimedz@homestead.com"/>
    <s v="Bauch LLC"/>
    <s v="Services"/>
    <s v="Female"/>
    <s v="92.147.209.101"/>
    <n v="58.346508731023896"/>
    <d v="2022-10-30T00:00:00"/>
    <n v="180.2"/>
    <n v="180.2"/>
    <d v="2023-10-04T00:00:00"/>
    <n v="2023"/>
    <x v="6"/>
    <n v="1"/>
    <n v="339"/>
  </r>
  <r>
    <n v="830"/>
    <s v="Dunbobbin"/>
    <s v="Buddie"/>
    <s v="bdunbobbinn1@biglobe.ne.jp"/>
    <s v="Wunsch, Gutkowski and Berge"/>
    <s v="Human Resources"/>
    <s v="Male"/>
    <s v="176.126.173.198"/>
    <n v="58.971344912715779"/>
    <d v="2022-10-03T00:00:00"/>
    <n v="265.38"/>
    <n v="265.38"/>
    <d v="2023-09-06T00:00:00"/>
    <n v="2023"/>
    <x v="7"/>
    <n v="1"/>
    <n v="338"/>
  </r>
  <r>
    <n v="678"/>
    <s v="Rathe"/>
    <s v="Astrix"/>
    <s v="aratheit@bluehost.com"/>
    <s v="Bauch LLC"/>
    <s v="Training"/>
    <s v="Female"/>
    <s v="227.150.155.33"/>
    <n v="59.563415010900499"/>
    <d v="2023-08-31T00:00:00"/>
    <n v="379.49"/>
    <n v="379.49"/>
    <d v="2023-05-06T00:00:00"/>
    <n v="2023"/>
    <x v="8"/>
    <n v="1"/>
    <n v="-117"/>
  </r>
  <r>
    <n v="959"/>
    <s v="Guyonneau"/>
    <s v="Maris"/>
    <s v="mguyonneauqm@utexas.edu"/>
    <s v="Ortiz-Harvey"/>
    <s v="Training"/>
    <s v="Female"/>
    <s v="185.117.194.7"/>
    <n v="59.783047645466851"/>
    <d v="2023-03-01T00:00:00"/>
    <n v="391.17"/>
    <n v="391.17"/>
    <d v="2023-05-16T00:00:00"/>
    <n v="2023"/>
    <x v="8"/>
    <n v="1"/>
    <n v="76"/>
  </r>
  <r>
    <n v="249"/>
    <s v="Keedy"/>
    <s v="Vachel"/>
    <s v="vkeedy6w@opensource.org"/>
    <s v="Ziemann Group"/>
    <s v="Support"/>
    <s v="Male"/>
    <s v="255.102.109.244"/>
    <n v="60.146811047874358"/>
    <d v="2023-03-14T00:00:00"/>
    <n v="163.24"/>
    <n v="163.24"/>
    <d v="2023-11-01T00:00:00"/>
    <n v="2023"/>
    <x v="9"/>
    <n v="1"/>
    <n v="232"/>
  </r>
  <r>
    <n v="142"/>
    <s v="Syversen"/>
    <s v="Demott"/>
    <s v="dsyversen3x@cnn.com"/>
    <s v="Lakin, Keebler and Johns"/>
    <s v="Product Management"/>
    <s v="Male"/>
    <s v="222.19.198.160"/>
    <n v="60.192236772590995"/>
    <d v="2022-11-19T00:00:00"/>
    <n v="349.88"/>
    <n v="349.88"/>
    <d v="2023-02-08T00:00:00"/>
    <n v="2023"/>
    <x v="10"/>
    <n v="1"/>
    <n v="81"/>
  </r>
  <r>
    <n v="502"/>
    <s v="Jopling"/>
    <s v="Gearard"/>
    <s v="gjoplingdx@europa.eu"/>
    <s v="Wunsch, Gutkowski and Berge"/>
    <s v="Research and Development"/>
    <s v="Male"/>
    <s v="89.252.13.208"/>
    <n v="61.733503523638134"/>
    <d v="2022-10-29T00:00:00"/>
    <n v="415.17"/>
    <n v="415.17"/>
    <d v="2022-12-07T00:00:00"/>
    <n v="2022"/>
    <x v="1"/>
    <n v="1"/>
    <n v="39"/>
  </r>
  <r>
    <n v="757"/>
    <s v="Divina"/>
    <s v="Micheline"/>
    <s v="mdivinal0@tuttocitta.it"/>
    <s v="Bauch LLC"/>
    <s v="Human Resources"/>
    <s v="Female"/>
    <s v="223.95.71.52"/>
    <n v="62.451501931828936"/>
    <d v="2022-11-08T00:00:00"/>
    <n v="389.67"/>
    <n v="389.67"/>
    <d v="2023-04-04T00:00:00"/>
    <n v="2023"/>
    <x v="4"/>
    <n v="1"/>
    <n v="147"/>
  </r>
  <r>
    <n v="939"/>
    <s v="Ellsom"/>
    <s v="Romona"/>
    <s v="rellsomq2@surveymonkey.com"/>
    <s v="Ziemann Group"/>
    <s v="Sales"/>
    <s v="Female"/>
    <s v="203.143.220.228"/>
    <n v="62.70002039264611"/>
    <d v="2023-06-20T00:00:00"/>
    <n v="288.93"/>
    <n v="288.93"/>
    <d v="2023-09-24T00:00:00"/>
    <n v="2023"/>
    <x v="7"/>
    <n v="1"/>
    <n v="96"/>
  </r>
  <r>
    <n v="724"/>
    <s v="Della Scala"/>
    <s v="Maud"/>
    <s v="mdellascalak3@linkedin.com"/>
    <s v="Herzog, Mueller and Heidenreich"/>
    <s v="Support"/>
    <s v="Female"/>
    <s v="119.182.49.223"/>
    <n v="62.766329804404975"/>
    <d v="2023-01-20T00:00:00"/>
    <n v="466.62"/>
    <n v="466.62"/>
    <d v="2023-05-04T00:00:00"/>
    <n v="2023"/>
    <x v="8"/>
    <n v="1"/>
    <n v="104"/>
  </r>
  <r>
    <n v="573"/>
    <s v="Densell"/>
    <s v="Town"/>
    <s v="tdensellfw@tripod.com"/>
    <s v="Ziemann Group"/>
    <s v="Sales"/>
    <s v="Male"/>
    <s v="178.43.58.21"/>
    <n v="63.478787444238527"/>
    <d v="2023-01-03T00:00:00"/>
    <m/>
    <n v="0"/>
    <d v="2023-04-15T00:00:00"/>
    <n v="2023"/>
    <x v="4"/>
    <n v="0"/>
    <n v="102"/>
  </r>
  <r>
    <n v="462"/>
    <s v="Heartfield"/>
    <s v="Kally"/>
    <s v="kheartfieldct@instagram.com"/>
    <s v="Quigley-Rowe"/>
    <s v="Engineering"/>
    <s v="Female"/>
    <s v="54.162.113.215"/>
    <n v="64.052179016462247"/>
    <d v="2023-01-27T00:00:00"/>
    <n v="412.74"/>
    <n v="412.74"/>
    <d v="2023-02-21T00:00:00"/>
    <n v="2023"/>
    <x v="10"/>
    <n v="1"/>
    <n v="25"/>
  </r>
  <r>
    <n v="110"/>
    <s v="Gadie"/>
    <s v="Sherwood"/>
    <s v="sgadie31@clickbank.net"/>
    <s v="Ziemann Group"/>
    <s v="Services"/>
    <s v="Male"/>
    <s v="95.118.107.72"/>
    <n v="64.191506534512641"/>
    <d v="2023-05-28T00:00:00"/>
    <n v="423.16"/>
    <n v="423.16"/>
    <d v="2023-09-11T00:00:00"/>
    <n v="2023"/>
    <x v="7"/>
    <n v="1"/>
    <n v="106"/>
  </r>
  <r>
    <n v="626"/>
    <s v="Klimowicz"/>
    <s v="Piotr"/>
    <s v="pklimowiczhd@technorati.com"/>
    <s v="Adams-Homenick"/>
    <s v="Engineering"/>
    <s v="Male"/>
    <s v="201.181.106.247"/>
    <n v="64.481450822307636"/>
    <d v="2022-11-03T00:00:00"/>
    <n v="146.53"/>
    <n v="146.53"/>
    <d v="2023-07-06T00:00:00"/>
    <n v="2023"/>
    <x v="5"/>
    <n v="1"/>
    <n v="245"/>
  </r>
  <r>
    <n v="812"/>
    <s v="Neve"/>
    <s v="Jaquith"/>
    <s v="jnevemj@arstechnica.com"/>
    <s v="Adams-Homenick"/>
    <s v="Sales"/>
    <s v="Female"/>
    <s v="162.32.97.164"/>
    <n v="64.700861401367234"/>
    <d v="2023-10-20T00:00:00"/>
    <n v="495.45"/>
    <n v="495.45"/>
    <d v="2023-01-25T00:00:00"/>
    <n v="2023"/>
    <x v="0"/>
    <n v="1"/>
    <n v="-268"/>
  </r>
  <r>
    <n v="919"/>
    <s v="Toye"/>
    <s v="Alison"/>
    <s v="atoyepi@paypal.com"/>
    <s v="Wunsch, Gutkowski and Berge"/>
    <s v="Accounting"/>
    <s v="Female"/>
    <s v="21.160.160.197"/>
    <n v="65.01518818942121"/>
    <d v="2023-06-01T00:00:00"/>
    <n v="343.02"/>
    <n v="343.02"/>
    <d v="2023-04-20T00:00:00"/>
    <n v="2023"/>
    <x v="4"/>
    <n v="1"/>
    <n v="-42"/>
  </r>
  <r>
    <n v="566"/>
    <s v="Lillyman"/>
    <s v="Tirrell"/>
    <s v="tlillymanfp@mail.ru"/>
    <s v="Glover and Sons"/>
    <s v="Training"/>
    <s v="Male"/>
    <s v="188.28.59.43"/>
    <n v="65.939664500544794"/>
    <d v="2023-03-07T00:00:00"/>
    <n v="408.97"/>
    <n v="408.97"/>
    <d v="2022-12-01T00:00:00"/>
    <n v="2022"/>
    <x v="1"/>
    <n v="1"/>
    <n v="-96"/>
  </r>
  <r>
    <n v="169"/>
    <s v="Egar"/>
    <s v="Ralina"/>
    <s v="regar4o@cornell.edu"/>
    <s v="Kuphal-Tillman"/>
    <s v="Marketing"/>
    <s v="Female"/>
    <s v="64.230.67.131"/>
    <n v="67.221291461818979"/>
    <d v="2023-04-23T00:00:00"/>
    <n v="285.64"/>
    <n v="285.64"/>
    <d v="2023-06-25T00:00:00"/>
    <n v="2023"/>
    <x v="3"/>
    <n v="1"/>
    <n v="63"/>
  </r>
  <r>
    <n v="327"/>
    <s v="Cuddon"/>
    <s v="Lula"/>
    <s v="lcuddon92@goo.gl"/>
    <s v="Fisher-Morissette"/>
    <s v="Product Management"/>
    <s v="Female"/>
    <s v="154.81.170.219"/>
    <n v="68.782849144216527"/>
    <d v="2023-08-16T00:00:00"/>
    <n v="378.41"/>
    <n v="378.41"/>
    <d v="2023-05-30T00:00:00"/>
    <n v="2023"/>
    <x v="8"/>
    <n v="1"/>
    <n v="-78"/>
  </r>
  <r>
    <n v="464"/>
    <s v="Skewis"/>
    <s v="Brina"/>
    <s v="bskewiscv@1688.com"/>
    <s v="Lakin, Keebler and Johns"/>
    <s v="Engineering"/>
    <s v="Female"/>
    <s v="237.13.78.112"/>
    <n v="69.037764196634669"/>
    <d v="2022-11-03T00:00:00"/>
    <n v="269.26"/>
    <n v="269.26"/>
    <d v="2023-10-27T00:00:00"/>
    <n v="2023"/>
    <x v="6"/>
    <n v="1"/>
    <n v="358"/>
  </r>
  <r>
    <n v="167"/>
    <s v="Heibel"/>
    <s v="Kalli"/>
    <s v="kheibel4m@taobao.com"/>
    <s v="Gerlach Inc"/>
    <s v="Product Management"/>
    <s v="Female"/>
    <s v="228.55.162.89"/>
    <n v="69.752979596095358"/>
    <d v="2022-09-14T00:00:00"/>
    <n v="468.35"/>
    <n v="468.35"/>
    <d v="2023-05-06T00:00:00"/>
    <n v="2023"/>
    <x v="8"/>
    <n v="1"/>
    <n v="234"/>
  </r>
  <r>
    <n v="351"/>
    <s v="Tuxill"/>
    <s v="Siegfried"/>
    <s v="stuxill9q@bloglovin.com"/>
    <s v="Kuphal-Tillman"/>
    <s v="Training"/>
    <s v="Male"/>
    <s v="64.145.237.29"/>
    <n v="70.070370582724181"/>
    <d v="2023-08-23T00:00:00"/>
    <n v="437.05"/>
    <n v="437.05"/>
    <d v="2023-07-27T00:00:00"/>
    <n v="2023"/>
    <x v="5"/>
    <n v="1"/>
    <n v="-27"/>
  </r>
  <r>
    <n v="331"/>
    <s v="Hendrikse"/>
    <s v="Nertie"/>
    <s v="nhendrikse96@odnoklassniki.ru"/>
    <s v="Glover and Sons"/>
    <s v="Research and Development"/>
    <s v="Female"/>
    <s v="11.195.94.11"/>
    <n v="70.228741782083347"/>
    <d v="2023-07-17T00:00:00"/>
    <n v="124.74"/>
    <n v="124.74"/>
    <d v="2022-12-19T00:00:00"/>
    <n v="2022"/>
    <x v="1"/>
    <n v="1"/>
    <n v="-210"/>
  </r>
  <r>
    <n v="25"/>
    <s v="Milburne"/>
    <s v="Percival"/>
    <s v="pmilburneo@google.de"/>
    <s v="Kuphal-Tillman"/>
    <s v="Research and Development"/>
    <s v="Male"/>
    <s v="110.248.107.123"/>
    <n v="70.649485835031101"/>
    <d v="2023-02-12T00:00:00"/>
    <n v="279.60000000000002"/>
    <n v="279.60000000000002"/>
    <d v="2022-12-25T00:00:00"/>
    <n v="2022"/>
    <x v="1"/>
    <n v="1"/>
    <n v="-49"/>
  </r>
  <r>
    <n v="262"/>
    <s v="Pessel"/>
    <s v="Mathilda"/>
    <s v="mpessel79@printfriendly.com"/>
    <s v="Quigley-Rowe"/>
    <s v="Sales"/>
    <s v="Female"/>
    <s v="203.181.153.163"/>
    <n v="72.098060783656763"/>
    <d v="2022-07-25T00:00:00"/>
    <n v="110.7"/>
    <n v="110.7"/>
    <d v="2022-12-19T00:00:00"/>
    <n v="2022"/>
    <x v="1"/>
    <n v="1"/>
    <n v="147"/>
  </r>
  <r>
    <n v="760"/>
    <s v="Dumbarton"/>
    <s v="Chrystel"/>
    <s v="cdumbartonl3@shinystat.com"/>
    <s v="Ziemann Group"/>
    <s v="Research and Development"/>
    <s v="Female"/>
    <s v="247.103.122.160"/>
    <n v="72.672000304778891"/>
    <d v="2023-04-14T00:00:00"/>
    <n v="101.86"/>
    <n v="101.86"/>
    <m/>
    <n v="1900"/>
    <x v="11"/>
    <n v="1"/>
    <s v=""/>
  </r>
  <r>
    <n v="911"/>
    <s v="Hovington"/>
    <s v="Jesse"/>
    <s v="jhovingtonpa@domainmarket.com"/>
    <s v="Hettinger, Kautzer and Schiller"/>
    <s v="Support"/>
    <s v="Male"/>
    <s v="157.199.202.159"/>
    <n v="73.584086558710666"/>
    <d v="2023-03-13T00:00:00"/>
    <n v="118.92"/>
    <n v="118.92"/>
    <d v="2023-03-23T00:00:00"/>
    <n v="2023"/>
    <x v="2"/>
    <n v="1"/>
    <n v="10"/>
  </r>
  <r>
    <n v="147"/>
    <s v="Cluse"/>
    <s v="Hill"/>
    <s v="hcluse42@ox.ac.uk"/>
    <s v="Feil, Breitenberg and Rice"/>
    <s v="Product Management"/>
    <s v="Male"/>
    <s v="213.182.193.162"/>
    <n v="73.990447220642068"/>
    <d v="2023-09-03T00:00:00"/>
    <n v="455.27"/>
    <n v="455.27"/>
    <d v="2023-03-27T00:00:00"/>
    <n v="2023"/>
    <x v="2"/>
    <n v="1"/>
    <n v="-160"/>
  </r>
  <r>
    <n v="816"/>
    <s v="Minghetti"/>
    <s v="Augustina"/>
    <s v="aminghettimn@newsvine.com"/>
    <s v="Wunsch, Gutkowski and Berge"/>
    <s v="Business Development"/>
    <s v="Female"/>
    <s v="74.182.38.140"/>
    <n v="74.094569110170553"/>
    <d v="2023-02-27T00:00:00"/>
    <n v="146.59"/>
    <n v="146.59"/>
    <d v="2023-06-04T00:00:00"/>
    <n v="2023"/>
    <x v="3"/>
    <n v="1"/>
    <n v="97"/>
  </r>
  <r>
    <n v="942"/>
    <s v="Torrance"/>
    <s v="Calhoun"/>
    <s v="ctorranceq5@phpbb.com"/>
    <s v="Fisher-Morissette"/>
    <s v="Services"/>
    <s v="Male"/>
    <s v="54.52.196.101"/>
    <n v="74.274148082620869"/>
    <d v="2023-04-30T00:00:00"/>
    <n v="146.83000000000001"/>
    <n v="146.83000000000001"/>
    <d v="2023-05-30T00:00:00"/>
    <n v="2023"/>
    <x v="8"/>
    <n v="1"/>
    <n v="30"/>
  </r>
  <r>
    <n v="450"/>
    <s v="Spilsburie"/>
    <s v="Tim"/>
    <s v="rspilsburiech@csmonitor.com"/>
    <s v="Hettinger, Kautzer and Schiller"/>
    <s v="Marketing"/>
    <s v="Female"/>
    <s v="105.67.141.20"/>
    <n v="74.34449259682448"/>
    <d v="2022-12-28T00:00:00"/>
    <n v="303.57"/>
    <n v="303.57"/>
    <d v="2022-11-22T00:00:00"/>
    <n v="2022"/>
    <x v="12"/>
    <n v="1"/>
    <n v="-36"/>
  </r>
  <r>
    <n v="475"/>
    <s v="Hamper"/>
    <s v="Angelo"/>
    <s v="ahamperd6@prweb.com"/>
    <s v="Bauch LLC"/>
    <s v="Training"/>
    <s v="Male"/>
    <s v="111.152.132.47"/>
    <n v="74.476646770433888"/>
    <d v="2023-06-10T00:00:00"/>
    <n v="332.25"/>
    <n v="332.25"/>
    <d v="2023-06-11T00:00:00"/>
    <n v="2023"/>
    <x v="3"/>
    <n v="1"/>
    <n v="1"/>
  </r>
  <r>
    <n v="684"/>
    <s v="Clowsley"/>
    <s v="Connor"/>
    <s v="cclowsleyiz@cisco.com"/>
    <s v="Lakin, Keebler and Johns"/>
    <s v="Marketing"/>
    <s v="Male"/>
    <s v="30.129.109.209"/>
    <n v="74.758512217624045"/>
    <d v="2023-01-26T00:00:00"/>
    <n v="268.77999999999997"/>
    <n v="268.77999999999997"/>
    <d v="2022-11-10T00:00:00"/>
    <n v="2022"/>
    <x v="12"/>
    <n v="1"/>
    <n v="-77"/>
  </r>
  <r>
    <n v="535"/>
    <s v="Stiller"/>
    <s v="Ives"/>
    <s v="istillereu@ezinearticles.com"/>
    <s v="Wunsch, Gutkowski and Berge"/>
    <s v="Product Management"/>
    <s v="Male"/>
    <s v="221.107.66.252"/>
    <n v="75.053354448760103"/>
    <d v="2023-02-15T00:00:00"/>
    <n v="125.64"/>
    <n v="125.64"/>
    <d v="2023-04-13T00:00:00"/>
    <n v="2023"/>
    <x v="4"/>
    <n v="1"/>
    <n v="57"/>
  </r>
  <r>
    <n v="700"/>
    <s v="Mose"/>
    <s v="Tilly"/>
    <s v="tmosejf@shinystat.com"/>
    <s v="Hettinger, Kautzer and Schiller"/>
    <s v="Marketing"/>
    <s v="Female"/>
    <s v="192.208.208.81"/>
    <n v="75.326337731377237"/>
    <m/>
    <n v="208.07"/>
    <n v="208.07"/>
    <d v="2023-05-13T00:00:00"/>
    <n v="2023"/>
    <x v="8"/>
    <n v="1"/>
    <s v=""/>
  </r>
  <r>
    <n v="161"/>
    <s v="Vickers"/>
    <s v="Chas"/>
    <s v="cvickers4g@huffingtonpost.com"/>
    <s v="Adams-Homenick"/>
    <s v="Legal"/>
    <s v="Male"/>
    <s v="201.104.96.253"/>
    <n v="75.326946493696852"/>
    <d v="2023-06-16T00:00:00"/>
    <n v="163.41"/>
    <n v="163.41"/>
    <d v="2023-10-18T00:00:00"/>
    <n v="2023"/>
    <x v="6"/>
    <n v="1"/>
    <n v="124"/>
  </r>
  <r>
    <n v="293"/>
    <s v="Wordsley"/>
    <s v="Tamar"/>
    <s v="twordsley84@yale.edu"/>
    <s v="Lakin, Keebler and Johns"/>
    <s v="Support"/>
    <s v="Female"/>
    <s v="179.136.123.25"/>
    <n v="76.0358663632841"/>
    <d v="2023-09-02T00:00:00"/>
    <n v="460.61"/>
    <n v="460.61"/>
    <d v="2023-11-03T00:00:00"/>
    <n v="2023"/>
    <x v="9"/>
    <n v="1"/>
    <n v="62"/>
  </r>
  <r>
    <n v="472"/>
    <s v="Bracco"/>
    <s v="Erinna"/>
    <s v="ebraccod3@buzzfeed.com"/>
    <s v="Herzog, Mueller and Heidenreich"/>
    <s v="Engineering"/>
    <s v="Female"/>
    <s v="15.241.158.3"/>
    <n v="77.526487411637191"/>
    <d v="2022-12-08T00:00:00"/>
    <n v="159.35"/>
    <n v="159.35"/>
    <d v="2023-01-13T00:00:00"/>
    <n v="2023"/>
    <x v="0"/>
    <n v="1"/>
    <n v="36"/>
  </r>
  <r>
    <n v="261"/>
    <s v="Flaverty"/>
    <s v="Paddie"/>
    <s v="pflaverty78@princeton.edu"/>
    <s v="Kuphal-Tillman"/>
    <s v="Accounting"/>
    <s v="Male"/>
    <s v="52.133.234.27"/>
    <n v="77.7032034853992"/>
    <d v="2023-04-14T00:00:00"/>
    <n v="458.98"/>
    <n v="458.98"/>
    <d v="2023-01-08T00:00:00"/>
    <n v="2023"/>
    <x v="0"/>
    <n v="1"/>
    <n v="-96"/>
  </r>
  <r>
    <n v="313"/>
    <s v="Fellenor"/>
    <s v="Yanaton"/>
    <s v="yfellenor8o@amazon.com"/>
    <s v="Ortiz-Harvey"/>
    <s v="Business Development"/>
    <s v="Male"/>
    <s v="199.78.71.141"/>
    <n v="80.135419408140308"/>
    <d v="2022-08-06T00:00:00"/>
    <n v="390.4"/>
    <n v="390.4"/>
    <d v="2023-05-31T00:00:00"/>
    <n v="2023"/>
    <x v="8"/>
    <n v="1"/>
    <n v="298"/>
  </r>
  <r>
    <n v="899"/>
    <s v="McCurtain"/>
    <s v="Hubert"/>
    <s v="hmccurtainoy@amazon.co.uk"/>
    <s v="Feil, Breitenberg and Rice"/>
    <s v="Accounting"/>
    <s v="Male"/>
    <s v="213.69.206.217"/>
    <n v="80.49810855675949"/>
    <d v="2023-09-28T00:00:00"/>
    <n v="318.98"/>
    <n v="318.98"/>
    <d v="2023-08-07T00:00:00"/>
    <n v="2023"/>
    <x v="13"/>
    <n v="1"/>
    <n v="-52"/>
  </r>
  <r>
    <n v="750"/>
    <s v="Doni"/>
    <s v="Simeon"/>
    <s v="sdonikt@sciencedaily.com"/>
    <s v="Ortiz-Harvey"/>
    <s v="Legal"/>
    <s v="Male"/>
    <s v="100.248.192.83"/>
    <n v="80.874493282265078"/>
    <d v="2023-06-05T00:00:00"/>
    <n v="278.70999999999998"/>
    <n v="278.70999999999998"/>
    <d v="2023-06-26T00:00:00"/>
    <n v="2023"/>
    <x v="3"/>
    <n v="1"/>
    <n v="21"/>
  </r>
  <r>
    <n v="560"/>
    <s v="Glasheen"/>
    <s v="Dru"/>
    <s v="dglasheenfj@livejournal.com"/>
    <s v="Hettinger, Kautzer and Schiller"/>
    <s v="Marketing"/>
    <s v="Female"/>
    <s v="37.97.91.189"/>
    <n v="81.348838102537357"/>
    <d v="2023-08-20T00:00:00"/>
    <n v="189.92"/>
    <n v="189.92"/>
    <d v="2023-04-23T00:00:00"/>
    <n v="2023"/>
    <x v="4"/>
    <n v="1"/>
    <n v="-119"/>
  </r>
  <r>
    <n v="825"/>
    <s v="Lethbridge"/>
    <s v="Lilyan"/>
    <s v="llethbridgemw@usnews.com"/>
    <s v="Ortiz-Harvey"/>
    <s v="Training"/>
    <s v="Female"/>
    <s v="18.207.70.116"/>
    <n v="81.980925073202968"/>
    <d v="2022-12-27T00:00:00"/>
    <n v="202.69"/>
    <n v="202.69"/>
    <d v="2022-11-17T00:00:00"/>
    <n v="2022"/>
    <x v="12"/>
    <n v="1"/>
    <n v="-40"/>
  </r>
  <r>
    <n v="407"/>
    <s v="Dussy"/>
    <s v="Tim"/>
    <s v="bdussyba@un.org"/>
    <s v="Adams-Homenick"/>
    <s v="Legal"/>
    <s v="Male"/>
    <s v="196.142.151.166"/>
    <n v="82.232388569061229"/>
    <d v="2023-09-22T00:00:00"/>
    <n v="227.47"/>
    <n v="227.47"/>
    <d v="2022-12-18T00:00:00"/>
    <n v="2022"/>
    <x v="1"/>
    <n v="1"/>
    <n v="-278"/>
  </r>
  <r>
    <n v="925"/>
    <s v="Giron"/>
    <s v="Bord"/>
    <s v="bgironpo@hud.gov"/>
    <s v="Ziemann Group"/>
    <s v="Business Development"/>
    <s v="Male"/>
    <s v="145.197.59.161"/>
    <n v="82.470711065221437"/>
    <d v="2023-01-16T00:00:00"/>
    <n v="376.48"/>
    <n v="376.48"/>
    <d v="2023-03-20T00:00:00"/>
    <n v="2023"/>
    <x v="2"/>
    <n v="1"/>
    <n v="63"/>
  </r>
  <r>
    <n v="648"/>
    <s v="Benedek"/>
    <s v="Dennison"/>
    <s v="dbenedekhz@jugem.jp"/>
    <s v="Kuphal-Tillman"/>
    <s v="Support"/>
    <s v="Male"/>
    <s v="69.54.225.33"/>
    <n v="82.544279329189294"/>
    <d v="2023-06-27T00:00:00"/>
    <n v="158.56"/>
    <n v="158.56"/>
    <d v="2023-08-28T00:00:00"/>
    <n v="2023"/>
    <x v="13"/>
    <n v="1"/>
    <n v="62"/>
  </r>
  <r>
    <n v="275"/>
    <s v="Schimke"/>
    <s v="Porter"/>
    <s v="pschimke7m@oracle.com"/>
    <s v="Bauch LLC"/>
    <s v="Support"/>
    <s v="Male"/>
    <s v="216.95.226.20"/>
    <n v="83.613260673403929"/>
    <d v="2023-09-21T00:00:00"/>
    <n v="163.52000000000001"/>
    <n v="163.52000000000001"/>
    <d v="2023-02-24T00:00:00"/>
    <n v="2023"/>
    <x v="10"/>
    <n v="1"/>
    <n v="-209"/>
  </r>
  <r>
    <n v="488"/>
    <s v="Brasier"/>
    <s v="Reagan"/>
    <s v="rbrasierdj@google.de"/>
    <s v="Gerlach Inc"/>
    <s v="Business Development"/>
    <s v="Male"/>
    <s v="235.176.0.254"/>
    <n v="84.50087785902511"/>
    <d v="2022-12-02T00:00:00"/>
    <n v="220.88"/>
    <n v="220.88"/>
    <d v="2023-01-16T00:00:00"/>
    <n v="2023"/>
    <x v="0"/>
    <n v="1"/>
    <n v="45"/>
  </r>
  <r>
    <n v="725"/>
    <s v="Crann"/>
    <s v="Rupert"/>
    <s v="rcrannk4@shinystat.com"/>
    <s v="Wunsch, Gutkowski and Berge"/>
    <s v="Marketing"/>
    <s v="Male"/>
    <s v="200.140.157.110"/>
    <n v="84.816883937758178"/>
    <d v="2023-02-10T00:00:00"/>
    <n v="105.08"/>
    <n v="105.08"/>
    <d v="2023-07-16T00:00:00"/>
    <n v="2023"/>
    <x v="5"/>
    <n v="1"/>
    <n v="156"/>
  </r>
  <r>
    <n v="495"/>
    <s v="Westcot"/>
    <s v="Pierson"/>
    <s v="pwestcotdq@qq.com"/>
    <s v="Fisher-Morissette"/>
    <s v="Services"/>
    <s v="Male"/>
    <s v="117.61.81.195"/>
    <n v="85.214329771535731"/>
    <d v="2023-01-07T00:00:00"/>
    <n v="340.16"/>
    <n v="340.16"/>
    <d v="2023-05-25T00:00:00"/>
    <n v="2023"/>
    <x v="8"/>
    <n v="1"/>
    <n v="138"/>
  </r>
  <r>
    <n v="174"/>
    <s v="Perillo"/>
    <s v="Kerk"/>
    <s v="kperillo4t@canalblog.com"/>
    <s v="Hettinger, Kautzer and Schiller"/>
    <s v="Legal"/>
    <s v="Male"/>
    <s v="248.84.52.134"/>
    <n v="85.727123789858382"/>
    <d v="2023-05-18T00:00:00"/>
    <n v="446"/>
    <n v="446"/>
    <d v="2023-07-30T00:00:00"/>
    <n v="2023"/>
    <x v="5"/>
    <n v="1"/>
    <n v="73"/>
  </r>
  <r>
    <n v="987"/>
    <s v="Jeffs"/>
    <s v="Ludwig"/>
    <s v="ljeffsre@google.nl"/>
    <s v="Ziemann Group"/>
    <s v="Support"/>
    <s v="Male"/>
    <s v="229.33.225.208"/>
    <n v="86.851653993198198"/>
    <d v="2023-04-24T00:00:00"/>
    <n v="419.96"/>
    <n v="419.96"/>
    <d v="2023-09-25T00:00:00"/>
    <n v="2023"/>
    <x v="7"/>
    <n v="1"/>
    <n v="154"/>
  </r>
  <r>
    <n v="809"/>
    <s v="Brent"/>
    <s v="Wolfgang"/>
    <s v="wbrentmg@japanpost.jp"/>
    <s v="Fisher-Morissette"/>
    <s v="Human Resources"/>
    <s v="Male"/>
    <s v="47.231.119.75"/>
    <n v="87.76864635706292"/>
    <d v="2022-09-10T00:00:00"/>
    <n v="472.74"/>
    <n v="472.74"/>
    <d v="2023-11-03T00:00:00"/>
    <n v="2023"/>
    <x v="9"/>
    <n v="1"/>
    <n v="419"/>
  </r>
  <r>
    <n v="693"/>
    <s v="Haslegrave"/>
    <s v="Borden"/>
    <s v="bhaslegravej8@pen.io"/>
    <s v="Gerlach Inc"/>
    <s v="Support"/>
    <s v="Male"/>
    <s v="153.25.129.223"/>
    <n v="87.795337265058066"/>
    <d v="2023-01-11T00:00:00"/>
    <n v="447.88"/>
    <n v="447.88"/>
    <d v="2023-02-02T00:00:00"/>
    <n v="2023"/>
    <x v="10"/>
    <n v="1"/>
    <n v="22"/>
  </r>
  <r>
    <n v="373"/>
    <s v="Scurrah"/>
    <s v="Giorgi"/>
    <s v="gscurrahac@hao123.com"/>
    <s v="Fisher-Morissette"/>
    <s v="Services"/>
    <s v="Male"/>
    <s v="179.41.99.27"/>
    <n v="87.814152154143102"/>
    <d v="2022-11-18T00:00:00"/>
    <n v="320.95"/>
    <n v="320.95"/>
    <d v="2023-06-24T00:00:00"/>
    <n v="2023"/>
    <x v="3"/>
    <n v="1"/>
    <n v="218"/>
  </r>
  <r>
    <n v="692"/>
    <s v="Budding"/>
    <s v="Alphard"/>
    <s v="abuddingj7@typepad.com"/>
    <s v="Wunsch, Gutkowski and Berge"/>
    <s v="Marketing"/>
    <s v="Male"/>
    <s v="158.230.24.240"/>
    <n v="88.245482801962439"/>
    <d v="2022-12-20T00:00:00"/>
    <n v="409.98"/>
    <n v="409.98"/>
    <d v="2023-05-26T00:00:00"/>
    <n v="2023"/>
    <x v="8"/>
    <n v="1"/>
    <n v="157"/>
  </r>
  <r>
    <n v="145"/>
    <s v="Barltrop"/>
    <s v="Carri"/>
    <s v="cbarltrop40@huffingtonpost.com"/>
    <s v="Ortiz-Harvey"/>
    <s v="Human Resources"/>
    <s v="Female"/>
    <s v="211.8.172.76"/>
    <n v="88.879458038101276"/>
    <d v="2023-08-10T00:00:00"/>
    <n v="300.89"/>
    <n v="300.89"/>
    <d v="2023-10-28T00:00:00"/>
    <n v="2023"/>
    <x v="6"/>
    <n v="1"/>
    <n v="79"/>
  </r>
  <r>
    <n v="44"/>
    <s v="Cathel"/>
    <s v="Neile"/>
    <s v="ncathel17@furl.net"/>
    <s v="Lakin, Keebler and Johns"/>
    <s v="Support"/>
    <s v="Female"/>
    <s v="202.10.190.23"/>
    <n v="89.117830882359115"/>
    <d v="2023-02-11T00:00:00"/>
    <n v="283.18"/>
    <n v="283.18"/>
    <d v="2023-01-27T00:00:00"/>
    <n v="2023"/>
    <x v="0"/>
    <n v="1"/>
    <n v="-15"/>
  </r>
  <r>
    <n v="943"/>
    <s v="Lovemore"/>
    <s v="Ragnar"/>
    <s v="rlovemoreq6@nationalgeographic.com"/>
    <s v="Ortiz-Harvey"/>
    <s v="Engineering"/>
    <s v="Male"/>
    <s v="0.134.98.176"/>
    <n v="89.471732861788325"/>
    <d v="2023-09-07T00:00:00"/>
    <n v="353.07"/>
    <n v="353.07"/>
    <d v="2022-12-09T00:00:00"/>
    <n v="2022"/>
    <x v="1"/>
    <n v="1"/>
    <n v="-272"/>
  </r>
  <r>
    <n v="970"/>
    <s v="Dilrew"/>
    <s v="Rozelle"/>
    <s v="rdilrewqx@si.edu"/>
    <s v="Quigley-Rowe"/>
    <s v="Training"/>
    <s v="Female"/>
    <s v="149.251.255.20"/>
    <n v="89.722261829636182"/>
    <d v="2022-12-01T00:00:00"/>
    <n v="380.9"/>
    <n v="380.9"/>
    <d v="2023-10-11T00:00:00"/>
    <n v="2023"/>
    <x v="6"/>
    <n v="1"/>
    <n v="314"/>
  </r>
  <r>
    <n v="835"/>
    <s v="Dugmore"/>
    <s v="Jamesy"/>
    <s v="jdugmoren6@hhs.gov"/>
    <s v="Ziemann Group"/>
    <s v="Human Resources"/>
    <s v="Male"/>
    <s v="176.194.91.140"/>
    <n v="90.127880382333117"/>
    <d v="2023-06-29T00:00:00"/>
    <n v="278.22000000000003"/>
    <n v="278.22000000000003"/>
    <d v="2023-05-27T00:00:00"/>
    <n v="2023"/>
    <x v="8"/>
    <n v="1"/>
    <n v="-33"/>
  </r>
  <r>
    <n v="988"/>
    <s v="Hawler"/>
    <s v="Caesar"/>
    <s v="chawlerrf@ted.com"/>
    <s v="Lakin, Keebler and Johns"/>
    <s v="Product Management"/>
    <s v="Male"/>
    <s v="22.73.35.88"/>
    <n v="90.553158736954614"/>
    <d v="2023-01-21T00:00:00"/>
    <n v="330.56"/>
    <n v="330.56"/>
    <d v="2023-10-04T00:00:00"/>
    <n v="2023"/>
    <x v="6"/>
    <n v="1"/>
    <n v="256"/>
  </r>
  <r>
    <n v="805"/>
    <s v="Klas"/>
    <s v="Hewitt"/>
    <s v="hklasmc@arstechnica.com"/>
    <s v="Quigley-Rowe"/>
    <s v="Legal"/>
    <s v="Male"/>
    <s v="173.160.185.29"/>
    <n v="91.208501918487698"/>
    <d v="2023-03-04T00:00:00"/>
    <n v="354.55"/>
    <n v="354.55"/>
    <d v="2023-10-04T00:00:00"/>
    <n v="2023"/>
    <x v="6"/>
    <n v="1"/>
    <n v="214"/>
  </r>
  <r>
    <n v="772"/>
    <s v="Beekmann"/>
    <s v="Peadar"/>
    <s v="pbeekmannlf@bluehost.com"/>
    <s v="Bauch LLC"/>
    <s v="Research and Development"/>
    <s v="Male"/>
    <s v="36.221.176.37"/>
    <n v="92.101543301753608"/>
    <d v="2023-04-28T00:00:00"/>
    <n v="374.04"/>
    <n v="374.04"/>
    <d v="2023-01-06T00:00:00"/>
    <n v="2023"/>
    <x v="0"/>
    <n v="1"/>
    <n v="-112"/>
  </r>
  <r>
    <n v="865"/>
    <s v="Marner"/>
    <s v="Katharyn"/>
    <s v="kmarnero0@webnode.com"/>
    <s v="Lakin, Keebler and Johns"/>
    <s v="Legal"/>
    <s v="Female"/>
    <s v="0.128.163.202"/>
    <n v="92.201997362661857"/>
    <d v="2023-04-03T00:00:00"/>
    <n v="483.87"/>
    <n v="483.87"/>
    <d v="2023-04-12T00:00:00"/>
    <n v="2023"/>
    <x v="4"/>
    <n v="1"/>
    <n v="9"/>
  </r>
  <r>
    <n v="889"/>
    <s v="Childerley"/>
    <s v="Holly-anne"/>
    <s v="hchilderleyoo@nyu.edu"/>
    <s v="Gerlach Inc"/>
    <s v="Engineering"/>
    <s v="Female"/>
    <s v="48.70.19.247"/>
    <n v="92.473864788068894"/>
    <d v="2023-06-11T00:00:00"/>
    <n v="483.69"/>
    <n v="483.69"/>
    <d v="2023-07-10T00:00:00"/>
    <n v="2023"/>
    <x v="5"/>
    <n v="1"/>
    <n v="29"/>
  </r>
  <r>
    <n v="994"/>
    <s v="Duferie"/>
    <s v="Gorden"/>
    <s v="gduferierl@va.gov"/>
    <s v="Feil, Breitenberg and Rice"/>
    <s v="Accounting"/>
    <s v="Male"/>
    <s v="117.177.250.141"/>
    <n v="92.889746809855936"/>
    <m/>
    <n v="108.18"/>
    <n v="108.18"/>
    <d v="2022-12-17T00:00:00"/>
    <n v="2022"/>
    <x v="1"/>
    <n v="1"/>
    <s v=""/>
  </r>
  <r>
    <n v="422"/>
    <s v="Swatridge"/>
    <s v="Rici"/>
    <s v="rswatridgebp@barnesandnoble.com"/>
    <s v="Ortiz-Harvey"/>
    <s v="Legal"/>
    <s v="Female"/>
    <s v="98.136.90.47"/>
    <n v="93.149768981860902"/>
    <d v="2023-07-28T00:00:00"/>
    <n v="276.83"/>
    <n v="276.83"/>
    <d v="2023-09-11T00:00:00"/>
    <n v="2023"/>
    <x v="7"/>
    <n v="1"/>
    <n v="45"/>
  </r>
  <r>
    <n v="908"/>
    <s v="Triplow"/>
    <s v="Sybille"/>
    <s v="striplowp7@google.co.uk"/>
    <s v="Ziemann Group"/>
    <s v="Legal"/>
    <s v="Female"/>
    <s v="7.148.241.22"/>
    <n v="93.559677158952624"/>
    <d v="2022-10-03T00:00:00"/>
    <n v="496.2"/>
    <n v="496.2"/>
    <d v="2023-08-03T00:00:00"/>
    <n v="2023"/>
    <x v="13"/>
    <n v="1"/>
    <n v="304"/>
  </r>
  <r>
    <n v="186"/>
    <s v="Scholefield"/>
    <s v="Bethanne"/>
    <s v="bscholefield55@bizjournals.com"/>
    <s v="Kuphal-Tillman"/>
    <s v="Human Resources"/>
    <s v="Female"/>
    <s v="147.169.27.211"/>
    <n v="93.8618870620206"/>
    <d v="2023-02-13T00:00:00"/>
    <n v="180.57"/>
    <n v="180.57"/>
    <d v="2022-12-07T00:00:00"/>
    <n v="2022"/>
    <x v="1"/>
    <n v="1"/>
    <n v="-68"/>
  </r>
  <r>
    <n v="45"/>
    <s v="Collough"/>
    <s v="Jany"/>
    <s v="jcollough18@sogou.com"/>
    <s v="Hettinger, Kautzer and Schiller"/>
    <s v="Business Development"/>
    <s v="Female"/>
    <s v="147.169.184.168"/>
    <n v="94.289253030340021"/>
    <d v="2023-05-14T00:00:00"/>
    <m/>
    <n v="0"/>
    <d v="2023-05-05T00:00:00"/>
    <n v="2023"/>
    <x v="8"/>
    <n v="0"/>
    <n v="-9"/>
  </r>
  <r>
    <n v="824"/>
    <s v="Bury"/>
    <s v="Saunder"/>
    <s v="sburymv@washingtonpost.com"/>
    <s v="Fisher-Morissette"/>
    <s v="Sales"/>
    <s v="Male"/>
    <s v="72.207.234.140"/>
    <n v="94.500135413916396"/>
    <d v="2023-05-06T00:00:00"/>
    <n v="106.32"/>
    <n v="106.32"/>
    <d v="2023-05-25T00:00:00"/>
    <n v="2023"/>
    <x v="8"/>
    <n v="1"/>
    <n v="19"/>
  </r>
  <r>
    <n v="722"/>
    <s v="Dellenbrok"/>
    <s v="Kordula"/>
    <s v="kdellenbrokk1@techcrunch.com"/>
    <s v="Feil, Breitenberg and Rice"/>
    <s v="Legal"/>
    <s v="Female"/>
    <s v="40.113.133.173"/>
    <n v="95.091312934419093"/>
    <d v="2022-09-02T00:00:00"/>
    <n v="191.88"/>
    <n v="191.88"/>
    <d v="2023-03-28T00:00:00"/>
    <n v="2023"/>
    <x v="2"/>
    <n v="1"/>
    <n v="207"/>
  </r>
  <r>
    <n v="977"/>
    <s v="Scamal"/>
    <s v="Belinda"/>
    <s v="bscamalr4@tripod.com"/>
    <s v="Adams-Homenick"/>
    <s v="Accounting"/>
    <s v="Female"/>
    <s v="32.234.27.197"/>
    <n v="96.007019247653602"/>
    <d v="2023-01-05T00:00:00"/>
    <n v="344.2"/>
    <n v="344.2"/>
    <d v="2023-03-09T00:00:00"/>
    <n v="2023"/>
    <x v="2"/>
    <n v="1"/>
    <n v="63"/>
  </r>
  <r>
    <n v="685"/>
    <s v="Huller"/>
    <s v="Gabriel"/>
    <s v="ghullerj0@cam.ac.uk"/>
    <s v="Hettinger, Kautzer and Schiller"/>
    <s v="Product Management"/>
    <s v="Male"/>
    <s v="165.82.148.127"/>
    <n v="96.82278478178344"/>
    <d v="2022-11-09T00:00:00"/>
    <n v="428.1"/>
    <n v="428.1"/>
    <d v="2023-02-02T00:00:00"/>
    <n v="2023"/>
    <x v="10"/>
    <n v="1"/>
    <n v="85"/>
  </r>
  <r>
    <n v="246"/>
    <s v="Hastewell"/>
    <s v="Shelby"/>
    <s v="shastewell6t@xinhuanet.com"/>
    <s v="Bauch LLC"/>
    <s v="Support"/>
    <s v="Male"/>
    <s v="4.113.251.6"/>
    <n v="96.894021294873411"/>
    <d v="2023-07-12T00:00:00"/>
    <n v="327.32"/>
    <n v="327.32"/>
    <d v="2022-12-02T00:00:00"/>
    <n v="2022"/>
    <x v="1"/>
    <n v="1"/>
    <n v="-222"/>
  </r>
  <r>
    <n v="640"/>
    <s v="Walbridge"/>
    <s v="Carmita"/>
    <s v="cwalbridgehr@sciencedaily.com"/>
    <s v="Ortiz-Harvey"/>
    <s v="Sales"/>
    <s v="Female"/>
    <s v="170.63.62.235"/>
    <n v="97.189569106627289"/>
    <d v="2023-05-29T00:00:00"/>
    <n v="467.03"/>
    <n v="467.03"/>
    <d v="2023-06-11T00:00:00"/>
    <n v="2023"/>
    <x v="3"/>
    <n v="1"/>
    <n v="13"/>
  </r>
  <r>
    <n v="332"/>
    <s v="Kruse"/>
    <s v="Gaynor"/>
    <s v="gkruse97@nbcnews.com"/>
    <s v="Herzog, Mueller and Heidenreich"/>
    <s v="Legal"/>
    <s v="Female"/>
    <s v="82.166.91.251"/>
    <n v="97.322858391170996"/>
    <d v="2023-01-20T00:00:00"/>
    <n v="326.77"/>
    <n v="326.77"/>
    <d v="2023-03-29T00:00:00"/>
    <n v="2023"/>
    <x v="2"/>
    <n v="1"/>
    <n v="68"/>
  </r>
  <r>
    <n v="761"/>
    <s v="Coskerry"/>
    <s v="Aloise"/>
    <s v="acoskerryl4@accuweather.com"/>
    <s v="Lakin, Keebler and Johns"/>
    <s v="Business Development"/>
    <s v="Female"/>
    <s v="186.77.253.36"/>
    <n v="97.440934249192793"/>
    <d v="2023-04-11T00:00:00"/>
    <n v="453.06"/>
    <n v="453.06"/>
    <d v="2022-12-25T00:00:00"/>
    <n v="2022"/>
    <x v="1"/>
    <n v="1"/>
    <n v="-107"/>
  </r>
  <r>
    <n v="564"/>
    <s v="Skade"/>
    <s v="Orel"/>
    <s v="oskadefn@bloglovin.com"/>
    <s v="Adams-Homenick"/>
    <s v="Research and Development"/>
    <s v="Female"/>
    <s v="64.147.13.140"/>
    <n v="97.736701641084125"/>
    <d v="2023-09-27T00:00:00"/>
    <n v="190.34"/>
    <n v="190.34"/>
    <d v="2022-12-20T00:00:00"/>
    <n v="2022"/>
    <x v="1"/>
    <n v="1"/>
    <n v="-281"/>
  </r>
  <r>
    <n v="78"/>
    <s v="Wackley"/>
    <s v="Trace"/>
    <s v="twackley25@bing.com"/>
    <s v="Fisher-Morissette"/>
    <s v="Services"/>
    <s v="Male"/>
    <s v="253.172.163.75"/>
    <n v="98.923702383996243"/>
    <d v="2023-09-19T00:00:00"/>
    <n v="286.37"/>
    <n v="286.37"/>
    <d v="2023-06-16T00:00:00"/>
    <n v="2023"/>
    <x v="3"/>
    <n v="1"/>
    <n v="-95"/>
  </r>
  <r>
    <n v="390"/>
    <s v="Towsey"/>
    <s v="Tyrone"/>
    <s v="ttowseyat@g.co"/>
    <s v="Ortiz-Harvey"/>
    <s v="Marketing"/>
    <s v="Male"/>
    <s v="102.72.123.51"/>
    <n v="98.976490684951244"/>
    <d v="2023-06-04T00:00:00"/>
    <n v="383.08"/>
    <n v="383.08"/>
    <d v="2023-09-04T00:00:00"/>
    <n v="2023"/>
    <x v="7"/>
    <n v="1"/>
    <n v="92"/>
  </r>
  <r>
    <n v="90"/>
    <s v="Andrey"/>
    <s v="Carolan"/>
    <s v="candrey2h@washingtonpost.com"/>
    <s v="Quigley-Rowe"/>
    <s v="Marketing"/>
    <s v="Female"/>
    <s v="130.129.23.119"/>
    <n v="99.02671324807676"/>
    <d v="2022-09-22T00:00:00"/>
    <n v="486.23"/>
    <n v="486.23"/>
    <d v="2023-08-18T00:00:00"/>
    <n v="2023"/>
    <x v="13"/>
    <n v="1"/>
    <n v="330"/>
  </r>
  <r>
    <n v="291"/>
    <s v="Dunge"/>
    <s v="Land"/>
    <s v="ldunge82@privacy.gov.au"/>
    <s v="Quigley-Rowe"/>
    <s v="Human Resources"/>
    <s v="Male"/>
    <s v="248.159.44.206"/>
    <n v="99.200246362528546"/>
    <d v="2022-09-03T00:00:00"/>
    <n v="416.16"/>
    <n v="416.16"/>
    <d v="2022-12-20T00:00:00"/>
    <n v="2022"/>
    <x v="1"/>
    <n v="1"/>
    <n v="108"/>
  </r>
  <r>
    <n v="194"/>
    <s v="Gerbi"/>
    <s v="Bernardina"/>
    <s v="bgerbi5d@ibm.com"/>
    <s v="Adams-Homenick"/>
    <s v="Business Development"/>
    <s v="Female"/>
    <s v="68.222.218.110"/>
    <n v="99.740675500953486"/>
    <d v="2022-10-28T00:00:00"/>
    <n v="485.82"/>
    <n v="485.82"/>
    <d v="2023-02-01T00:00:00"/>
    <n v="2023"/>
    <x v="10"/>
    <n v="1"/>
    <n v="96"/>
  </r>
  <r>
    <n v="995"/>
    <s v="Summerlad"/>
    <s v="Juditha"/>
    <s v="jsummerladrm@biblegateway.com"/>
    <s v="Glover and Sons"/>
    <s v="Accounting"/>
    <s v="Female"/>
    <s v="174.238.121.118"/>
    <n v="100.20469350286842"/>
    <d v="2022-09-18T00:00:00"/>
    <n v="328.06"/>
    <n v="328.06"/>
    <d v="2022-11-22T00:00:00"/>
    <n v="2022"/>
    <x v="12"/>
    <n v="1"/>
    <n v="65"/>
  </r>
  <r>
    <n v="735"/>
    <s v="McPeake"/>
    <s v="Jesselyn"/>
    <s v="jmcpeakeke@census.gov"/>
    <s v="Adams-Homenick"/>
    <s v="Services"/>
    <s v="Female"/>
    <s v="73.33.130.248"/>
    <n v="102.79993322033457"/>
    <d v="2023-06-08T00:00:00"/>
    <n v="438.06"/>
    <n v="438.06"/>
    <d v="2023-06-09T00:00:00"/>
    <n v="2023"/>
    <x v="3"/>
    <n v="1"/>
    <n v="1"/>
  </r>
  <r>
    <n v="452"/>
    <s v="Arnaud"/>
    <s v="Ursuline"/>
    <s v="uarnaudcj@washington.edu"/>
    <s v="Ortiz-Harvey"/>
    <s v="Product Management"/>
    <s v="Female"/>
    <s v="83.212.67.21"/>
    <n v="102.88104514112474"/>
    <d v="2022-11-17T00:00:00"/>
    <n v="339.66"/>
    <n v="339.66"/>
    <d v="2023-09-03T00:00:00"/>
    <n v="2023"/>
    <x v="7"/>
    <n v="1"/>
    <n v="290"/>
  </r>
  <r>
    <n v="149"/>
    <s v="McKeaveney"/>
    <s v="Darn"/>
    <s v="dmckeaveney44@addtoany.com"/>
    <s v="Herzog, Mueller and Heidenreich"/>
    <s v="Sales"/>
    <s v="Male"/>
    <s v="48.28.77.17"/>
    <n v="103.49414566840989"/>
    <d v="2023-08-13T00:00:00"/>
    <n v="347.44"/>
    <n v="347.44"/>
    <d v="2023-02-09T00:00:00"/>
    <n v="2023"/>
    <x v="10"/>
    <n v="1"/>
    <n v="-185"/>
  </r>
  <r>
    <n v="321"/>
    <s v="Ledson"/>
    <s v="Ailsun"/>
    <s v="aledson8w@usnews.com"/>
    <s v="Bauch LLC"/>
    <s v="Sales"/>
    <s v="Female"/>
    <s v="161.18.78.245"/>
    <n v="103.63505099457547"/>
    <d v="2023-07-27T00:00:00"/>
    <n v="399.13"/>
    <n v="399.13"/>
    <d v="2023-01-09T00:00:00"/>
    <n v="2023"/>
    <x v="0"/>
    <n v="1"/>
    <n v="-199"/>
  </r>
  <r>
    <n v="932"/>
    <s v="Rosenblad"/>
    <s v="Arturo"/>
    <s v="arosenbladpv@icq.com"/>
    <s v="Glover and Sons"/>
    <s v="Business Development"/>
    <s v="Male"/>
    <s v="44.76.37.6"/>
    <n v="103.74580888198426"/>
    <d v="2022-09-14T00:00:00"/>
    <m/>
    <n v="0"/>
    <d v="2023-09-23T00:00:00"/>
    <n v="2023"/>
    <x v="7"/>
    <n v="0"/>
    <n v="374"/>
  </r>
  <r>
    <n v="570"/>
    <s v="Hazeldene"/>
    <s v="Gallard"/>
    <s v="ghazeldeneft@sitemeter.com"/>
    <s v="Bauch LLC"/>
    <s v="Human Resources"/>
    <s v="Male"/>
    <s v="239.245.155.214"/>
    <n v="103.85915893648088"/>
    <d v="2022-10-10T00:00:00"/>
    <n v="383.59"/>
    <n v="383.59"/>
    <d v="2023-02-24T00:00:00"/>
    <n v="2023"/>
    <x v="10"/>
    <n v="1"/>
    <n v="137"/>
  </r>
  <r>
    <n v="451"/>
    <s v="Kegan"/>
    <s v="Ashil"/>
    <s v="akeganci@adobe.com"/>
    <s v="Fisher-Morissette"/>
    <s v="Support"/>
    <s v="Female"/>
    <s v="67.122.201.95"/>
    <n v="104.63491678871773"/>
    <d v="2023-02-04T00:00:00"/>
    <m/>
    <n v="0"/>
    <d v="2023-10-20T00:00:00"/>
    <n v="2023"/>
    <x v="6"/>
    <n v="0"/>
    <n v="258"/>
  </r>
  <r>
    <n v="80"/>
    <s v="Whewell"/>
    <s v="Indira"/>
    <s v="iwhewell27@csmonitor.com"/>
    <s v="Ortiz-Harvey"/>
    <s v="Marketing"/>
    <s v="Female"/>
    <s v="204.243.52.166"/>
    <n v="106.52731647788325"/>
    <d v="2022-11-13T00:00:00"/>
    <n v="202.46"/>
    <n v="202.46"/>
    <d v="2023-10-16T00:00:00"/>
    <n v="2023"/>
    <x v="6"/>
    <n v="1"/>
    <n v="337"/>
  </r>
  <r>
    <n v="574"/>
    <s v="Smolan"/>
    <s v="Dennie"/>
    <s v="dsmolanfx@geocities.com"/>
    <s v="Lakin, Keebler and Johns"/>
    <s v="Product Management"/>
    <s v="Male"/>
    <s v="243.183.82.203"/>
    <n v="106.90950151265307"/>
    <d v="2023-07-06T00:00:00"/>
    <m/>
    <n v="0"/>
    <d v="2023-02-18T00:00:00"/>
    <n v="2023"/>
    <x v="10"/>
    <n v="0"/>
    <n v="-138"/>
  </r>
  <r>
    <n v="17"/>
    <s v="Osburn"/>
    <s v="Corliss"/>
    <s v="cosburng@digg.com"/>
    <s v="Adams-Homenick"/>
    <s v="Accounting"/>
    <s v="Female"/>
    <s v="223.74.68.230"/>
    <n v="107.16300470683923"/>
    <d v="2023-04-26T00:00:00"/>
    <n v="151.19"/>
    <n v="151.19"/>
    <d v="2023-04-07T00:00:00"/>
    <n v="2023"/>
    <x v="4"/>
    <n v="1"/>
    <n v="-19"/>
  </r>
  <r>
    <n v="583"/>
    <s v="Crady"/>
    <s v="Jolynn"/>
    <s v="jcradyg6@de.vu"/>
    <s v="Wunsch, Gutkowski and Berge"/>
    <s v="Engineering"/>
    <s v="Female"/>
    <s v="98.75.195.252"/>
    <n v="107.45789622426619"/>
    <d v="2023-07-01T00:00:00"/>
    <n v="239.25"/>
    <n v="239.25"/>
    <d v="2022-11-30T00:00:00"/>
    <n v="2022"/>
    <x v="12"/>
    <n v="1"/>
    <n v="-213"/>
  </r>
  <r>
    <n v="381"/>
    <s v="Tuckwood"/>
    <s v="Baryram"/>
    <s v="btuckwoodak@newyorker.com"/>
    <s v="Bauch LLC"/>
    <s v="Legal"/>
    <s v="Male"/>
    <s v="125.166.185.91"/>
    <n v="108.00124135273516"/>
    <d v="2023-06-12T00:00:00"/>
    <n v="484.88"/>
    <n v="484.88"/>
    <d v="2023-03-07T00:00:00"/>
    <n v="2023"/>
    <x v="2"/>
    <n v="1"/>
    <n v="-97"/>
  </r>
  <r>
    <n v="95"/>
    <s v="Schimann"/>
    <s v="Matthus"/>
    <s v="mschimann2m@cdc.gov"/>
    <s v="Ortiz-Harvey"/>
    <s v="Services"/>
    <s v="Male"/>
    <s v="51.69.133.117"/>
    <n v="108.85914466913452"/>
    <d v="2023-05-24T00:00:00"/>
    <n v="195.42"/>
    <n v="195.42"/>
    <d v="2023-02-11T00:00:00"/>
    <n v="2023"/>
    <x v="10"/>
    <n v="1"/>
    <n v="-102"/>
  </r>
  <r>
    <n v="509"/>
    <s v="Haet"/>
    <s v="Etheline"/>
    <s v="ehaete4@answers.com"/>
    <s v="Hettinger, Kautzer and Schiller"/>
    <s v="Research and Development"/>
    <s v="Female"/>
    <s v="195.169.0.228"/>
    <n v="109.79135071330418"/>
    <d v="2023-08-12T00:00:00"/>
    <n v="149.26"/>
    <n v="149.26"/>
    <d v="2023-01-21T00:00:00"/>
    <n v="2023"/>
    <x v="0"/>
    <n v="1"/>
    <n v="-203"/>
  </r>
  <r>
    <n v="68"/>
    <s v="Tassaker"/>
    <s v="Arney"/>
    <s v="atassaker1v@webmd.com"/>
    <s v="Herzog, Mueller and Heidenreich"/>
    <s v="Marketing"/>
    <s v="Male"/>
    <s v="230.104.175.167"/>
    <n v="109.83252976994328"/>
    <d v="2022-10-20T00:00:00"/>
    <n v="111.02"/>
    <n v="111.02"/>
    <d v="2023-04-20T00:00:00"/>
    <n v="2023"/>
    <x v="4"/>
    <n v="1"/>
    <n v="182"/>
  </r>
  <r>
    <n v="409"/>
    <s v="Hollows"/>
    <s v="Ode"/>
    <s v="ohollowsbc@mayoclinic.com"/>
    <s v="Feil, Breitenberg and Rice"/>
    <s v="Training"/>
    <s v="Male"/>
    <s v="51.12.21.178"/>
    <n v="111.33363937919475"/>
    <d v="2022-09-29T00:00:00"/>
    <n v="358.59"/>
    <n v="358.59"/>
    <d v="2023-02-10T00:00:00"/>
    <n v="2023"/>
    <x v="10"/>
    <n v="1"/>
    <n v="134"/>
  </r>
  <r>
    <n v="585"/>
    <s v="Buckthorp"/>
    <s v="Celle"/>
    <s v="cbuckthorpg8@wisc.edu"/>
    <s v="Bauch LLC"/>
    <s v="Training"/>
    <s v="Female"/>
    <s v="244.122.172.87"/>
    <n v="111.71778390547793"/>
    <d v="2022-11-07T00:00:00"/>
    <n v="396.99"/>
    <n v="396.99"/>
    <d v="2023-04-07T00:00:00"/>
    <n v="2023"/>
    <x v="4"/>
    <n v="1"/>
    <n v="151"/>
  </r>
  <r>
    <n v="493"/>
    <s v="Levins"/>
    <s v="Dennison"/>
    <s v="dlevinsdo@wiley.com"/>
    <s v="Lakin, Keebler and Johns"/>
    <s v="Human Resources"/>
    <s v="Male"/>
    <s v="70.56.195.30"/>
    <n v="111.72092752628696"/>
    <d v="2022-11-21T00:00:00"/>
    <n v="370"/>
    <n v="370"/>
    <d v="2023-10-23T00:00:00"/>
    <n v="2023"/>
    <x v="6"/>
    <n v="1"/>
    <n v="336"/>
  </r>
  <r>
    <n v="473"/>
    <s v="Bartlet"/>
    <s v="Bard"/>
    <s v="bbartletd4@samsung.com"/>
    <s v="Wunsch, Gutkowski and Berge"/>
    <s v="Services"/>
    <s v="Male"/>
    <s v="86.135.186.2"/>
    <n v="112.77175751373228"/>
    <d v="2022-11-13T00:00:00"/>
    <n v="271.54000000000002"/>
    <n v="271.54000000000002"/>
    <d v="2023-08-31T00:00:00"/>
    <n v="2023"/>
    <x v="13"/>
    <n v="1"/>
    <n v="291"/>
  </r>
  <r>
    <n v="826"/>
    <s v="Cracknell"/>
    <s v="Maryrose"/>
    <s v="mcracknellmx@reference.com"/>
    <s v="Adams-Homenick"/>
    <s v="Legal"/>
    <s v="Female"/>
    <s v="46.146.52.60"/>
    <n v="112.88719124280325"/>
    <d v="2023-04-25T00:00:00"/>
    <n v="436.22"/>
    <n v="436.22"/>
    <d v="2023-10-23T00:00:00"/>
    <n v="2023"/>
    <x v="6"/>
    <n v="1"/>
    <n v="181"/>
  </r>
  <r>
    <n v="774"/>
    <s v="McElrea"/>
    <s v="Nye"/>
    <s v="nmcelrealh@creativecommons.org"/>
    <s v="Quigley-Rowe"/>
    <s v="Human Resources"/>
    <s v="Male"/>
    <s v="73.138.220.247"/>
    <n v="114.4040256668379"/>
    <m/>
    <n v="147.69999999999999"/>
    <n v="147.69999999999999"/>
    <d v="2023-07-02T00:00:00"/>
    <n v="2023"/>
    <x v="5"/>
    <n v="1"/>
    <s v=""/>
  </r>
  <r>
    <n v="630"/>
    <s v="Restall"/>
    <s v="Lock"/>
    <s v="lrestallhh@yellowpages.com"/>
    <s v="Herzog, Mueller and Heidenreich"/>
    <s v="Training"/>
    <s v="Male"/>
    <s v="242.19.192.196"/>
    <n v="114.5859892435974"/>
    <d v="2023-07-23T00:00:00"/>
    <n v="174.92"/>
    <n v="174.92"/>
    <d v="2023-04-12T00:00:00"/>
    <n v="2023"/>
    <x v="4"/>
    <n v="1"/>
    <n v="-102"/>
  </r>
  <r>
    <n v="699"/>
    <s v="Lippard"/>
    <s v="Kori"/>
    <s v="klippardje@desdev.cn"/>
    <s v="Lakin, Keebler and Johns"/>
    <s v="Accounting"/>
    <s v="Female"/>
    <s v="181.159.212.133"/>
    <n v="115.13874909585995"/>
    <d v="2023-04-17T00:00:00"/>
    <n v="434.97"/>
    <n v="434.97"/>
    <d v="2023-02-11T00:00:00"/>
    <n v="2023"/>
    <x v="10"/>
    <n v="1"/>
    <n v="-65"/>
  </r>
  <r>
    <n v="764"/>
    <s v="Merriday"/>
    <s v="Curr"/>
    <s v="cmerridayl7@youtu.be"/>
    <s v="Ortiz-Harvey"/>
    <s v="Legal"/>
    <s v="Male"/>
    <s v="95.253.105.26"/>
    <n v="115.32681938286144"/>
    <d v="2022-09-22T00:00:00"/>
    <m/>
    <n v="0"/>
    <d v="2023-05-24T00:00:00"/>
    <n v="2023"/>
    <x v="8"/>
    <n v="0"/>
    <n v="244"/>
  </r>
  <r>
    <n v="804"/>
    <s v="Gimlet"/>
    <s v="Cody"/>
    <s v="cgimletmb@wikimedia.org"/>
    <s v="Kuphal-Tillman"/>
    <s v="Services"/>
    <s v="Male"/>
    <s v="101.98.25.26"/>
    <n v="115.6999754592309"/>
    <d v="2023-02-09T00:00:00"/>
    <n v="140.53"/>
    <n v="140.53"/>
    <d v="2022-12-13T00:00:00"/>
    <n v="2022"/>
    <x v="1"/>
    <n v="1"/>
    <n v="-58"/>
  </r>
  <r>
    <n v="245"/>
    <s v="Wooldridge"/>
    <s v="Georgie"/>
    <s v="gwooldridge6s@nps.gov"/>
    <s v="Gerlach Inc"/>
    <s v="Research and Development"/>
    <s v="Female"/>
    <s v="51.143.66.207"/>
    <n v="116.0476388767482"/>
    <d v="2022-12-26T00:00:00"/>
    <n v="177.04"/>
    <n v="177.04"/>
    <d v="2023-08-06T00:00:00"/>
    <n v="2023"/>
    <x v="13"/>
    <n v="1"/>
    <n v="223"/>
  </r>
  <r>
    <n v="226"/>
    <s v="Worsfold"/>
    <s v="Cyrille"/>
    <s v="cworsfold69@amazonaws.com"/>
    <s v="Herzog, Mueller and Heidenreich"/>
    <s v="Training"/>
    <s v="Male"/>
    <s v="13.9.8.225"/>
    <n v="116.24590189373727"/>
    <d v="2023-02-15T00:00:00"/>
    <n v="265.45"/>
    <n v="265.45"/>
    <d v="2023-11-09T00:00:00"/>
    <n v="2023"/>
    <x v="9"/>
    <n v="1"/>
    <n v="267"/>
  </r>
  <r>
    <n v="775"/>
    <s v="Duffin"/>
    <s v="Teddie"/>
    <s v="tduffinli@ask.com"/>
    <s v="Ziemann Group"/>
    <s v="Legal"/>
    <s v="Male"/>
    <s v="48.254.182.161"/>
    <n v="116.32413350099804"/>
    <d v="2023-07-27T00:00:00"/>
    <n v="222.13"/>
    <n v="222.13"/>
    <d v="2023-10-31T00:00:00"/>
    <n v="2023"/>
    <x v="6"/>
    <n v="1"/>
    <n v="96"/>
  </r>
  <r>
    <n v="598"/>
    <s v="Longhurst"/>
    <s v="Steffen"/>
    <s v="slonghurstgl@narod.ru"/>
    <s v="Wunsch, Gutkowski and Berge"/>
    <s v="Sales"/>
    <s v="Male"/>
    <s v="98.191.0.171"/>
    <n v="118.09687895355565"/>
    <d v="2023-06-22T00:00:00"/>
    <n v="481.51"/>
    <n v="481.51"/>
    <d v="2023-10-24T00:00:00"/>
    <n v="2023"/>
    <x v="6"/>
    <n v="1"/>
    <n v="124"/>
  </r>
  <r>
    <n v="783"/>
    <s v="Hildrew"/>
    <s v="Anastassia"/>
    <s v="ahildrewlq@si.edu"/>
    <s v="Glover and Sons"/>
    <s v="Marketing"/>
    <s v="Female"/>
    <s v="6.201.124.145"/>
    <n v="119.27666109758523"/>
    <d v="2023-01-04T00:00:00"/>
    <n v="226.47"/>
    <n v="226.47"/>
    <d v="2023-09-30T00:00:00"/>
    <n v="2023"/>
    <x v="7"/>
    <n v="1"/>
    <n v="269"/>
  </r>
  <r>
    <n v="903"/>
    <s v="Kirwin"/>
    <s v="Arney"/>
    <s v="akirwinp2@msu.edu"/>
    <s v="Gerlach Inc"/>
    <s v="Support"/>
    <s v="Male"/>
    <s v="222.43.156.4"/>
    <n v="120.33347632802436"/>
    <d v="2023-05-15T00:00:00"/>
    <n v="490.61"/>
    <n v="490.61"/>
    <d v="2023-10-24T00:00:00"/>
    <n v="2023"/>
    <x v="6"/>
    <n v="1"/>
    <n v="162"/>
  </r>
  <r>
    <n v="323"/>
    <s v="Bryant"/>
    <s v="Dyanne"/>
    <s v="dbryant8y@samsung.com"/>
    <s v="Quigley-Rowe"/>
    <s v="Engineering"/>
    <s v="Female"/>
    <s v="3.178.231.108"/>
    <n v="120.56867132384274"/>
    <d v="2022-10-14T00:00:00"/>
    <n v="146.22999999999999"/>
    <n v="146.22999999999999"/>
    <d v="2023-09-02T00:00:00"/>
    <n v="2023"/>
    <x v="7"/>
    <n v="1"/>
    <n v="323"/>
  </r>
  <r>
    <n v="458"/>
    <s v="Surpliss"/>
    <s v="Artie"/>
    <s v="asurplisscp@sitemeter.com"/>
    <s v="Wunsch, Gutkowski and Berge"/>
    <s v="Services"/>
    <s v="Male"/>
    <s v="111.248.205.173"/>
    <n v="120.62324114628242"/>
    <d v="2023-02-23T00:00:00"/>
    <n v="402.43"/>
    <n v="402.43"/>
    <d v="2023-04-02T00:00:00"/>
    <n v="2023"/>
    <x v="4"/>
    <n v="1"/>
    <n v="38"/>
  </r>
  <r>
    <n v="519"/>
    <s v="Gasker"/>
    <s v="Kissie"/>
    <s v="kgaskeree@icq.com"/>
    <s v="Herzog, Mueller and Heidenreich"/>
    <s v="Human Resources"/>
    <s v="Female"/>
    <s v="28.83.127.77"/>
    <n v="120.78667250895782"/>
    <d v="2023-06-24T00:00:00"/>
    <n v="277.86"/>
    <n v="277.86"/>
    <d v="2022-11-21T00:00:00"/>
    <n v="2022"/>
    <x v="12"/>
    <n v="1"/>
    <n v="-215"/>
  </r>
  <r>
    <n v="162"/>
    <s v="MacShane"/>
    <s v="Caitlin"/>
    <s v="cmacshane4h@loc.gov"/>
    <s v="Feil, Breitenberg and Rice"/>
    <s v="Human Resources"/>
    <s v="Female"/>
    <s v="66.118.88.8"/>
    <n v="121.46557671608909"/>
    <d v="2022-08-21T00:00:00"/>
    <n v="256.60000000000002"/>
    <n v="256.60000000000002"/>
    <d v="2023-10-17T00:00:00"/>
    <n v="2023"/>
    <x v="6"/>
    <n v="1"/>
    <n v="422"/>
  </r>
  <r>
    <n v="34"/>
    <s v="Meachen"/>
    <s v="Aeriel"/>
    <s v="ameachenx@ebay.com"/>
    <s v="Feil, Breitenberg and Rice"/>
    <s v="Legal"/>
    <s v="Female"/>
    <s v="56.243.118.138"/>
    <n v="121.69449806702009"/>
    <d v="2023-02-15T00:00:00"/>
    <n v="135.36000000000001"/>
    <n v="135.36000000000001"/>
    <d v="2022-12-31T00:00:00"/>
    <n v="2022"/>
    <x v="1"/>
    <n v="1"/>
    <n v="-46"/>
  </r>
  <r>
    <n v="837"/>
    <s v="Pawlicki"/>
    <s v="Zebedee"/>
    <s v="zpawlickin8@linkedin.com"/>
    <s v="Hettinger, Kautzer and Schiller"/>
    <s v="Human Resources"/>
    <s v="Male"/>
    <s v="178.231.189.78"/>
    <n v="122.6805591927871"/>
    <d v="2022-11-06T00:00:00"/>
    <n v="278.77"/>
    <n v="278.77"/>
    <d v="2023-08-19T00:00:00"/>
    <n v="2023"/>
    <x v="13"/>
    <n v="1"/>
    <n v="286"/>
  </r>
  <r>
    <n v="948"/>
    <s v="Spofford"/>
    <s v="Corly"/>
    <s v="cspoffordqb@virginia.edu"/>
    <s v="Herzog, Mueller and Heidenreich"/>
    <s v="Business Development"/>
    <s v="Female"/>
    <s v="189.225.130.235"/>
    <n v="122.72332983462995"/>
    <d v="2023-01-07T00:00:00"/>
    <n v="255.88"/>
    <n v="255.88"/>
    <d v="2022-11-17T00:00:00"/>
    <n v="2022"/>
    <x v="12"/>
    <n v="1"/>
    <n v="-51"/>
  </r>
  <r>
    <n v="252"/>
    <s v="Lillgard"/>
    <s v="Kristy"/>
    <s v="klillgard6z@pagesperso-orange.fr"/>
    <s v="Fisher-Morissette"/>
    <s v="Marketing"/>
    <s v="Female"/>
    <s v="8.202.239.171"/>
    <n v="123.12764999157343"/>
    <d v="2023-04-11T00:00:00"/>
    <n v="195.06"/>
    <n v="195.06"/>
    <d v="2023-09-22T00:00:00"/>
    <n v="2023"/>
    <x v="7"/>
    <n v="1"/>
    <n v="164"/>
  </r>
  <r>
    <n v="702"/>
    <s v="Calan"/>
    <s v="Bram"/>
    <s v="bcalanjh@yale.edu"/>
    <s v="Ortiz-Harvey"/>
    <s v="Services"/>
    <s v="Male"/>
    <s v="206.168.252.73"/>
    <n v="123.21644904593983"/>
    <d v="2022-12-15T00:00:00"/>
    <n v="248.12"/>
    <n v="248.12"/>
    <d v="2023-07-25T00:00:00"/>
    <n v="2023"/>
    <x v="5"/>
    <n v="1"/>
    <n v="222"/>
  </r>
  <r>
    <n v="854"/>
    <s v="Linnard"/>
    <s v="Luz"/>
    <s v="llinnardnp@bizjournals.com"/>
    <s v="Ortiz-Harvey"/>
    <s v="Support"/>
    <s v="Female"/>
    <s v="175.54.153.149"/>
    <n v="126.01245498821247"/>
    <d v="2023-09-20T00:00:00"/>
    <n v="116.18"/>
    <n v="116.18"/>
    <d v="2023-06-24T00:00:00"/>
    <n v="2023"/>
    <x v="3"/>
    <n v="0"/>
    <n v="-88"/>
  </r>
  <r>
    <n v="154"/>
    <s v="Scading"/>
    <s v="Alleen"/>
    <s v="ascading49@gravatar.com"/>
    <s v="Kuphal-Tillman"/>
    <s v="Training"/>
    <s v="Female"/>
    <s v="118.50.217.63"/>
    <n v="126.0290588661537"/>
    <d v="2022-10-14T00:00:00"/>
    <n v="316.8"/>
    <n v="316.8"/>
    <d v="2023-11-01T00:00:00"/>
    <n v="2023"/>
    <x v="9"/>
    <n v="1"/>
    <n v="383"/>
  </r>
  <r>
    <n v="483"/>
    <s v="Ritter"/>
    <s v="Benjie"/>
    <s v="britterde@intel.com"/>
    <s v="Adams-Homenick"/>
    <s v="Accounting"/>
    <s v="Male"/>
    <s v="101.146.219.157"/>
    <n v="127.58544628061239"/>
    <d v="2023-01-27T00:00:00"/>
    <n v="384.09"/>
    <n v="384.09"/>
    <d v="2023-08-20T00:00:00"/>
    <n v="2023"/>
    <x v="13"/>
    <n v="1"/>
    <n v="205"/>
  </r>
  <r>
    <n v="801"/>
    <s v="Cartner"/>
    <s v="Corey"/>
    <s v="ccartnerm8@blog.com"/>
    <s v="Wunsch, Gutkowski and Berge"/>
    <s v="Human Resources"/>
    <s v="Male"/>
    <s v="33.125.157.67"/>
    <n v="127.76832743697064"/>
    <d v="2023-08-03T00:00:00"/>
    <n v="193.02"/>
    <n v="193.02"/>
    <d v="2022-12-06T00:00:00"/>
    <n v="2022"/>
    <x v="1"/>
    <n v="1"/>
    <n v="-240"/>
  </r>
  <r>
    <n v="729"/>
    <s v="Crucitti"/>
    <s v="Krysta"/>
    <s v="kcrucittik8@wp.com"/>
    <s v="Quigley-Rowe"/>
    <s v="Services"/>
    <s v="Female"/>
    <s v="60.232.179.225"/>
    <n v="128.68327176111495"/>
    <d v="2022-09-06T00:00:00"/>
    <n v="394.12"/>
    <n v="394.12"/>
    <d v="2023-02-17T00:00:00"/>
    <n v="2023"/>
    <x v="10"/>
    <n v="1"/>
    <n v="164"/>
  </r>
  <r>
    <n v="357"/>
    <s v="Minelli"/>
    <s v="Kara"/>
    <s v="kminelli9w@xing.com"/>
    <s v="Ortiz-Harvey"/>
    <s v="Support"/>
    <s v="Female"/>
    <s v="133.1.238.230"/>
    <n v="129.22148580674551"/>
    <d v="2023-08-25T00:00:00"/>
    <n v="341.98"/>
    <n v="341.98"/>
    <d v="2023-03-30T00:00:00"/>
    <n v="2023"/>
    <x v="2"/>
    <n v="1"/>
    <n v="-148"/>
  </r>
  <r>
    <n v="198"/>
    <s v="Legister"/>
    <s v="Traver"/>
    <s v="tlegister5h@paginegialle.it"/>
    <s v="Herzog, Mueller and Heidenreich"/>
    <s v="Engineering"/>
    <s v="Male"/>
    <s v="252.88.221.230"/>
    <n v="129.82803710891054"/>
    <d v="2023-03-02T00:00:00"/>
    <m/>
    <n v="0"/>
    <d v="2023-06-01T00:00:00"/>
    <n v="2023"/>
    <x v="3"/>
    <n v="0"/>
    <n v="91"/>
  </r>
  <r>
    <n v="237"/>
    <s v="Ettridge"/>
    <s v="Janeen"/>
    <s v="jettridge6k@shinystat.com"/>
    <s v="Ortiz-Harvey"/>
    <s v="Research and Development"/>
    <s v="Female"/>
    <s v="97.237.234.198"/>
    <n v="130.21044007805182"/>
    <d v="2022-11-15T00:00:00"/>
    <m/>
    <n v="0"/>
    <d v="2022-12-12T00:00:00"/>
    <n v="2022"/>
    <x v="1"/>
    <n v="0"/>
    <n v="27"/>
  </r>
  <r>
    <n v="482"/>
    <s v="Puzey"/>
    <s v="Elberta"/>
    <s v="epuzeydd@uiuc.edu"/>
    <s v="Ortiz-Harvey"/>
    <s v="Human Resources"/>
    <s v="Female"/>
    <s v="41.175.120.138"/>
    <n v="130.32310871471094"/>
    <d v="2023-10-17T00:00:00"/>
    <n v="350.97"/>
    <n v="350.97"/>
    <d v="2022-12-04T00:00:00"/>
    <n v="2022"/>
    <x v="1"/>
    <n v="1"/>
    <n v="-317"/>
  </r>
  <r>
    <n v="646"/>
    <s v="Nutbeam"/>
    <s v="Neila"/>
    <s v="nnutbeamhx@fotki.com"/>
    <s v="Gerlach Inc"/>
    <s v="Human Resources"/>
    <s v="Female"/>
    <s v="140.132.155.94"/>
    <n v="130.62352183899492"/>
    <d v="2022-11-21T00:00:00"/>
    <n v="315.70999999999998"/>
    <n v="315.70999999999998"/>
    <d v="2023-05-14T00:00:00"/>
    <n v="2023"/>
    <x v="8"/>
    <n v="1"/>
    <n v="174"/>
  </r>
  <r>
    <n v="123"/>
    <s v="Rayhill"/>
    <s v="Florina"/>
    <s v="frayhill3e@japanpost.jp"/>
    <s v="Bauch LLC"/>
    <s v="Services"/>
    <s v="Female"/>
    <s v="111.129.223.71"/>
    <n v="130.98085957866383"/>
    <d v="2023-07-29T00:00:00"/>
    <n v="215.89"/>
    <n v="215.89"/>
    <d v="2023-01-31T00:00:00"/>
    <n v="2023"/>
    <x v="0"/>
    <n v="1"/>
    <n v="-179"/>
  </r>
  <r>
    <n v="548"/>
    <s v="Martinec"/>
    <s v="Hermina"/>
    <s v="hmartinecf7@wikimedia.org"/>
    <s v="Feil, Breitenberg and Rice"/>
    <s v="Research and Development"/>
    <s v="Female"/>
    <s v="75.20.130.77"/>
    <n v="131.03600180794112"/>
    <d v="2022-12-17T00:00:00"/>
    <n v="308.45"/>
    <n v="308.45"/>
    <d v="2023-03-21T00:00:00"/>
    <n v="2023"/>
    <x v="2"/>
    <n v="1"/>
    <n v="94"/>
  </r>
  <r>
    <n v="416"/>
    <s v="Elia"/>
    <s v="Forest"/>
    <s v="feliabj@deviantart.com"/>
    <s v="Kuphal-Tillman"/>
    <s v="Research and Development"/>
    <s v="Male"/>
    <s v="203.192.20.229"/>
    <n v="131.57573747215204"/>
    <d v="2023-07-02T00:00:00"/>
    <n v="171.52"/>
    <n v="171.52"/>
    <d v="2023-04-09T00:00:00"/>
    <n v="2023"/>
    <x v="4"/>
    <n v="1"/>
    <n v="-84"/>
  </r>
  <r>
    <n v="47"/>
    <s v="Carney"/>
    <s v="Gaynor"/>
    <s v="gcarney1a@google.co.jp"/>
    <s v="Ortiz-Harvey"/>
    <s v="Legal"/>
    <s v="Female"/>
    <s v="63.100.79.190"/>
    <n v="133.38349532754876"/>
    <d v="2022-09-13T00:00:00"/>
    <n v="191.62"/>
    <n v="191.62"/>
    <d v="2023-06-30T00:00:00"/>
    <n v="2023"/>
    <x v="3"/>
    <n v="1"/>
    <n v="290"/>
  </r>
  <r>
    <n v="839"/>
    <s v="Collicott"/>
    <s v="Hurleigh"/>
    <s v="hcollicottna@uiuc.edu"/>
    <s v="Ortiz-Harvey"/>
    <s v="Training"/>
    <s v="Male"/>
    <s v="79.127.106.118"/>
    <n v="133.55503345186668"/>
    <d v="2023-07-07T00:00:00"/>
    <n v="332.17"/>
    <n v="332.17"/>
    <d v="2022-11-14T00:00:00"/>
    <n v="2022"/>
    <x v="12"/>
    <n v="1"/>
    <n v="-235"/>
  </r>
  <r>
    <n v="794"/>
    <s v="Vasyagin"/>
    <s v="Austin"/>
    <s v="avasyaginm1@oakley.com"/>
    <s v="Fisher-Morissette"/>
    <s v="Business Development"/>
    <s v="Male"/>
    <s v="188.62.197.200"/>
    <n v="133.78272044948767"/>
    <d v="2022-12-09T00:00:00"/>
    <n v="167.97"/>
    <n v="167.97"/>
    <d v="2022-12-24T00:00:00"/>
    <n v="2022"/>
    <x v="1"/>
    <n v="1"/>
    <n v="15"/>
  </r>
  <r>
    <n v="656"/>
    <s v="Hulls"/>
    <s v="Dorine"/>
    <s v="dhullsi7@reference.com"/>
    <s v="Feil, Breitenberg and Rice"/>
    <s v="Services"/>
    <s v="Female"/>
    <s v="232.24.73.117"/>
    <n v="134.11916071514347"/>
    <d v="2023-09-13T00:00:00"/>
    <n v="453.29"/>
    <n v="453.29"/>
    <d v="2023-04-01T00:00:00"/>
    <n v="2023"/>
    <x v="4"/>
    <n v="1"/>
    <n v="-165"/>
  </r>
  <r>
    <n v="779"/>
    <s v="Mishow"/>
    <s v="Rollo"/>
    <s v="rmishowlm@tiny.cc"/>
    <s v="Fisher-Morissette"/>
    <s v="Sales"/>
    <s v="Male"/>
    <s v="152.252.57.204"/>
    <n v="135.06735439234566"/>
    <d v="2023-06-13T00:00:00"/>
    <n v="284.73"/>
    <n v="284.73"/>
    <m/>
    <n v="1900"/>
    <x v="11"/>
    <n v="1"/>
    <s v=""/>
  </r>
  <r>
    <n v="962"/>
    <s v="Janu"/>
    <s v="Jorgan"/>
    <s v="jjanuqp@geocities.jp"/>
    <s v="Feil, Breitenberg and Rice"/>
    <s v="Services"/>
    <s v="Male"/>
    <s v="217.110.9.75"/>
    <n v="135.55024593765009"/>
    <d v="2023-09-04T00:00:00"/>
    <n v="297.39"/>
    <n v="297.39"/>
    <d v="2023-09-28T00:00:00"/>
    <n v="2023"/>
    <x v="7"/>
    <n v="1"/>
    <n v="24"/>
  </r>
  <r>
    <n v="593"/>
    <s v="Landreth"/>
    <s v="Richart"/>
    <s v="rlandrethgg@last.fm"/>
    <s v="Adams-Homenick"/>
    <s v="Marketing"/>
    <s v="Male"/>
    <s v="195.182.223.22"/>
    <n v="135.55463683544824"/>
    <d v="2023-06-24T00:00:00"/>
    <n v="267.55"/>
    <n v="267.55"/>
    <d v="2023-07-31T00:00:00"/>
    <n v="2023"/>
    <x v="5"/>
    <n v="1"/>
    <n v="37"/>
  </r>
  <r>
    <n v="622"/>
    <s v="Botte"/>
    <s v="Lind"/>
    <s v="lbotteh9@google.co.jp"/>
    <s v="Lakin, Keebler and Johns"/>
    <s v="Marketing"/>
    <s v="Male"/>
    <s v="226.85.8.144"/>
    <n v="136.4121129931363"/>
    <d v="2023-02-09T00:00:00"/>
    <n v="204.3"/>
    <n v="204.3"/>
    <d v="2023-08-26T00:00:00"/>
    <n v="2023"/>
    <x v="13"/>
    <n v="1"/>
    <n v="198"/>
  </r>
  <r>
    <n v="708"/>
    <s v="Durden"/>
    <s v="Keefer"/>
    <s v="kdurdenjn@yolasite.com"/>
    <s v="Wunsch, Gutkowski and Berge"/>
    <s v="Product Management"/>
    <s v="Male"/>
    <s v="183.152.36.193"/>
    <n v="138.21181435445297"/>
    <d v="2023-09-20T00:00:00"/>
    <n v="335.71"/>
    <n v="335.71"/>
    <d v="2023-08-31T00:00:00"/>
    <n v="2023"/>
    <x v="13"/>
    <n v="1"/>
    <n v="-20"/>
  </r>
  <r>
    <n v="784"/>
    <s v="McFade"/>
    <s v="Land"/>
    <s v="lmcfadelr@eepurl.com"/>
    <s v="Herzog, Mueller and Heidenreich"/>
    <s v="Engineering"/>
    <s v="Male"/>
    <s v="215.208.149.43"/>
    <n v="138.59726276282947"/>
    <d v="2022-12-27T00:00:00"/>
    <n v="360.43"/>
    <n v="360.43"/>
    <d v="2023-04-02T00:00:00"/>
    <n v="2023"/>
    <x v="4"/>
    <n v="1"/>
    <n v="96"/>
  </r>
  <r>
    <n v="671"/>
    <s v="Claybourne"/>
    <s v="Gabriella"/>
    <s v="gclaybourneim@loc.gov"/>
    <s v="Feil, Breitenberg and Rice"/>
    <s v="Human Resources"/>
    <s v="Female"/>
    <s v="57.181.144.193"/>
    <n v="139.41463720183162"/>
    <d v="2023-03-10T00:00:00"/>
    <n v="148.01"/>
    <n v="148.01"/>
    <d v="2023-04-19T00:00:00"/>
    <n v="2023"/>
    <x v="4"/>
    <n v="1"/>
    <n v="40"/>
  </r>
  <r>
    <n v="127"/>
    <s v="Trevaskis"/>
    <s v="Giulia"/>
    <s v="gtrevaskis3i@hao123.com"/>
    <s v="Lakin, Keebler and Johns"/>
    <s v="Research and Development"/>
    <s v="Female"/>
    <s v="43.31.159.223"/>
    <n v="139.69845394697049"/>
    <d v="2022-10-21T00:00:00"/>
    <n v="122.74"/>
    <n v="122.74"/>
    <d v="2023-04-20T00:00:00"/>
    <n v="2023"/>
    <x v="4"/>
    <n v="0"/>
    <n v="181"/>
  </r>
  <r>
    <n v="361"/>
    <s v="Rosso"/>
    <s v="Kathy"/>
    <s v="krossoa0@ft.com"/>
    <s v="Herzog, Mueller and Heidenreich"/>
    <s v="Product Management"/>
    <s v="Female"/>
    <s v="201.115.4.182"/>
    <n v="139.79972629111208"/>
    <d v="2023-07-12T00:00:00"/>
    <n v="344.48"/>
    <n v="344.48"/>
    <d v="2023-10-19T00:00:00"/>
    <n v="2023"/>
    <x v="6"/>
    <n v="1"/>
    <n v="99"/>
  </r>
  <r>
    <n v="112"/>
    <s v="Margrem"/>
    <s v="Kassia"/>
    <s v="kmargrem33@technorati.com"/>
    <s v="Hettinger, Kautzer and Schiller"/>
    <s v="Training"/>
    <s v="Female"/>
    <s v="246.164.145.210"/>
    <n v="140.22194516398079"/>
    <d v="2022-10-30T00:00:00"/>
    <n v="460.72"/>
    <n v="460.72"/>
    <d v="2023-10-27T00:00:00"/>
    <n v="2023"/>
    <x v="6"/>
    <n v="1"/>
    <n v="362"/>
  </r>
  <r>
    <n v="57"/>
    <s v="Tresise"/>
    <s v="Eada"/>
    <s v="etresise1k@tiny.cc"/>
    <s v="Quigley-Rowe"/>
    <s v="Marketing"/>
    <s v="Female"/>
    <s v="235.131.196.143"/>
    <n v="140.22528415760914"/>
    <d v="2023-03-07T00:00:00"/>
    <n v="176.72"/>
    <n v="176.72"/>
    <d v="2023-07-23T00:00:00"/>
    <n v="2023"/>
    <x v="5"/>
    <n v="1"/>
    <n v="138"/>
  </r>
  <r>
    <n v="277"/>
    <s v="Bradnock"/>
    <s v="Hanna"/>
    <s v="hbradnock7o@163.com"/>
    <s v="Quigley-Rowe"/>
    <s v="Services"/>
    <s v="Female"/>
    <s v="132.163.96.143"/>
    <n v="140.40597148489459"/>
    <d v="2023-05-25T00:00:00"/>
    <n v="235.08"/>
    <n v="235.08"/>
    <d v="2023-06-04T00:00:00"/>
    <n v="2023"/>
    <x v="3"/>
    <n v="1"/>
    <n v="10"/>
  </r>
  <r>
    <n v="843"/>
    <s v="Stockall"/>
    <s v="Jehu"/>
    <s v="jstockallne@acquirethisname.com"/>
    <s v="Herzog, Mueller and Heidenreich"/>
    <s v="Accounting"/>
    <s v="Male"/>
    <s v="134.33.179.10"/>
    <n v="140.70493635031724"/>
    <d v="2023-06-27T00:00:00"/>
    <n v="121.46"/>
    <n v="121.46"/>
    <d v="2023-03-07T00:00:00"/>
    <n v="2023"/>
    <x v="2"/>
    <n v="0"/>
    <n v="-112"/>
  </r>
  <r>
    <n v="134"/>
    <s v="DelaField"/>
    <s v="Darb"/>
    <s v="ddelafield3p@xing.com"/>
    <s v="Glover and Sons"/>
    <s v="Marketing"/>
    <s v="Male"/>
    <s v="243.83.65.162"/>
    <n v="141.38798795606442"/>
    <d v="2023-03-28T00:00:00"/>
    <n v="373.92"/>
    <n v="373.92"/>
    <d v="2022-11-10T00:00:00"/>
    <n v="2022"/>
    <x v="12"/>
    <n v="1"/>
    <n v="-138"/>
  </r>
  <r>
    <n v="284"/>
    <s v="Dunbleton"/>
    <s v="Berenice"/>
    <s v="bdunbleton7v@narod.ru"/>
    <s v="Feil, Breitenberg and Rice"/>
    <s v="Research and Development"/>
    <s v="Female"/>
    <s v="144.239.253.79"/>
    <n v="142.01474761344815"/>
    <d v="2022-09-27T00:00:00"/>
    <n v="106.2"/>
    <n v="106.2"/>
    <d v="2023-03-27T00:00:00"/>
    <n v="2023"/>
    <x v="2"/>
    <n v="0"/>
    <n v="181"/>
  </r>
  <r>
    <n v="377"/>
    <s v="Baines"/>
    <s v="Abbot"/>
    <s v="abainesag@netscape.com"/>
    <s v="Glover and Sons"/>
    <s v="Services"/>
    <s v="Male"/>
    <s v="71.86.200.47"/>
    <n v="142.46259267017524"/>
    <d v="2023-04-20T00:00:00"/>
    <n v="107.1"/>
    <n v="107.1"/>
    <d v="2022-11-29T00:00:00"/>
    <n v="2022"/>
    <x v="12"/>
    <n v="0"/>
    <n v="-142"/>
  </r>
  <r>
    <n v="823"/>
    <s v="Sterley"/>
    <s v="Kala"/>
    <s v="ksterleymu@geocities.jp"/>
    <s v="Hettinger, Kautzer and Schiller"/>
    <s v="Research and Development"/>
    <s v="Female"/>
    <s v="24.20.104.157"/>
    <n v="143.05698706720571"/>
    <d v="2023-08-30T00:00:00"/>
    <n v="127.67"/>
    <n v="127.67"/>
    <d v="2023-04-01T00:00:00"/>
    <n v="2023"/>
    <x v="4"/>
    <n v="0"/>
    <n v="-151"/>
  </r>
  <r>
    <n v="848"/>
    <s v="Willcott"/>
    <s v="Kellina"/>
    <s v="kwillcottnj@jugem.jp"/>
    <s v="Kuphal-Tillman"/>
    <s v="Legal"/>
    <s v="Female"/>
    <s v="14.172.159.9"/>
    <n v="143.29686100333373"/>
    <d v="2022-12-04T00:00:00"/>
    <n v="203.05"/>
    <n v="203.05"/>
    <d v="2023-01-11T00:00:00"/>
    <n v="2023"/>
    <x v="0"/>
    <n v="1"/>
    <n v="38"/>
  </r>
  <r>
    <n v="310"/>
    <s v="Longford"/>
    <s v="Freedman"/>
    <s v="flongford8l@hud.gov"/>
    <s v="Lakin, Keebler and Johns"/>
    <s v="Services"/>
    <s v="Male"/>
    <s v="94.45.192.237"/>
    <n v="143.43010427498888"/>
    <d v="2023-04-27T00:00:00"/>
    <n v="451.64"/>
    <n v="451.64"/>
    <d v="2023-10-15T00:00:00"/>
    <n v="2023"/>
    <x v="6"/>
    <n v="1"/>
    <n v="171"/>
  </r>
  <r>
    <n v="260"/>
    <s v="Klemke"/>
    <s v="Salaidh"/>
    <s v="sklemke77@fotki.com"/>
    <s v="Bauch LLC"/>
    <s v="Product Management"/>
    <s v="Female"/>
    <s v="255.246.199.166"/>
    <n v="144.09209769410694"/>
    <d v="2022-10-20T00:00:00"/>
    <n v="390.85"/>
    <n v="390.85"/>
    <d v="2023-04-07T00:00:00"/>
    <n v="2023"/>
    <x v="4"/>
    <n v="1"/>
    <n v="169"/>
  </r>
  <r>
    <n v="399"/>
    <s v="Hogbourne"/>
    <s v="Timotheus"/>
    <s v="thogbourneb2@weather.com"/>
    <s v="Kuphal-Tillman"/>
    <s v="Support"/>
    <s v="Male"/>
    <s v="206.94.125.133"/>
    <n v="145.11280912215526"/>
    <d v="2022-10-29T00:00:00"/>
    <n v="463.29"/>
    <n v="463.29"/>
    <d v="2023-11-04T00:00:00"/>
    <n v="2023"/>
    <x v="9"/>
    <n v="1"/>
    <n v="371"/>
  </r>
  <r>
    <n v="872"/>
    <s v="Agnew"/>
    <s v="Eilis"/>
    <s v="eagnewo7@walmart.com"/>
    <s v="Herzog, Mueller and Heidenreich"/>
    <s v="Marketing"/>
    <s v="Female"/>
    <s v="55.150.177.190"/>
    <n v="145.85212091564028"/>
    <d v="2023-04-24T00:00:00"/>
    <n v="370.2"/>
    <n v="370.2"/>
    <d v="2023-10-15T00:00:00"/>
    <n v="2023"/>
    <x v="6"/>
    <n v="1"/>
    <n v="174"/>
  </r>
  <r>
    <n v="981"/>
    <s v="Lammert"/>
    <s v="Gannie"/>
    <s v="glammertr8@newsvine.com"/>
    <s v="Herzog, Mueller and Heidenreich"/>
    <s v="Training"/>
    <s v="Male"/>
    <s v="172.189.79.96"/>
    <n v="145.95254283558535"/>
    <d v="2023-05-22T00:00:00"/>
    <m/>
    <n v="0"/>
    <m/>
    <n v="1900"/>
    <x v="11"/>
    <n v="0"/>
    <s v=""/>
  </r>
  <r>
    <n v="81"/>
    <s v="Beltzner"/>
    <s v="Pavel"/>
    <s v="pbeltzner28@cmu.edu"/>
    <s v="Adams-Homenick"/>
    <s v="Human Resources"/>
    <s v="Male"/>
    <s v="160.42.72.131"/>
    <n v="146.5433820179353"/>
    <d v="2022-12-02T00:00:00"/>
    <n v="307.23"/>
    <n v="307.23"/>
    <d v="2022-12-13T00:00:00"/>
    <n v="2022"/>
    <x v="1"/>
    <n v="1"/>
    <n v="11"/>
  </r>
  <r>
    <n v="635"/>
    <s v="Vicarey"/>
    <s v="Romy"/>
    <s v="rvicareyhm@flickr.com"/>
    <s v="Quigley-Rowe"/>
    <s v="Marketing"/>
    <s v="Female"/>
    <s v="143.107.170.215"/>
    <n v="147.03497844466904"/>
    <d v="2022-12-19T00:00:00"/>
    <n v="276.61"/>
    <n v="276.61"/>
    <d v="2022-12-27T00:00:00"/>
    <n v="2022"/>
    <x v="1"/>
    <n v="1"/>
    <n v="8"/>
  </r>
  <r>
    <n v="715"/>
    <s v="Woodrup"/>
    <s v="Harry"/>
    <s v="hwoodrupju@msn.com"/>
    <s v="Ziemann Group"/>
    <s v="Sales"/>
    <s v="Male"/>
    <s v="249.109.42.185"/>
    <n v="148.51801646950949"/>
    <d v="2023-05-16T00:00:00"/>
    <n v="398.98"/>
    <n v="398.98"/>
    <d v="2023-09-30T00:00:00"/>
    <n v="2023"/>
    <x v="7"/>
    <n v="1"/>
    <n v="137"/>
  </r>
  <r>
    <n v="680"/>
    <s v="Bonnet"/>
    <s v="Meggi"/>
    <s v="mbonnetiv@columbia.edu"/>
    <s v="Kuphal-Tillman"/>
    <s v="Legal"/>
    <s v="Female"/>
    <s v="209.39.255.194"/>
    <n v="148.73395559745282"/>
    <d v="2022-09-17T00:00:00"/>
    <n v="211.96"/>
    <n v="211.96"/>
    <d v="2023-04-26T00:00:00"/>
    <n v="2023"/>
    <x v="4"/>
    <n v="1"/>
    <n v="221"/>
  </r>
  <r>
    <n v="579"/>
    <s v="Glaves"/>
    <s v="Myrlene"/>
    <s v="mglavesg2@oaic.gov.au"/>
    <s v="Adams-Homenick"/>
    <s v="Business Development"/>
    <s v="Female"/>
    <s v="134.231.18.250"/>
    <n v="150.47268272748852"/>
    <d v="2022-12-14T00:00:00"/>
    <n v="190.79"/>
    <n v="190.79"/>
    <d v="2022-12-19T00:00:00"/>
    <n v="2022"/>
    <x v="1"/>
    <n v="1"/>
    <n v="5"/>
  </r>
  <r>
    <n v="802"/>
    <s v="McMackin"/>
    <s v="Barry"/>
    <s v="bmcmackinm9@geocities.com"/>
    <s v="Gerlach Inc"/>
    <s v="Research and Development"/>
    <s v="Male"/>
    <s v="145.21.246.80"/>
    <n v="150.86374208894887"/>
    <d v="2023-04-27T00:00:00"/>
    <n v="431.37"/>
    <n v="431.37"/>
    <d v="2023-11-08T00:00:00"/>
    <n v="2023"/>
    <x v="9"/>
    <n v="1"/>
    <n v="195"/>
  </r>
  <r>
    <n v="820"/>
    <s v="Levington"/>
    <s v="Kelley"/>
    <s v="klevingtonmr@istockphoto.com"/>
    <s v="Quigley-Rowe"/>
    <s v="Accounting"/>
    <s v="Male"/>
    <s v="161.202.69.136"/>
    <n v="151.39401826888175"/>
    <d v="2023-05-17T00:00:00"/>
    <n v="338.68"/>
    <n v="338.68"/>
    <d v="2023-10-22T00:00:00"/>
    <n v="2023"/>
    <x v="6"/>
    <n v="1"/>
    <n v="158"/>
  </r>
  <r>
    <n v="536"/>
    <s v="Batty"/>
    <s v="Wade"/>
    <s v="wbattyev@ebay.com"/>
    <s v="Gerlach Inc"/>
    <s v="Legal"/>
    <s v="Male"/>
    <s v="120.47.102.233"/>
    <n v="151.60712607678792"/>
    <d v="2022-10-22T00:00:00"/>
    <n v="475.84"/>
    <n v="475.84"/>
    <d v="2023-10-23T00:00:00"/>
    <n v="2023"/>
    <x v="6"/>
    <n v="1"/>
    <n v="366"/>
  </r>
  <r>
    <n v="845"/>
    <s v="Krikorian"/>
    <s v="Helge"/>
    <s v="hkrikorianng@disqus.com"/>
    <s v="Gerlach Inc"/>
    <s v="Engineering"/>
    <s v="Female"/>
    <s v="250.121.95.239"/>
    <n v="151.83821235732299"/>
    <d v="2022-08-26T00:00:00"/>
    <n v="233.9"/>
    <n v="233.9"/>
    <d v="2023-05-27T00:00:00"/>
    <n v="2023"/>
    <x v="8"/>
    <n v="1"/>
    <n v="274"/>
  </r>
  <r>
    <n v="148"/>
    <s v="Friese"/>
    <s v="Dasya"/>
    <s v="dfriese43@europa.eu"/>
    <s v="Glover and Sons"/>
    <s v="Product Management"/>
    <s v="Female"/>
    <s v="25.23.14.211"/>
    <n v="151.87018286183073"/>
    <d v="2023-08-28T00:00:00"/>
    <n v="130.69999999999999"/>
    <n v="130.69999999999999"/>
    <d v="2023-05-01T00:00:00"/>
    <n v="2023"/>
    <x v="8"/>
    <n v="0"/>
    <n v="-119"/>
  </r>
  <r>
    <n v="3"/>
    <s v="Feaveer"/>
    <s v="Janetta"/>
    <s v="jfeaveer2@artisteer.com"/>
    <s v="Feil, Breitenberg and Rice"/>
    <s v="Research and Development"/>
    <s v="Female"/>
    <s v="232.215.169.44"/>
    <n v="152.10640437449268"/>
    <d v="2023-02-21T00:00:00"/>
    <n v="256.08999999999997"/>
    <n v="256.08999999999997"/>
    <d v="2023-08-29T00:00:00"/>
    <n v="2023"/>
    <x v="13"/>
    <n v="1"/>
    <n v="189"/>
  </r>
  <r>
    <n v="797"/>
    <s v="Schimonek"/>
    <s v="Rutledge"/>
    <s v="rschimonekm4@last.fm"/>
    <s v="Adams-Homenick"/>
    <s v="Human Resources"/>
    <s v="Male"/>
    <s v="21.42.175.194"/>
    <n v="153.35145279307272"/>
    <d v="2022-09-25T00:00:00"/>
    <m/>
    <n v="0"/>
    <d v="2023-10-27T00:00:00"/>
    <n v="2023"/>
    <x v="6"/>
    <n v="0"/>
    <n v="397"/>
  </r>
  <r>
    <n v="242"/>
    <s v="Bough"/>
    <s v="Brenden"/>
    <s v="bbough6p@ed.gov"/>
    <s v="Herzog, Mueller and Heidenreich"/>
    <s v="Sales"/>
    <s v="Male"/>
    <s v="57.179.2.129"/>
    <n v="153.58080947133655"/>
    <d v="2022-11-30T00:00:00"/>
    <n v="208.9"/>
    <n v="208.9"/>
    <d v="2023-04-17T00:00:00"/>
    <n v="2023"/>
    <x v="4"/>
    <n v="1"/>
    <n v="138"/>
  </r>
  <r>
    <n v="651"/>
    <s v="Ommanney"/>
    <s v="Ray"/>
    <s v="rommanneyi2@angelfire.com"/>
    <s v="Lakin, Keebler and Johns"/>
    <s v="Legal"/>
    <s v="Male"/>
    <s v="24.206.74.149"/>
    <n v="154.85147357630851"/>
    <d v="2023-06-22T00:00:00"/>
    <n v="254.46"/>
    <n v="254.46"/>
    <d v="2022-11-24T00:00:00"/>
    <n v="2022"/>
    <x v="12"/>
    <n v="1"/>
    <n v="-210"/>
  </r>
  <r>
    <n v="873"/>
    <s v="Filan"/>
    <s v="Gal"/>
    <s v="gfilano8@de.vu"/>
    <s v="Wunsch, Gutkowski and Berge"/>
    <s v="Sales"/>
    <s v="Male"/>
    <s v="177.71.189.119"/>
    <n v="154.85546924837186"/>
    <d v="2022-11-16T00:00:00"/>
    <n v="196.2"/>
    <n v="196.2"/>
    <d v="2023-09-06T00:00:00"/>
    <n v="2023"/>
    <x v="7"/>
    <n v="1"/>
    <n v="294"/>
  </r>
  <r>
    <n v="917"/>
    <s v="Bellanger"/>
    <s v="Temp"/>
    <s v="tbellangerpg@vimeo.com"/>
    <s v="Herzog, Mueller and Heidenreich"/>
    <s v="Engineering"/>
    <s v="Male"/>
    <s v="60.146.189.184"/>
    <n v="155.03887908203066"/>
    <m/>
    <n v="338.17"/>
    <n v="338.17"/>
    <d v="2023-01-24T00:00:00"/>
    <n v="2023"/>
    <x v="0"/>
    <n v="1"/>
    <s v=""/>
  </r>
  <r>
    <n v="93"/>
    <s v="Thominga"/>
    <s v="Cullen"/>
    <s v="cthominga2k@de.vu"/>
    <s v="Hettinger, Kautzer and Schiller"/>
    <s v="Accounting"/>
    <s v="Male"/>
    <s v="7.252.193.133"/>
    <n v="156.525456172134"/>
    <d v="2022-11-18T00:00:00"/>
    <n v="175.59"/>
    <n v="175.59"/>
    <d v="2023-01-14T00:00:00"/>
    <n v="2023"/>
    <x v="0"/>
    <n v="1"/>
    <n v="57"/>
  </r>
  <r>
    <n v="338"/>
    <s v="Elrick"/>
    <s v="Vite"/>
    <s v="velrick9d@privacy.gov.au"/>
    <s v="Ziemann Group"/>
    <s v="Accounting"/>
    <s v="Male"/>
    <s v="135.171.54.247"/>
    <n v="156.71216296460915"/>
    <d v="2022-12-04T00:00:00"/>
    <n v="126.79"/>
    <n v="126.79"/>
    <d v="2023-03-24T00:00:00"/>
    <n v="2023"/>
    <x v="2"/>
    <n v="0"/>
    <n v="110"/>
  </r>
  <r>
    <n v="530"/>
    <s v="Daughtry"/>
    <s v="Corly"/>
    <s v="cdaughtryep@umn.edu"/>
    <s v="Ortiz-Harvey"/>
    <s v="Sales"/>
    <s v="Female"/>
    <s v="179.253.202.156"/>
    <n v="157.05096489643364"/>
    <d v="2023-09-29T00:00:00"/>
    <n v="236.5"/>
    <n v="236.5"/>
    <d v="2023-10-19T00:00:00"/>
    <n v="2023"/>
    <x v="6"/>
    <n v="1"/>
    <n v="20"/>
  </r>
  <r>
    <n v="463"/>
    <s v="Van der Mark"/>
    <s v="Marylou"/>
    <s v="mvandermarkcu@state.gov"/>
    <s v="Ziemann Group"/>
    <s v="Research and Development"/>
    <s v="Female"/>
    <s v="58.137.45.130"/>
    <n v="157.7233968701895"/>
    <d v="2023-08-10T00:00:00"/>
    <n v="128.30000000000001"/>
    <n v="128.30000000000001"/>
    <d v="2023-03-11T00:00:00"/>
    <n v="2023"/>
    <x v="2"/>
    <n v="0"/>
    <n v="-152"/>
  </r>
  <r>
    <n v="950"/>
    <s v="Coaten"/>
    <s v="Amelita"/>
    <s v="acoatenqd@mozilla.org"/>
    <s v="Gerlach Inc"/>
    <s v="Product Management"/>
    <s v="Female"/>
    <s v="95.7.14.28"/>
    <n v="157.8406923424819"/>
    <d v="2023-05-13T00:00:00"/>
    <n v="274.37"/>
    <n v="274.37"/>
    <d v="2023-03-03T00:00:00"/>
    <n v="2023"/>
    <x v="2"/>
    <n v="1"/>
    <n v="-71"/>
  </r>
  <r>
    <n v="299"/>
    <s v="Winsper"/>
    <s v="Dianemarie"/>
    <s v="dwinsper8a@e-recht24.de"/>
    <s v="Feil, Breitenberg and Rice"/>
    <s v="Legal"/>
    <s v="Female"/>
    <s v="251.24.50.169"/>
    <n v="158.60732263644095"/>
    <d v="2023-07-11T00:00:00"/>
    <n v="394.87"/>
    <n v="394.87"/>
    <d v="2023-06-08T00:00:00"/>
    <n v="2023"/>
    <x v="3"/>
    <n v="1"/>
    <n v="-33"/>
  </r>
  <r>
    <n v="647"/>
    <s v="Arnowitz"/>
    <s v="Oswald"/>
    <s v="oarnowitzhy@huffingtonpost.com"/>
    <s v="Bauch LLC"/>
    <s v="Human Resources"/>
    <s v="Male"/>
    <s v="45.105.221.113"/>
    <n v="159.11592926493756"/>
    <d v="2023-08-15T00:00:00"/>
    <n v="304.63"/>
    <n v="304.63"/>
    <d v="2023-04-17T00:00:00"/>
    <n v="2023"/>
    <x v="4"/>
    <n v="1"/>
    <n v="-120"/>
  </r>
  <r>
    <n v="308"/>
    <s v="Meader"/>
    <s v="Gertie"/>
    <s v="gmeader8j@jimdo.com"/>
    <s v="Ziemann Group"/>
    <s v="Accounting"/>
    <s v="Female"/>
    <s v="79.20.13.161"/>
    <n v="160.01222458852612"/>
    <d v="2023-04-05T00:00:00"/>
    <n v="264.76"/>
    <n v="264.76"/>
    <d v="2023-08-10T00:00:00"/>
    <n v="2023"/>
    <x v="13"/>
    <n v="1"/>
    <n v="127"/>
  </r>
  <r>
    <n v="7"/>
    <s v="Macenzy"/>
    <s v="Lucio"/>
    <s v="lmacenzy6@princeton.edu"/>
    <s v="Gerlach Inc"/>
    <s v="Accounting"/>
    <s v="Male"/>
    <s v="205.92.86.51"/>
    <n v="160.7456322165817"/>
    <d v="2022-12-25T00:00:00"/>
    <n v="326.01"/>
    <n v="326.01"/>
    <d v="2023-01-13T00:00:00"/>
    <n v="2023"/>
    <x v="0"/>
    <n v="1"/>
    <n v="19"/>
  </r>
  <r>
    <n v="305"/>
    <s v="Farriar"/>
    <s v="Cicely"/>
    <s v="cfarriar8g@miibeian.gov.cn"/>
    <s v="Bauch LLC"/>
    <s v="Engineering"/>
    <s v="Female"/>
    <s v="14.245.56.54"/>
    <n v="160.74820635760406"/>
    <d v="2023-02-09T00:00:00"/>
    <n v="349.96"/>
    <n v="349.96"/>
    <d v="2023-03-10T00:00:00"/>
    <n v="2023"/>
    <x v="2"/>
    <n v="1"/>
    <n v="29"/>
  </r>
  <r>
    <n v="741"/>
    <s v="Casford"/>
    <s v="Agatha"/>
    <s v="acasfordkk@ca.gov"/>
    <s v="Gerlach Inc"/>
    <s v="Human Resources"/>
    <s v="Female"/>
    <s v="142.24.173.83"/>
    <n v="161.11915501977404"/>
    <m/>
    <n v="199.45"/>
    <n v="199.45"/>
    <d v="2023-05-21T00:00:00"/>
    <n v="2023"/>
    <x v="8"/>
    <n v="1"/>
    <s v=""/>
  </r>
  <r>
    <n v="420"/>
    <s v="Orht"/>
    <s v="Broddie"/>
    <s v="borhtbn@abc.net.au"/>
    <s v="Hettinger, Kautzer and Schiller"/>
    <s v="Support"/>
    <s v="Male"/>
    <s v="90.163.151.16"/>
    <n v="161.57079539722162"/>
    <d v="2023-02-18T00:00:00"/>
    <m/>
    <n v="0"/>
    <d v="2023-08-01T00:00:00"/>
    <n v="2023"/>
    <x v="13"/>
    <n v="0"/>
    <n v="164"/>
  </r>
  <r>
    <n v="921"/>
    <s v="Charer"/>
    <s v="Chadwick"/>
    <s v="ccharerpk@narod.ru"/>
    <s v="Bauch LLC"/>
    <s v="Business Development"/>
    <s v="Male"/>
    <s v="176.85.239.75"/>
    <n v="162.06643080606642"/>
    <d v="2023-03-04T00:00:00"/>
    <n v="132.21"/>
    <n v="132.21"/>
    <d v="2023-06-18T00:00:00"/>
    <n v="2023"/>
    <x v="3"/>
    <n v="0"/>
    <n v="106"/>
  </r>
  <r>
    <n v="814"/>
    <s v="Stelli"/>
    <s v="Rosamund"/>
    <s v="rstelliml@i2i.jp"/>
    <s v="Glover and Sons"/>
    <s v="Support"/>
    <s v="Female"/>
    <s v="50.160.37.4"/>
    <n v="163.26881133689952"/>
    <d v="2023-05-19T00:00:00"/>
    <n v="345.64"/>
    <n v="345.64"/>
    <d v="2023-05-06T00:00:00"/>
    <n v="2023"/>
    <x v="8"/>
    <n v="1"/>
    <n v="-13"/>
  </r>
  <r>
    <n v="425"/>
    <s v="Watford"/>
    <s v="Brit"/>
    <s v="bwatfordbs@bluehost.com"/>
    <s v="Glover and Sons"/>
    <s v="Accounting"/>
    <s v="Female"/>
    <s v="37.125.208.58"/>
    <n v="164.20653619736942"/>
    <d v="2023-05-26T00:00:00"/>
    <n v="327.51"/>
    <n v="327.51"/>
    <d v="2023-05-07T00:00:00"/>
    <n v="2023"/>
    <x v="8"/>
    <n v="1"/>
    <n v="-19"/>
  </r>
  <r>
    <n v="195"/>
    <s v="Hambelton"/>
    <s v="Enrique"/>
    <s v="ehambelton5e@mapquest.com"/>
    <s v="Feil, Breitenberg and Rice"/>
    <s v="Services"/>
    <s v="Male"/>
    <s v="3.186.110.139"/>
    <n v="164.29720936098269"/>
    <d v="2023-01-09T00:00:00"/>
    <m/>
    <n v="0"/>
    <d v="2022-12-09T00:00:00"/>
    <n v="2022"/>
    <x v="1"/>
    <n v="0"/>
    <n v="-31"/>
  </r>
  <r>
    <n v="531"/>
    <s v="Errichelli"/>
    <s v="Emlynne"/>
    <s v="eerrichellieq@umn.edu"/>
    <s v="Adams-Homenick"/>
    <s v="Engineering"/>
    <s v="Female"/>
    <s v="126.23.196.3"/>
    <n v="164.36157555842766"/>
    <d v="2023-01-22T00:00:00"/>
    <n v="295.75"/>
    <n v="295.75"/>
    <d v="2023-10-23T00:00:00"/>
    <n v="2023"/>
    <x v="6"/>
    <n v="1"/>
    <n v="274"/>
  </r>
  <r>
    <n v="912"/>
    <s v="Redford"/>
    <s v="Bo"/>
    <s v="bredfordpb@netlog.com"/>
    <s v="Fisher-Morissette"/>
    <s v="Business Development"/>
    <s v="Male"/>
    <s v="90.6.175.20"/>
    <n v="164.38063423742705"/>
    <d v="2022-11-19T00:00:00"/>
    <n v="227.53"/>
    <n v="227.53"/>
    <d v="2023-08-11T00:00:00"/>
    <n v="2023"/>
    <x v="13"/>
    <n v="1"/>
    <n v="265"/>
  </r>
  <r>
    <n v="5"/>
    <s v="Liccardi"/>
    <s v="Georgeta"/>
    <s v="gliccardi4@comsenz.com"/>
    <s v="Herzog, Mueller and Heidenreich"/>
    <s v="Marketing"/>
    <s v="Female"/>
    <s v="36.36.14.151"/>
    <n v="164.65269855488282"/>
    <d v="2023-04-02T00:00:00"/>
    <n v="415.99"/>
    <n v="415.99"/>
    <d v="2022-12-01T00:00:00"/>
    <n v="2022"/>
    <x v="1"/>
    <n v="1"/>
    <n v="-122"/>
  </r>
  <r>
    <n v="975"/>
    <s v="Wrigglesworth"/>
    <s v="Marris"/>
    <s v="mwrigglesworthr2@surveymonkey.com"/>
    <s v="Fisher-Morissette"/>
    <s v="Marketing"/>
    <s v="Female"/>
    <s v="145.19.120.239"/>
    <n v="164.76167055301784"/>
    <d v="2023-05-05T00:00:00"/>
    <n v="413.6"/>
    <n v="413.6"/>
    <d v="2022-12-15T00:00:00"/>
    <n v="2022"/>
    <x v="1"/>
    <n v="1"/>
    <n v="-141"/>
  </r>
  <r>
    <n v="834"/>
    <s v="Prescott"/>
    <s v="Frans"/>
    <s v="fprescottn5@cbc.ca"/>
    <s v="Quigley-Rowe"/>
    <s v="Sales"/>
    <s v="Male"/>
    <s v="105.93.136.35"/>
    <n v="164.93474713027666"/>
    <d v="2023-07-26T00:00:00"/>
    <n v="309"/>
    <n v="309"/>
    <d v="2023-09-29T00:00:00"/>
    <n v="2023"/>
    <x v="7"/>
    <n v="1"/>
    <n v="65"/>
  </r>
  <r>
    <n v="295"/>
    <s v="Doull"/>
    <s v="Nedda"/>
    <s v="ndoull86@miitbeian.gov.cn"/>
    <s v="Hettinger, Kautzer and Schiller"/>
    <s v="Business Development"/>
    <s v="Female"/>
    <s v="147.203.160.161"/>
    <n v="165.11860108552054"/>
    <d v="2023-01-09T00:00:00"/>
    <n v="333.92"/>
    <n v="333.92"/>
    <d v="2023-01-20T00:00:00"/>
    <n v="2023"/>
    <x v="0"/>
    <n v="1"/>
    <n v="11"/>
  </r>
  <r>
    <n v="557"/>
    <s v="Millom"/>
    <s v="Jamie"/>
    <s v="jmillomfg@merriam-webster.com"/>
    <s v="Quigley-Rowe"/>
    <s v="Product Management"/>
    <s v="Female"/>
    <s v="124.175.207.248"/>
    <n v="165.89229754989836"/>
    <d v="2023-07-29T00:00:00"/>
    <n v="434.35"/>
    <n v="434.35"/>
    <d v="2023-08-02T00:00:00"/>
    <n v="2023"/>
    <x v="13"/>
    <n v="1"/>
    <n v="4"/>
  </r>
  <r>
    <n v="359"/>
    <s v="McNiven"/>
    <s v="Boyd"/>
    <s v="bmcniven9y@trellian.com"/>
    <s v="Feil, Breitenberg and Rice"/>
    <s v="Product Management"/>
    <s v="Male"/>
    <s v="34.25.164.204"/>
    <n v="166.32608787856083"/>
    <d v="2023-10-13T00:00:00"/>
    <n v="255.44"/>
    <n v="255.44"/>
    <d v="2023-08-21T00:00:00"/>
    <n v="2023"/>
    <x v="13"/>
    <n v="1"/>
    <n v="-53"/>
  </r>
  <r>
    <n v="631"/>
    <s v="Weatherhill"/>
    <s v="Kale"/>
    <s v="kweatherhillhi@house.gov"/>
    <s v="Wunsch, Gutkowski and Berge"/>
    <s v="Marketing"/>
    <s v="Male"/>
    <s v="53.220.8.159"/>
    <n v="166.35421810504582"/>
    <d v="2023-05-31T00:00:00"/>
    <n v="476.66"/>
    <n v="476.66"/>
    <d v="2022-12-01T00:00:00"/>
    <n v="2022"/>
    <x v="1"/>
    <n v="1"/>
    <n v="-181"/>
  </r>
  <r>
    <n v="553"/>
    <s v="Matthew"/>
    <s v="Jana"/>
    <s v="jmatthewfc@buzzfeed.com"/>
    <s v="Gerlach Inc"/>
    <s v="Sales"/>
    <s v="Female"/>
    <s v="253.49.61.62"/>
    <n v="166.56987324260427"/>
    <d v="2023-05-12T00:00:00"/>
    <n v="461.45"/>
    <n v="461.45"/>
    <d v="2023-05-19T00:00:00"/>
    <n v="2023"/>
    <x v="8"/>
    <n v="1"/>
    <n v="7"/>
  </r>
  <r>
    <n v="861"/>
    <s v="Scholfield"/>
    <s v="Julina"/>
    <s v="jscholfieldnw@acquirethisname.com"/>
    <s v="Bauch LLC"/>
    <s v="Sales"/>
    <s v="Female"/>
    <s v="112.186.113.63"/>
    <n v="166.71134785988701"/>
    <d v="2023-05-30T00:00:00"/>
    <n v="441.03"/>
    <n v="441.03"/>
    <d v="2023-07-07T00:00:00"/>
    <n v="2023"/>
    <x v="5"/>
    <n v="1"/>
    <n v="38"/>
  </r>
  <r>
    <n v="385"/>
    <s v="Piche"/>
    <s v="Kyrstin"/>
    <s v="kpicheao@woothemes.com"/>
    <s v="Lakin, Keebler and Johns"/>
    <s v="Marketing"/>
    <s v="Female"/>
    <s v="210.211.164.43"/>
    <n v="166.92741581533244"/>
    <d v="2023-10-21T00:00:00"/>
    <n v="481.08"/>
    <n v="481.08"/>
    <d v="2023-08-02T00:00:00"/>
    <n v="2023"/>
    <x v="13"/>
    <n v="1"/>
    <n v="-80"/>
  </r>
  <r>
    <n v="423"/>
    <s v="Sleightholme"/>
    <s v="Cori"/>
    <s v="csleightholmebq@goo.gl"/>
    <s v="Adams-Homenick"/>
    <s v="Sales"/>
    <s v="Male"/>
    <s v="107.101.35.222"/>
    <n v="167.67441270671819"/>
    <d v="2022-11-15T00:00:00"/>
    <n v="471.33"/>
    <n v="471.33"/>
    <d v="2023-07-03T00:00:00"/>
    <n v="2023"/>
    <x v="5"/>
    <n v="1"/>
    <n v="230"/>
  </r>
  <r>
    <n v="543"/>
    <s v="Maior"/>
    <s v="Deborah"/>
    <s v="dmaiorf2@harvard.edu"/>
    <s v="Hettinger, Kautzer and Schiller"/>
    <s v="Legal"/>
    <s v="Female"/>
    <s v="181.218.217.110"/>
    <n v="167.69112964498257"/>
    <d v="2023-10-07T00:00:00"/>
    <n v="329.36"/>
    <n v="329.36"/>
    <d v="2023-03-09T00:00:00"/>
    <n v="2023"/>
    <x v="2"/>
    <n v="1"/>
    <n v="-212"/>
  </r>
  <r>
    <n v="199"/>
    <s v="Duke"/>
    <s v="Oberon"/>
    <s v="oduke5i@rediff.com"/>
    <s v="Wunsch, Gutkowski and Berge"/>
    <s v="Research and Development"/>
    <s v="Male"/>
    <s v="152.249.151.11"/>
    <n v="168.06580792232506"/>
    <d v="2022-12-07T00:00:00"/>
    <n v="133.75"/>
    <n v="133.75"/>
    <d v="2023-07-27T00:00:00"/>
    <n v="2023"/>
    <x v="5"/>
    <n v="0"/>
    <n v="232"/>
  </r>
  <r>
    <n v="85"/>
    <s v="Redolfi"/>
    <s v="Codie"/>
    <s v="credolfi2c@blinklist.com"/>
    <s v="Wunsch, Gutkowski and Berge"/>
    <s v="Services"/>
    <s v="Male"/>
    <s v="151.154.191.129"/>
    <n v="168.2007743446317"/>
    <d v="2023-08-05T00:00:00"/>
    <n v="301.26"/>
    <n v="301.26"/>
    <d v="2023-10-03T00:00:00"/>
    <n v="2023"/>
    <x v="6"/>
    <n v="1"/>
    <n v="59"/>
  </r>
  <r>
    <n v="18"/>
    <s v="Symper"/>
    <s v="Angel"/>
    <s v="asymperh@virginia.edu"/>
    <s v="Feil, Breitenberg and Rice"/>
    <s v="Product Management"/>
    <s v="Male"/>
    <s v="147.44.123.247"/>
    <n v="170.35030868614487"/>
    <d v="2023-10-04T00:00:00"/>
    <n v="471.93"/>
    <n v="471.93"/>
    <d v="2023-07-11T00:00:00"/>
    <n v="2023"/>
    <x v="5"/>
    <n v="1"/>
    <n v="-85"/>
  </r>
  <r>
    <n v="2"/>
    <s v="Lorenzin"/>
    <s v="Wes"/>
    <s v="wlorenzin1@abc.net.au"/>
    <s v="Adams-Homenick"/>
    <s v="Legal"/>
    <s v="Male"/>
    <s v="140.172.58.251"/>
    <n v="170.44340516598115"/>
    <d v="2022-12-26T00:00:00"/>
    <n v="136.91999999999999"/>
    <n v="136.91999999999999"/>
    <d v="2023-01-01T00:00:00"/>
    <n v="2023"/>
    <x v="0"/>
    <n v="0"/>
    <n v="6"/>
  </r>
  <r>
    <n v="670"/>
    <s v="Deaville"/>
    <s v="Hakim"/>
    <s v="hdeavilleil@jugem.jp"/>
    <s v="Adams-Homenick"/>
    <s v="Research and Development"/>
    <s v="Male"/>
    <s v="203.3.147.246"/>
    <n v="170.87084070607699"/>
    <d v="2023-09-17T00:00:00"/>
    <n v="401.26"/>
    <n v="401.26"/>
    <d v="2023-03-02T00:00:00"/>
    <n v="2023"/>
    <x v="2"/>
    <n v="1"/>
    <n v="-199"/>
  </r>
  <r>
    <n v="937"/>
    <s v="Aphale"/>
    <s v="Justen"/>
    <s v="japhaleq0@ca.gov"/>
    <s v="Kuphal-Tillman"/>
    <s v="Sales"/>
    <s v="Male"/>
    <s v="9.119.247.49"/>
    <n v="171.36363198649138"/>
    <d v="2023-08-23T00:00:00"/>
    <n v="246.71"/>
    <n v="246.71"/>
    <d v="2023-09-20T00:00:00"/>
    <n v="2023"/>
    <x v="7"/>
    <n v="1"/>
    <n v="28"/>
  </r>
  <r>
    <n v="792"/>
    <s v="Reame"/>
    <s v="Neille"/>
    <s v="nreamelz@sohu.com"/>
    <s v="Lakin, Keebler and Johns"/>
    <s v="Business Development"/>
    <s v="Female"/>
    <s v="215.194.215.45"/>
    <n v="171.90076813635361"/>
    <d v="2023-05-14T00:00:00"/>
    <n v="105.69"/>
    <n v="105.69"/>
    <d v="2022-11-26T00:00:00"/>
    <n v="2022"/>
    <x v="12"/>
    <n v="0"/>
    <n v="-169"/>
  </r>
  <r>
    <n v="126"/>
    <s v="MacAless"/>
    <s v="Miriam"/>
    <s v="mmacaless3h@t.co"/>
    <s v="Ziemann Group"/>
    <s v="Accounting"/>
    <s v="Female"/>
    <s v="211.117.218.155"/>
    <n v="171.91775681851277"/>
    <d v="2023-03-02T00:00:00"/>
    <n v="345.03"/>
    <n v="345.03"/>
    <d v="2023-07-22T00:00:00"/>
    <n v="2023"/>
    <x v="5"/>
    <n v="1"/>
    <n v="142"/>
  </r>
  <r>
    <n v="217"/>
    <s v="Yves"/>
    <s v="Morena"/>
    <s v="myves60@seattletimes.com"/>
    <s v="Quigley-Rowe"/>
    <s v="Product Management"/>
    <s v="Female"/>
    <s v="25.178.3.180"/>
    <n v="172.04359341411032"/>
    <d v="2023-03-02T00:00:00"/>
    <n v="231.59"/>
    <n v="231.59"/>
    <d v="2022-11-11T00:00:00"/>
    <n v="2022"/>
    <x v="12"/>
    <n v="1"/>
    <n v="-111"/>
  </r>
  <r>
    <n v="871"/>
    <s v="Heeps"/>
    <s v="Mel"/>
    <s v="mheepso6@dailymotion.com"/>
    <s v="Glover and Sons"/>
    <s v="Legal"/>
    <s v="Female"/>
    <s v="5.95.22.132"/>
    <n v="172.41111576815825"/>
    <d v="2023-08-27T00:00:00"/>
    <n v="241.63"/>
    <n v="241.63"/>
    <d v="2023-09-04T00:00:00"/>
    <n v="2023"/>
    <x v="7"/>
    <n v="1"/>
    <n v="8"/>
  </r>
  <r>
    <n v="344"/>
    <s v="Gatiss"/>
    <s v="Caresa"/>
    <s v="cgatiss9j@nih.gov"/>
    <s v="Feil, Breitenberg and Rice"/>
    <s v="Research and Development"/>
    <s v="Female"/>
    <s v="215.62.203.71"/>
    <n v="172.50891645836688"/>
    <d v="2023-01-20T00:00:00"/>
    <n v="269.75"/>
    <n v="269.75"/>
    <d v="2023-07-04T00:00:00"/>
    <n v="2023"/>
    <x v="5"/>
    <n v="1"/>
    <n v="165"/>
  </r>
  <r>
    <n v="851"/>
    <s v="McIlheran"/>
    <s v="Reilly"/>
    <s v="rmcilherannm@irs.gov"/>
    <s v="Lakin, Keebler and Johns"/>
    <s v="Support"/>
    <s v="Male"/>
    <s v="234.172.169.204"/>
    <n v="174.10199938111813"/>
    <d v="2022-10-12T00:00:00"/>
    <m/>
    <n v="0"/>
    <d v="2023-05-27T00:00:00"/>
    <n v="2023"/>
    <x v="8"/>
    <n v="0"/>
    <n v="227"/>
  </r>
  <r>
    <n v="421"/>
    <s v="Reader"/>
    <s v="Brittaney"/>
    <s v="breaderbo@liveinternet.ru"/>
    <s v="Fisher-Morissette"/>
    <s v="Research and Development"/>
    <s v="Female"/>
    <s v="76.152.197.105"/>
    <n v="175.23058530220752"/>
    <d v="2023-06-22T00:00:00"/>
    <n v="421.39"/>
    <n v="421.39"/>
    <d v="2023-06-23T00:00:00"/>
    <n v="2023"/>
    <x v="3"/>
    <n v="1"/>
    <n v="1"/>
  </r>
  <r>
    <n v="860"/>
    <s v="Ghiotto"/>
    <s v="Eustacia"/>
    <s v="eghiottonv@latimes.com"/>
    <s v="Gerlach Inc"/>
    <s v="Support"/>
    <s v="Female"/>
    <s v="34.219.78.182"/>
    <n v="175.54058769314349"/>
    <d v="2023-02-24T00:00:00"/>
    <n v="341.12"/>
    <n v="341.12"/>
    <m/>
    <n v="1900"/>
    <x v="11"/>
    <n v="1"/>
    <s v=""/>
  </r>
  <r>
    <n v="653"/>
    <s v="Pidgeley"/>
    <s v="Dorry"/>
    <s v="dpidgeleyi4@guardian.co.uk"/>
    <s v="Fisher-Morissette"/>
    <s v="Training"/>
    <s v="Female"/>
    <s v="55.22.238.162"/>
    <n v="175.72963486265152"/>
    <d v="2023-03-03T00:00:00"/>
    <n v="208.73"/>
    <n v="208.73"/>
    <d v="2023-05-12T00:00:00"/>
    <n v="2023"/>
    <x v="8"/>
    <n v="1"/>
    <n v="70"/>
  </r>
  <r>
    <n v="638"/>
    <s v="Pennini"/>
    <s v="Brit"/>
    <s v="bpenninihp@microsoft.com"/>
    <s v="Hettinger, Kautzer and Schiller"/>
    <s v="Product Management"/>
    <s v="Female"/>
    <s v="125.74.31.155"/>
    <n v="175.81274125709785"/>
    <d v="2023-01-25T00:00:00"/>
    <n v="249.79"/>
    <n v="249.79"/>
    <d v="2022-12-29T00:00:00"/>
    <n v="2022"/>
    <x v="1"/>
    <n v="1"/>
    <n v="-27"/>
  </r>
  <r>
    <n v="674"/>
    <s v="Chestnut"/>
    <s v="Riccardo"/>
    <s v="rchestnutip@oakley.com"/>
    <s v="Herzog, Mueller and Heidenreich"/>
    <s v="Training"/>
    <s v="Male"/>
    <s v="6.88.204.18"/>
    <n v="176.48064379636401"/>
    <d v="2022-08-23T00:00:00"/>
    <n v="421.86"/>
    <n v="421.86"/>
    <d v="2023-07-08T00:00:00"/>
    <n v="2023"/>
    <x v="5"/>
    <n v="1"/>
    <n v="319"/>
  </r>
  <r>
    <n v="56"/>
    <s v="Ziemke"/>
    <s v="Humbert"/>
    <s v="hziemke1j@hubpages.com"/>
    <s v="Kuphal-Tillman"/>
    <s v="Support"/>
    <s v="Male"/>
    <s v="104.9.87.248"/>
    <n v="176.66561515109859"/>
    <d v="2022-12-17T00:00:00"/>
    <n v="340.35"/>
    <n v="340.35"/>
    <d v="2023-02-11T00:00:00"/>
    <n v="2023"/>
    <x v="10"/>
    <n v="1"/>
    <n v="56"/>
  </r>
  <r>
    <n v="224"/>
    <s v="Hamberstone"/>
    <s v="Cilka"/>
    <s v="chamberstone67@devhub.com"/>
    <s v="Feil, Breitenberg and Rice"/>
    <s v="Product Management"/>
    <s v="Female"/>
    <s v="136.235.88.232"/>
    <n v="176.87937082191215"/>
    <d v="2023-01-11T00:00:00"/>
    <n v="113.46"/>
    <n v="113.46"/>
    <d v="2022-11-27T00:00:00"/>
    <n v="2022"/>
    <x v="12"/>
    <n v="0"/>
    <n v="-45"/>
  </r>
  <r>
    <n v="500"/>
    <s v="MacCaughen"/>
    <s v="Martina"/>
    <s v="mmaccaughendv@chicagotribune.com"/>
    <s v="Glover and Sons"/>
    <s v="Services"/>
    <s v="Female"/>
    <s v="160.107.238.177"/>
    <n v="176.93348696353161"/>
    <d v="2023-05-10T00:00:00"/>
    <n v="345.36"/>
    <n v="345.36"/>
    <d v="2023-02-03T00:00:00"/>
    <n v="2023"/>
    <x v="10"/>
    <n v="1"/>
    <n v="-96"/>
  </r>
  <r>
    <n v="37"/>
    <s v="Tremblett"/>
    <s v="Lynnette"/>
    <s v="ltremblett10@cbsnews.com"/>
    <s v="Wunsch, Gutkowski and Berge"/>
    <s v="Accounting"/>
    <s v="Female"/>
    <s v="158.32.172.97"/>
    <n v="176.94490994519182"/>
    <d v="2023-05-18T00:00:00"/>
    <n v="115.56"/>
    <n v="115.56"/>
    <d v="2023-10-08T00:00:00"/>
    <n v="2023"/>
    <x v="6"/>
    <n v="0"/>
    <n v="143"/>
  </r>
  <r>
    <n v="156"/>
    <s v="McGennis"/>
    <s v="Melinde"/>
    <s v="mmcgennis4b@howstuffworks.com"/>
    <s v="Ziemann Group"/>
    <s v="Business Development"/>
    <s v="Female"/>
    <s v="13.205.226.115"/>
    <n v="177.40432483509937"/>
    <d v="2022-10-10T00:00:00"/>
    <n v="467.1"/>
    <n v="467.1"/>
    <d v="2023-04-03T00:00:00"/>
    <n v="2023"/>
    <x v="4"/>
    <n v="1"/>
    <n v="175"/>
  </r>
  <r>
    <n v="799"/>
    <s v="Laing"/>
    <s v="Nat"/>
    <s v="nlaingm6@tinyurl.com"/>
    <s v="Glover and Sons"/>
    <s v="Marketing"/>
    <s v="Male"/>
    <s v="105.7.49.105"/>
    <n v="177.4113857248916"/>
    <d v="2022-11-08T00:00:00"/>
    <n v="222.13"/>
    <n v="222.13"/>
    <d v="2023-07-31T00:00:00"/>
    <n v="2023"/>
    <x v="5"/>
    <n v="1"/>
    <n v="265"/>
  </r>
  <r>
    <n v="603"/>
    <s v="Ostler"/>
    <s v="Mable"/>
    <s v="mostlergq@google.pl"/>
    <s v="Kuphal-Tillman"/>
    <s v="Support"/>
    <s v="Female"/>
    <s v="88.102.200.186"/>
    <n v="177.72101662803726"/>
    <d v="2023-07-09T00:00:00"/>
    <n v="403.79"/>
    <n v="403.79"/>
    <d v="2023-06-14T00:00:00"/>
    <n v="2023"/>
    <x v="3"/>
    <n v="1"/>
    <n v="-25"/>
  </r>
  <r>
    <n v="627"/>
    <s v="Farbrace"/>
    <s v="Thorndike"/>
    <s v="tfarbracehe@youku.com"/>
    <s v="Feil, Breitenberg and Rice"/>
    <s v="Human Resources"/>
    <s v="Male"/>
    <s v="81.78.110.51"/>
    <n v="179.01642233060647"/>
    <d v="2022-11-01T00:00:00"/>
    <n v="466.06"/>
    <n v="466.06"/>
    <d v="2023-02-09T00:00:00"/>
    <n v="2023"/>
    <x v="10"/>
    <n v="1"/>
    <n v="100"/>
  </r>
  <r>
    <n v="4"/>
    <s v="Grimbaldeston"/>
    <s v="Marietta"/>
    <s v="mgrimbaldeston3@berkeley.edu"/>
    <s v="Glover and Sons"/>
    <s v="Sales"/>
    <s v="Male"/>
    <s v="118.156.107.189"/>
    <n v="179.27408313554932"/>
    <d v="2023-06-11T00:00:00"/>
    <n v="238.99"/>
    <n v="238.99"/>
    <d v="2023-03-03T00:00:00"/>
    <n v="2023"/>
    <x v="2"/>
    <n v="1"/>
    <n v="-100"/>
  </r>
  <r>
    <n v="655"/>
    <s v="Primett"/>
    <s v="Darrin"/>
    <s v="dprimetti6@imageshack.us"/>
    <s v="Adams-Homenick"/>
    <s v="Business Development"/>
    <s v="Male"/>
    <s v="1.58.153.218"/>
    <n v="179.69112267615284"/>
    <d v="2023-07-12T00:00:00"/>
    <n v="194.06"/>
    <n v="194.06"/>
    <d v="2023-06-19T00:00:00"/>
    <n v="2023"/>
    <x v="3"/>
    <n v="1"/>
    <n v="-23"/>
  </r>
  <r>
    <n v="704"/>
    <s v="Stickel"/>
    <s v="Bearnard"/>
    <s v="bstickeljj@t.co"/>
    <s v="Feil, Breitenberg and Rice"/>
    <s v="Sales"/>
    <s v="Male"/>
    <s v="90.150.108.226"/>
    <n v="180.24967567590173"/>
    <d v="2022-11-17T00:00:00"/>
    <n v="124.22"/>
    <n v="124.22"/>
    <d v="2023-06-02T00:00:00"/>
    <n v="2023"/>
    <x v="3"/>
    <n v="0"/>
    <n v="197"/>
  </r>
  <r>
    <n v="625"/>
    <s v="Maple"/>
    <s v="Egon"/>
    <s v="emaplehc@feedburner.com"/>
    <s v="Ortiz-Harvey"/>
    <s v="Support"/>
    <s v="Male"/>
    <s v="8.221.169.11"/>
    <n v="181.48773318366261"/>
    <d v="2023-09-08T00:00:00"/>
    <n v="260.56"/>
    <n v="260.56"/>
    <d v="2023-10-06T00:00:00"/>
    <n v="2023"/>
    <x v="6"/>
    <n v="1"/>
    <n v="28"/>
  </r>
  <r>
    <n v="454"/>
    <s v="Champerlen"/>
    <s v="Stillmann"/>
    <s v="schamperlencl@i2i.jp"/>
    <s v="Adams-Homenick"/>
    <s v="Human Resources"/>
    <s v="Male"/>
    <s v="222.175.203.1"/>
    <n v="182.33009167885317"/>
    <d v="2023-06-28T00:00:00"/>
    <n v="142.43"/>
    <n v="142.43"/>
    <d v="2022-12-16T00:00:00"/>
    <n v="2022"/>
    <x v="1"/>
    <n v="0"/>
    <n v="-194"/>
  </r>
  <r>
    <n v="415"/>
    <s v="Idill"/>
    <s v="Prudi"/>
    <s v="pidillbi@flavors.me"/>
    <s v="Bauch LLC"/>
    <s v="Support"/>
    <s v="Female"/>
    <s v="1.166.71.173"/>
    <n v="184.5502799452581"/>
    <d v="2023-04-06T00:00:00"/>
    <n v="391.28"/>
    <n v="391.28"/>
    <d v="2023-09-10T00:00:00"/>
    <n v="2023"/>
    <x v="7"/>
    <n v="1"/>
    <n v="157"/>
  </r>
  <r>
    <n v="61"/>
    <s v="Hatliffe"/>
    <s v="Cassondra"/>
    <s v="chatliffe1o@newyorker.com"/>
    <s v="Fisher-Morissette"/>
    <s v="Research and Development"/>
    <s v="Female"/>
    <s v="215.46.62.28"/>
    <n v="185.69330513348984"/>
    <d v="2022-11-11T00:00:00"/>
    <n v="104.18"/>
    <n v="104.18"/>
    <d v="2023-04-19T00:00:00"/>
    <n v="2023"/>
    <x v="4"/>
    <n v="0"/>
    <n v="159"/>
  </r>
  <r>
    <n v="379"/>
    <s v="Klimontovich"/>
    <s v="Atlante"/>
    <s v="aklimontovichai@yellowpages.com"/>
    <s v="Wunsch, Gutkowski and Berge"/>
    <s v="Product Management"/>
    <s v="Female"/>
    <s v="203.77.195.219"/>
    <n v="186.25054012628635"/>
    <d v="2023-03-30T00:00:00"/>
    <n v="498.74"/>
    <n v="498.74"/>
    <d v="2023-01-09T00:00:00"/>
    <n v="2023"/>
    <x v="0"/>
    <n v="1"/>
    <n v="-80"/>
  </r>
  <r>
    <n v="577"/>
    <s v="Mulbery"/>
    <s v="Celestyna"/>
    <s v="cmulberyg0@tamu.edu"/>
    <s v="Fisher-Morissette"/>
    <s v="Training"/>
    <s v="Female"/>
    <s v="86.197.31.186"/>
    <n v="186.2705023442758"/>
    <d v="2022-12-27T00:00:00"/>
    <n v="201.15"/>
    <n v="201.15"/>
    <d v="2023-09-29T00:00:00"/>
    <n v="2023"/>
    <x v="7"/>
    <n v="1"/>
    <n v="276"/>
  </r>
  <r>
    <n v="335"/>
    <s v="Eager"/>
    <s v="Brandon"/>
    <s v="beager9a@google.co.uk"/>
    <s v="Bauch LLC"/>
    <s v="Support"/>
    <s v="Male"/>
    <s v="126.153.117.85"/>
    <n v="186.33508969128542"/>
    <d v="2022-11-17T00:00:00"/>
    <n v="133.29"/>
    <n v="133.29"/>
    <d v="2023-06-10T00:00:00"/>
    <n v="2023"/>
    <x v="3"/>
    <n v="0"/>
    <n v="205"/>
  </r>
  <r>
    <n v="879"/>
    <s v="Barkas"/>
    <s v="Mari"/>
    <s v="mbarkasoe@amazon.co.jp"/>
    <s v="Ziemann Group"/>
    <s v="Training"/>
    <s v="Female"/>
    <s v="229.180.38.119"/>
    <n v="186.58707610502574"/>
    <d v="2023-06-10T00:00:00"/>
    <n v="497.3"/>
    <n v="497.3"/>
    <d v="2023-11-03T00:00:00"/>
    <n v="2023"/>
    <x v="9"/>
    <n v="1"/>
    <n v="146"/>
  </r>
  <r>
    <n v="654"/>
    <s v="Keep"/>
    <s v="Marcellina"/>
    <s v="mkeepi5@mit.edu"/>
    <s v="Ortiz-Harvey"/>
    <s v="Sales"/>
    <s v="Female"/>
    <s v="208.94.224.180"/>
    <n v="186.92317823679269"/>
    <d v="2023-08-20T00:00:00"/>
    <n v="239.74"/>
    <n v="239.74"/>
    <d v="2022-12-26T00:00:00"/>
    <n v="2022"/>
    <x v="1"/>
    <n v="1"/>
    <n v="-237"/>
  </r>
  <r>
    <n v="762"/>
    <s v="Nealy"/>
    <s v="Gigi"/>
    <s v="gnealyl5@prnewswire.com"/>
    <s v="Hettinger, Kautzer and Schiller"/>
    <s v="Business Development"/>
    <s v="Female"/>
    <s v="244.84.183.138"/>
    <n v="187.1156443393491"/>
    <d v="2023-08-12T00:00:00"/>
    <n v="318.86"/>
    <n v="318.86"/>
    <d v="2023-04-26T00:00:00"/>
    <n v="2023"/>
    <x v="4"/>
    <n v="1"/>
    <n v="-108"/>
  </r>
  <r>
    <n v="33"/>
    <s v="Pietri"/>
    <s v="Fritz"/>
    <s v="fpietriw@jimdo.com"/>
    <s v="Adams-Homenick"/>
    <s v="Legal"/>
    <s v="Male"/>
    <s v="117.144.104.232"/>
    <n v="187.78155164833919"/>
    <d v="2023-04-25T00:00:00"/>
    <n v="256.12"/>
    <n v="256.12"/>
    <d v="2023-10-28T00:00:00"/>
    <n v="2023"/>
    <x v="6"/>
    <n v="1"/>
    <n v="186"/>
  </r>
  <r>
    <n v="484"/>
    <s v="Anmore"/>
    <s v="Ives"/>
    <s v="ianmoredf@state.tx.us"/>
    <s v="Feil, Breitenberg and Rice"/>
    <s v="Services"/>
    <s v="Male"/>
    <s v="65.87.82.62"/>
    <n v="188.09381178538783"/>
    <d v="2023-01-15T00:00:00"/>
    <n v="460.19"/>
    <n v="460.19"/>
    <d v="2023-03-02T00:00:00"/>
    <n v="2023"/>
    <x v="2"/>
    <n v="1"/>
    <n v="46"/>
  </r>
  <r>
    <n v="686"/>
    <s v="Bosma"/>
    <s v="Genvieve"/>
    <s v="gbosmaj1@scribd.com"/>
    <s v="Fisher-Morissette"/>
    <s v="Training"/>
    <s v="Female"/>
    <s v="224.4.132.202"/>
    <n v="188.92415730151916"/>
    <d v="2023-01-30T00:00:00"/>
    <n v="313.93"/>
    <n v="313.93"/>
    <d v="2023-06-25T00:00:00"/>
    <n v="2023"/>
    <x v="3"/>
    <n v="1"/>
    <n v="146"/>
  </r>
  <r>
    <n v="271"/>
    <s v="Ridgers"/>
    <s v="Marietta"/>
    <s v="mridgers7i@washington.edu"/>
    <s v="Glover and Sons"/>
    <s v="Training"/>
    <s v="Male"/>
    <s v="222.202.239.182"/>
    <n v="189.1924753957577"/>
    <d v="2023-03-29T00:00:00"/>
    <n v="126.29"/>
    <n v="126.29"/>
    <d v="2023-08-17T00:00:00"/>
    <n v="2023"/>
    <x v="13"/>
    <n v="0"/>
    <n v="141"/>
  </r>
  <r>
    <n v="191"/>
    <s v="Grunbaum"/>
    <s v="Humberto"/>
    <s v="hgrunbaum5a@imageshack.us"/>
    <s v="Hettinger, Kautzer and Schiller"/>
    <s v="Sales"/>
    <s v="Male"/>
    <s v="7.14.138.173"/>
    <n v="189.43930246084739"/>
    <d v="2023-04-29T00:00:00"/>
    <n v="474.72"/>
    <n v="474.72"/>
    <d v="2023-03-31T00:00:00"/>
    <n v="2023"/>
    <x v="2"/>
    <n v="1"/>
    <n v="-29"/>
  </r>
  <r>
    <n v="841"/>
    <s v="Haugen"/>
    <s v="Ronna"/>
    <s v="rhaugennc@smh.com.au"/>
    <s v="Feil, Breitenberg and Rice"/>
    <s v="Support"/>
    <s v="Female"/>
    <s v="85.112.3.95"/>
    <n v="189.73443938712484"/>
    <d v="2023-06-16T00:00:00"/>
    <n v="423.25"/>
    <n v="423.25"/>
    <d v="2023-09-22T00:00:00"/>
    <n v="2023"/>
    <x v="7"/>
    <n v="1"/>
    <n v="98"/>
  </r>
  <r>
    <n v="375"/>
    <s v="De Ruggero"/>
    <s v="Gretal"/>
    <s v="gderuggeroae@blogger.com"/>
    <s v="Adams-Homenick"/>
    <s v="Engineering"/>
    <s v="Female"/>
    <s v="111.64.63.196"/>
    <n v="190.10978281988918"/>
    <d v="2022-12-06T00:00:00"/>
    <n v="409.83"/>
    <n v="409.83"/>
    <d v="2022-12-04T00:00:00"/>
    <n v="2022"/>
    <x v="1"/>
    <n v="1"/>
    <n v="-2"/>
  </r>
  <r>
    <n v="396"/>
    <s v="Stanbra"/>
    <s v="Stephen"/>
    <s v="sstanbraaz@xinhuanet.com"/>
    <s v="Wunsch, Gutkowski and Berge"/>
    <s v="Support"/>
    <s v="Male"/>
    <s v="128.102.87.34"/>
    <n v="190.49994596649748"/>
    <d v="2023-05-05T00:00:00"/>
    <n v="230.97"/>
    <n v="230.97"/>
    <d v="2023-03-21T00:00:00"/>
    <n v="2023"/>
    <x v="2"/>
    <n v="1"/>
    <n v="-45"/>
  </r>
  <r>
    <n v="346"/>
    <s v="Mortimer"/>
    <s v="Angelico"/>
    <s v="amortimer9l@ucoz.ru"/>
    <s v="Herzog, Mueller and Heidenreich"/>
    <s v="Business Development"/>
    <s v="Male"/>
    <s v="82.103.81.183"/>
    <n v="192.09710526105863"/>
    <d v="2023-07-17T00:00:00"/>
    <n v="239.91"/>
    <n v="239.91"/>
    <d v="2023-08-17T00:00:00"/>
    <n v="2023"/>
    <x v="13"/>
    <n v="1"/>
    <n v="31"/>
  </r>
  <r>
    <n v="461"/>
    <s v="Harrad"/>
    <s v="Claudetta"/>
    <s v="charradcs@deliciousdays.com"/>
    <s v="Kuphal-Tillman"/>
    <s v="Legal"/>
    <s v="Female"/>
    <s v="146.100.87.18"/>
    <n v="192.34119369313396"/>
    <d v="2022-08-22T00:00:00"/>
    <n v="234.91"/>
    <n v="234.91"/>
    <d v="2023-05-16T00:00:00"/>
    <n v="2023"/>
    <x v="8"/>
    <n v="1"/>
    <n v="267"/>
  </r>
  <r>
    <n v="771"/>
    <s v="Bradshaw"/>
    <s v="Wallis"/>
    <s v="wbradshawle@cbslocal.com"/>
    <s v="Gerlach Inc"/>
    <s v="Training"/>
    <s v="Male"/>
    <s v="125.143.143.54"/>
    <n v="192.82533827379345"/>
    <d v="2022-10-06T00:00:00"/>
    <n v="261.36"/>
    <n v="261.36"/>
    <d v="2023-03-30T00:00:00"/>
    <n v="2023"/>
    <x v="2"/>
    <n v="1"/>
    <n v="175"/>
  </r>
  <r>
    <n v="523"/>
    <s v="Yosifov"/>
    <s v="Sayer"/>
    <s v="syosifovei@paginegialle.it"/>
    <s v="Bauch LLC"/>
    <s v="Marketing"/>
    <s v="Male"/>
    <s v="121.1.190.205"/>
    <n v="195.09040103973717"/>
    <d v="2023-02-06T00:00:00"/>
    <n v="446.45"/>
    <n v="446.45"/>
    <d v="2023-08-27T00:00:00"/>
    <n v="2023"/>
    <x v="13"/>
    <n v="1"/>
    <n v="202"/>
  </r>
  <r>
    <n v="178"/>
    <s v="Ohanessian"/>
    <s v="Roselia"/>
    <s v="rohanessian4x@flavors.me"/>
    <s v="Adams-Homenick"/>
    <s v="Product Management"/>
    <s v="Female"/>
    <s v="0.219.129.53"/>
    <n v="195.57974110418638"/>
    <d v="2023-02-18T00:00:00"/>
    <n v="342.26"/>
    <n v="342.26"/>
    <d v="2023-02-24T00:00:00"/>
    <n v="2023"/>
    <x v="10"/>
    <n v="1"/>
    <n v="6"/>
  </r>
  <r>
    <n v="208"/>
    <s v="Castellan"/>
    <s v="Katlin"/>
    <s v="kcastellan5r@go.com"/>
    <s v="Ortiz-Harvey"/>
    <s v="Human Resources"/>
    <s v="Female"/>
    <s v="88.222.59.174"/>
    <n v="195.90432391881859"/>
    <d v="2023-02-11T00:00:00"/>
    <n v="357.71"/>
    <n v="357.71"/>
    <d v="2023-06-02T00:00:00"/>
    <n v="2023"/>
    <x v="3"/>
    <n v="1"/>
    <n v="111"/>
  </r>
  <r>
    <n v="507"/>
    <s v="Peever"/>
    <s v="Garrott"/>
    <s v="gpeevere2@dailymail.co.uk"/>
    <s v="Ziemann Group"/>
    <s v="Marketing"/>
    <s v="Male"/>
    <s v="47.39.237.94"/>
    <n v="196.15332929125006"/>
    <d v="2023-04-15T00:00:00"/>
    <n v="293.10000000000002"/>
    <n v="293.10000000000002"/>
    <d v="2023-07-04T00:00:00"/>
    <n v="2023"/>
    <x v="5"/>
    <n v="1"/>
    <n v="80"/>
  </r>
  <r>
    <n v="641"/>
    <s v="Laxe"/>
    <s v="Marjy"/>
    <s v="mlaxehs@goo.gl"/>
    <s v="Adams-Homenick"/>
    <s v="Engineering"/>
    <s v="Female"/>
    <s v="45.60.204.19"/>
    <n v="196.18480516117324"/>
    <d v="2023-05-09T00:00:00"/>
    <n v="238"/>
    <n v="238"/>
    <d v="2023-10-09T00:00:00"/>
    <n v="2023"/>
    <x v="6"/>
    <n v="1"/>
    <n v="153"/>
  </r>
  <r>
    <n v="36"/>
    <s v="Dohr"/>
    <s v="Meryl"/>
    <s v="mdohrz@squarespace.com"/>
    <s v="Herzog, Mueller and Heidenreich"/>
    <s v="Services"/>
    <s v="Male"/>
    <s v="206.59.226.20"/>
    <n v="196.24158086152488"/>
    <d v="2023-04-03T00:00:00"/>
    <n v="350.3"/>
    <n v="350.3"/>
    <d v="2023-09-25T00:00:00"/>
    <n v="2023"/>
    <x v="7"/>
    <n v="1"/>
    <n v="175"/>
  </r>
  <r>
    <n v="980"/>
    <s v="de Amaya"/>
    <s v="Akim"/>
    <s v="adeamayar7@google.ca"/>
    <s v="Glover and Sons"/>
    <s v="Product Management"/>
    <s v="Male"/>
    <s v="33.9.196.127"/>
    <n v="196.74651888226208"/>
    <d v="2022-09-29T00:00:00"/>
    <n v="263.45999999999998"/>
    <n v="263.45999999999998"/>
    <d v="2022-11-21T00:00:00"/>
    <n v="2022"/>
    <x v="12"/>
    <n v="1"/>
    <n v="53"/>
  </r>
  <r>
    <n v="129"/>
    <s v="Cancelier"/>
    <s v="Kerry"/>
    <s v="kcancelier3k@thetimes.co.uk"/>
    <s v="Fisher-Morissette"/>
    <s v="Sales"/>
    <s v="Male"/>
    <s v="204.30.121.202"/>
    <n v="198.11802349263456"/>
    <d v="2023-02-04T00:00:00"/>
    <n v="265.54000000000002"/>
    <n v="265.54000000000002"/>
    <d v="2023-08-04T00:00:00"/>
    <n v="2023"/>
    <x v="13"/>
    <n v="1"/>
    <n v="181"/>
  </r>
  <r>
    <n v="974"/>
    <s v="Kynge"/>
    <s v="Elora"/>
    <s v="ekynger1@pbs.org"/>
    <s v="Hettinger, Kautzer and Schiller"/>
    <s v="Product Management"/>
    <s v="Female"/>
    <s v="89.157.211.142"/>
    <n v="198.24136364892192"/>
    <d v="2023-02-14T00:00:00"/>
    <n v="147.99"/>
    <n v="147.99"/>
    <d v="2023-05-26T00:00:00"/>
    <n v="2023"/>
    <x v="8"/>
    <n v="0"/>
    <n v="101"/>
  </r>
  <r>
    <n v="63"/>
    <s v="Kidson"/>
    <s v="Brok"/>
    <s v="bkidson1q@washingtonpost.com"/>
    <s v="Adams-Homenick"/>
    <s v="Engineering"/>
    <s v="Male"/>
    <s v="216.238.58.21"/>
    <n v="199.00325296065492"/>
    <d v="2023-02-28T00:00:00"/>
    <n v="149.18"/>
    <n v="149.18"/>
    <d v="2023-09-18T00:00:00"/>
    <n v="2023"/>
    <x v="7"/>
    <n v="0"/>
    <n v="202"/>
  </r>
  <r>
    <n v="301"/>
    <s v="Berndtsson"/>
    <s v="Jameson"/>
    <s v="jberndtsson8c@cafepress.com"/>
    <s v="Herzog, Mueller and Heidenreich"/>
    <s v="Training"/>
    <s v="Male"/>
    <s v="27.199.62.39"/>
    <n v="199.82213259720891"/>
    <d v="2023-01-31T00:00:00"/>
    <n v="140.46"/>
    <n v="140.46"/>
    <d v="2023-06-18T00:00:00"/>
    <n v="2023"/>
    <x v="3"/>
    <n v="0"/>
    <n v="138"/>
  </r>
  <r>
    <n v="979"/>
    <s v="Fearns"/>
    <s v="Kearney"/>
    <s v="kfearnsr6@histats.com"/>
    <s v="Feil, Breitenberg and Rice"/>
    <s v="Business Development"/>
    <s v="Male"/>
    <s v="80.251.96.141"/>
    <n v="200.0215038488063"/>
    <d v="2023-09-22T00:00:00"/>
    <n v="482.45"/>
    <n v="482.45"/>
    <d v="2023-07-18T00:00:00"/>
    <n v="2023"/>
    <x v="5"/>
    <n v="1"/>
    <n v="-66"/>
  </r>
  <r>
    <n v="374"/>
    <s v="Driussi"/>
    <s v="Ross"/>
    <s v="rdriussiad@quantcast.com"/>
    <s v="Ortiz-Harvey"/>
    <s v="Accounting"/>
    <s v="Male"/>
    <s v="174.167.136.160"/>
    <n v="200.13611357646565"/>
    <d v="2023-01-29T00:00:00"/>
    <n v="119.47"/>
    <n v="119.47"/>
    <d v="2022-11-29T00:00:00"/>
    <n v="2022"/>
    <x v="12"/>
    <n v="0"/>
    <n v="-61"/>
  </r>
  <r>
    <n v="528"/>
    <s v="Summerton"/>
    <s v="Izaak"/>
    <s v="isummertonen@samsung.com"/>
    <s v="Hettinger, Kautzer and Schiller"/>
    <s v="Marketing"/>
    <s v="Male"/>
    <s v="103.23.21.93"/>
    <n v="200.94314646302507"/>
    <d v="2022-12-05T00:00:00"/>
    <n v="311.45"/>
    <n v="311.45"/>
    <d v="2023-10-23T00:00:00"/>
    <n v="2023"/>
    <x v="6"/>
    <n v="1"/>
    <n v="322"/>
  </r>
  <r>
    <n v="561"/>
    <s v="Shakespeare"/>
    <s v="Eleni"/>
    <s v="eshakespearefk@nyu.edu"/>
    <s v="Fisher-Morissette"/>
    <s v="Human Resources"/>
    <s v="Female"/>
    <s v="133.182.9.253"/>
    <n v="201.0220746106618"/>
    <d v="2023-10-09T00:00:00"/>
    <n v="193.88"/>
    <n v="193.88"/>
    <d v="2023-10-18T00:00:00"/>
    <n v="2023"/>
    <x v="6"/>
    <n v="0"/>
    <n v="9"/>
  </r>
  <r>
    <n v="164"/>
    <s v="McCartan"/>
    <s v="Yancey"/>
    <s v="ymccartan4j@tamu.edu"/>
    <s v="Glover and Sons"/>
    <s v="Sales"/>
    <s v="Male"/>
    <s v="167.4.161.29"/>
    <n v="202.24438615421019"/>
    <d v="2022-11-03T00:00:00"/>
    <n v="240.05"/>
    <n v="240.05"/>
    <d v="2022-11-23T00:00:00"/>
    <n v="2022"/>
    <x v="12"/>
    <n v="1"/>
    <n v="20"/>
  </r>
  <r>
    <n v="849"/>
    <s v="Voas"/>
    <s v="Silas"/>
    <s v="svoasnk@comsenz.com"/>
    <s v="Quigley-Rowe"/>
    <s v="Accounting"/>
    <s v="Male"/>
    <s v="72.6.129.227"/>
    <n v="202.85886275260594"/>
    <d v="2022-11-11T00:00:00"/>
    <n v="122.11"/>
    <n v="122.11"/>
    <d v="2023-08-06T00:00:00"/>
    <n v="2023"/>
    <x v="13"/>
    <n v="0"/>
    <n v="268"/>
  </r>
  <r>
    <n v="397"/>
    <s v="Blinckhorne"/>
    <s v="Alexio"/>
    <s v="ablinckhorneb0@meetup.com"/>
    <s v="Gerlach Inc"/>
    <s v="Human Resources"/>
    <s v="Male"/>
    <s v="73.89.213.250"/>
    <n v="204.09798542970071"/>
    <d v="2023-07-11T00:00:00"/>
    <n v="103.13"/>
    <n v="103.13"/>
    <d v="2023-04-30T00:00:00"/>
    <n v="2023"/>
    <x v="4"/>
    <n v="0"/>
    <n v="-72"/>
  </r>
  <r>
    <n v="269"/>
    <s v="McGrotty"/>
    <s v="Katy"/>
    <s v="kmcgrotty7g@jigsy.com"/>
    <s v="Adams-Homenick"/>
    <s v="Business Development"/>
    <s v="Female"/>
    <s v="177.131.114.50"/>
    <n v="204.3277447880505"/>
    <d v="2023-04-07T00:00:00"/>
    <n v="235.53"/>
    <n v="235.53"/>
    <d v="2023-10-16T00:00:00"/>
    <n v="2023"/>
    <x v="6"/>
    <n v="1"/>
    <n v="192"/>
  </r>
  <r>
    <n v="736"/>
    <s v="Cufley"/>
    <s v="Shelley"/>
    <s v="scufleykf@fastcompany.com"/>
    <s v="Feil, Breitenberg and Rice"/>
    <s v="Engineering"/>
    <s v="Female"/>
    <s v="248.241.28.249"/>
    <n v="204.45148216463701"/>
    <d v="2023-01-06T00:00:00"/>
    <n v="127.27"/>
    <n v="127.27"/>
    <d v="2023-11-04T00:00:00"/>
    <n v="2023"/>
    <x v="9"/>
    <n v="0"/>
    <n v="302"/>
  </r>
  <r>
    <n v="526"/>
    <s v="Bonwell"/>
    <s v="Godfree"/>
    <s v="gbonwellel@msn.com"/>
    <s v="Ziemann Group"/>
    <s v="Engineering"/>
    <s v="Male"/>
    <s v="109.228.225.3"/>
    <n v="204.56829541349515"/>
    <d v="2023-01-16T00:00:00"/>
    <n v="233.32"/>
    <n v="233.32"/>
    <d v="2023-05-22T00:00:00"/>
    <n v="2023"/>
    <x v="8"/>
    <n v="1"/>
    <n v="126"/>
  </r>
  <r>
    <n v="639"/>
    <s v="Krahl"/>
    <s v="Milt"/>
    <s v="mkrahlhq@phoca.cz"/>
    <s v="Fisher-Morissette"/>
    <s v="Legal"/>
    <s v="Male"/>
    <s v="143.212.189.215"/>
    <n v="204.81540935130118"/>
    <d v="2022-12-30T00:00:00"/>
    <n v="479.41"/>
    <n v="479.41"/>
    <d v="2023-07-03T00:00:00"/>
    <n v="2023"/>
    <x v="5"/>
    <n v="1"/>
    <n v="185"/>
  </r>
  <r>
    <n v="780"/>
    <s v="Pickerin"/>
    <s v="Johannah"/>
    <s v="jpickerinln@hexun.com"/>
    <s v="Ortiz-Harvey"/>
    <s v="Human Resources"/>
    <s v="Female"/>
    <s v="15.115.250.17"/>
    <n v="205.54923118182066"/>
    <d v="2023-08-12T00:00:00"/>
    <n v="281.02999999999997"/>
    <n v="281.02999999999997"/>
    <d v="2023-05-31T00:00:00"/>
    <n v="2023"/>
    <x v="8"/>
    <n v="1"/>
    <n v="-73"/>
  </r>
  <r>
    <n v="478"/>
    <s v="Dillet"/>
    <s v="Gualterio"/>
    <s v="gdilletd9@php.net"/>
    <s v="Ziemann Group"/>
    <s v="Training"/>
    <s v="Male"/>
    <s v="139.132.115.24"/>
    <n v="206.84404486059918"/>
    <d v="2023-01-22T00:00:00"/>
    <n v="124.96"/>
    <n v="124.96"/>
    <d v="2023-07-19T00:00:00"/>
    <n v="2023"/>
    <x v="5"/>
    <n v="0"/>
    <n v="178"/>
  </r>
  <r>
    <n v="8"/>
    <s v="Hopfer"/>
    <s v="Scarlet"/>
    <s v="shopfer7@comcast.net"/>
    <s v="Bauch LLC"/>
    <s v="Legal"/>
    <s v="Female"/>
    <s v="192.183.40.7"/>
    <n v="206.91614916547348"/>
    <d v="2023-06-17T00:00:00"/>
    <n v="241.94"/>
    <n v="241.94"/>
    <d v="2023-04-01T00:00:00"/>
    <n v="2023"/>
    <x v="4"/>
    <n v="1"/>
    <n v="-77"/>
  </r>
  <r>
    <n v="84"/>
    <s v="Antonomoli"/>
    <s v="Zita"/>
    <s v="zantonomoli2b@about.me"/>
    <s v="Herzog, Mueller and Heidenreich"/>
    <s v="Legal"/>
    <s v="Female"/>
    <s v="240.90.15.241"/>
    <n v="207.05006221521057"/>
    <d v="2023-08-01T00:00:00"/>
    <n v="213.37"/>
    <n v="213.37"/>
    <d v="2023-10-03T00:00:00"/>
    <n v="2023"/>
    <x v="6"/>
    <n v="1"/>
    <n v="63"/>
  </r>
  <r>
    <n v="534"/>
    <s v="Durning"/>
    <s v="Christoper"/>
    <s v="cdurninget@wisc.edu"/>
    <s v="Herzog, Mueller and Heidenreich"/>
    <s v="Services"/>
    <s v="Male"/>
    <s v="50.223.176.229"/>
    <n v="207.06338673736781"/>
    <d v="2022-10-24T00:00:00"/>
    <n v="175.82"/>
    <n v="175.82"/>
    <d v="2023-03-26T00:00:00"/>
    <n v="2023"/>
    <x v="2"/>
    <n v="0"/>
    <n v="153"/>
  </r>
  <r>
    <n v="329"/>
    <s v="Saggs"/>
    <s v="Roma"/>
    <s v="rsaggs94@yolasite.com"/>
    <s v="Adams-Homenick"/>
    <s v="Human Resources"/>
    <s v="Male"/>
    <s v="164.223.150.172"/>
    <n v="207.31795432479078"/>
    <d v="2023-05-02T00:00:00"/>
    <n v="199.51"/>
    <n v="199.51"/>
    <d v="2022-11-18T00:00:00"/>
    <n v="2022"/>
    <x v="12"/>
    <n v="0"/>
    <n v="-165"/>
  </r>
  <r>
    <n v="790"/>
    <s v="Loveguard"/>
    <s v="Charissa"/>
    <s v="cloveguardlx@domainmarket.com"/>
    <s v="Ziemann Group"/>
    <s v="Sales"/>
    <s v="Female"/>
    <s v="240.139.66.106"/>
    <n v="207.59679589728404"/>
    <d v="2022-11-04T00:00:00"/>
    <n v="189.43"/>
    <n v="189.43"/>
    <d v="2023-05-09T00:00:00"/>
    <n v="2023"/>
    <x v="8"/>
    <n v="0"/>
    <n v="186"/>
  </r>
  <r>
    <n v="146"/>
    <s v="Mendez"/>
    <s v="Rozalie"/>
    <s v="rmendez41@prnewswire.com"/>
    <s v="Adams-Homenick"/>
    <s v="Legal"/>
    <s v="Female"/>
    <s v="148.245.173.173"/>
    <n v="207.66819287376131"/>
    <d v="2023-07-13T00:00:00"/>
    <n v="351.84"/>
    <n v="351.84"/>
    <d v="2023-08-13T00:00:00"/>
    <n v="2023"/>
    <x v="13"/>
    <n v="1"/>
    <n v="31"/>
  </r>
  <r>
    <n v="490"/>
    <s v="Frenzel;"/>
    <s v="Alyss"/>
    <s v="afrenzeldl@google.ca"/>
    <s v="Kuphal-Tillman"/>
    <s v="Human Resources"/>
    <s v="Female"/>
    <s v="34.44.71.217"/>
    <n v="209.23025460890139"/>
    <d v="2022-10-09T00:00:00"/>
    <n v="430.29"/>
    <n v="430.29"/>
    <d v="2023-03-25T00:00:00"/>
    <n v="2023"/>
    <x v="2"/>
    <n v="1"/>
    <n v="167"/>
  </r>
  <r>
    <n v="418"/>
    <s v="Conerding"/>
    <s v="Angil"/>
    <s v="aconerdingbl@chron.com"/>
    <s v="Ziemann Group"/>
    <s v="Research and Development"/>
    <s v="Female"/>
    <s v="135.135.224.197"/>
    <n v="209.91335696217701"/>
    <d v="2022-12-25T00:00:00"/>
    <n v="201.19"/>
    <n v="201.19"/>
    <d v="2022-12-04T00:00:00"/>
    <n v="2022"/>
    <x v="1"/>
    <n v="0"/>
    <n v="-21"/>
  </r>
  <r>
    <n v="657"/>
    <s v="Bougen"/>
    <s v="Dex"/>
    <s v="dbougeni8@tumblr.com"/>
    <s v="Glover and Sons"/>
    <s v="Human Resources"/>
    <s v="Male"/>
    <s v="253.140.95.110"/>
    <n v="210.24035829744378"/>
    <d v="2022-11-27T00:00:00"/>
    <n v="470.84"/>
    <n v="470.84"/>
    <d v="2023-08-03T00:00:00"/>
    <n v="2023"/>
    <x v="13"/>
    <n v="1"/>
    <n v="249"/>
  </r>
  <r>
    <n v="807"/>
    <s v="Kirsz"/>
    <s v="Emili"/>
    <s v="ekirszme@t.co"/>
    <s v="Lakin, Keebler and Johns"/>
    <s v="Marketing"/>
    <s v="Female"/>
    <s v="59.195.143.10"/>
    <n v="210.35096644795419"/>
    <d v="2022-12-05T00:00:00"/>
    <n v="473.55"/>
    <n v="473.55"/>
    <d v="2023-01-19T00:00:00"/>
    <n v="2023"/>
    <x v="0"/>
    <n v="1"/>
    <n v="45"/>
  </r>
  <r>
    <n v="207"/>
    <s v="Mapes"/>
    <s v="Reid"/>
    <s v="rmapes5q@tripadvisor.com"/>
    <s v="Fisher-Morissette"/>
    <s v="Accounting"/>
    <s v="Male"/>
    <s v="69.247.27.195"/>
    <n v="210.8880649186803"/>
    <d v="2023-06-06T00:00:00"/>
    <n v="275.62"/>
    <n v="275.62"/>
    <d v="2022-11-21T00:00:00"/>
    <n v="2022"/>
    <x v="12"/>
    <n v="1"/>
    <n v="-197"/>
  </r>
  <r>
    <n v="136"/>
    <s v="Challes"/>
    <s v="Cora"/>
    <s v="cchalles3r@yolasite.com"/>
    <s v="Wunsch, Gutkowski and Berge"/>
    <s v="Research and Development"/>
    <s v="Female"/>
    <s v="86.162.236.253"/>
    <n v="211.13278890304551"/>
    <d v="2023-05-22T00:00:00"/>
    <n v="294.97000000000003"/>
    <n v="294.97000000000003"/>
    <d v="2023-05-11T00:00:00"/>
    <n v="2023"/>
    <x v="8"/>
    <n v="1"/>
    <n v="-11"/>
  </r>
  <r>
    <n v="438"/>
    <s v="Terran"/>
    <s v="Cher"/>
    <s v="cterranc5@howstuffworks.com"/>
    <s v="Ortiz-Harvey"/>
    <s v="Training"/>
    <s v="Female"/>
    <s v="106.176.115.74"/>
    <n v="211.41005424560004"/>
    <d v="2022-09-21T00:00:00"/>
    <n v="287.91000000000003"/>
    <n v="287.91000000000003"/>
    <d v="2023-05-20T00:00:00"/>
    <n v="2023"/>
    <x v="8"/>
    <n v="1"/>
    <n v="241"/>
  </r>
  <r>
    <n v="64"/>
    <s v="Slad"/>
    <s v="Shepherd"/>
    <s v="sslad1r@hatena.ne.jp"/>
    <s v="Feil, Breitenberg and Rice"/>
    <s v="Training"/>
    <s v="Male"/>
    <s v="205.70.169.84"/>
    <n v="212.21324289110316"/>
    <d v="2023-06-13T00:00:00"/>
    <n v="255.72"/>
    <n v="255.72"/>
    <d v="2023-07-29T00:00:00"/>
    <n v="2023"/>
    <x v="5"/>
    <n v="1"/>
    <n v="46"/>
  </r>
  <r>
    <n v="867"/>
    <s v="Repp"/>
    <s v="Anabal"/>
    <s v="areppo2@yelp.com"/>
    <s v="Fisher-Morissette"/>
    <s v="Marketing"/>
    <s v="Female"/>
    <s v="107.60.97.17"/>
    <n v="212.59598575119944"/>
    <d v="2023-03-08T00:00:00"/>
    <n v="108.15"/>
    <n v="108.15"/>
    <d v="2023-09-07T00:00:00"/>
    <n v="2023"/>
    <x v="7"/>
    <n v="0"/>
    <n v="183"/>
  </r>
  <r>
    <n v="315"/>
    <s v="Dunbar"/>
    <s v="Athene"/>
    <s v="adunbar8q@reuters.com"/>
    <s v="Feil, Breitenberg and Rice"/>
    <s v="Business Development"/>
    <s v="Female"/>
    <s v="199.227.115.193"/>
    <n v="213.74905208225283"/>
    <d v="2023-04-10T00:00:00"/>
    <n v="237.51"/>
    <n v="237.51"/>
    <d v="2023-11-06T00:00:00"/>
    <n v="2023"/>
    <x v="9"/>
    <n v="1"/>
    <n v="210"/>
  </r>
  <r>
    <n v="832"/>
    <s v="Binham"/>
    <s v="Hendrick"/>
    <s v="hbinhamn3@studiopress.com"/>
    <s v="Bauch LLC"/>
    <s v="Product Management"/>
    <s v="Male"/>
    <s v="153.189.103.121"/>
    <n v="214.2627431614236"/>
    <d v="2023-03-07T00:00:00"/>
    <n v="239.84"/>
    <n v="239.84"/>
    <d v="2022-12-16T00:00:00"/>
    <n v="2022"/>
    <x v="1"/>
    <n v="1"/>
    <n v="-81"/>
  </r>
  <r>
    <n v="787"/>
    <s v="Slorance"/>
    <s v="Costa"/>
    <s v="cslorancelu@slate.com"/>
    <s v="Bauch LLC"/>
    <s v="Legal"/>
    <s v="Male"/>
    <s v="76.80.220.10"/>
    <n v="214.82982800218153"/>
    <d v="2023-04-30T00:00:00"/>
    <n v="396.45"/>
    <n v="396.45"/>
    <d v="2022-12-06T00:00:00"/>
    <n v="2022"/>
    <x v="1"/>
    <n v="1"/>
    <n v="-145"/>
  </r>
  <r>
    <n v="589"/>
    <s v="Tottem"/>
    <s v="Reggy"/>
    <s v="rtottemgc@lulu.com"/>
    <s v="Lakin, Keebler and Johns"/>
    <s v="Product Management"/>
    <s v="Male"/>
    <s v="181.213.129.146"/>
    <n v="214.85713152111163"/>
    <d v="2023-05-26T00:00:00"/>
    <m/>
    <n v="0"/>
    <d v="2023-11-08T00:00:00"/>
    <n v="2023"/>
    <x v="9"/>
    <n v="0"/>
    <n v="166"/>
  </r>
  <r>
    <n v="506"/>
    <s v="Gair"/>
    <s v="Jamil"/>
    <s v="jgaire1@elpais.com"/>
    <s v="Quigley-Rowe"/>
    <s v="Legal"/>
    <s v="Male"/>
    <s v="84.10.98.117"/>
    <n v="216.96607747726134"/>
    <d v="2023-03-10T00:00:00"/>
    <n v="435.8"/>
    <n v="435.8"/>
    <d v="2023-04-29T00:00:00"/>
    <n v="2023"/>
    <x v="4"/>
    <n v="1"/>
    <n v="50"/>
  </r>
  <r>
    <n v="785"/>
    <s v="Shenton"/>
    <s v="Brana"/>
    <s v="bshentonls@imdb.com"/>
    <s v="Wunsch, Gutkowski and Berge"/>
    <s v="Training"/>
    <s v="Female"/>
    <s v="210.135.95.41"/>
    <n v="217.01368007817419"/>
    <d v="2023-03-23T00:00:00"/>
    <m/>
    <n v="0"/>
    <d v="2023-07-29T00:00:00"/>
    <n v="2023"/>
    <x v="5"/>
    <n v="0"/>
    <n v="128"/>
  </r>
  <r>
    <n v="623"/>
    <s v="Gosnall"/>
    <s v="Stanton"/>
    <s v="sgosnallha@yale.edu"/>
    <s v="Hettinger, Kautzer and Schiller"/>
    <s v="Training"/>
    <s v="Male"/>
    <s v="237.116.236.52"/>
    <n v="217.57582224786367"/>
    <d v="2023-08-03T00:00:00"/>
    <n v="187.78"/>
    <n v="187.78"/>
    <d v="2023-03-31T00:00:00"/>
    <n v="2023"/>
    <x v="2"/>
    <n v="0"/>
    <n v="-125"/>
  </r>
  <r>
    <n v="442"/>
    <s v="Goring"/>
    <s v="Burlie"/>
    <s v="bgoringc9@answers.com"/>
    <s v="Herzog, Mueller and Heidenreich"/>
    <s v="Legal"/>
    <s v="Male"/>
    <s v="117.20.194.245"/>
    <n v="217.83213670661229"/>
    <d v="2023-07-07T00:00:00"/>
    <n v="460.64"/>
    <n v="460.64"/>
    <d v="2023-10-19T00:00:00"/>
    <n v="2023"/>
    <x v="6"/>
    <n v="1"/>
    <n v="104"/>
  </r>
  <r>
    <n v="419"/>
    <s v="Nials"/>
    <s v="Tim"/>
    <s v="tnialsbm@youtu.be"/>
    <s v="Lakin, Keebler and Johns"/>
    <s v="Product Management"/>
    <s v="Female"/>
    <s v="1.23.222.229"/>
    <n v="217.92796463312558"/>
    <d v="2022-12-01T00:00:00"/>
    <n v="308.76"/>
    <n v="308.76"/>
    <d v="2022-11-17T00:00:00"/>
    <n v="2022"/>
    <x v="12"/>
    <n v="1"/>
    <n v="-14"/>
  </r>
  <r>
    <n v="855"/>
    <s v="Emmens"/>
    <s v="Elvira"/>
    <s v="eemmensnq@wordpress.com"/>
    <s v="Adams-Homenick"/>
    <s v="Product Management"/>
    <s v="Female"/>
    <s v="31.124.155.9"/>
    <n v="218.83063223277691"/>
    <d v="2022-10-19T00:00:00"/>
    <n v="373.13"/>
    <n v="373.13"/>
    <d v="2023-10-11T00:00:00"/>
    <n v="2023"/>
    <x v="6"/>
    <n v="1"/>
    <n v="357"/>
  </r>
  <r>
    <n v="298"/>
    <s v="Menauteau"/>
    <s v="Alyce"/>
    <s v="amenauteau89@twitpic.com"/>
    <s v="Adams-Homenick"/>
    <s v="Marketing"/>
    <s v="Female"/>
    <s v="43.206.60.228"/>
    <n v="220.19489382598579"/>
    <d v="2023-03-27T00:00:00"/>
    <n v="401.83"/>
    <n v="401.83"/>
    <d v="2022-12-17T00:00:00"/>
    <n v="2022"/>
    <x v="1"/>
    <n v="1"/>
    <n v="-100"/>
  </r>
  <r>
    <n v="470"/>
    <s v="Palmar"/>
    <s v="Adey"/>
    <s v="apalmard1@usnews.com"/>
    <s v="Feil, Breitenberg and Rice"/>
    <s v="Human Resources"/>
    <s v="Female"/>
    <s v="139.59.139.79"/>
    <n v="220.61053177388064"/>
    <d v="2023-05-15T00:00:00"/>
    <n v="263.23"/>
    <n v="263.23"/>
    <d v="2023-10-18T00:00:00"/>
    <n v="2023"/>
    <x v="6"/>
    <n v="1"/>
    <n v="156"/>
  </r>
  <r>
    <n v="300"/>
    <s v="Simes"/>
    <s v="Jarrod"/>
    <s v="jsimes8b@altervista.org"/>
    <s v="Glover and Sons"/>
    <s v="Accounting"/>
    <s v="Male"/>
    <s v="125.236.255.242"/>
    <n v="220.96231810380499"/>
    <d v="2022-08-25T00:00:00"/>
    <n v="255.09"/>
    <n v="255.09"/>
    <d v="2023-05-07T00:00:00"/>
    <n v="2023"/>
    <x v="8"/>
    <n v="1"/>
    <n v="255"/>
  </r>
  <r>
    <n v="429"/>
    <s v="Raubenheim"/>
    <s v="Keely"/>
    <s v="kraubenheimbw@rambler.ru"/>
    <s v="Gerlach Inc"/>
    <s v="Marketing"/>
    <s v="Female"/>
    <s v="183.135.36.14"/>
    <n v="221.31682162916863"/>
    <d v="2023-07-24T00:00:00"/>
    <n v="159.04"/>
    <n v="159.04"/>
    <d v="2023-10-16T00:00:00"/>
    <n v="2023"/>
    <x v="6"/>
    <n v="0"/>
    <n v="84"/>
  </r>
  <r>
    <n v="345"/>
    <s v="Pridding"/>
    <s v="Mufi"/>
    <s v="mpridding9k@miitbeian.gov.cn"/>
    <s v="Glover and Sons"/>
    <s v="Training"/>
    <s v="Female"/>
    <s v="63.229.88.255"/>
    <n v="222.61904175983094"/>
    <d v="2023-07-15T00:00:00"/>
    <n v="410.12"/>
    <n v="410.12"/>
    <m/>
    <n v="1900"/>
    <x v="11"/>
    <n v="1"/>
    <s v=""/>
  </r>
  <r>
    <n v="857"/>
    <s v="Daybell"/>
    <s v="Dru"/>
    <s v="ddaybellns@ucsd.edu"/>
    <s v="Glover and Sons"/>
    <s v="Marketing"/>
    <s v="Male"/>
    <s v="50.141.208.127"/>
    <n v="222.76874210937231"/>
    <d v="2023-04-12T00:00:00"/>
    <n v="381.1"/>
    <n v="381.1"/>
    <d v="2023-11-08T00:00:00"/>
    <n v="2023"/>
    <x v="9"/>
    <n v="1"/>
    <n v="210"/>
  </r>
  <r>
    <n v="596"/>
    <s v="Rubery"/>
    <s v="Cathlene"/>
    <s v="cruberygj@engadget.com"/>
    <s v="Herzog, Mueller and Heidenreich"/>
    <s v="Accounting"/>
    <s v="Female"/>
    <s v="25.34.214.41"/>
    <n v="223.00008037992319"/>
    <d v="2022-10-15T00:00:00"/>
    <n v="372.92"/>
    <n v="372.92"/>
    <d v="2022-12-18T00:00:00"/>
    <n v="2022"/>
    <x v="1"/>
    <n v="1"/>
    <n v="64"/>
  </r>
  <r>
    <n v="214"/>
    <s v="Warin"/>
    <s v="Stafani"/>
    <s v="swarin5x@twitpic.com"/>
    <s v="Gerlach Inc"/>
    <s v="Support"/>
    <s v="Female"/>
    <s v="49.219.30.114"/>
    <n v="223.13968090418095"/>
    <d v="2023-02-16T00:00:00"/>
    <n v="315.70999999999998"/>
    <n v="315.70999999999998"/>
    <d v="2023-05-11T00:00:00"/>
    <n v="2023"/>
    <x v="8"/>
    <n v="1"/>
    <n v="84"/>
  </r>
  <r>
    <n v="72"/>
    <s v="Orrobin"/>
    <s v="Hughie"/>
    <s v="horrobin1z@cyberchimps.com"/>
    <s v="Bauch LLC"/>
    <s v="Accounting"/>
    <s v="Male"/>
    <s v="193.251.8.107"/>
    <n v="223.3831606244693"/>
    <d v="2023-05-20T00:00:00"/>
    <n v="317.36"/>
    <n v="317.36"/>
    <d v="2022-12-04T00:00:00"/>
    <n v="2022"/>
    <x v="1"/>
    <n v="1"/>
    <n v="-167"/>
  </r>
  <r>
    <n v="964"/>
    <s v="Sarfas"/>
    <s v="Jonell"/>
    <s v="jsarfasqr@mozilla.com"/>
    <s v="Herzog, Mueller and Heidenreich"/>
    <s v="Business Development"/>
    <s v="Female"/>
    <s v="246.197.209.216"/>
    <n v="223.462638631386"/>
    <d v="2023-07-27T00:00:00"/>
    <n v="120.23"/>
    <n v="120.23"/>
    <d v="2023-07-23T00:00:00"/>
    <n v="2023"/>
    <x v="5"/>
    <n v="0"/>
    <n v="-4"/>
  </r>
  <r>
    <n v="986"/>
    <s v="Ridding"/>
    <s v="Jory"/>
    <s v="jriddingrd@yolasite.com"/>
    <s v="Quigley-Rowe"/>
    <s v="Training"/>
    <s v="Male"/>
    <s v="176.212.44.54"/>
    <n v="223.5226454675811"/>
    <d v="2023-03-23T00:00:00"/>
    <n v="420.41"/>
    <n v="420.41"/>
    <d v="2023-09-10T00:00:00"/>
    <n v="2023"/>
    <x v="7"/>
    <n v="1"/>
    <n v="171"/>
  </r>
  <r>
    <n v="97"/>
    <s v="Rosenschein"/>
    <s v="Brandyn"/>
    <s v="brosenschein2o@360.cn"/>
    <s v="Adams-Homenick"/>
    <s v="Product Management"/>
    <s v="Male"/>
    <s v="231.226.158.153"/>
    <n v="224.49742053956734"/>
    <d v="2023-03-10T00:00:00"/>
    <n v="409.3"/>
    <n v="409.3"/>
    <d v="2022-11-25T00:00:00"/>
    <n v="2022"/>
    <x v="12"/>
    <n v="1"/>
    <n v="-105"/>
  </r>
  <r>
    <n v="556"/>
    <s v="Wevell"/>
    <s v="Erny"/>
    <s v="ewevellff@baidu.com"/>
    <s v="Kuphal-Tillman"/>
    <s v="Sales"/>
    <s v="Male"/>
    <s v="54.7.206.50"/>
    <n v="224.69142243795812"/>
    <d v="2023-06-16T00:00:00"/>
    <n v="206.21"/>
    <n v="206.21"/>
    <d v="2023-03-09T00:00:00"/>
    <n v="2023"/>
    <x v="2"/>
    <n v="0"/>
    <n v="-99"/>
  </r>
  <r>
    <n v="748"/>
    <s v="Harmon"/>
    <s v="Corinna"/>
    <s v="charmonkr@wired.com"/>
    <s v="Hettinger, Kautzer and Schiller"/>
    <s v="Sales"/>
    <s v="Female"/>
    <s v="35.11.39.244"/>
    <n v="224.9127133044378"/>
    <d v="2023-05-08T00:00:00"/>
    <n v="495.11"/>
    <n v="495.11"/>
    <d v="2023-04-22T00:00:00"/>
    <n v="2023"/>
    <x v="4"/>
    <n v="1"/>
    <n v="-16"/>
  </r>
  <r>
    <n v="53"/>
    <s v="Ick"/>
    <s v="Kelley"/>
    <s v="kick1g@github.com"/>
    <s v="Gerlach Inc"/>
    <s v="Research and Development"/>
    <s v="Male"/>
    <s v="21.99.214.109"/>
    <n v="225.49055210687584"/>
    <d v="2023-07-09T00:00:00"/>
    <n v="111.09"/>
    <n v="111.09"/>
    <d v="2022-12-09T00:00:00"/>
    <n v="2022"/>
    <x v="1"/>
    <n v="0"/>
    <n v="-212"/>
  </r>
  <r>
    <n v="185"/>
    <s v="Slaght"/>
    <s v="Hiram"/>
    <s v="hslaght54@kickstarter.com"/>
    <s v="Bauch LLC"/>
    <s v="Accounting"/>
    <s v="Male"/>
    <s v="105.25.36.172"/>
    <n v="225.51109683098846"/>
    <d v="2022-12-15T00:00:00"/>
    <n v="281.37"/>
    <n v="281.37"/>
    <d v="2023-09-09T00:00:00"/>
    <n v="2023"/>
    <x v="7"/>
    <n v="1"/>
    <n v="268"/>
  </r>
  <r>
    <n v="312"/>
    <s v="Vuittet"/>
    <s v="Carlee"/>
    <s v="cvuittet8n@gnu.org"/>
    <s v="Fisher-Morissette"/>
    <s v="Accounting"/>
    <s v="Female"/>
    <s v="138.157.41.95"/>
    <n v="225.98211566236844"/>
    <d v="2023-06-09T00:00:00"/>
    <n v="217.63"/>
    <n v="217.63"/>
    <d v="2023-07-02T00:00:00"/>
    <n v="2023"/>
    <x v="5"/>
    <n v="0"/>
    <n v="23"/>
  </r>
  <r>
    <n v="550"/>
    <s v="Fleischmann"/>
    <s v="Nicolea"/>
    <s v="nfleischmannf9@nationalgeographic.com"/>
    <s v="Herzog, Mueller and Heidenreich"/>
    <s v="Support"/>
    <s v="Female"/>
    <s v="86.65.5.67"/>
    <n v="227.88630961313456"/>
    <d v="2023-07-26T00:00:00"/>
    <n v="345.24"/>
    <n v="345.24"/>
    <d v="2023-07-21T00:00:00"/>
    <n v="2023"/>
    <x v="5"/>
    <n v="1"/>
    <n v="-5"/>
  </r>
  <r>
    <n v="1000"/>
    <s v="Tythacott"/>
    <s v="Nobe"/>
    <s v="ntythacottrr@biglobe.ne.jp"/>
    <s v="Kuphal-Tillman"/>
    <s v="Legal"/>
    <s v="Male"/>
    <s v="26.88.53.52"/>
    <n v="228.06676458862572"/>
    <d v="2023-07-08T00:00:00"/>
    <n v="405.54"/>
    <n v="405.54"/>
    <d v="2023-05-28T00:00:00"/>
    <n v="2023"/>
    <x v="8"/>
    <n v="1"/>
    <n v="-41"/>
  </r>
  <r>
    <n v="759"/>
    <s v="Bonnier"/>
    <s v="Correy"/>
    <s v="cbonnierl2@amazonaws.com"/>
    <s v="Quigley-Rowe"/>
    <s v="Sales"/>
    <s v="Male"/>
    <s v="74.255.124.43"/>
    <n v="229.22248863986025"/>
    <d v="2023-06-11T00:00:00"/>
    <n v="370.66"/>
    <n v="370.66"/>
    <m/>
    <n v="1900"/>
    <x v="11"/>
    <n v="1"/>
    <s v=""/>
  </r>
  <r>
    <n v="386"/>
    <s v="Cicetti"/>
    <s v="Tim"/>
    <s v="vcicettiap@shutterfly.com"/>
    <s v="Hettinger, Kautzer and Schiller"/>
    <s v="Training"/>
    <s v="Male"/>
    <s v="203.10.115.219"/>
    <n v="229.98367015501285"/>
    <d v="2023-02-15T00:00:00"/>
    <n v="237.87"/>
    <n v="237.87"/>
    <d v="2023-06-22T00:00:00"/>
    <n v="2023"/>
    <x v="3"/>
    <n v="1"/>
    <n v="127"/>
  </r>
  <r>
    <n v="610"/>
    <s v="Pawlaczyk"/>
    <s v="Pansie"/>
    <s v="ppawlaczykgx@economist.com"/>
    <s v="Adams-Homenick"/>
    <s v="Accounting"/>
    <s v="Female"/>
    <s v="235.186.169.221"/>
    <n v="233.71299223482328"/>
    <d v="2023-06-10T00:00:00"/>
    <n v="174.29"/>
    <n v="174.29"/>
    <d v="2023-11-09T00:00:00"/>
    <n v="2023"/>
    <x v="9"/>
    <n v="0"/>
    <n v="152"/>
  </r>
  <r>
    <n v="877"/>
    <s v="Bille"/>
    <s v="Desi"/>
    <s v="dbilleoc@cyberchimps.com"/>
    <s v="Quigley-Rowe"/>
    <s v="Accounting"/>
    <s v="Male"/>
    <s v="126.14.168.242"/>
    <n v="234.20615640143834"/>
    <d v="2023-07-19T00:00:00"/>
    <n v="129.11000000000001"/>
    <n v="129.11000000000001"/>
    <d v="2023-06-04T00:00:00"/>
    <n v="2023"/>
    <x v="3"/>
    <n v="0"/>
    <n v="-45"/>
  </r>
  <r>
    <n v="734"/>
    <s v="Thoday"/>
    <s v="Yorker"/>
    <s v="ythodaykd@washingtonpost.com"/>
    <s v="Ortiz-Harvey"/>
    <s v="Business Development"/>
    <s v="Male"/>
    <s v="161.204.71.165"/>
    <n v="234.33124586141562"/>
    <d v="2023-04-06T00:00:00"/>
    <n v="294.07"/>
    <n v="294.07"/>
    <d v="2023-10-16T00:00:00"/>
    <n v="2023"/>
    <x v="6"/>
    <n v="1"/>
    <n v="193"/>
  </r>
  <r>
    <n v="144"/>
    <s v="Beazey"/>
    <s v="Bruis"/>
    <s v="bbeazey3z@senate.gov"/>
    <s v="Fisher-Morissette"/>
    <s v="Services"/>
    <s v="Male"/>
    <s v="211.116.41.170"/>
    <n v="234.61188083733498"/>
    <d v="2023-11-07T00:00:00"/>
    <n v="104.23"/>
    <n v="104.23"/>
    <d v="2023-10-26T00:00:00"/>
    <n v="2023"/>
    <x v="6"/>
    <n v="0"/>
    <n v="-12"/>
  </r>
  <r>
    <n v="253"/>
    <s v="Irce"/>
    <s v="Lita"/>
    <s v="lirce70@tripadvisor.com"/>
    <s v="Ortiz-Harvey"/>
    <s v="Human Resources"/>
    <s v="Female"/>
    <s v="129.23.47.0"/>
    <n v="236.56735129614128"/>
    <d v="2022-11-17T00:00:00"/>
    <n v="257.72000000000003"/>
    <n v="257.72000000000003"/>
    <d v="2023-03-02T00:00:00"/>
    <n v="2023"/>
    <x v="2"/>
    <n v="1"/>
    <n v="105"/>
  </r>
  <r>
    <n v="712"/>
    <s v="Gobeaux"/>
    <s v="Law"/>
    <s v="lgobeauxjr@dailymail.co.uk"/>
    <s v="Bauch LLC"/>
    <s v="Support"/>
    <s v="Male"/>
    <s v="148.198.62.70"/>
    <n v="237.17822132782399"/>
    <d v="2023-04-18T00:00:00"/>
    <n v="142.93"/>
    <n v="142.93"/>
    <d v="2023-06-05T00:00:00"/>
    <n v="2023"/>
    <x v="3"/>
    <n v="0"/>
    <n v="48"/>
  </r>
  <r>
    <n v="182"/>
    <s v="Greenard"/>
    <s v="Gerry"/>
    <s v="ggreenard51@dion.ne.jp"/>
    <s v="Wunsch, Gutkowski and Berge"/>
    <s v="Support"/>
    <s v="Female"/>
    <s v="219.46.11.199"/>
    <n v="238.42562215069464"/>
    <d v="2023-06-16T00:00:00"/>
    <n v="221.52"/>
    <n v="221.52"/>
    <d v="2023-08-24T00:00:00"/>
    <n v="2023"/>
    <x v="13"/>
    <n v="0"/>
    <n v="69"/>
  </r>
  <r>
    <n v="895"/>
    <s v="Forrestall"/>
    <s v="Pierson"/>
    <s v="pforrestallou@1und1.de"/>
    <s v="Hettinger, Kautzer and Schiller"/>
    <s v="Legal"/>
    <s v="Male"/>
    <s v="140.182.207.158"/>
    <n v="239.83558079165726"/>
    <d v="2022-11-01T00:00:00"/>
    <n v="195.27"/>
    <n v="195.27"/>
    <d v="2022-12-25T00:00:00"/>
    <n v="2022"/>
    <x v="1"/>
    <n v="0"/>
    <n v="54"/>
  </r>
  <r>
    <n v="330"/>
    <s v="Ilyenko"/>
    <s v="Fionnula"/>
    <s v="filyenko95@t-online.de"/>
    <s v="Feil, Breitenberg and Rice"/>
    <s v="Marketing"/>
    <s v="Female"/>
    <s v="207.83.191.212"/>
    <n v="240.03675896665865"/>
    <d v="2023-05-24T00:00:00"/>
    <n v="259.68"/>
    <n v="259.68"/>
    <d v="2023-09-06T00:00:00"/>
    <n v="2023"/>
    <x v="7"/>
    <n v="1"/>
    <n v="105"/>
  </r>
  <r>
    <n v="289"/>
    <s v="Paquet"/>
    <s v="Reeba"/>
    <s v="rpaquet80@google.de"/>
    <s v="Bauch LLC"/>
    <s v="Research and Development"/>
    <s v="Female"/>
    <s v="170.84.13.197"/>
    <n v="240.20575479014968"/>
    <d v="2023-02-20T00:00:00"/>
    <n v="225.59"/>
    <n v="225.59"/>
    <d v="2023-01-09T00:00:00"/>
    <n v="2023"/>
    <x v="0"/>
    <n v="0"/>
    <n v="-42"/>
  </r>
  <r>
    <n v="12"/>
    <s v="McClintock"/>
    <s v="Wolf"/>
    <s v="wmcclintockb@unblog.fr"/>
    <s v="Ziemann Group"/>
    <s v="Support"/>
    <s v="Male"/>
    <s v="207.42.121.202"/>
    <n v="240.67753621866547"/>
    <d v="2023-09-01T00:00:00"/>
    <n v="137.25"/>
    <n v="137.25"/>
    <d v="2023-01-27T00:00:00"/>
    <n v="2023"/>
    <x v="0"/>
    <n v="0"/>
    <n v="-217"/>
  </r>
  <r>
    <n v="643"/>
    <s v="Riding"/>
    <s v="Bryant"/>
    <s v="bridinghu@theguardian.com"/>
    <s v="Glover and Sons"/>
    <s v="Support"/>
    <s v="Male"/>
    <s v="183.80.121.145"/>
    <n v="241.46405913397732"/>
    <d v="2023-01-04T00:00:00"/>
    <n v="133.83000000000001"/>
    <n v="133.83000000000001"/>
    <d v="2023-06-29T00:00:00"/>
    <n v="2023"/>
    <x v="3"/>
    <n v="0"/>
    <n v="176"/>
  </r>
  <r>
    <n v="116"/>
    <s v="Emm"/>
    <s v="Kienan"/>
    <s v="kemm37@goo.gl"/>
    <s v="Feil, Breitenberg and Rice"/>
    <s v="Support"/>
    <s v="Male"/>
    <s v="8.93.108.240"/>
    <n v="241.59788693597781"/>
    <d v="2023-05-08T00:00:00"/>
    <n v="306.56"/>
    <n v="306.56"/>
    <d v="2023-08-30T00:00:00"/>
    <n v="2023"/>
    <x v="13"/>
    <n v="1"/>
    <n v="114"/>
  </r>
  <r>
    <n v="179"/>
    <s v="Pettendrich"/>
    <s v="Moise"/>
    <s v="mpettendrich4y@is.gd"/>
    <s v="Feil, Breitenberg and Rice"/>
    <s v="Human Resources"/>
    <s v="Male"/>
    <s v="246.155.27.25"/>
    <n v="242.25745641010496"/>
    <m/>
    <n v="438.55"/>
    <n v="438.55"/>
    <d v="2023-05-12T00:00:00"/>
    <n v="2023"/>
    <x v="8"/>
    <n v="1"/>
    <s v=""/>
  </r>
  <r>
    <n v="297"/>
    <s v="Handsheart"/>
    <s v="Trina"/>
    <s v="thandsheart88@youku.com"/>
    <s v="Ortiz-Harvey"/>
    <s v="Sales"/>
    <s v="Female"/>
    <s v="65.122.228.35"/>
    <n v="242.27725191058022"/>
    <d v="2023-07-31T00:00:00"/>
    <n v="383.51"/>
    <n v="383.51"/>
    <d v="2023-02-07T00:00:00"/>
    <n v="2023"/>
    <x v="10"/>
    <n v="1"/>
    <n v="-174"/>
  </r>
  <r>
    <n v="910"/>
    <s v="Convery"/>
    <s v="Lauren"/>
    <s v="lconveryp9@jalbum.net"/>
    <s v="Lakin, Keebler and Johns"/>
    <s v="Engineering"/>
    <s v="Male"/>
    <s v="252.75.202.239"/>
    <n v="242.65514881933896"/>
    <d v="2023-06-11T00:00:00"/>
    <m/>
    <n v="0"/>
    <d v="2023-01-19T00:00:00"/>
    <n v="2023"/>
    <x v="0"/>
    <n v="0"/>
    <n v="-143"/>
  </r>
  <r>
    <n v="111"/>
    <s v="Bulter"/>
    <s v="Ellette"/>
    <s v="ebulter32@seattletimes.com"/>
    <s v="Lakin, Keebler and Johns"/>
    <s v="Accounting"/>
    <s v="Female"/>
    <s v="97.5.233.55"/>
    <n v="242.90776680375151"/>
    <d v="2023-05-03T00:00:00"/>
    <n v="472.7"/>
    <n v="472.7"/>
    <d v="2023-05-14T00:00:00"/>
    <n v="2023"/>
    <x v="8"/>
    <n v="1"/>
    <n v="11"/>
  </r>
  <r>
    <n v="890"/>
    <s v="Escoffrey"/>
    <s v="Barney"/>
    <s v="bescoffreyop@wix.com"/>
    <s v="Bauch LLC"/>
    <s v="Marketing"/>
    <s v="Male"/>
    <s v="148.120.216.180"/>
    <n v="244.43106809560794"/>
    <d v="2023-08-03T00:00:00"/>
    <n v="138.6"/>
    <n v="138.6"/>
    <d v="2023-09-14T00:00:00"/>
    <n v="2023"/>
    <x v="7"/>
    <n v="0"/>
    <n v="42"/>
  </r>
  <r>
    <n v="283"/>
    <s v="Willmont"/>
    <s v="Gerri"/>
    <s v="gwillmont7u@bloglovin.com"/>
    <s v="Adams-Homenick"/>
    <s v="Support"/>
    <s v="Male"/>
    <s v="148.17.161.13"/>
    <n v="245.51780899527725"/>
    <d v="2023-06-13T00:00:00"/>
    <n v="104.76"/>
    <n v="104.76"/>
    <d v="2023-03-21T00:00:00"/>
    <n v="2023"/>
    <x v="2"/>
    <n v="0"/>
    <n v="-84"/>
  </r>
  <r>
    <n v="821"/>
    <s v="Shercliff"/>
    <s v="Caesar"/>
    <s v="cshercliffms@bigcartel.com"/>
    <s v="Ziemann Group"/>
    <s v="Training"/>
    <s v="Male"/>
    <s v="68.242.140.70"/>
    <n v="245.55003576567645"/>
    <d v="2023-03-22T00:00:00"/>
    <n v="342.44"/>
    <n v="342.44"/>
    <d v="2023-05-20T00:00:00"/>
    <n v="2023"/>
    <x v="8"/>
    <n v="1"/>
    <n v="59"/>
  </r>
  <r>
    <n v="642"/>
    <s v="Cornilleau"/>
    <s v="Cassi"/>
    <s v="ccornilleauht@gravatar.com"/>
    <s v="Feil, Breitenberg and Rice"/>
    <s v="Sales"/>
    <s v="Female"/>
    <s v="200.156.81.5"/>
    <n v="247.25312836298002"/>
    <d v="2023-05-02T00:00:00"/>
    <n v="361.46"/>
    <n v="361.46"/>
    <d v="2022-11-21T00:00:00"/>
    <n v="2022"/>
    <x v="12"/>
    <n v="1"/>
    <n v="-162"/>
  </r>
  <r>
    <n v="659"/>
    <s v="Houtby"/>
    <s v="Hernando"/>
    <s v="hhoutbyia@slate.com"/>
    <s v="Herzog, Mueller and Heidenreich"/>
    <s v="Marketing"/>
    <s v="Male"/>
    <s v="91.251.178.252"/>
    <n v="247.26658022896575"/>
    <d v="2022-12-27T00:00:00"/>
    <n v="301.36"/>
    <n v="301.36"/>
    <d v="2023-10-07T00:00:00"/>
    <n v="2023"/>
    <x v="6"/>
    <n v="1"/>
    <n v="284"/>
  </r>
  <r>
    <n v="354"/>
    <s v="Cleal"/>
    <s v="Danita"/>
    <s v="dcleal9t@smugmug.com"/>
    <s v="Lakin, Keebler and Johns"/>
    <s v="Accounting"/>
    <s v="Female"/>
    <s v="244.177.218.37"/>
    <n v="247.38841103788135"/>
    <d v="2023-03-22T00:00:00"/>
    <n v="130.68"/>
    <n v="130.68"/>
    <d v="2022-11-19T00:00:00"/>
    <n v="2022"/>
    <x v="12"/>
    <n v="0"/>
    <n v="-123"/>
  </r>
  <r>
    <n v="467"/>
    <s v="Pinkerton"/>
    <s v="Pearle"/>
    <s v="ppinkertoncy@creativecommons.org"/>
    <s v="Ortiz-Harvey"/>
    <s v="Human Resources"/>
    <s v="Female"/>
    <s v="217.99.56.205"/>
    <n v="248.16338225280828"/>
    <d v="2023-03-28T00:00:00"/>
    <n v="324.01"/>
    <n v="324.01"/>
    <d v="2023-01-13T00:00:00"/>
    <n v="2023"/>
    <x v="0"/>
    <n v="1"/>
    <n v="-74"/>
  </r>
  <r>
    <n v="727"/>
    <s v="Spybey"/>
    <s v="Birch"/>
    <s v="bspybeyk6@vistaprint.com"/>
    <s v="Bauch LLC"/>
    <s v="Legal"/>
    <s v="Male"/>
    <s v="4.153.167.28"/>
    <n v="248.42150019820141"/>
    <d v="2023-05-03T00:00:00"/>
    <n v="353.54"/>
    <n v="353.54"/>
    <d v="2022-12-24T00:00:00"/>
    <n v="2022"/>
    <x v="1"/>
    <n v="1"/>
    <n v="-130"/>
  </r>
  <r>
    <n v="789"/>
    <s v="McGriffin"/>
    <s v="Giulio"/>
    <s v="gmcgriffinlw@mit.edu"/>
    <s v="Quigley-Rowe"/>
    <s v="Marketing"/>
    <s v="Male"/>
    <s v="237.3.74.145"/>
    <n v="248.83538445609136"/>
    <d v="2023-07-12T00:00:00"/>
    <n v="196.39"/>
    <n v="196.39"/>
    <d v="2023-08-08T00:00:00"/>
    <n v="2023"/>
    <x v="13"/>
    <n v="0"/>
    <n v="27"/>
  </r>
  <r>
    <n v="874"/>
    <s v="Willmer"/>
    <s v="Svend"/>
    <s v="swillmero9@istockphoto.com"/>
    <s v="Gerlach Inc"/>
    <s v="Business Development"/>
    <s v="Male"/>
    <s v="138.244.169.137"/>
    <n v="248.84492439607368"/>
    <d v="2023-05-13T00:00:00"/>
    <m/>
    <n v="0"/>
    <d v="2023-03-18T00:00:00"/>
    <n v="2023"/>
    <x v="2"/>
    <n v="0"/>
    <n v="-56"/>
  </r>
  <r>
    <n v="74"/>
    <s v="Cavan"/>
    <s v="Chucho"/>
    <s v="ccavan21@t-online.de"/>
    <s v="Quigley-Rowe"/>
    <s v="Accounting"/>
    <s v="Male"/>
    <s v="121.228.241.36"/>
    <n v="248.87845419637574"/>
    <d v="2023-10-05T00:00:00"/>
    <n v="471.41"/>
    <n v="471.41"/>
    <d v="2023-05-19T00:00:00"/>
    <n v="2023"/>
    <x v="8"/>
    <n v="1"/>
    <n v="-139"/>
  </r>
  <r>
    <n v="595"/>
    <s v="Ruffli"/>
    <s v="Nancy"/>
    <s v="nruffligi@chicagotribune.com"/>
    <s v="Glover and Sons"/>
    <s v="Legal"/>
    <s v="Female"/>
    <s v="27.110.1.166"/>
    <n v="249.76549824662263"/>
    <d v="2023-09-27T00:00:00"/>
    <m/>
    <n v="0"/>
    <d v="2023-08-24T00:00:00"/>
    <n v="2023"/>
    <x v="13"/>
    <n v="0"/>
    <n v="-34"/>
  </r>
  <r>
    <n v="961"/>
    <s v="Sapp"/>
    <s v="Hartley"/>
    <s v="hsappqo@qq.com"/>
    <s v="Adams-Homenick"/>
    <s v="Research and Development"/>
    <s v="Male"/>
    <s v="51.55.113.72"/>
    <n v="250.25940752275255"/>
    <d v="2023-08-14T00:00:00"/>
    <n v="468.1"/>
    <n v="468.1"/>
    <d v="2022-11-16T00:00:00"/>
    <n v="2022"/>
    <x v="12"/>
    <n v="1"/>
    <n v="-271"/>
  </r>
  <r>
    <n v="280"/>
    <s v="Flasby"/>
    <s v="Lark"/>
    <s v="lflasby7r@discuz.net"/>
    <s v="Hettinger, Kautzer and Schiller"/>
    <s v="Marketing"/>
    <s v="Female"/>
    <s v="18.83.125.228"/>
    <n v="250.34205231053201"/>
    <d v="2023-01-02T00:00:00"/>
    <n v="491.46"/>
    <n v="491.46"/>
    <d v="2023-01-31T00:00:00"/>
    <n v="2023"/>
    <x v="0"/>
    <n v="1"/>
    <n v="29"/>
  </r>
  <r>
    <n v="35"/>
    <s v="Shearmur"/>
    <s v="Mendel"/>
    <s v="mshearmury@360.cn"/>
    <s v="Glover and Sons"/>
    <s v="Accounting"/>
    <s v="Male"/>
    <s v="111.55.172.13"/>
    <n v="251.98965257094352"/>
    <d v="2023-08-26T00:00:00"/>
    <n v="148.63999999999999"/>
    <n v="148.63999999999999"/>
    <d v="2022-12-11T00:00:00"/>
    <n v="2022"/>
    <x v="1"/>
    <n v="0"/>
    <n v="-258"/>
  </r>
  <r>
    <n v="754"/>
    <s v="Stitwell"/>
    <s v="Gerladina"/>
    <s v="gstitwellkx@cdc.gov"/>
    <s v="Herzog, Mueller and Heidenreich"/>
    <s v="Product Management"/>
    <s v="Female"/>
    <s v="85.244.207.6"/>
    <n v="252.14126222407771"/>
    <d v="2022-10-31T00:00:00"/>
    <n v="417.03"/>
    <n v="417.03"/>
    <d v="2023-06-12T00:00:00"/>
    <n v="2023"/>
    <x v="3"/>
    <n v="1"/>
    <n v="224"/>
  </r>
  <r>
    <n v="522"/>
    <s v="Lomasney"/>
    <s v="Jasun"/>
    <s v="jlomasneyeh@taobao.com"/>
    <s v="Gerlach Inc"/>
    <s v="Legal"/>
    <s v="Male"/>
    <s v="67.15.144.206"/>
    <n v="252.43184535016789"/>
    <d v="2023-02-17T00:00:00"/>
    <n v="490.65"/>
    <n v="490.65"/>
    <d v="2023-08-23T00:00:00"/>
    <n v="2023"/>
    <x v="13"/>
    <n v="1"/>
    <n v="187"/>
  </r>
  <r>
    <n v="862"/>
    <s v="Penelli"/>
    <s v="Dill"/>
    <s v="dpenellinx@businessweek.com"/>
    <s v="Kuphal-Tillman"/>
    <s v="Legal"/>
    <s v="Male"/>
    <s v="121.169.167.38"/>
    <n v="252.84248820592356"/>
    <d v="2023-04-22T00:00:00"/>
    <n v="272.08"/>
    <n v="272.08"/>
    <d v="2023-09-22T00:00:00"/>
    <n v="2023"/>
    <x v="7"/>
    <n v="1"/>
    <n v="153"/>
  </r>
  <r>
    <n v="494"/>
    <s v="Dace"/>
    <s v="Wyatt"/>
    <s v="wdacedp@google.com"/>
    <s v="Hettinger, Kautzer and Schiller"/>
    <s v="Human Resources"/>
    <s v="Male"/>
    <s v="184.127.20.108"/>
    <n v="253.06299336636908"/>
    <d v="2023-01-17T00:00:00"/>
    <n v="476.34"/>
    <n v="476.34"/>
    <d v="2023-03-03T00:00:00"/>
    <n v="2023"/>
    <x v="2"/>
    <n v="1"/>
    <n v="45"/>
  </r>
  <r>
    <n v="547"/>
    <s v="Broadbent"/>
    <s v="Mariquilla"/>
    <s v="mbroadbentf6@feedburner.com"/>
    <s v="Adams-Homenick"/>
    <s v="Marketing"/>
    <s v="Female"/>
    <s v="196.166.211.176"/>
    <n v="253.28373234782816"/>
    <d v="2022-11-16T00:00:00"/>
    <n v="136.91999999999999"/>
    <n v="136.91999999999999"/>
    <d v="2022-12-13T00:00:00"/>
    <n v="2022"/>
    <x v="1"/>
    <n v="0"/>
    <n v="27"/>
  </r>
  <r>
    <n v="880"/>
    <s v="Hardern"/>
    <s v="Agnese"/>
    <s v="ahardernof@umn.edu"/>
    <s v="Lakin, Keebler and Johns"/>
    <s v="Legal"/>
    <s v="Female"/>
    <s v="101.192.55.44"/>
    <n v="253.62508804019961"/>
    <d v="2022-11-15T00:00:00"/>
    <n v="462.35"/>
    <n v="462.35"/>
    <d v="2023-09-21T00:00:00"/>
    <n v="2023"/>
    <x v="7"/>
    <n v="1"/>
    <n v="310"/>
  </r>
  <r>
    <n v="125"/>
    <s v="Leyton"/>
    <s v="Quent"/>
    <s v="qleyton3g@cpanel.net"/>
    <s v="Quigley-Rowe"/>
    <s v="Training"/>
    <s v="Male"/>
    <s v="189.177.20.87"/>
    <n v="253.75281012335668"/>
    <d v="2023-01-13T00:00:00"/>
    <n v="370.55"/>
    <n v="370.55"/>
    <d v="2022-11-14T00:00:00"/>
    <n v="2022"/>
    <x v="12"/>
    <n v="1"/>
    <n v="-60"/>
  </r>
  <r>
    <n v="256"/>
    <s v="Bickford"/>
    <s v="Carine"/>
    <s v="cbickford73@tiny.cc"/>
    <s v="Glover and Sons"/>
    <s v="Business Development"/>
    <s v="Female"/>
    <s v="141.184.70.138"/>
    <n v="254.10887939275275"/>
    <d v="2023-03-16T00:00:00"/>
    <n v="484.03"/>
    <n v="484.03"/>
    <d v="2023-08-14T00:00:00"/>
    <n v="2023"/>
    <x v="13"/>
    <n v="1"/>
    <n v="151"/>
  </r>
  <r>
    <n v="220"/>
    <s v="Dossettor"/>
    <s v="Aubrey"/>
    <s v="adossettor63@chronoengine.com"/>
    <s v="Hettinger, Kautzer and Schiller"/>
    <s v="Human Resources"/>
    <s v="Female"/>
    <s v="155.17.80.46"/>
    <n v="254.16606026771871"/>
    <d v="2022-10-26T00:00:00"/>
    <n v="323.45"/>
    <n v="323.45"/>
    <d v="2023-08-07T00:00:00"/>
    <n v="2023"/>
    <x v="13"/>
    <n v="1"/>
    <n v="285"/>
  </r>
  <r>
    <n v="392"/>
    <s v="Waters"/>
    <s v="Mallory"/>
    <s v="mwatersav@spiegel.de"/>
    <s v="Feil, Breitenberg and Rice"/>
    <s v="Sales"/>
    <s v="Female"/>
    <s v="136.108.107.27"/>
    <n v="254.39331472422987"/>
    <d v="2023-08-29T00:00:00"/>
    <n v="307.13"/>
    <n v="307.13"/>
    <d v="2023-06-21T00:00:00"/>
    <n v="2023"/>
    <x v="3"/>
    <n v="1"/>
    <n v="-69"/>
  </r>
  <r>
    <n v="613"/>
    <s v="Deshon"/>
    <s v="Brien"/>
    <s v="bdeshonh0@google.fr"/>
    <s v="Herzog, Mueller and Heidenreich"/>
    <s v="Human Resources"/>
    <s v="Male"/>
    <s v="194.56.243.12"/>
    <n v="255.66170588510613"/>
    <d v="2023-03-02T00:00:00"/>
    <n v="238.55"/>
    <n v="238.55"/>
    <d v="2023-05-14T00:00:00"/>
    <n v="2023"/>
    <x v="8"/>
    <n v="0"/>
    <n v="73"/>
  </r>
  <r>
    <n v="343"/>
    <s v="Fairlamb"/>
    <s v="Rik"/>
    <s v="rfairlamb9i@g.co"/>
    <s v="Adams-Homenick"/>
    <s v="Accounting"/>
    <s v="Male"/>
    <s v="164.76.20.117"/>
    <n v="255.68590848929369"/>
    <d v="2023-03-24T00:00:00"/>
    <n v="120.56"/>
    <n v="120.56"/>
    <d v="2023-06-17T00:00:00"/>
    <n v="2023"/>
    <x v="3"/>
    <n v="0"/>
    <n v="85"/>
  </r>
  <r>
    <n v="733"/>
    <s v="Kupisz"/>
    <s v="Meade"/>
    <s v="mkupiszkc@theatlantic.com"/>
    <s v="Fisher-Morissette"/>
    <s v="Marketing"/>
    <s v="Male"/>
    <s v="149.21.104.193"/>
    <n v="256.20488630281579"/>
    <d v="2022-09-06T00:00:00"/>
    <n v="233.04"/>
    <n v="233.04"/>
    <d v="2023-08-18T00:00:00"/>
    <n v="2023"/>
    <x v="13"/>
    <n v="0"/>
    <n v="346"/>
  </r>
  <r>
    <n v="518"/>
    <s v="Dilston"/>
    <s v="Lurette"/>
    <s v="ldilstoned@archive.org"/>
    <s v="Glover and Sons"/>
    <s v="Human Resources"/>
    <s v="Female"/>
    <s v="75.25.196.169"/>
    <n v="257.21191031546755"/>
    <m/>
    <n v="475.47"/>
    <n v="475.47"/>
    <d v="2023-06-13T00:00:00"/>
    <n v="2023"/>
    <x v="3"/>
    <n v="1"/>
    <s v=""/>
  </r>
  <r>
    <n v="417"/>
    <s v="Carayol"/>
    <s v="Catherin"/>
    <s v="ccarayolbk@sun.com"/>
    <s v="Quigley-Rowe"/>
    <s v="Legal"/>
    <s v="Female"/>
    <s v="12.83.112.218"/>
    <n v="257.39724070037494"/>
    <d v="2022-08-22T00:00:00"/>
    <n v="117.23"/>
    <n v="117.23"/>
    <d v="2023-09-30T00:00:00"/>
    <n v="2023"/>
    <x v="7"/>
    <n v="0"/>
    <n v="404"/>
  </r>
  <r>
    <n v="694"/>
    <s v="Dict"/>
    <s v="Elenore"/>
    <s v="edictj9@indiatimes.com"/>
    <s v="Bauch LLC"/>
    <s v="Legal"/>
    <s v="Female"/>
    <s v="250.159.119.52"/>
    <n v="258.20627558723112"/>
    <d v="2023-08-10T00:00:00"/>
    <n v="151.97"/>
    <n v="151.97"/>
    <d v="2023-08-11T00:00:00"/>
    <n v="2023"/>
    <x v="13"/>
    <n v="0"/>
    <n v="1"/>
  </r>
  <r>
    <n v="67"/>
    <s v="Bernade"/>
    <s v="Melissa"/>
    <s v="mbernade1u@discovery.com"/>
    <s v="Glover and Sons"/>
    <s v="Services"/>
    <s v="Female"/>
    <s v="50.144.30.204"/>
    <n v="258.30276428284776"/>
    <d v="2023-01-28T00:00:00"/>
    <n v="213.01"/>
    <n v="213.01"/>
    <d v="2023-01-01T00:00:00"/>
    <n v="2023"/>
    <x v="0"/>
    <n v="0"/>
    <n v="-27"/>
  </r>
  <r>
    <n v="205"/>
    <s v="Birtchnell"/>
    <s v="Mal"/>
    <s v="mbirtchnell5o@sourceforge.net"/>
    <s v="Lakin, Keebler and Johns"/>
    <s v="Marketing"/>
    <s v="Male"/>
    <s v="84.140.183.255"/>
    <n v="258.96113912053409"/>
    <d v="2022-09-29T00:00:00"/>
    <n v="464.44"/>
    <n v="464.44"/>
    <d v="2023-10-19T00:00:00"/>
    <n v="2023"/>
    <x v="6"/>
    <n v="1"/>
    <n v="385"/>
  </r>
  <r>
    <n v="559"/>
    <s v="Hardey"/>
    <s v="Manuel"/>
    <s v="mhardeyfi@geocities.com"/>
    <s v="Lakin, Keebler and Johns"/>
    <s v="Marketing"/>
    <s v="Male"/>
    <s v="162.97.95.216"/>
    <n v="260.85407175463246"/>
    <d v="2023-07-13T00:00:00"/>
    <n v="366.6"/>
    <n v="366.6"/>
    <d v="2023-05-10T00:00:00"/>
    <n v="2023"/>
    <x v="8"/>
    <n v="1"/>
    <n v="-64"/>
  </r>
  <r>
    <n v="350"/>
    <s v="German"/>
    <s v="Judas"/>
    <s v="jgerman9p@google.fr"/>
    <s v="Bauch LLC"/>
    <s v="Engineering"/>
    <s v="Male"/>
    <s v="179.226.1.187"/>
    <n v="261.62159001406457"/>
    <d v="2022-11-08T00:00:00"/>
    <n v="111.46"/>
    <n v="111.46"/>
    <d v="2023-09-11T00:00:00"/>
    <n v="2023"/>
    <x v="7"/>
    <n v="0"/>
    <n v="307"/>
  </r>
  <r>
    <n v="828"/>
    <s v="Stallibrass"/>
    <s v="Arvin"/>
    <s v="astallibrassmz@theglobeandmail.com"/>
    <s v="Glover and Sons"/>
    <s v="Product Management"/>
    <s v="Male"/>
    <s v="207.161.58.120"/>
    <n v="262.01583964017232"/>
    <d v="2023-03-06T00:00:00"/>
    <n v="477.36"/>
    <n v="477.36"/>
    <d v="2023-09-18T00:00:00"/>
    <n v="2023"/>
    <x v="7"/>
    <n v="1"/>
    <n v="196"/>
  </r>
  <r>
    <n v="40"/>
    <s v="Odell"/>
    <s v="Silvio"/>
    <s v="sodell13@edublogs.org"/>
    <s v="Kuphal-Tillman"/>
    <s v="Training"/>
    <s v="Male"/>
    <s v="204.143.40.111"/>
    <n v="262.4625597195348"/>
    <d v="2022-09-25T00:00:00"/>
    <n v="108"/>
    <n v="108"/>
    <d v="2023-05-18T00:00:00"/>
    <n v="2023"/>
    <x v="8"/>
    <n v="0"/>
    <n v="235"/>
  </r>
  <r>
    <n v="82"/>
    <s v="Blaine"/>
    <s v="Bonita"/>
    <s v="bblaine29@4shared.com"/>
    <s v="Feil, Breitenberg and Rice"/>
    <s v="Business Development"/>
    <s v="Female"/>
    <s v="72.225.48.25"/>
    <n v="263.88712704692438"/>
    <d v="2023-06-13T00:00:00"/>
    <n v="192.37"/>
    <n v="192.37"/>
    <d v="2022-12-30T00:00:00"/>
    <n v="2022"/>
    <x v="1"/>
    <n v="0"/>
    <n v="-165"/>
  </r>
  <r>
    <n v="990"/>
    <s v="Hencke"/>
    <s v="Denni"/>
    <s v="dhenckerh@goo.ne.jp"/>
    <s v="Fisher-Morissette"/>
    <s v="Support"/>
    <s v="Female"/>
    <s v="9.87.229.75"/>
    <n v="264.21277406600416"/>
    <d v="2023-06-04T00:00:00"/>
    <n v="306.55"/>
    <n v="306.55"/>
    <d v="2023-05-21T00:00:00"/>
    <n v="2023"/>
    <x v="8"/>
    <n v="1"/>
    <n v="-14"/>
  </r>
  <r>
    <n v="166"/>
    <s v="Barribal"/>
    <s v="Jerald"/>
    <s v="jbarribal4l@senate.gov"/>
    <s v="Wunsch, Gutkowski and Berge"/>
    <s v="Marketing"/>
    <s v="Male"/>
    <s v="104.8.36.216"/>
    <n v="264.2791451703701"/>
    <d v="2023-02-08T00:00:00"/>
    <n v="151.69"/>
    <n v="151.69"/>
    <d v="2023-07-09T00:00:00"/>
    <n v="2023"/>
    <x v="5"/>
    <n v="0"/>
    <n v="151"/>
  </r>
  <r>
    <n v="876"/>
    <s v="Peepall"/>
    <s v="Glenna"/>
    <s v="gpeepallob@unicef.org"/>
    <s v="Kuphal-Tillman"/>
    <s v="Support"/>
    <s v="Female"/>
    <s v="97.135.240.214"/>
    <n v="264.48416848507281"/>
    <d v="2023-04-21T00:00:00"/>
    <n v="219.07"/>
    <n v="219.07"/>
    <d v="2023-01-04T00:00:00"/>
    <n v="2023"/>
    <x v="0"/>
    <n v="0"/>
    <n v="-107"/>
  </r>
  <r>
    <n v="969"/>
    <s v="Entissle"/>
    <s v="Clive"/>
    <s v="centissleqw@eventbrite.com"/>
    <s v="Kuphal-Tillman"/>
    <s v="Business Development"/>
    <s v="Male"/>
    <s v="24.5.166.103"/>
    <n v="264.83021010670751"/>
    <d v="2023-04-13T00:00:00"/>
    <n v="141.63"/>
    <n v="141.63"/>
    <d v="2023-02-28T00:00:00"/>
    <n v="2023"/>
    <x v="10"/>
    <n v="0"/>
    <n v="-44"/>
  </r>
  <r>
    <n v="459"/>
    <s v="Simpson"/>
    <s v="Aristotle"/>
    <s v="asimpsoncq@java.com"/>
    <s v="Gerlach Inc"/>
    <s v="Business Development"/>
    <s v="Male"/>
    <s v="23.13.140.176"/>
    <n v="265.13370797393549"/>
    <d v="2023-01-20T00:00:00"/>
    <n v="421.4"/>
    <n v="421.4"/>
    <d v="2023-07-31T00:00:00"/>
    <n v="2023"/>
    <x v="5"/>
    <n v="1"/>
    <n v="192"/>
  </r>
  <r>
    <n v="517"/>
    <s v="Ince"/>
    <s v="Corbie"/>
    <s v="cinceec@tripadvisor.com"/>
    <s v="Feil, Breitenberg and Rice"/>
    <s v="Legal"/>
    <s v="Male"/>
    <s v="155.233.110.120"/>
    <n v="265.5024320286048"/>
    <d v="2023-02-27T00:00:00"/>
    <n v="473.75"/>
    <n v="473.75"/>
    <d v="2023-04-21T00:00:00"/>
    <n v="2023"/>
    <x v="4"/>
    <n v="1"/>
    <n v="53"/>
  </r>
  <r>
    <n v="406"/>
    <s v="Bindin"/>
    <s v="Kerrie"/>
    <s v="kbindinb9@webs.com"/>
    <s v="Ortiz-Harvey"/>
    <s v="Accounting"/>
    <s v="Female"/>
    <s v="99.120.55.90"/>
    <n v="265.61499857461303"/>
    <d v="2022-08-06T00:00:00"/>
    <n v="413.19"/>
    <n v="413.19"/>
    <d v="2023-02-11T00:00:00"/>
    <n v="2023"/>
    <x v="10"/>
    <n v="1"/>
    <n v="189"/>
  </r>
  <r>
    <n v="806"/>
    <s v="Ferreli"/>
    <s v="Ches"/>
    <s v="cferrelimd@unesco.org"/>
    <s v="Ziemann Group"/>
    <s v="Business Development"/>
    <s v="Male"/>
    <s v="228.15.1.139"/>
    <n v="266.78265572003596"/>
    <d v="2023-08-12T00:00:00"/>
    <n v="307.83"/>
    <n v="307.83"/>
    <d v="2022-12-10T00:00:00"/>
    <n v="2022"/>
    <x v="1"/>
    <n v="1"/>
    <n v="-245"/>
  </r>
  <r>
    <n v="202"/>
    <s v="Rubury"/>
    <s v="Horatius"/>
    <s v="hrubury5l@chron.com"/>
    <s v="Kuphal-Tillman"/>
    <s v="Support"/>
    <s v="Male"/>
    <s v="213.49.253.174"/>
    <n v="269.47000579533665"/>
    <d v="2023-10-11T00:00:00"/>
    <n v="404.5"/>
    <n v="404.5"/>
    <d v="2023-08-10T00:00:00"/>
    <n v="2023"/>
    <x v="13"/>
    <n v="1"/>
    <n v="-62"/>
  </r>
  <r>
    <n v="235"/>
    <s v="Corker"/>
    <s v="Jamil"/>
    <s v="jcorker6i@usatoday.com"/>
    <s v="Hettinger, Kautzer and Schiller"/>
    <s v="Training"/>
    <s v="Male"/>
    <s v="223.10.133.78"/>
    <n v="269.79295529836833"/>
    <d v="2023-02-21T00:00:00"/>
    <n v="325.58999999999997"/>
    <n v="325.58999999999997"/>
    <d v="2023-05-04T00:00:00"/>
    <n v="2023"/>
    <x v="8"/>
    <n v="1"/>
    <n v="72"/>
  </r>
  <r>
    <n v="465"/>
    <s v="Lovstrom"/>
    <s v="Ingemar"/>
    <s v="ilovstromcw@ow.ly"/>
    <s v="Hettinger, Kautzer and Schiller"/>
    <s v="Accounting"/>
    <s v="Male"/>
    <s v="25.248.172.144"/>
    <n v="270.6273486318774"/>
    <d v="2023-03-29T00:00:00"/>
    <n v="456.27"/>
    <n v="456.27"/>
    <d v="2023-03-01T00:00:00"/>
    <n v="2023"/>
    <x v="2"/>
    <n v="1"/>
    <n v="-28"/>
  </r>
  <r>
    <n v="590"/>
    <s v="Wigsell"/>
    <s v="Marion"/>
    <s v="mwigsellgd@oaic.gov.au"/>
    <s v="Hettinger, Kautzer and Schiller"/>
    <s v="Accounting"/>
    <s v="Male"/>
    <s v="17.43.20.156"/>
    <n v="270.82286214872016"/>
    <d v="2022-09-12T00:00:00"/>
    <n v="424.5"/>
    <n v="424.5"/>
    <d v="2023-04-20T00:00:00"/>
    <n v="2023"/>
    <x v="4"/>
    <n v="1"/>
    <n v="220"/>
  </r>
  <r>
    <n v="894"/>
    <s v="Incogna"/>
    <s v="Abdel"/>
    <s v="aincognaot@fda.gov"/>
    <s v="Lakin, Keebler and Johns"/>
    <s v="Training"/>
    <s v="Male"/>
    <s v="250.67.191.222"/>
    <n v="273.14391825586137"/>
    <d v="2023-01-30T00:00:00"/>
    <m/>
    <n v="0"/>
    <d v="2023-06-21T00:00:00"/>
    <n v="2023"/>
    <x v="3"/>
    <n v="0"/>
    <n v="142"/>
  </r>
  <r>
    <n v="424"/>
    <s v="Du Plantier"/>
    <s v="Benedetto"/>
    <s v="bduplantierbr@friendfeed.com"/>
    <s v="Feil, Breitenberg and Rice"/>
    <s v="Sales"/>
    <s v="Male"/>
    <s v="166.31.181.141"/>
    <n v="274.53559030124802"/>
    <d v="2022-10-09T00:00:00"/>
    <n v="347.6"/>
    <n v="347.6"/>
    <d v="2023-05-15T00:00:00"/>
    <n v="2023"/>
    <x v="8"/>
    <n v="1"/>
    <n v="218"/>
  </r>
  <r>
    <n v="552"/>
    <s v="Brickham"/>
    <s v="Elysha"/>
    <s v="ebrickhamfb@umich.edu"/>
    <s v="Wunsch, Gutkowski and Berge"/>
    <s v="Services"/>
    <s v="Female"/>
    <s v="85.28.10.37"/>
    <n v="274.95723646879935"/>
    <d v="2022-09-13T00:00:00"/>
    <n v="385.7"/>
    <n v="385.7"/>
    <d v="2023-09-09T00:00:00"/>
    <n v="2023"/>
    <x v="7"/>
    <n v="1"/>
    <n v="361"/>
  </r>
  <r>
    <n v="257"/>
    <s v="Laughtisse"/>
    <s v="Dory"/>
    <s v="dlaughtisse74@posterous.com"/>
    <s v="Herzog, Mueller and Heidenreich"/>
    <s v="Product Management"/>
    <s v="Male"/>
    <s v="122.154.157.61"/>
    <n v="275.21002371308788"/>
    <d v="2022-09-25T00:00:00"/>
    <n v="453.54"/>
    <n v="453.54"/>
    <d v="2022-12-08T00:00:00"/>
    <n v="2022"/>
    <x v="1"/>
    <n v="1"/>
    <n v="74"/>
  </r>
  <r>
    <n v="285"/>
    <s v="Giacubo"/>
    <s v="Mitchell"/>
    <s v="mgiacubo7w@washington.edu"/>
    <s v="Glover and Sons"/>
    <s v="Product Management"/>
    <s v="Male"/>
    <s v="94.90.120.156"/>
    <n v="276.55877253991923"/>
    <d v="2023-09-06T00:00:00"/>
    <n v="422.8"/>
    <n v="422.8"/>
    <d v="2023-04-12T00:00:00"/>
    <n v="2023"/>
    <x v="4"/>
    <n v="1"/>
    <n v="-147"/>
  </r>
  <r>
    <n v="650"/>
    <s v="Scholl"/>
    <s v="Curcio"/>
    <s v="cscholli1@wsj.com"/>
    <s v="Ziemann Group"/>
    <s v="Legal"/>
    <s v="Male"/>
    <s v="239.90.187.116"/>
    <n v="277.56270276032086"/>
    <d v="2022-11-05T00:00:00"/>
    <n v="497.17"/>
    <n v="497.17"/>
    <d v="2023-10-07T00:00:00"/>
    <n v="2023"/>
    <x v="6"/>
    <n v="1"/>
    <n v="336"/>
  </r>
  <r>
    <n v="292"/>
    <s v="Gravie"/>
    <s v="Corbett"/>
    <s v="cgravie83@hibu.com"/>
    <s v="Ziemann Group"/>
    <s v="Support"/>
    <s v="Male"/>
    <s v="244.81.158.52"/>
    <n v="278.48263882391137"/>
    <d v="2023-01-27T00:00:00"/>
    <n v="263.33"/>
    <n v="263.33"/>
    <d v="2023-01-26T00:00:00"/>
    <n v="2023"/>
    <x v="0"/>
    <n v="0"/>
    <n v="-1"/>
  </r>
  <r>
    <n v="869"/>
    <s v="Ashwood"/>
    <s v="Gusti"/>
    <s v="gashwoodo4@goodreads.com"/>
    <s v="Adams-Homenick"/>
    <s v="Legal"/>
    <s v="Female"/>
    <s v="22.182.22.49"/>
    <n v="278.75154309542813"/>
    <d v="2022-11-30T00:00:00"/>
    <n v="439.91"/>
    <n v="439.91"/>
    <d v="2023-07-08T00:00:00"/>
    <n v="2023"/>
    <x v="5"/>
    <n v="1"/>
    <n v="220"/>
  </r>
  <r>
    <n v="268"/>
    <s v="Keen"/>
    <s v="Fianna"/>
    <s v="fkeen7f@constantcontact.com"/>
    <s v="Ortiz-Harvey"/>
    <s v="Legal"/>
    <s v="Female"/>
    <s v="35.240.187.96"/>
    <n v="278.79238987832969"/>
    <m/>
    <n v="176.61"/>
    <n v="176.61"/>
    <d v="2023-08-20T00:00:00"/>
    <n v="2023"/>
    <x v="13"/>
    <n v="0"/>
    <s v=""/>
  </r>
  <r>
    <n v="278"/>
    <s v="Curston"/>
    <s v="Talya"/>
    <s v="tcurston7p@ted.com"/>
    <s v="Ziemann Group"/>
    <s v="Sales"/>
    <s v="Female"/>
    <s v="139.161.85.221"/>
    <n v="278.85540016483378"/>
    <d v="2023-05-23T00:00:00"/>
    <n v="331.17"/>
    <n v="331.17"/>
    <d v="2023-04-03T00:00:00"/>
    <n v="2023"/>
    <x v="4"/>
    <n v="1"/>
    <n v="-50"/>
  </r>
  <r>
    <n v="756"/>
    <s v="Reboulet"/>
    <s v="Darrell"/>
    <s v="drebouletkz@google.pl"/>
    <s v="Gerlach Inc"/>
    <s v="Marketing"/>
    <s v="Male"/>
    <s v="127.104.45.52"/>
    <n v="279.11032677185727"/>
    <d v="2023-04-29T00:00:00"/>
    <n v="340.46"/>
    <n v="340.46"/>
    <d v="2023-02-14T00:00:00"/>
    <n v="2023"/>
    <x v="10"/>
    <n v="1"/>
    <n v="-74"/>
  </r>
  <r>
    <n v="546"/>
    <s v="Dermott"/>
    <s v="Osborne"/>
    <s v="odermottf5@timesonline.co.uk"/>
    <s v="Ortiz-Harvey"/>
    <s v="Product Management"/>
    <s v="Male"/>
    <s v="20.54.149.71"/>
    <n v="279.40311455441844"/>
    <d v="2023-02-02T00:00:00"/>
    <n v="333.4"/>
    <n v="333.4"/>
    <d v="2023-07-01T00:00:00"/>
    <n v="2023"/>
    <x v="5"/>
    <n v="1"/>
    <n v="149"/>
  </r>
  <r>
    <n v="688"/>
    <s v="Vitall"/>
    <s v="Silvanus"/>
    <s v="svitallj3@globo.com"/>
    <s v="Adams-Homenick"/>
    <s v="Engineering"/>
    <s v="Male"/>
    <s v="71.28.173.212"/>
    <n v="279.40806557089707"/>
    <d v="2022-12-02T00:00:00"/>
    <n v="246.03"/>
    <n v="246.03"/>
    <d v="2023-01-18T00:00:00"/>
    <n v="2023"/>
    <x v="0"/>
    <n v="0"/>
    <n v="47"/>
  </r>
  <r>
    <n v="745"/>
    <s v="Scarsbrick"/>
    <s v="Aline"/>
    <s v="ascarsbrickko@thetimes.co.uk"/>
    <s v="Quigley-Rowe"/>
    <s v="Services"/>
    <s v="Female"/>
    <s v="185.58.183.88"/>
    <n v="279.44940957376292"/>
    <d v="2023-04-10T00:00:00"/>
    <n v="476.63"/>
    <n v="476.63"/>
    <d v="2023-01-08T00:00:00"/>
    <n v="2023"/>
    <x v="0"/>
    <n v="1"/>
    <n v="-92"/>
  </r>
  <r>
    <n v="457"/>
    <s v="Gornal"/>
    <s v="Carmen"/>
    <s v="cgornalco@noaa.gov"/>
    <s v="Herzog, Mueller and Heidenreich"/>
    <s v="Sales"/>
    <s v="Female"/>
    <s v="12.205.195.147"/>
    <n v="279.58369527412378"/>
    <d v="2023-02-22T00:00:00"/>
    <n v="167.5"/>
    <n v="167.5"/>
    <d v="2023-02-20T00:00:00"/>
    <n v="2023"/>
    <x v="10"/>
    <n v="0"/>
    <n v="-2"/>
  </r>
  <r>
    <n v="537"/>
    <s v="Laise"/>
    <s v="Wyatan"/>
    <s v="wlaiseew@flickr.com"/>
    <s v="Bauch LLC"/>
    <s v="Business Development"/>
    <s v="Male"/>
    <s v="108.23.42.244"/>
    <n v="279.63543131924666"/>
    <d v="2023-03-07T00:00:00"/>
    <n v="355.16"/>
    <n v="355.16"/>
    <d v="2023-05-20T00:00:00"/>
    <n v="2023"/>
    <x v="8"/>
    <n v="1"/>
    <n v="74"/>
  </r>
  <r>
    <n v="73"/>
    <s v="Velareal"/>
    <s v="Letti"/>
    <s v="lvelareal20@blogs.com"/>
    <s v="Kuphal-Tillman"/>
    <s v="Marketing"/>
    <s v="Female"/>
    <s v="250.51.135.53"/>
    <n v="279.89915728648435"/>
    <d v="2023-07-04T00:00:00"/>
    <n v="137.41999999999999"/>
    <n v="137.41999999999999"/>
    <d v="2023-09-06T00:00:00"/>
    <n v="2023"/>
    <x v="7"/>
    <n v="0"/>
    <n v="64"/>
  </r>
  <r>
    <n v="992"/>
    <s v="Owbrick"/>
    <s v="Cecilius"/>
    <s v="cowbrickrj@toplist.cz"/>
    <s v="Adams-Homenick"/>
    <s v="Accounting"/>
    <s v="Male"/>
    <s v="22.151.131.211"/>
    <n v="280.39571339276523"/>
    <d v="2023-03-22T00:00:00"/>
    <n v="159.97"/>
    <n v="159.97"/>
    <d v="2023-07-19T00:00:00"/>
    <n v="2023"/>
    <x v="5"/>
    <n v="0"/>
    <n v="119"/>
  </r>
  <r>
    <n v="985"/>
    <s v="Cocher"/>
    <s v="Twyla"/>
    <s v="tcocherrc@jigsy.com"/>
    <s v="Kuphal-Tillman"/>
    <s v="Product Management"/>
    <s v="Female"/>
    <s v="201.232.166.250"/>
    <n v="281.7538275942768"/>
    <d v="2023-06-25T00:00:00"/>
    <n v="362.08"/>
    <n v="362.08"/>
    <d v="2023-06-24T00:00:00"/>
    <n v="2023"/>
    <x v="3"/>
    <n v="1"/>
    <n v="-1"/>
  </r>
  <r>
    <n v="868"/>
    <s v="O'Neill"/>
    <s v="Taylor"/>
    <s v="toneillo3@stanford.edu"/>
    <s v="Ortiz-Harvey"/>
    <s v="Product Management"/>
    <s v="Male"/>
    <s v="47.132.25.162"/>
    <n v="283.06645419409551"/>
    <d v="2023-05-07T00:00:00"/>
    <n v="135.43"/>
    <n v="135.43"/>
    <d v="2023-03-24T00:00:00"/>
    <n v="2023"/>
    <x v="2"/>
    <n v="0"/>
    <n v="-44"/>
  </r>
  <r>
    <n v="155"/>
    <s v="Bursnell"/>
    <s v="Forbes"/>
    <s v="fbursnell4a@soup.io"/>
    <s v="Quigley-Rowe"/>
    <s v="Research and Development"/>
    <s v="Male"/>
    <s v="240.5.73.60"/>
    <n v="283.87647085934293"/>
    <d v="2023-06-10T00:00:00"/>
    <n v="105.28"/>
    <n v="105.28"/>
    <d v="2022-11-13T00:00:00"/>
    <n v="2022"/>
    <x v="12"/>
    <n v="0"/>
    <n v="-209"/>
  </r>
  <r>
    <n v="668"/>
    <s v="Buglass"/>
    <s v="Jeremiah"/>
    <s v="jbuglassij@booking.com"/>
    <s v="Fisher-Morissette"/>
    <s v="Sales"/>
    <s v="Male"/>
    <s v="83.86.58.87"/>
    <n v="284.05180436211498"/>
    <d v="2023-08-30T00:00:00"/>
    <n v="202.67"/>
    <n v="202.67"/>
    <d v="2023-01-02T00:00:00"/>
    <n v="2023"/>
    <x v="0"/>
    <n v="0"/>
    <n v="-240"/>
  </r>
  <r>
    <n v="891"/>
    <s v="Dodd"/>
    <s v="Ynez"/>
    <s v="ydoddoq@oakley.com"/>
    <s v="Kuphal-Tillman"/>
    <s v="Business Development"/>
    <s v="Female"/>
    <s v="133.0.69.172"/>
    <n v="284.4655139596789"/>
    <d v="2023-02-02T00:00:00"/>
    <n v="398.66"/>
    <n v="398.66"/>
    <d v="2023-01-10T00:00:00"/>
    <n v="2023"/>
    <x v="0"/>
    <n v="1"/>
    <n v="-23"/>
  </r>
  <r>
    <n v="667"/>
    <s v="Kewzick"/>
    <s v="Patrizio"/>
    <s v="pkewzickii@domainmarket.com"/>
    <s v="Hettinger, Kautzer and Schiller"/>
    <s v="Services"/>
    <s v="Male"/>
    <s v="189.61.63.132"/>
    <n v="284.51286102216824"/>
    <d v="2023-07-07T00:00:00"/>
    <n v="326.58999999999997"/>
    <n v="326.58999999999997"/>
    <d v="2023-11-06T00:00:00"/>
    <n v="2023"/>
    <x v="9"/>
    <n v="1"/>
    <n v="122"/>
  </r>
  <r>
    <n v="572"/>
    <s v="Handslip"/>
    <s v="Silvia"/>
    <s v="shandslipfv@t-online.de"/>
    <s v="Quigley-Rowe"/>
    <s v="Accounting"/>
    <s v="Female"/>
    <s v="224.102.223.44"/>
    <n v="284.82687343564197"/>
    <d v="2022-11-11T00:00:00"/>
    <n v="473.64"/>
    <n v="473.64"/>
    <d v="2023-03-06T00:00:00"/>
    <n v="2023"/>
    <x v="2"/>
    <n v="1"/>
    <n v="115"/>
  </r>
  <r>
    <n v="601"/>
    <s v="Ainsley"/>
    <s v="Ruby"/>
    <s v="rainsleygo@salon.com"/>
    <s v="Gerlach Inc"/>
    <s v="Sales"/>
    <s v="Female"/>
    <s v="156.51.54.210"/>
    <n v="285.14402745787788"/>
    <d v="2023-06-17T00:00:00"/>
    <n v="351.82"/>
    <n v="351.82"/>
    <d v="2023-02-24T00:00:00"/>
    <n v="2023"/>
    <x v="10"/>
    <n v="1"/>
    <n v="-113"/>
  </r>
  <r>
    <n v="276"/>
    <s v="Pratt"/>
    <s v="Faustine"/>
    <s v="fpratt7n@ibm.com"/>
    <s v="Kuphal-Tillman"/>
    <s v="Services"/>
    <s v="Female"/>
    <s v="198.215.17.117"/>
    <n v="285.66895478954211"/>
    <d v="2023-02-07T00:00:00"/>
    <n v="217.27"/>
    <n v="217.27"/>
    <d v="2023-03-15T00:00:00"/>
    <n v="2023"/>
    <x v="2"/>
    <n v="0"/>
    <n v="36"/>
  </r>
  <r>
    <n v="491"/>
    <s v="Marle"/>
    <s v="Boone"/>
    <s v="bmarledm@ft.com"/>
    <s v="Quigley-Rowe"/>
    <s v="Marketing"/>
    <s v="Male"/>
    <s v="160.140.69.56"/>
    <n v="286.11502106957221"/>
    <d v="2023-04-21T00:00:00"/>
    <n v="283.39"/>
    <n v="283.39"/>
    <d v="2022-12-11T00:00:00"/>
    <n v="2022"/>
    <x v="1"/>
    <n v="0"/>
    <n v="-131"/>
  </r>
  <r>
    <n v="393"/>
    <s v="Vaz"/>
    <s v="Alasteir"/>
    <s v="avazaw@furl.net"/>
    <s v="Glover and Sons"/>
    <s v="Support"/>
    <s v="Male"/>
    <s v="161.245.115.238"/>
    <n v="286.18956992134633"/>
    <d v="2022-10-24T00:00:00"/>
    <n v="291.60000000000002"/>
    <n v="291.60000000000002"/>
    <d v="2023-06-17T00:00:00"/>
    <n v="2023"/>
    <x v="3"/>
    <n v="1"/>
    <n v="236"/>
  </r>
  <r>
    <n v="479"/>
    <s v="Greengrass"/>
    <s v="Vince"/>
    <s v="vgreengrassda@cnbc.com"/>
    <s v="Lakin, Keebler and Johns"/>
    <s v="Engineering"/>
    <s v="Male"/>
    <s v="182.137.236.128"/>
    <n v="287.42287056893906"/>
    <d v="2022-10-03T00:00:00"/>
    <n v="296.62"/>
    <n v="296.62"/>
    <d v="2023-03-22T00:00:00"/>
    <n v="2023"/>
    <x v="2"/>
    <n v="1"/>
    <n v="170"/>
  </r>
  <r>
    <n v="723"/>
    <s v="Custance"/>
    <s v="Julissa"/>
    <s v="jcustancek2@comsenz.com"/>
    <s v="Glover and Sons"/>
    <s v="Legal"/>
    <s v="Female"/>
    <s v="13.60.74.191"/>
    <n v="287.43091334864295"/>
    <d v="2023-08-12T00:00:00"/>
    <n v="445.25"/>
    <n v="445.25"/>
    <d v="2023-07-30T00:00:00"/>
    <n v="2023"/>
    <x v="5"/>
    <n v="1"/>
    <n v="-13"/>
  </r>
  <r>
    <n v="904"/>
    <s v="Kenyon"/>
    <s v="Fons"/>
    <s v="fkenyonp3@wp.com"/>
    <s v="Bauch LLC"/>
    <s v="Training"/>
    <s v="Male"/>
    <s v="254.20.240.91"/>
    <n v="288.97336616777898"/>
    <d v="2023-04-13T00:00:00"/>
    <n v="154.56"/>
    <n v="154.56"/>
    <d v="2023-01-23T00:00:00"/>
    <n v="2023"/>
    <x v="0"/>
    <n v="0"/>
    <n v="-80"/>
  </r>
  <r>
    <n v="212"/>
    <s v="Sneath"/>
    <s v="Otho"/>
    <s v="osneath5v@paypal.com"/>
    <s v="Herzog, Mueller and Heidenreich"/>
    <s v="Training"/>
    <s v="Male"/>
    <s v="160.157.53.94"/>
    <n v="289.3944387480413"/>
    <d v="2023-10-20T00:00:00"/>
    <n v="165.82"/>
    <n v="165.82"/>
    <d v="2023-05-20T00:00:00"/>
    <n v="2023"/>
    <x v="8"/>
    <n v="0"/>
    <n v="-153"/>
  </r>
  <r>
    <n v="94"/>
    <s v="Spaxman"/>
    <s v="Cristal"/>
    <s v="cspaxman2l@angelfire.com"/>
    <s v="Fisher-Morissette"/>
    <s v="Research and Development"/>
    <s v="Female"/>
    <s v="142.153.4.90"/>
    <n v="289.76152898596143"/>
    <d v="2023-02-23T00:00:00"/>
    <n v="209.74"/>
    <n v="209.74"/>
    <d v="2023-01-04T00:00:00"/>
    <n v="2023"/>
    <x v="0"/>
    <n v="0"/>
    <n v="-50"/>
  </r>
  <r>
    <n v="282"/>
    <s v="Menel"/>
    <s v="Ruddy"/>
    <s v="rmenel7t@diigo.com"/>
    <s v="Ortiz-Harvey"/>
    <s v="Services"/>
    <s v="Male"/>
    <s v="232.25.138.64"/>
    <n v="289.99778913050619"/>
    <d v="2023-05-14T00:00:00"/>
    <n v="485.94"/>
    <n v="485.94"/>
    <d v="2023-02-02T00:00:00"/>
    <n v="2023"/>
    <x v="10"/>
    <n v="1"/>
    <n v="-101"/>
  </r>
  <r>
    <n v="469"/>
    <s v="Heatlie"/>
    <s v="Melisse"/>
    <s v="mheatlied0@virginia.edu"/>
    <s v="Adams-Homenick"/>
    <s v="Legal"/>
    <s v="Female"/>
    <s v="129.31.75.230"/>
    <n v="290.12877931445087"/>
    <d v="2022-12-29T00:00:00"/>
    <n v="241.97"/>
    <n v="241.97"/>
    <d v="2023-04-13T00:00:00"/>
    <n v="2023"/>
    <x v="4"/>
    <n v="0"/>
    <n v="105"/>
  </r>
  <r>
    <n v="476"/>
    <s v="Parminter"/>
    <s v="Tammie"/>
    <s v="tparminterd7@qq.com"/>
    <s v="Kuphal-Tillman"/>
    <s v="Services"/>
    <s v="Male"/>
    <s v="173.196.245.54"/>
    <n v="290.67091991370705"/>
    <d v="2023-05-02T00:00:00"/>
    <n v="318.99"/>
    <n v="318.99"/>
    <d v="2023-02-22T00:00:00"/>
    <n v="2023"/>
    <x v="10"/>
    <n v="1"/>
    <n v="-69"/>
  </r>
  <r>
    <n v="324"/>
    <s v="Gasker"/>
    <s v="Paulita"/>
    <s v="pgasker8z@mail.ru"/>
    <s v="Ziemann Group"/>
    <s v="Research and Development"/>
    <s v="Female"/>
    <s v="44.12.78.108"/>
    <n v="290.96739593793012"/>
    <d v="2023-07-11T00:00:00"/>
    <n v="175.01"/>
    <n v="175.01"/>
    <d v="2022-12-15T00:00:00"/>
    <n v="2022"/>
    <x v="1"/>
    <n v="0"/>
    <n v="-208"/>
  </r>
  <r>
    <n v="106"/>
    <s v="Sanson"/>
    <s v="Roana"/>
    <s v="rsanson2x@unblog.fr"/>
    <s v="Kuphal-Tillman"/>
    <s v="Legal"/>
    <s v="Female"/>
    <s v="67.5.250.200"/>
    <n v="291.22329716579327"/>
    <d v="2022-10-04T00:00:00"/>
    <n v="347.28"/>
    <n v="347.28"/>
    <d v="2022-12-28T00:00:00"/>
    <n v="2022"/>
    <x v="1"/>
    <n v="1"/>
    <n v="85"/>
  </r>
  <r>
    <n v="788"/>
    <s v="Ruddy"/>
    <s v="Luciano"/>
    <s v="lruddylv@state.tx.us"/>
    <s v="Kuphal-Tillman"/>
    <s v="Sales"/>
    <s v="Male"/>
    <s v="115.76.236.72"/>
    <n v="292.98254000419337"/>
    <d v="2023-03-08T00:00:00"/>
    <n v="154.35"/>
    <n v="154.35"/>
    <m/>
    <n v="1900"/>
    <x v="11"/>
    <n v="0"/>
    <s v=""/>
  </r>
  <r>
    <n v="752"/>
    <s v="Omond"/>
    <s v="Marney"/>
    <s v="momondkv@squidoo.com"/>
    <s v="Feil, Breitenberg and Rice"/>
    <s v="Product Management"/>
    <s v="Female"/>
    <s v="231.173.212.219"/>
    <n v="294.29240202468122"/>
    <d v="2023-05-31T00:00:00"/>
    <n v="339.64"/>
    <n v="339.64"/>
    <d v="2023-06-13T00:00:00"/>
    <n v="2023"/>
    <x v="3"/>
    <n v="1"/>
    <n v="13"/>
  </r>
  <r>
    <n v="455"/>
    <s v="Sellner"/>
    <s v="Bartie"/>
    <s v="bsellnercm@elpais.com"/>
    <s v="Feil, Breitenberg and Rice"/>
    <s v="Marketing"/>
    <s v="Male"/>
    <s v="231.244.231.219"/>
    <n v="294.497116976526"/>
    <d v="2023-01-12T00:00:00"/>
    <n v="102.79"/>
    <n v="102.79"/>
    <d v="2023-07-30T00:00:00"/>
    <n v="2023"/>
    <x v="5"/>
    <n v="0"/>
    <n v="199"/>
  </r>
  <r>
    <n v="270"/>
    <s v="Routh"/>
    <s v="Barton"/>
    <s v="brouth7h@ox.ac.uk"/>
    <s v="Feil, Breitenberg and Rice"/>
    <s v="Human Resources"/>
    <s v="Male"/>
    <s v="240.19.35.219"/>
    <n v="295.76698984829397"/>
    <d v="2022-09-23T00:00:00"/>
    <n v="202.31"/>
    <n v="202.31"/>
    <d v="2023-02-08T00:00:00"/>
    <n v="2023"/>
    <x v="10"/>
    <n v="0"/>
    <n v="138"/>
  </r>
  <r>
    <n v="181"/>
    <s v="Almey"/>
    <s v="Anatollo"/>
    <s v="aalmey50@opensource.org"/>
    <s v="Herzog, Mueller and Heidenreich"/>
    <s v="Product Management"/>
    <s v="Male"/>
    <s v="230.228.95.249"/>
    <n v="295.99488064777256"/>
    <d v="2023-05-04T00:00:00"/>
    <n v="403.72"/>
    <n v="403.72"/>
    <d v="2023-07-12T00:00:00"/>
    <n v="2023"/>
    <x v="5"/>
    <n v="1"/>
    <n v="69"/>
  </r>
  <r>
    <n v="143"/>
    <s v="Ahrenius"/>
    <s v="Melva"/>
    <s v="mahrenius3y@altervista.org"/>
    <s v="Hettinger, Kautzer and Schiller"/>
    <s v="Engineering"/>
    <s v="Female"/>
    <s v="60.154.28.124"/>
    <n v="296.01554685214728"/>
    <d v="2023-05-25T00:00:00"/>
    <n v="222.83"/>
    <n v="222.83"/>
    <d v="2022-11-15T00:00:00"/>
    <n v="2022"/>
    <x v="12"/>
    <n v="0"/>
    <n v="-191"/>
  </r>
  <r>
    <n v="31"/>
    <s v="Belch"/>
    <s v="Bartolomeo"/>
    <s v="bbelchu@cmu.edu"/>
    <s v="Fisher-Morissette"/>
    <s v="Engineering"/>
    <s v="Male"/>
    <s v="50.82.241.136"/>
    <n v="296.17937147206862"/>
    <d v="2023-02-18T00:00:00"/>
    <n v="315.22000000000003"/>
    <n v="315.22000000000003"/>
    <d v="2023-01-28T00:00:00"/>
    <n v="2023"/>
    <x v="0"/>
    <n v="1"/>
    <n v="-21"/>
  </r>
  <r>
    <n v="766"/>
    <s v="Houliston"/>
    <s v="Vanny"/>
    <s v="vhoulistonl9@e-recht24.de"/>
    <s v="Feil, Breitenberg and Rice"/>
    <s v="Human Resources"/>
    <s v="Female"/>
    <s v="236.0.3.24"/>
    <n v="297.12362860469642"/>
    <d v="2023-07-03T00:00:00"/>
    <n v="196.37"/>
    <n v="196.37"/>
    <d v="2023-05-07T00:00:00"/>
    <n v="2023"/>
    <x v="8"/>
    <n v="0"/>
    <n v="-57"/>
  </r>
  <r>
    <n v="376"/>
    <s v="De Angelo"/>
    <s v="Mab"/>
    <s v="mdeangeloaf@msu.edu"/>
    <s v="Feil, Breitenberg and Rice"/>
    <s v="Training"/>
    <s v="Female"/>
    <s v="145.73.234.116"/>
    <n v="297.37725427857345"/>
    <d v="2023-08-07T00:00:00"/>
    <n v="373.07"/>
    <n v="373.07"/>
    <d v="2023-07-08T00:00:00"/>
    <n v="2023"/>
    <x v="5"/>
    <n v="1"/>
    <n v="-30"/>
  </r>
  <r>
    <n v="719"/>
    <s v="Ilbert"/>
    <s v="Hayley"/>
    <s v="hilbertjy@dot.gov"/>
    <s v="Fisher-Morissette"/>
    <s v="Sales"/>
    <s v="Female"/>
    <s v="253.213.126.25"/>
    <n v="297.72671362452093"/>
    <d v="2023-06-05T00:00:00"/>
    <n v="379.06"/>
    <n v="379.06"/>
    <d v="2023-03-12T00:00:00"/>
    <n v="2023"/>
    <x v="2"/>
    <n v="1"/>
    <n v="-85"/>
  </r>
  <r>
    <n v="883"/>
    <s v="Tallow"/>
    <s v="Carmelina"/>
    <s v="ctallowoi@odnoklassniki.ru"/>
    <s v="Ortiz-Harvey"/>
    <s v="Services"/>
    <s v="Female"/>
    <s v="99.32.45.221"/>
    <n v="298.07388277180075"/>
    <m/>
    <n v="364.92"/>
    <n v="364.92"/>
    <d v="2023-10-02T00:00:00"/>
    <n v="2023"/>
    <x v="6"/>
    <n v="1"/>
    <s v=""/>
  </r>
  <r>
    <n v="333"/>
    <s v="Kernermann"/>
    <s v="Waylon"/>
    <s v="wkernermann98@google.co.jp"/>
    <s v="Wunsch, Gutkowski and Berge"/>
    <s v="Human Resources"/>
    <s v="Male"/>
    <s v="62.153.71.173"/>
    <n v="298.67971945409494"/>
    <d v="2023-08-26T00:00:00"/>
    <n v="123.88"/>
    <n v="123.88"/>
    <d v="2022-11-21T00:00:00"/>
    <n v="2022"/>
    <x v="12"/>
    <n v="0"/>
    <n v="-278"/>
  </r>
  <r>
    <n v="669"/>
    <s v="Rodge"/>
    <s v="Kameko"/>
    <s v="krodgeik@quantcast.com"/>
    <s v="Ortiz-Harvey"/>
    <s v="Marketing"/>
    <s v="Female"/>
    <s v="197.1.24.185"/>
    <n v="298.95765594251031"/>
    <d v="2023-03-13T00:00:00"/>
    <n v="309.02999999999997"/>
    <n v="309.02999999999997"/>
    <d v="2023-01-19T00:00:00"/>
    <n v="2023"/>
    <x v="0"/>
    <n v="1"/>
    <n v="-53"/>
  </r>
  <r>
    <n v="818"/>
    <s v="Peebles"/>
    <s v="Steward"/>
    <s v="speeblesmp@merriam-webster.com"/>
    <s v="Bauch LLC"/>
    <s v="Services"/>
    <s v="Male"/>
    <s v="75.151.238.89"/>
    <n v="299.87436993617388"/>
    <d v="2023-06-19T00:00:00"/>
    <n v="138.28"/>
    <n v="138.28"/>
    <d v="2023-10-08T00:00:00"/>
    <n v="2023"/>
    <x v="6"/>
    <n v="0"/>
    <n v="111"/>
  </r>
  <r>
    <n v="440"/>
    <s v="Pherps"/>
    <s v="Melisenda"/>
    <s v="mpherpsc7@csmonitor.com"/>
    <s v="Feil, Breitenberg and Rice"/>
    <s v="Legal"/>
    <s v="Female"/>
    <s v="165.176.92.216"/>
    <n v="300.0800955182421"/>
    <d v="2023-02-02T00:00:00"/>
    <n v="166.78"/>
    <n v="166.78"/>
    <d v="2023-06-19T00:00:00"/>
    <n v="2023"/>
    <x v="3"/>
    <n v="0"/>
    <n v="137"/>
  </r>
  <r>
    <n v="900"/>
    <s v="Elsmere"/>
    <s v="Gardiner"/>
    <s v="gelsmereoz@cyberchimps.com"/>
    <s v="Glover and Sons"/>
    <s v="Legal"/>
    <s v="Male"/>
    <s v="10.79.215.146"/>
    <n v="300.11273405980893"/>
    <d v="2023-06-24T00:00:00"/>
    <n v="238.93"/>
    <n v="238.93"/>
    <m/>
    <n v="1900"/>
    <x v="11"/>
    <n v="0"/>
    <s v=""/>
  </r>
  <r>
    <n v="525"/>
    <s v="Erickssen"/>
    <s v="Shawnee"/>
    <s v="serickssenek@forbes.com"/>
    <s v="Quigley-Rowe"/>
    <s v="Engineering"/>
    <s v="Female"/>
    <s v="236.109.255.182"/>
    <n v="300.40448877563972"/>
    <d v="2023-09-06T00:00:00"/>
    <n v="126.29"/>
    <n v="126.29"/>
    <d v="2023-10-13T00:00:00"/>
    <n v="2023"/>
    <x v="6"/>
    <n v="0"/>
    <n v="37"/>
  </r>
  <r>
    <n v="594"/>
    <s v="Vinsen"/>
    <s v="Abbe"/>
    <s v="avinsengh@drupal.org"/>
    <s v="Feil, Breitenberg and Rice"/>
    <s v="Human Resources"/>
    <s v="Female"/>
    <s v="137.192.57.163"/>
    <n v="300.52674803838278"/>
    <d v="2023-10-20T00:00:00"/>
    <n v="323.08"/>
    <n v="323.08"/>
    <d v="2023-02-13T00:00:00"/>
    <n v="2023"/>
    <x v="10"/>
    <n v="1"/>
    <n v="-249"/>
  </r>
  <r>
    <n v="16"/>
    <s v="Ollerhad"/>
    <s v="Linet"/>
    <s v="lollerhadf@edublogs.org"/>
    <s v="Ortiz-Harvey"/>
    <s v="Legal"/>
    <s v="Female"/>
    <s v="200.175.14.56"/>
    <n v="300.64479228811456"/>
    <d v="2023-01-27T00:00:00"/>
    <n v="111"/>
    <n v="111"/>
    <d v="2023-06-05T00:00:00"/>
    <n v="2023"/>
    <x v="3"/>
    <n v="0"/>
    <n v="129"/>
  </r>
  <r>
    <n v="69"/>
    <s v="Learoid"/>
    <s v="Giraldo"/>
    <s v="glearoid1w@sina.com.cn"/>
    <s v="Wunsch, Gutkowski and Berge"/>
    <s v="Legal"/>
    <s v="Male"/>
    <s v="189.161.22.27"/>
    <n v="301.34741623308446"/>
    <d v="2023-07-04T00:00:00"/>
    <n v="405.95"/>
    <n v="405.95"/>
    <d v="2023-03-14T00:00:00"/>
    <n v="2023"/>
    <x v="2"/>
    <n v="1"/>
    <n v="-112"/>
  </r>
  <r>
    <n v="339"/>
    <s v="Evens"/>
    <s v="Kissie"/>
    <s v="kevens9e@latimes.com"/>
    <s v="Lakin, Keebler and Johns"/>
    <s v="Legal"/>
    <s v="Female"/>
    <s v="34.10.208.215"/>
    <n v="302.17376797128401"/>
    <d v="2022-10-05T00:00:00"/>
    <n v="344.59"/>
    <n v="344.59"/>
    <d v="2023-11-01T00:00:00"/>
    <n v="2023"/>
    <x v="9"/>
    <n v="1"/>
    <n v="392"/>
  </r>
  <r>
    <n v="70"/>
    <s v="Goldney"/>
    <s v="Adrianne"/>
    <s v="agoldney1x@netscape.com"/>
    <s v="Gerlach Inc"/>
    <s v="Product Management"/>
    <s v="Female"/>
    <s v="17.121.187.137"/>
    <n v="302.86093300094268"/>
    <d v="2023-02-04T00:00:00"/>
    <n v="464.33"/>
    <n v="464.33"/>
    <d v="2023-09-25T00:00:00"/>
    <n v="2023"/>
    <x v="7"/>
    <n v="1"/>
    <n v="233"/>
  </r>
  <r>
    <n v="510"/>
    <s v="Quincey"/>
    <s v="Mehetabel"/>
    <s v="mquinceye5@cafepress.com"/>
    <s v="Fisher-Morissette"/>
    <s v="Sales"/>
    <s v="Female"/>
    <s v="215.80.91.151"/>
    <n v="303.30529246067329"/>
    <d v="2022-08-01T00:00:00"/>
    <n v="230.43"/>
    <n v="230.43"/>
    <d v="2023-03-28T00:00:00"/>
    <n v="2023"/>
    <x v="2"/>
    <n v="0"/>
    <n v="239"/>
  </r>
  <r>
    <n v="505"/>
    <s v="Hartland"/>
    <s v="Roseanne"/>
    <s v="rhartlande0@blogtalkradio.com"/>
    <s v="Kuphal-Tillman"/>
    <s v="Business Development"/>
    <s v="Female"/>
    <s v="239.76.56.130"/>
    <n v="303.80264194792449"/>
    <d v="2022-10-28T00:00:00"/>
    <n v="265.88"/>
    <n v="265.88"/>
    <d v="2023-01-17T00:00:00"/>
    <n v="2023"/>
    <x v="0"/>
    <n v="0"/>
    <n v="81"/>
  </r>
  <r>
    <n v="609"/>
    <s v="Fibbings"/>
    <s v="Vaclav"/>
    <s v="vfibbingsgw@desdev.cn"/>
    <s v="Ortiz-Harvey"/>
    <s v="Human Resources"/>
    <s v="Male"/>
    <s v="40.85.168.75"/>
    <n v="304.76374717441598"/>
    <d v="2023-04-03T00:00:00"/>
    <n v="351.17"/>
    <n v="351.17"/>
    <d v="2022-12-21T00:00:00"/>
    <n v="2022"/>
    <x v="1"/>
    <n v="1"/>
    <n v="-103"/>
  </r>
  <r>
    <n v="296"/>
    <s v="Possek"/>
    <s v="Edik"/>
    <s v="epossek87@topsy.com"/>
    <s v="Fisher-Morissette"/>
    <s v="Marketing"/>
    <s v="Male"/>
    <s v="14.9.233.211"/>
    <n v="305.36775254943291"/>
    <d v="2023-06-12T00:00:00"/>
    <n v="160.51"/>
    <n v="160.51"/>
    <d v="2022-12-21T00:00:00"/>
    <n v="2022"/>
    <x v="1"/>
    <n v="0"/>
    <n v="-173"/>
  </r>
  <r>
    <n v="773"/>
    <s v="Keems"/>
    <s v="Skell"/>
    <s v="skeemslg@de.vu"/>
    <s v="Kuphal-Tillman"/>
    <s v="Research and Development"/>
    <s v="Male"/>
    <s v="130.249.130.103"/>
    <n v="306.45612942781571"/>
    <d v="2022-11-12T00:00:00"/>
    <n v="216.94"/>
    <n v="216.94"/>
    <d v="2023-10-12T00:00:00"/>
    <n v="2023"/>
    <x v="6"/>
    <n v="0"/>
    <n v="334"/>
  </r>
  <r>
    <n v="444"/>
    <s v="Golland"/>
    <s v="Stella"/>
    <s v="sgollandcb@blogspot.com"/>
    <s v="Gerlach Inc"/>
    <s v="Product Management"/>
    <s v="Female"/>
    <s v="94.43.153.218"/>
    <n v="306.87319743604644"/>
    <d v="2022-09-19T00:00:00"/>
    <n v="121.32"/>
    <n v="121.32"/>
    <d v="2023-02-10T00:00:00"/>
    <n v="2023"/>
    <x v="10"/>
    <n v="0"/>
    <n v="144"/>
  </r>
  <r>
    <n v="728"/>
    <s v="Crocetto"/>
    <s v="North"/>
    <s v="ncrocettok7@shutterfly.com"/>
    <s v="Kuphal-Tillman"/>
    <s v="Legal"/>
    <s v="Male"/>
    <s v="5.27.4.111"/>
    <n v="307.13090843159659"/>
    <d v="2022-12-28T00:00:00"/>
    <n v="298.94"/>
    <n v="298.94"/>
    <d v="2023-03-30T00:00:00"/>
    <n v="2023"/>
    <x v="2"/>
    <n v="0"/>
    <n v="92"/>
  </r>
  <r>
    <n v="115"/>
    <s v="Ditt"/>
    <s v="Hersh"/>
    <s v="hditt36@latimes.com"/>
    <s v="Adams-Homenick"/>
    <s v="Support"/>
    <s v="Male"/>
    <s v="55.49.3.33"/>
    <n v="307.48166430776951"/>
    <d v="2023-05-21T00:00:00"/>
    <n v="438.58"/>
    <n v="438.58"/>
    <d v="2023-07-20T00:00:00"/>
    <n v="2023"/>
    <x v="5"/>
    <n v="1"/>
    <n v="60"/>
  </r>
  <r>
    <n v="221"/>
    <s v="Tanton"/>
    <s v="Pacorro"/>
    <s v="ptanton64@google.nl"/>
    <s v="Fisher-Morissette"/>
    <s v="Sales"/>
    <s v="Male"/>
    <s v="252.206.236.77"/>
    <n v="307.48700162183178"/>
    <d v="2022-12-26T00:00:00"/>
    <n v="141.5"/>
    <n v="141.5"/>
    <d v="2022-11-22T00:00:00"/>
    <n v="2022"/>
    <x v="12"/>
    <n v="0"/>
    <n v="-34"/>
  </r>
  <r>
    <n v="76"/>
    <s v="Fozard"/>
    <s v="Ree"/>
    <s v="rfozard23@cnbc.com"/>
    <s v="Lakin, Keebler and Johns"/>
    <s v="Product Management"/>
    <s v="Female"/>
    <s v="226.230.86.249"/>
    <n v="308.99898103287347"/>
    <d v="2023-05-03T00:00:00"/>
    <n v="234.62"/>
    <n v="234.62"/>
    <d v="2023-03-19T00:00:00"/>
    <n v="2023"/>
    <x v="2"/>
    <n v="0"/>
    <n v="-45"/>
  </r>
  <r>
    <n v="86"/>
    <s v="Laurenson"/>
    <s v="Erinna"/>
    <s v="elaurenson2d@japanpost.jp"/>
    <s v="Gerlach Inc"/>
    <s v="Research and Development"/>
    <s v="Female"/>
    <s v="1.171.128.45"/>
    <n v="309.38044466138098"/>
    <d v="2022-09-13T00:00:00"/>
    <n v="252.93"/>
    <n v="252.93"/>
    <d v="2023-01-21T00:00:00"/>
    <n v="2023"/>
    <x v="0"/>
    <n v="0"/>
    <n v="130"/>
  </r>
  <r>
    <n v="189"/>
    <s v="Kidman"/>
    <s v="Abbott"/>
    <s v="akidman58@tinypic.com"/>
    <s v="Lakin, Keebler and Johns"/>
    <s v="Legal"/>
    <s v="Male"/>
    <s v="43.240.160.129"/>
    <n v="309.54736638368928"/>
    <d v="2023-07-02T00:00:00"/>
    <n v="179.48"/>
    <n v="179.48"/>
    <d v="2023-05-21T00:00:00"/>
    <n v="2023"/>
    <x v="8"/>
    <n v="0"/>
    <n v="-42"/>
  </r>
  <r>
    <n v="796"/>
    <s v="Radden"/>
    <s v="Koralle"/>
    <s v="kraddenm3@1und1.de"/>
    <s v="Ortiz-Harvey"/>
    <s v="Engineering"/>
    <s v="Female"/>
    <s v="144.181.98.158"/>
    <n v="309.86490542782695"/>
    <d v="2023-03-27T00:00:00"/>
    <n v="229.87"/>
    <n v="229.87"/>
    <d v="2023-09-05T00:00:00"/>
    <n v="2023"/>
    <x v="7"/>
    <n v="0"/>
    <n v="162"/>
  </r>
  <r>
    <n v="888"/>
    <s v="Spickett"/>
    <s v="Lovell"/>
    <s v="lspicketton@bloomberg.com"/>
    <s v="Wunsch, Gutkowski and Berge"/>
    <s v="Sales"/>
    <s v="Male"/>
    <s v="49.82.132.249"/>
    <n v="309.91971961816535"/>
    <d v="2023-03-08T00:00:00"/>
    <n v="149.38999999999999"/>
    <n v="149.38999999999999"/>
    <d v="2023-10-09T00:00:00"/>
    <n v="2023"/>
    <x v="6"/>
    <n v="0"/>
    <n v="215"/>
  </r>
  <r>
    <n v="567"/>
    <s v="Appleyard"/>
    <s v="Rudyard"/>
    <s v="rappleyardfq@woothemes.com"/>
    <s v="Herzog, Mueller and Heidenreich"/>
    <s v="Product Management"/>
    <s v="Male"/>
    <s v="88.174.46.67"/>
    <n v="311.19374548025064"/>
    <d v="2023-05-17T00:00:00"/>
    <m/>
    <n v="0"/>
    <d v="2023-06-17T00:00:00"/>
    <n v="2023"/>
    <x v="3"/>
    <n v="0"/>
    <n v="31"/>
  </r>
  <r>
    <n v="356"/>
    <s v="Segeswoeth"/>
    <s v="Madalena"/>
    <s v="msegeswoeth9v@devhub.com"/>
    <s v="Fisher-Morissette"/>
    <s v="Research and Development"/>
    <s v="Female"/>
    <s v="68.249.48.45"/>
    <n v="311.71402082159528"/>
    <d v="2022-07-29T00:00:00"/>
    <n v="438.95"/>
    <n v="438.95"/>
    <d v="2022-12-27T00:00:00"/>
    <n v="2022"/>
    <x v="1"/>
    <n v="1"/>
    <n v="151"/>
  </r>
  <r>
    <n v="575"/>
    <s v="Bernaldo"/>
    <s v="Ced"/>
    <s v="cbernaldofy@state.gov"/>
    <s v="Hettinger, Kautzer and Schiller"/>
    <s v="Marketing"/>
    <s v="Male"/>
    <s v="203.249.114.163"/>
    <n v="312.56479753867131"/>
    <d v="2022-09-22T00:00:00"/>
    <n v="443.2"/>
    <n v="443.2"/>
    <d v="2023-11-05T00:00:00"/>
    <n v="2023"/>
    <x v="9"/>
    <n v="1"/>
    <n v="409"/>
  </r>
  <r>
    <n v="274"/>
    <s v="McCauley"/>
    <s v="Carilyn"/>
    <s v="cmccauley7l@dyndns.org"/>
    <s v="Gerlach Inc"/>
    <s v="Human Resources"/>
    <s v="Female"/>
    <s v="60.103.107.140"/>
    <n v="313.02498185062115"/>
    <d v="2022-12-26T00:00:00"/>
    <n v="365.23"/>
    <n v="365.23"/>
    <m/>
    <n v="1900"/>
    <x v="11"/>
    <n v="1"/>
    <s v=""/>
  </r>
  <r>
    <n v="404"/>
    <s v="Cory"/>
    <s v="Wynnie"/>
    <s v="wcoryb7@kickstarter.com"/>
    <s v="Fisher-Morissette"/>
    <s v="Legal"/>
    <s v="Female"/>
    <s v="40.197.224.16"/>
    <n v="313.02582424450742"/>
    <d v="2023-03-03T00:00:00"/>
    <n v="357.63"/>
    <n v="357.63"/>
    <d v="2023-03-25T00:00:00"/>
    <n v="2023"/>
    <x v="2"/>
    <n v="1"/>
    <n v="22"/>
  </r>
  <r>
    <n v="485"/>
    <s v="Brewster"/>
    <s v="Tucky"/>
    <s v="tbrewsterdg@bigcartel.com"/>
    <s v="Glover and Sons"/>
    <s v="Research and Development"/>
    <s v="Male"/>
    <s v="75.186.30.13"/>
    <n v="313.05978294681375"/>
    <d v="2023-01-02T00:00:00"/>
    <n v="217.45"/>
    <n v="217.45"/>
    <d v="2023-02-13T00:00:00"/>
    <n v="2023"/>
    <x v="10"/>
    <n v="0"/>
    <n v="42"/>
  </r>
  <r>
    <n v="580"/>
    <s v="Quodling"/>
    <s v="Merwin"/>
    <s v="mquodlingg3@ihg.com"/>
    <s v="Feil, Breitenberg and Rice"/>
    <s v="Product Management"/>
    <s v="Male"/>
    <s v="5.173.111.125"/>
    <n v="313.1519502359273"/>
    <d v="2023-05-24T00:00:00"/>
    <n v="490.62"/>
    <n v="490.62"/>
    <d v="2023-01-18T00:00:00"/>
    <n v="2023"/>
    <x v="0"/>
    <n v="1"/>
    <n v="-126"/>
  </r>
  <r>
    <n v="819"/>
    <s v="Pavelin"/>
    <s v="Carly"/>
    <s v="cpavelinmq@techcrunch.com"/>
    <s v="Kuphal-Tillman"/>
    <s v="Human Resources"/>
    <s v="Female"/>
    <s v="64.82.169.152"/>
    <n v="313.25826985670489"/>
    <d v="2023-05-23T00:00:00"/>
    <n v="293.14"/>
    <n v="293.14"/>
    <d v="2023-04-02T00:00:00"/>
    <n v="2023"/>
    <x v="4"/>
    <n v="0"/>
    <n v="-51"/>
  </r>
  <r>
    <n v="160"/>
    <s v="Lilly"/>
    <s v="Matthew"/>
    <s v="mlilly4f@ucsd.edu"/>
    <s v="Ortiz-Harvey"/>
    <s v="Engineering"/>
    <s v="Male"/>
    <s v="183.240.34.115"/>
    <n v="314.06756892632541"/>
    <d v="2023-07-30T00:00:00"/>
    <n v="393.79"/>
    <n v="393.79"/>
    <d v="2023-09-01T00:00:00"/>
    <n v="2023"/>
    <x v="7"/>
    <n v="1"/>
    <n v="33"/>
  </r>
  <r>
    <n v="138"/>
    <s v="Orman"/>
    <s v="Warner"/>
    <s v="worman3t@squidoo.com"/>
    <s v="Bauch LLC"/>
    <s v="Services"/>
    <s v="Male"/>
    <s v="167.5.14.147"/>
    <n v="315.25208425466838"/>
    <d v="2023-03-26T00:00:00"/>
    <n v="182.26"/>
    <n v="182.26"/>
    <d v="2022-12-31T00:00:00"/>
    <n v="2022"/>
    <x v="1"/>
    <n v="0"/>
    <n v="-85"/>
  </r>
  <r>
    <n v="949"/>
    <s v="Frushard"/>
    <s v="Winnah"/>
    <s v="wfrushardqc@senate.gov"/>
    <s v="Wunsch, Gutkowski and Berge"/>
    <s v="Accounting"/>
    <s v="Female"/>
    <s v="55.123.187.95"/>
    <n v="315.32224446054158"/>
    <d v="2023-02-20T00:00:00"/>
    <n v="377.56"/>
    <n v="377.56"/>
    <d v="2023-06-19T00:00:00"/>
    <n v="2023"/>
    <x v="3"/>
    <n v="1"/>
    <n v="119"/>
  </r>
  <r>
    <n v="380"/>
    <s v="Preon"/>
    <s v="Giacobo"/>
    <s v="gpreonaj@ask.com"/>
    <s v="Gerlach Inc"/>
    <s v="Services"/>
    <s v="Male"/>
    <s v="199.17.82.253"/>
    <n v="316.03713490090229"/>
    <m/>
    <n v="226.48"/>
    <n v="226.48"/>
    <d v="2023-05-06T00:00:00"/>
    <n v="2023"/>
    <x v="8"/>
    <n v="0"/>
    <s v=""/>
  </r>
  <r>
    <n v="933"/>
    <s v="Sissot"/>
    <s v="Teddy"/>
    <s v="tsissotpw@ebay.co.uk"/>
    <s v="Herzog, Mueller and Heidenreich"/>
    <s v="Services"/>
    <s v="Female"/>
    <s v="46.100.254.170"/>
    <n v="316.27638048907858"/>
    <d v="2022-10-06T00:00:00"/>
    <n v="304.08999999999997"/>
    <n v="304.08999999999997"/>
    <d v="2023-09-08T00:00:00"/>
    <n v="2023"/>
    <x v="7"/>
    <n v="0"/>
    <n v="337"/>
  </r>
  <r>
    <n v="238"/>
    <s v="Mundow"/>
    <s v="Renato"/>
    <s v="rmundow6l@51.la"/>
    <s v="Adams-Homenick"/>
    <s v="Legal"/>
    <s v="Male"/>
    <s v="83.50.141.195"/>
    <n v="317.1166788614226"/>
    <d v="2023-07-27T00:00:00"/>
    <n v="202"/>
    <n v="202"/>
    <d v="2023-10-19T00:00:00"/>
    <n v="2023"/>
    <x v="6"/>
    <n v="0"/>
    <n v="84"/>
  </r>
  <r>
    <n v="98"/>
    <s v="Pablo"/>
    <s v="Kissiah"/>
    <s v="kpablo2p@ovh.net"/>
    <s v="Feil, Breitenberg and Rice"/>
    <s v="Legal"/>
    <s v="Female"/>
    <s v="208.247.255.114"/>
    <n v="317.30517339578404"/>
    <d v="2022-12-31T00:00:00"/>
    <n v="375.06"/>
    <n v="375.06"/>
    <d v="2022-12-18T00:00:00"/>
    <n v="2022"/>
    <x v="1"/>
    <n v="1"/>
    <n v="-13"/>
  </r>
  <r>
    <n v="352"/>
    <s v="Croney"/>
    <s v="Lavena"/>
    <s v="lcroney9r@usatoday.com"/>
    <s v="Quigley-Rowe"/>
    <s v="Training"/>
    <s v="Female"/>
    <s v="165.67.49.203"/>
    <n v="317.74632000775063"/>
    <d v="2023-04-03T00:00:00"/>
    <n v="253.05"/>
    <n v="253.05"/>
    <d v="2023-10-05T00:00:00"/>
    <n v="2023"/>
    <x v="6"/>
    <n v="0"/>
    <n v="185"/>
  </r>
  <r>
    <n v="971"/>
    <s v="Angless"/>
    <s v="Hope"/>
    <s v="hanglessqy@networksolutions.com"/>
    <s v="Ziemann Group"/>
    <s v="Business Development"/>
    <s v="Female"/>
    <s v="146.90.29.54"/>
    <n v="319.04197811215226"/>
    <d v="2023-08-07T00:00:00"/>
    <n v="278.87"/>
    <n v="278.87"/>
    <d v="2023-09-13T00:00:00"/>
    <n v="2023"/>
    <x v="7"/>
    <n v="0"/>
    <n v="37"/>
  </r>
  <r>
    <n v="101"/>
    <s v="Butts"/>
    <s v="Cathi"/>
    <s v="cbutts2s@cloudflare.com"/>
    <s v="Wunsch, Gutkowski and Berge"/>
    <s v="Sales"/>
    <s v="Female"/>
    <s v="29.123.97.123"/>
    <n v="319.33672236613256"/>
    <d v="2023-05-14T00:00:00"/>
    <n v="171.89"/>
    <n v="171.89"/>
    <d v="2023-10-14T00:00:00"/>
    <n v="2023"/>
    <x v="6"/>
    <n v="0"/>
    <n v="153"/>
  </r>
  <r>
    <n v="51"/>
    <s v="Butrimovich"/>
    <s v="Roselle"/>
    <s v="rbutrimovich1e@nhs.uk"/>
    <s v="Herzog, Mueller and Heidenreich"/>
    <s v="Services"/>
    <s v="Female"/>
    <s v="71.223.215.69"/>
    <n v="319.92190380916014"/>
    <d v="2023-03-31T00:00:00"/>
    <n v="217.68"/>
    <n v="217.68"/>
    <d v="2023-06-13T00:00:00"/>
    <n v="2023"/>
    <x v="3"/>
    <n v="0"/>
    <n v="74"/>
  </r>
  <r>
    <n v="940"/>
    <s v="Andersch"/>
    <s v="Marcelle"/>
    <s v="manderschq3@va.gov"/>
    <s v="Lakin, Keebler and Johns"/>
    <s v="Human Resources"/>
    <s v="Female"/>
    <s v="1.117.40.229"/>
    <n v="320.03327043819604"/>
    <d v="2023-06-30T00:00:00"/>
    <n v="138.31"/>
    <n v="138.31"/>
    <d v="2023-10-31T00:00:00"/>
    <n v="2023"/>
    <x v="6"/>
    <n v="0"/>
    <n v="123"/>
  </r>
  <r>
    <n v="121"/>
    <s v="Paddle"/>
    <s v="Selina"/>
    <s v="spaddle3c@bbc.co.uk"/>
    <s v="Wunsch, Gutkowski and Berge"/>
    <s v="Accounting"/>
    <s v="Female"/>
    <s v="164.234.191.134"/>
    <n v="320.23009526786035"/>
    <d v="2023-09-21T00:00:00"/>
    <n v="384.98"/>
    <n v="384.98"/>
    <d v="2023-02-22T00:00:00"/>
    <n v="2023"/>
    <x v="10"/>
    <n v="1"/>
    <n v="-211"/>
  </r>
  <r>
    <n v="870"/>
    <s v="Capner"/>
    <s v="Arlin"/>
    <s v="acapnero5@addthis.com"/>
    <s v="Feil, Breitenberg and Rice"/>
    <s v="Support"/>
    <s v="Male"/>
    <s v="106.2.61.144"/>
    <n v="320.49345067485427"/>
    <m/>
    <n v="477.09"/>
    <n v="477.09"/>
    <d v="2023-06-07T00:00:00"/>
    <n v="2023"/>
    <x v="3"/>
    <n v="1"/>
    <s v=""/>
  </r>
  <r>
    <n v="411"/>
    <s v="O'Shevlin"/>
    <s v="Nicolais"/>
    <s v="noshevlinbe@free.fr"/>
    <s v="Herzog, Mueller and Heidenreich"/>
    <s v="Business Development"/>
    <s v="Male"/>
    <s v="113.142.95.142"/>
    <n v="321.36233314662132"/>
    <d v="2022-08-28T00:00:00"/>
    <n v="294.31"/>
    <n v="294.31"/>
    <d v="2023-07-02T00:00:00"/>
    <n v="2023"/>
    <x v="5"/>
    <n v="0"/>
    <n v="308"/>
  </r>
  <r>
    <n v="882"/>
    <s v="Defraine"/>
    <s v="Carrissa"/>
    <s v="cdefraineoh@so-net.ne.jp"/>
    <s v="Fisher-Morissette"/>
    <s v="Marketing"/>
    <s v="Female"/>
    <s v="127.89.140.203"/>
    <n v="321.83519596669197"/>
    <d v="2023-06-21T00:00:00"/>
    <n v="472.21"/>
    <n v="472.21"/>
    <d v="2023-04-09T00:00:00"/>
    <n v="2023"/>
    <x v="4"/>
    <n v="1"/>
    <n v="-73"/>
  </r>
  <r>
    <n v="503"/>
    <s v="Lievesley"/>
    <s v="Burtie"/>
    <s v="blievesleydy@washington.edu"/>
    <s v="Gerlach Inc"/>
    <s v="Product Management"/>
    <s v="Male"/>
    <s v="11.76.72.225"/>
    <n v="322.01135000952132"/>
    <d v="2023-06-11T00:00:00"/>
    <n v="116.67"/>
    <n v="116.67"/>
    <d v="2023-10-26T00:00:00"/>
    <n v="2023"/>
    <x v="6"/>
    <n v="0"/>
    <n v="137"/>
  </r>
  <r>
    <n v="49"/>
    <s v="Schulke"/>
    <s v="Shani"/>
    <s v="sschulke1c@msu.edu"/>
    <s v="Feil, Breitenberg and Rice"/>
    <s v="Support"/>
    <s v="Female"/>
    <s v="220.117.119.29"/>
    <n v="322.10417107382563"/>
    <d v="2022-09-29T00:00:00"/>
    <n v="178.05"/>
    <n v="178.05"/>
    <d v="2022-12-30T00:00:00"/>
    <n v="2022"/>
    <x v="1"/>
    <n v="0"/>
    <n v="92"/>
  </r>
  <r>
    <n v="558"/>
    <s v="Bollini"/>
    <s v="Elfrieda"/>
    <s v="ebollinifh@t.co"/>
    <s v="Ziemann Group"/>
    <s v="Support"/>
    <s v="Female"/>
    <s v="150.174.73.231"/>
    <n v="322.67589531840525"/>
    <d v="2022-11-08T00:00:00"/>
    <n v="285.62"/>
    <n v="285.62"/>
    <d v="2023-09-23T00:00:00"/>
    <n v="2023"/>
    <x v="7"/>
    <n v="0"/>
    <n v="319"/>
  </r>
  <r>
    <n v="934"/>
    <s v="Seedhouse"/>
    <s v="Wade"/>
    <s v="wseedhousepx@wordpress.org"/>
    <s v="Wunsch, Gutkowski and Berge"/>
    <s v="Business Development"/>
    <s v="Male"/>
    <s v="9.100.58.23"/>
    <n v="323.12882243104173"/>
    <d v="2023-07-30T00:00:00"/>
    <n v="314.43"/>
    <n v="314.43"/>
    <d v="2022-12-22T00:00:00"/>
    <n v="2022"/>
    <x v="1"/>
    <n v="0"/>
    <n v="-220"/>
  </r>
  <r>
    <n v="901"/>
    <s v="Egle of Germany"/>
    <s v="Emogene"/>
    <s v="eegleofgermanyp0@delicious.com"/>
    <s v="Herzog, Mueller and Heidenreich"/>
    <s v="Sales"/>
    <s v="Female"/>
    <s v="51.33.106.27"/>
    <n v="323.62259334730265"/>
    <d v="2022-08-30T00:00:00"/>
    <n v="330.71"/>
    <n v="330.71"/>
    <d v="2023-04-17T00:00:00"/>
    <n v="2023"/>
    <x v="4"/>
    <n v="1"/>
    <n v="230"/>
  </r>
  <r>
    <n v="652"/>
    <s v="Chadbourn"/>
    <s v="Hersch"/>
    <s v="hchadbourni3@ning.com"/>
    <s v="Hettinger, Kautzer and Schiller"/>
    <s v="Business Development"/>
    <s v="Male"/>
    <s v="232.151.95.145"/>
    <n v="324.05058136530869"/>
    <d v="2023-06-18T00:00:00"/>
    <m/>
    <n v="0"/>
    <d v="2023-09-28T00:00:00"/>
    <n v="2023"/>
    <x v="7"/>
    <n v="0"/>
    <n v="102"/>
  </r>
  <r>
    <n v="568"/>
    <s v="Perrin"/>
    <s v="Obadias"/>
    <s v="operrinfr@livejournal.com"/>
    <s v="Wunsch, Gutkowski and Berge"/>
    <s v="Sales"/>
    <s v="Male"/>
    <s v="187.236.180.120"/>
    <n v="324.08973523917399"/>
    <d v="2023-01-17T00:00:00"/>
    <n v="387.69"/>
    <n v="387.69"/>
    <d v="2023-01-08T00:00:00"/>
    <n v="2023"/>
    <x v="0"/>
    <n v="1"/>
    <n v="-9"/>
  </r>
  <r>
    <n v="1"/>
    <s v="Hurdman"/>
    <s v="Jonis"/>
    <s v="jhurdman0@nytimes.com"/>
    <s v="Ortiz-Harvey"/>
    <s v="Accounting"/>
    <s v="Female"/>
    <s v="241.74.101.14"/>
    <n v="324.11286421643194"/>
    <d v="2022-10-17T00:00:00"/>
    <n v="347.66"/>
    <n v="347.66"/>
    <d v="2023-01-25T00:00:00"/>
    <n v="2023"/>
    <x v="0"/>
    <n v="1"/>
    <n v="100"/>
  </r>
  <r>
    <n v="800"/>
    <s v="Duffrie"/>
    <s v="Derick"/>
    <s v="dduffriem7@jimdo.com"/>
    <s v="Herzog, Mueller and Heidenreich"/>
    <s v="Legal"/>
    <s v="Male"/>
    <s v="19.13.151.16"/>
    <n v="324.2065951846883"/>
    <d v="2023-01-28T00:00:00"/>
    <n v="289.43"/>
    <n v="289.43"/>
    <d v="2023-03-03T00:00:00"/>
    <n v="2023"/>
    <x v="2"/>
    <n v="0"/>
    <n v="34"/>
  </r>
  <r>
    <n v="947"/>
    <s v="Faucett"/>
    <s v="Fransisco"/>
    <s v="ffaucettqa@flavors.me"/>
    <s v="Glover and Sons"/>
    <s v="Accounting"/>
    <s v="Male"/>
    <s v="57.202.116.147"/>
    <n v="324.60054811497423"/>
    <d v="2023-09-26T00:00:00"/>
    <n v="113.04"/>
    <n v="113.04"/>
    <d v="2022-12-28T00:00:00"/>
    <n v="2022"/>
    <x v="1"/>
    <n v="0"/>
    <n v="-272"/>
  </r>
  <r>
    <n v="401"/>
    <s v="Ivy"/>
    <s v="Fred"/>
    <s v="fivyb4@acquirethisname.com"/>
    <s v="Ziemann Group"/>
    <s v="Training"/>
    <s v="Male"/>
    <s v="5.228.180.212"/>
    <n v="324.84960245688904"/>
    <d v="2023-03-29T00:00:00"/>
    <n v="102.03"/>
    <n v="102.03"/>
    <d v="2023-06-28T00:00:00"/>
    <n v="2023"/>
    <x v="3"/>
    <n v="0"/>
    <n v="91"/>
  </r>
  <r>
    <n v="665"/>
    <s v="Muddle"/>
    <s v="Drugi"/>
    <s v="dmuddleig@theatlantic.com"/>
    <s v="Ziemann Group"/>
    <s v="Sales"/>
    <s v="Male"/>
    <s v="180.79.235.70"/>
    <n v="325.22154645952224"/>
    <d v="2022-11-20T00:00:00"/>
    <n v="381.55"/>
    <n v="381.55"/>
    <d v="2023-10-03T00:00:00"/>
    <n v="2023"/>
    <x v="6"/>
    <n v="1"/>
    <n v="317"/>
  </r>
  <r>
    <n v="59"/>
    <s v="Shaddick"/>
    <s v="Stern"/>
    <s v="sshaddick1m@sina.com.cn"/>
    <s v="Lakin, Keebler and Johns"/>
    <s v="Services"/>
    <s v="Male"/>
    <s v="20.93.221.228"/>
    <n v="327.08205497250628"/>
    <d v="2023-03-17T00:00:00"/>
    <n v="498.59"/>
    <n v="498.59"/>
    <d v="2022-11-29T00:00:00"/>
    <n v="2022"/>
    <x v="12"/>
    <n v="1"/>
    <n v="-108"/>
  </r>
  <r>
    <n v="6"/>
    <s v="Carrell"/>
    <s v="Dory"/>
    <s v="dcarrell5@phoca.cz"/>
    <s v="Wunsch, Gutkowski and Berge"/>
    <s v="Business Development"/>
    <s v="Female"/>
    <s v="67.249.186.159"/>
    <n v="327.09763735887157"/>
    <d v="2023-02-08T00:00:00"/>
    <n v="327.83"/>
    <n v="327.83"/>
    <d v="2023-07-15T00:00:00"/>
    <n v="2023"/>
    <x v="5"/>
    <n v="1"/>
    <n v="157"/>
  </r>
  <r>
    <n v="649"/>
    <s v="Izakof"/>
    <s v="Abba"/>
    <s v="aizakofi0@blinklist.com"/>
    <s v="Quigley-Rowe"/>
    <s v="Human Resources"/>
    <s v="Male"/>
    <s v="255.133.222.211"/>
    <n v="327.129672260093"/>
    <d v="2023-04-02T00:00:00"/>
    <n v="450.5"/>
    <n v="450.5"/>
    <d v="2023-04-01T00:00:00"/>
    <n v="2023"/>
    <x v="4"/>
    <n v="1"/>
    <n v="-1"/>
  </r>
  <r>
    <n v="751"/>
    <s v="MattiCCI"/>
    <s v="Chas"/>
    <s v="cmatticciku@bravesites.com"/>
    <s v="Adams-Homenick"/>
    <s v="Training"/>
    <s v="Male"/>
    <s v="36.214.163.22"/>
    <n v="328.18358987688657"/>
    <d v="2023-07-04T00:00:00"/>
    <n v="232.17"/>
    <n v="232.17"/>
    <d v="2022-12-05T00:00:00"/>
    <n v="2022"/>
    <x v="1"/>
    <n v="0"/>
    <n v="-211"/>
  </r>
  <r>
    <n v="856"/>
    <s v="Jakuszewski"/>
    <s v="Kary"/>
    <s v="kjakuszewskinr@photobucket.com"/>
    <s v="Feil, Breitenberg and Rice"/>
    <s v="Business Development"/>
    <s v="Female"/>
    <s v="60.97.199.141"/>
    <n v="328.79915515769642"/>
    <d v="2023-05-21T00:00:00"/>
    <n v="200.26"/>
    <n v="200.26"/>
    <d v="2023-06-13T00:00:00"/>
    <n v="2023"/>
    <x v="3"/>
    <n v="0"/>
    <n v="23"/>
  </r>
  <r>
    <n v="808"/>
    <s v="Hawkswell"/>
    <s v="Glyn"/>
    <s v="ghawkswellmf@salon.com"/>
    <s v="Hettinger, Kautzer and Schiller"/>
    <s v="Sales"/>
    <s v="Female"/>
    <s v="252.40.91.75"/>
    <n v="330.10505543633224"/>
    <d v="2023-07-06T00:00:00"/>
    <n v="188.04"/>
    <n v="188.04"/>
    <d v="2022-12-19T00:00:00"/>
    <n v="2022"/>
    <x v="1"/>
    <n v="0"/>
    <n v="-199"/>
  </r>
  <r>
    <n v="342"/>
    <s v="Reichardt"/>
    <s v="Ahmed"/>
    <s v="areichardt9h@columbia.edu"/>
    <s v="Ortiz-Harvey"/>
    <s v="Engineering"/>
    <s v="Male"/>
    <s v="104.31.48.71"/>
    <n v="331.4618879416401"/>
    <d v="2022-11-11T00:00:00"/>
    <n v="346.77"/>
    <n v="346.77"/>
    <d v="2023-11-03T00:00:00"/>
    <n v="2023"/>
    <x v="9"/>
    <n v="1"/>
    <n v="357"/>
  </r>
  <r>
    <n v="884"/>
    <s v="Noury"/>
    <s v="Erda"/>
    <s v="enouryoj@elegantthemes.com"/>
    <s v="Adams-Homenick"/>
    <s v="Training"/>
    <s v="Female"/>
    <s v="191.107.37.67"/>
    <n v="332.03380453579365"/>
    <d v="2022-12-05T00:00:00"/>
    <n v="324.69"/>
    <n v="324.69"/>
    <d v="2023-06-28T00:00:00"/>
    <n v="2023"/>
    <x v="3"/>
    <n v="0"/>
    <n v="205"/>
  </r>
  <r>
    <n v="62"/>
    <s v="Iacovucci"/>
    <s v="Germana"/>
    <s v="giacovucci1p@blogger.com"/>
    <s v="Ortiz-Harvey"/>
    <s v="Legal"/>
    <s v="Female"/>
    <s v="248.168.253.252"/>
    <n v="332.80831876300806"/>
    <d v="2022-12-02T00:00:00"/>
    <n v="279.57"/>
    <n v="279.57"/>
    <d v="2022-11-29T00:00:00"/>
    <n v="2022"/>
    <x v="12"/>
    <n v="0"/>
    <n v="-3"/>
  </r>
  <r>
    <n v="827"/>
    <s v="Neubigin"/>
    <s v="Bentlee"/>
    <s v="bneubiginmy@liveinternet.ru"/>
    <s v="Feil, Breitenberg and Rice"/>
    <s v="Support"/>
    <s v="Male"/>
    <s v="21.88.140.245"/>
    <n v="334.68390204379546"/>
    <d v="2023-05-26T00:00:00"/>
    <n v="308.22000000000003"/>
    <n v="308.22000000000003"/>
    <d v="2023-07-14T00:00:00"/>
    <n v="2023"/>
    <x v="5"/>
    <n v="0"/>
    <n v="49"/>
  </r>
  <r>
    <n v="619"/>
    <s v="Laviss"/>
    <s v="Sofia"/>
    <s v="slavissh6@foxnews.com"/>
    <s v="Quigley-Rowe"/>
    <s v="Services"/>
    <s v="Female"/>
    <s v="243.117.140.118"/>
    <n v="334.78704586855946"/>
    <d v="2023-06-08T00:00:00"/>
    <n v="483.68"/>
    <n v="483.68"/>
    <d v="2023-01-30T00:00:00"/>
    <n v="2023"/>
    <x v="0"/>
    <n v="1"/>
    <n v="-129"/>
  </r>
  <r>
    <n v="618"/>
    <s v="Foulcher"/>
    <s v="Edmon"/>
    <s v="efoulcherh5@wufoo.com"/>
    <s v="Kuphal-Tillman"/>
    <s v="Legal"/>
    <s v="Male"/>
    <s v="67.231.135.174"/>
    <n v="334.79686740503081"/>
    <d v="2022-08-13T00:00:00"/>
    <n v="379.86"/>
    <n v="379.86"/>
    <d v="2023-07-22T00:00:00"/>
    <n v="2023"/>
    <x v="5"/>
    <n v="1"/>
    <n v="343"/>
  </r>
  <r>
    <n v="432"/>
    <s v="Foyston"/>
    <s v="Margaret"/>
    <s v="mfoystonbz@unicef.org"/>
    <s v="Kuphal-Tillman"/>
    <s v="Business Development"/>
    <s v="Female"/>
    <s v="56.218.44.164"/>
    <n v="334.90486676286042"/>
    <d v="2023-01-18T00:00:00"/>
    <n v="317.86"/>
    <n v="317.86"/>
    <d v="2023-11-07T00:00:00"/>
    <n v="2023"/>
    <x v="9"/>
    <n v="0"/>
    <n v="293"/>
  </r>
  <r>
    <n v="348"/>
    <s v="Showler"/>
    <s v="Isidoro"/>
    <s v="ishowler9n@1und1.de"/>
    <s v="Gerlach Inc"/>
    <s v="Marketing"/>
    <s v="Male"/>
    <s v="100.34.206.159"/>
    <n v="335.77712104822945"/>
    <d v="2022-12-03T00:00:00"/>
    <n v="217.17"/>
    <n v="217.17"/>
    <d v="2023-10-16T00:00:00"/>
    <n v="2023"/>
    <x v="6"/>
    <n v="0"/>
    <n v="317"/>
  </r>
  <r>
    <n v="533"/>
    <s v="Duffer"/>
    <s v="Tanitansy"/>
    <s v="tdufferes@nps.gov"/>
    <s v="Glover and Sons"/>
    <s v="Training"/>
    <s v="Female"/>
    <s v="189.215.93.229"/>
    <n v="336.12143109617637"/>
    <d v="2023-05-24T00:00:00"/>
    <n v="353.11"/>
    <n v="353.11"/>
    <d v="2023-02-12T00:00:00"/>
    <n v="2023"/>
    <x v="10"/>
    <n v="1"/>
    <n v="-101"/>
  </r>
  <r>
    <n v="739"/>
    <s v="Devanny"/>
    <s v="Tucker"/>
    <s v="tdevannyki@miitbeian.gov.cn"/>
    <s v="Herzog, Mueller and Heidenreich"/>
    <s v="Sales"/>
    <s v="Male"/>
    <s v="15.230.94.233"/>
    <n v="336.2826714273998"/>
    <d v="2022-09-25T00:00:00"/>
    <n v="267.42"/>
    <n v="267.42"/>
    <d v="2023-07-22T00:00:00"/>
    <n v="2023"/>
    <x v="5"/>
    <n v="0"/>
    <n v="300"/>
  </r>
  <r>
    <n v="662"/>
    <s v="Crisall"/>
    <s v="Tedd"/>
    <s v="tcrisallid@thetimes.co.uk"/>
    <s v="Bauch LLC"/>
    <s v="Legal"/>
    <s v="Male"/>
    <s v="242.78.4.193"/>
    <n v="337.20159655644187"/>
    <d v="2023-09-25T00:00:00"/>
    <n v="311.82"/>
    <n v="311.82"/>
    <d v="2023-08-02T00:00:00"/>
    <n v="2023"/>
    <x v="13"/>
    <n v="0"/>
    <n v="-54"/>
  </r>
  <r>
    <n v="317"/>
    <s v="Feeley"/>
    <s v="Charin"/>
    <s v="cfeeley8s@squidoo.com"/>
    <s v="Herzog, Mueller and Heidenreich"/>
    <s v="Support"/>
    <s v="Female"/>
    <s v="110.153.139.237"/>
    <n v="337.27774639292306"/>
    <d v="2023-04-25T00:00:00"/>
    <n v="268.88"/>
    <n v="268.88"/>
    <d v="2023-06-14T00:00:00"/>
    <n v="2023"/>
    <x v="3"/>
    <n v="0"/>
    <n v="50"/>
  </r>
  <r>
    <n v="410"/>
    <s v="Bagge"/>
    <s v="Dael"/>
    <s v="dbaggebd@tmall.com"/>
    <s v="Glover and Sons"/>
    <s v="Research and Development"/>
    <s v="Male"/>
    <s v="17.1.164.78"/>
    <n v="337.36116942807251"/>
    <d v="2022-11-29T00:00:00"/>
    <n v="149.08000000000001"/>
    <n v="149.08000000000001"/>
    <d v="2023-07-12T00:00:00"/>
    <n v="2023"/>
    <x v="5"/>
    <n v="0"/>
    <n v="225"/>
  </r>
  <r>
    <n v="10"/>
    <s v="Florey"/>
    <s v="Kahlil"/>
    <s v="kflorey9@goo.ne.jp"/>
    <s v="Quigley-Rowe"/>
    <s v="Engineering"/>
    <s v="Male"/>
    <s v="5.115.237.54"/>
    <n v="337.3920891140101"/>
    <d v="2022-12-08T00:00:00"/>
    <n v="452.06"/>
    <n v="452.06"/>
    <d v="2023-06-11T00:00:00"/>
    <n v="2023"/>
    <x v="3"/>
    <n v="1"/>
    <n v="185"/>
  </r>
  <r>
    <n v="853"/>
    <s v="Deboick"/>
    <s v="Myra"/>
    <s v="mdeboickno@symantec.com"/>
    <s v="Fisher-Morissette"/>
    <s v="Support"/>
    <s v="Female"/>
    <s v="148.240.143.80"/>
    <n v="338.54126105078643"/>
    <d v="2022-12-02T00:00:00"/>
    <n v="252.07"/>
    <n v="252.07"/>
    <d v="2023-03-24T00:00:00"/>
    <n v="2023"/>
    <x v="2"/>
    <n v="0"/>
    <n v="112"/>
  </r>
  <r>
    <n v="58"/>
    <s v="Williment"/>
    <s v="Mahmud"/>
    <s v="mwilliment1l@answers.com"/>
    <s v="Ziemann Group"/>
    <s v="Product Management"/>
    <s v="Male"/>
    <s v="184.179.4.208"/>
    <n v="339.34856909252056"/>
    <d v="2023-06-02T00:00:00"/>
    <n v="253.44"/>
    <n v="253.44"/>
    <d v="2023-04-28T00:00:00"/>
    <n v="2023"/>
    <x v="4"/>
    <n v="0"/>
    <n v="-35"/>
  </r>
  <r>
    <n v="706"/>
    <s v="Pottle"/>
    <s v="Shane"/>
    <s v="spottlejl@phpbb.com"/>
    <s v="Herzog, Mueller and Heidenreich"/>
    <s v="Accounting"/>
    <s v="Male"/>
    <s v="204.38.132.90"/>
    <n v="340.04716040932652"/>
    <d v="2023-01-04T00:00:00"/>
    <n v="429.16"/>
    <n v="429.16"/>
    <d v="2023-08-20T00:00:00"/>
    <n v="2023"/>
    <x v="13"/>
    <n v="1"/>
    <n v="228"/>
  </r>
  <r>
    <n v="50"/>
    <s v="McVey"/>
    <s v="Gerladina"/>
    <s v="gmcvey1d@amazon.co.uk"/>
    <s v="Glover and Sons"/>
    <s v="Support"/>
    <s v="Female"/>
    <s v="199.98.103.140"/>
    <n v="340.20953296511516"/>
    <d v="2023-01-14T00:00:00"/>
    <n v="349.53"/>
    <n v="349.53"/>
    <d v="2022-12-27T00:00:00"/>
    <n v="2022"/>
    <x v="1"/>
    <n v="1"/>
    <n v="-18"/>
  </r>
  <r>
    <n v="487"/>
    <s v="Bartolomeazzi"/>
    <s v="Chic"/>
    <s v="cbartolomeazzidi@chicagotribune.com"/>
    <s v="Wunsch, Gutkowski and Berge"/>
    <s v="Legal"/>
    <s v="Male"/>
    <s v="21.219.105.219"/>
    <n v="340.23096738921811"/>
    <d v="2023-05-01T00:00:00"/>
    <n v="129.43"/>
    <n v="129.43"/>
    <d v="2023-08-01T00:00:00"/>
    <n v="2023"/>
    <x v="13"/>
    <n v="0"/>
    <n v="92"/>
  </r>
  <r>
    <n v="288"/>
    <s v="Gillease"/>
    <s v="Jonis"/>
    <s v="jgillease7z@paypal.com"/>
    <s v="Gerlach Inc"/>
    <s v="Research and Development"/>
    <s v="Female"/>
    <s v="75.250.247.133"/>
    <n v="340.75348699731785"/>
    <d v="2023-09-21T00:00:00"/>
    <n v="458.39"/>
    <n v="458.39"/>
    <d v="2023-09-04T00:00:00"/>
    <n v="2023"/>
    <x v="7"/>
    <n v="1"/>
    <n v="-17"/>
  </r>
  <r>
    <n v="916"/>
    <s v="Yare"/>
    <s v="Chickie"/>
    <s v="cyarepf@freewebs.com"/>
    <s v="Glover and Sons"/>
    <s v="Business Development"/>
    <s v="Female"/>
    <s v="132.158.235.236"/>
    <n v="341.13698648301749"/>
    <d v="2022-12-20T00:00:00"/>
    <n v="339.88"/>
    <n v="339.88"/>
    <d v="2022-12-12T00:00:00"/>
    <n v="2022"/>
    <x v="1"/>
    <n v="0"/>
    <n v="-8"/>
  </r>
  <r>
    <n v="497"/>
    <s v="Barukh"/>
    <s v="Caldwell"/>
    <s v="cbarukhds@answers.com"/>
    <s v="Adams-Homenick"/>
    <s v="Services"/>
    <s v="Male"/>
    <s v="112.211.129.158"/>
    <n v="341.32740636144291"/>
    <d v="2022-10-21T00:00:00"/>
    <n v="169.84"/>
    <n v="169.84"/>
    <d v="2023-08-21T00:00:00"/>
    <n v="2023"/>
    <x v="13"/>
    <n v="0"/>
    <n v="304"/>
  </r>
  <r>
    <n v="713"/>
    <s v="Troker"/>
    <s v="Baldwin"/>
    <s v="btrokerjs@nsw.gov.au"/>
    <s v="Kuphal-Tillman"/>
    <s v="Services"/>
    <s v="Male"/>
    <s v="169.173.119.146"/>
    <n v="341.5239291719115"/>
    <d v="2023-10-09T00:00:00"/>
    <n v="280.35000000000002"/>
    <n v="280.35000000000002"/>
    <d v="2023-04-19T00:00:00"/>
    <n v="2023"/>
    <x v="4"/>
    <n v="0"/>
    <n v="-173"/>
  </r>
  <r>
    <n v="430"/>
    <s v="Petruk"/>
    <s v="Jesse"/>
    <s v="jpetrukbx@dion.ne.jp"/>
    <s v="Bauch LLC"/>
    <s v="Training"/>
    <s v="Female"/>
    <s v="163.136.60.222"/>
    <n v="341.55517527012546"/>
    <d v="2023-05-20T00:00:00"/>
    <n v="349.46"/>
    <n v="349.46"/>
    <d v="2023-02-01T00:00:00"/>
    <n v="2023"/>
    <x v="10"/>
    <n v="1"/>
    <n v="-108"/>
  </r>
  <r>
    <n v="218"/>
    <s v="Bruty"/>
    <s v="Tonnie"/>
    <s v="tbruty61@usatoday.com"/>
    <s v="Ziemann Group"/>
    <s v="Sales"/>
    <s v="Male"/>
    <s v="32.18.58.223"/>
    <n v="341.6334548936361"/>
    <d v="2022-11-16T00:00:00"/>
    <n v="107.36"/>
    <n v="107.36"/>
    <d v="2023-03-14T00:00:00"/>
    <n v="2023"/>
    <x v="2"/>
    <n v="0"/>
    <n v="118"/>
  </r>
  <r>
    <n v="428"/>
    <s v="Cohn"/>
    <s v="Tynan"/>
    <s v="tcohnbv@surveymonkey.com"/>
    <s v="Wunsch, Gutkowski and Berge"/>
    <s v="Business Development"/>
    <s v="Male"/>
    <s v="33.84.156.181"/>
    <n v="341.76637111652326"/>
    <d v="2023-05-18T00:00:00"/>
    <n v="262.47000000000003"/>
    <n v="262.47000000000003"/>
    <d v="2023-04-17T00:00:00"/>
    <n v="2023"/>
    <x v="4"/>
    <n v="0"/>
    <n v="-31"/>
  </r>
  <r>
    <n v="885"/>
    <s v="Epgrave"/>
    <s v="Dedie"/>
    <s v="depgraveok@booking.com"/>
    <s v="Feil, Breitenberg and Rice"/>
    <s v="Business Development"/>
    <s v="Female"/>
    <s v="162.216.95.212"/>
    <n v="343.23456685229547"/>
    <d v="2023-06-05T00:00:00"/>
    <n v="184.68"/>
    <n v="184.68"/>
    <d v="2022-11-13T00:00:00"/>
    <n v="2022"/>
    <x v="12"/>
    <n v="0"/>
    <n v="-204"/>
  </r>
  <r>
    <n v="287"/>
    <s v="O'Lyhane"/>
    <s v="Agretha"/>
    <s v="aolyhane7y@hibu.com"/>
    <s v="Wunsch, Gutkowski and Berge"/>
    <s v="Engineering"/>
    <s v="Female"/>
    <s v="174.19.32.114"/>
    <n v="343.57866650308654"/>
    <d v="2022-11-03T00:00:00"/>
    <n v="260.25"/>
    <n v="260.25"/>
    <d v="2023-09-15T00:00:00"/>
    <n v="2023"/>
    <x v="7"/>
    <n v="0"/>
    <n v="316"/>
  </r>
  <r>
    <n v="362"/>
    <s v="Tilne"/>
    <s v="Gregorio"/>
    <s v="gtilnea1@gnu.org"/>
    <s v="Wunsch, Gutkowski and Berge"/>
    <s v="Training"/>
    <s v="Male"/>
    <s v="177.192.149.125"/>
    <n v="343.70284823688405"/>
    <m/>
    <n v="265.45999999999998"/>
    <n v="265.45999999999998"/>
    <d v="2023-10-17T00:00:00"/>
    <n v="2023"/>
    <x v="6"/>
    <n v="0"/>
    <s v=""/>
  </r>
  <r>
    <n v="477"/>
    <s v="Airton"/>
    <s v="Audrie"/>
    <s v="aairtond8@prnewswire.com"/>
    <s v="Quigley-Rowe"/>
    <s v="Research and Development"/>
    <s v="Female"/>
    <s v="57.142.110.157"/>
    <n v="344.82307433318141"/>
    <d v="2023-06-02T00:00:00"/>
    <n v="496.62"/>
    <n v="496.62"/>
    <d v="2023-03-25T00:00:00"/>
    <n v="2023"/>
    <x v="2"/>
    <n v="1"/>
    <n v="-69"/>
  </r>
  <r>
    <n v="211"/>
    <s v="Humburton"/>
    <s v="Carmelina"/>
    <s v="chumburton5u@wsj.com"/>
    <s v="Glover and Sons"/>
    <s v="Training"/>
    <s v="Female"/>
    <s v="209.132.100.144"/>
    <n v="345.11150947283437"/>
    <d v="2023-06-26T00:00:00"/>
    <n v="432.39"/>
    <n v="432.39"/>
    <d v="2023-10-12T00:00:00"/>
    <n v="2023"/>
    <x v="6"/>
    <n v="1"/>
    <n v="108"/>
  </r>
  <r>
    <n v="204"/>
    <s v="Strand"/>
    <s v="Damara"/>
    <s v="dstrand5n@altervista.org"/>
    <s v="Ziemann Group"/>
    <s v="Engineering"/>
    <s v="Female"/>
    <s v="91.60.208.89"/>
    <n v="345.7545287164798"/>
    <m/>
    <n v="353.44"/>
    <n v="353.44"/>
    <d v="2022-12-31T00:00:00"/>
    <n v="2022"/>
    <x v="1"/>
    <n v="1"/>
    <s v=""/>
  </r>
  <r>
    <n v="231"/>
    <s v="Banham"/>
    <s v="Daniella"/>
    <s v="dbanham6e@istockphoto.com"/>
    <s v="Kuphal-Tillman"/>
    <s v="Engineering"/>
    <s v="Female"/>
    <s v="245.41.111.177"/>
    <n v="346.13870103396351"/>
    <d v="2023-01-12T00:00:00"/>
    <n v="149.08000000000001"/>
    <n v="149.08000000000001"/>
    <d v="2023-09-08T00:00:00"/>
    <n v="2023"/>
    <x v="7"/>
    <n v="0"/>
    <n v="239"/>
  </r>
  <r>
    <n v="689"/>
    <s v="Foye"/>
    <s v="Corbie"/>
    <s v="cfoyej4@npr.org"/>
    <s v="Feil, Breitenberg and Rice"/>
    <s v="Legal"/>
    <s v="Male"/>
    <s v="21.245.199.119"/>
    <n v="347.01965544327692"/>
    <d v="2023-02-14T00:00:00"/>
    <n v="383.49"/>
    <n v="383.49"/>
    <d v="2022-12-06T00:00:00"/>
    <n v="2022"/>
    <x v="1"/>
    <n v="1"/>
    <n v="-70"/>
  </r>
  <r>
    <n v="740"/>
    <s v="Taggart"/>
    <s v="Darill"/>
    <s v="dtaggartkj@slideshare.net"/>
    <s v="Wunsch, Gutkowski and Berge"/>
    <s v="Sales"/>
    <s v="Male"/>
    <s v="94.91.51.144"/>
    <n v="347.03306427872371"/>
    <d v="2023-03-07T00:00:00"/>
    <n v="278.26"/>
    <n v="278.26"/>
    <d v="2023-02-19T00:00:00"/>
    <n v="2023"/>
    <x v="10"/>
    <n v="0"/>
    <n v="-16"/>
  </r>
  <r>
    <n v="193"/>
    <s v="Garnul"/>
    <s v="Orin"/>
    <s v="ogarnul5c@senate.gov"/>
    <s v="Ortiz-Harvey"/>
    <s v="Training"/>
    <s v="Male"/>
    <s v="193.195.213.177"/>
    <n v="347.41910485382886"/>
    <d v="2023-01-05T00:00:00"/>
    <n v="192.66"/>
    <n v="192.66"/>
    <d v="2023-06-05T00:00:00"/>
    <n v="2023"/>
    <x v="3"/>
    <n v="0"/>
    <n v="151"/>
  </r>
  <r>
    <n v="611"/>
    <s v="Frost"/>
    <s v="Fairfax"/>
    <s v="ffrostgy@loc.gov"/>
    <s v="Feil, Breitenberg and Rice"/>
    <s v="Research and Development"/>
    <s v="Male"/>
    <s v="127.218.89.86"/>
    <n v="347.48607905083315"/>
    <d v="2022-09-07T00:00:00"/>
    <n v="304.24"/>
    <n v="304.24"/>
    <d v="2023-10-02T00:00:00"/>
    <n v="2023"/>
    <x v="6"/>
    <n v="0"/>
    <n v="390"/>
  </r>
  <r>
    <n v="499"/>
    <s v="Lloyds"/>
    <s v="Gustavus"/>
    <s v="glloydsdu@salon.com"/>
    <s v="Feil, Breitenberg and Rice"/>
    <s v="Accounting"/>
    <s v="Male"/>
    <s v="166.25.59.39"/>
    <n v="348.11095599203549"/>
    <m/>
    <m/>
    <n v="0"/>
    <d v="2023-07-12T00:00:00"/>
    <n v="2023"/>
    <x v="5"/>
    <n v="0"/>
    <s v=""/>
  </r>
  <r>
    <n v="39"/>
    <s v="Tyt"/>
    <s v="Patrizia"/>
    <s v="ptyt12@indiatimes.com"/>
    <s v="Bauch LLC"/>
    <s v="Training"/>
    <s v="Female"/>
    <s v="229.114.172.201"/>
    <n v="348.76029953721383"/>
    <d v="2022-12-19T00:00:00"/>
    <n v="412.42"/>
    <n v="412.42"/>
    <d v="2022-12-18T00:00:00"/>
    <n v="2022"/>
    <x v="1"/>
    <n v="1"/>
    <n v="-1"/>
  </r>
  <r>
    <n v="905"/>
    <s v="Grigorini"/>
    <s v="Drusie"/>
    <s v="dgrigorinip4@woothemes.com"/>
    <s v="Kuphal-Tillman"/>
    <s v="Engineering"/>
    <s v="Female"/>
    <s v="61.208.105.63"/>
    <n v="348.8688911738891"/>
    <d v="2022-10-24T00:00:00"/>
    <n v="411.4"/>
    <n v="411.4"/>
    <d v="2023-04-28T00:00:00"/>
    <n v="2023"/>
    <x v="4"/>
    <n v="1"/>
    <n v="186"/>
  </r>
  <r>
    <n v="140"/>
    <s v="Shaxby"/>
    <s v="Obediah"/>
    <s v="oshaxby3v@chicagotribune.com"/>
    <s v="Quigley-Rowe"/>
    <s v="Product Management"/>
    <s v="Male"/>
    <s v="85.199.77.230"/>
    <n v="349.28482960020182"/>
    <d v="2022-10-27T00:00:00"/>
    <n v="385.88"/>
    <n v="385.88"/>
    <d v="2022-12-13T00:00:00"/>
    <n v="2022"/>
    <x v="1"/>
    <n v="1"/>
    <n v="47"/>
  </r>
  <r>
    <n v="965"/>
    <s v="Winter"/>
    <s v="Ryun"/>
    <s v="rwinterqs@boston.com"/>
    <s v="Wunsch, Gutkowski and Berge"/>
    <s v="Marketing"/>
    <s v="Male"/>
    <s v="61.141.236.243"/>
    <n v="350.71611544302971"/>
    <d v="2023-01-05T00:00:00"/>
    <n v="397.67"/>
    <n v="397.67"/>
    <d v="2023-02-03T00:00:00"/>
    <n v="2023"/>
    <x v="10"/>
    <n v="1"/>
    <n v="29"/>
  </r>
  <r>
    <n v="28"/>
    <s v="MacIlurick"/>
    <s v="Kermie"/>
    <s v="kmacilurickr@gnu.org"/>
    <s v="Ziemann Group"/>
    <s v="Human Resources"/>
    <s v="Male"/>
    <s v="131.135.128.85"/>
    <n v="350.90064992465159"/>
    <d v="2023-05-19T00:00:00"/>
    <n v="474.69"/>
    <n v="474.69"/>
    <d v="2023-03-31T00:00:00"/>
    <n v="2023"/>
    <x v="2"/>
    <n v="1"/>
    <n v="-49"/>
  </r>
  <r>
    <n v="605"/>
    <s v="Happert"/>
    <s v="Mortimer"/>
    <s v="mhappertgs@ow.ly"/>
    <s v="Ziemann Group"/>
    <s v="Sales"/>
    <s v="Male"/>
    <s v="252.149.71.184"/>
    <n v="351.37200576719346"/>
    <d v="2022-12-19T00:00:00"/>
    <n v="248.21"/>
    <n v="248.21"/>
    <d v="2023-04-28T00:00:00"/>
    <n v="2023"/>
    <x v="4"/>
    <n v="0"/>
    <n v="130"/>
  </r>
  <r>
    <n v="15"/>
    <s v="Marquet"/>
    <s v="Bradford"/>
    <s v="bmarquete@pcworld.com"/>
    <s v="Fisher-Morissette"/>
    <s v="Accounting"/>
    <s v="Male"/>
    <s v="255.169.178.30"/>
    <n v="351.68225483383026"/>
    <d v="2023-07-29T00:00:00"/>
    <n v="165.99"/>
    <n v="165.99"/>
    <d v="2023-03-27T00:00:00"/>
    <n v="2023"/>
    <x v="2"/>
    <n v="0"/>
    <n v="-124"/>
  </r>
  <r>
    <n v="304"/>
    <s v="Gotts"/>
    <s v="Adrian"/>
    <s v="agotts8f@amazonaws.com"/>
    <s v="Gerlach Inc"/>
    <s v="Support"/>
    <s v="Male"/>
    <s v="112.82.246.224"/>
    <n v="352.13566382673497"/>
    <d v="2023-03-27T00:00:00"/>
    <n v="147.37"/>
    <n v="147.37"/>
    <d v="2023-04-28T00:00:00"/>
    <n v="2023"/>
    <x v="4"/>
    <n v="0"/>
    <n v="32"/>
  </r>
  <r>
    <n v="225"/>
    <s v="Davsley"/>
    <s v="Sioux"/>
    <s v="sdavsley68@huffingtonpost.com"/>
    <s v="Glover and Sons"/>
    <s v="Training"/>
    <s v="Female"/>
    <s v="99.126.167.204"/>
    <n v="353.44815056604119"/>
    <d v="2023-01-19T00:00:00"/>
    <n v="379.79"/>
    <n v="379.79"/>
    <d v="2023-08-29T00:00:00"/>
    <n v="2023"/>
    <x v="13"/>
    <n v="1"/>
    <n v="222"/>
  </r>
  <r>
    <n v="448"/>
    <s v="Skowcraft"/>
    <s v="Brian"/>
    <s v="bskowcraftcf@amazonaws.com"/>
    <s v="Ziemann Group"/>
    <s v="Training"/>
    <s v="Male"/>
    <s v="138.232.130.149"/>
    <n v="353.56694705516873"/>
    <d v="2022-12-31T00:00:00"/>
    <n v="380.34"/>
    <n v="380.34"/>
    <d v="2023-07-27T00:00:00"/>
    <n v="2023"/>
    <x v="5"/>
    <n v="1"/>
    <n v="208"/>
  </r>
  <r>
    <n v="474"/>
    <s v="Arlow"/>
    <s v="Fax"/>
    <s v="farlowd5@biglobe.ne.jp"/>
    <s v="Gerlach Inc"/>
    <s v="Services"/>
    <s v="Male"/>
    <s v="31.149.60.188"/>
    <n v="353.777833423939"/>
    <d v="2023-03-05T00:00:00"/>
    <n v="412.86"/>
    <n v="412.86"/>
    <d v="2023-06-26T00:00:00"/>
    <n v="2023"/>
    <x v="3"/>
    <n v="1"/>
    <n v="113"/>
  </r>
  <r>
    <n v="571"/>
    <s v="Kelcey"/>
    <s v="Garvey"/>
    <s v="gkelceyfu@shinystat.com"/>
    <s v="Kuphal-Tillman"/>
    <s v="Accounting"/>
    <s v="Male"/>
    <s v="90.94.77.92"/>
    <n v="354.42604778314131"/>
    <d v="2023-09-19T00:00:00"/>
    <n v="160.06"/>
    <n v="160.06"/>
    <d v="2023-04-01T00:00:00"/>
    <n v="2023"/>
    <x v="4"/>
    <n v="0"/>
    <n v="-171"/>
  </r>
  <r>
    <n v="924"/>
    <s v="Elstone"/>
    <s v="Jo"/>
    <s v="jelstonepn@vistaprint.com"/>
    <s v="Quigley-Rowe"/>
    <s v="Support"/>
    <s v="Female"/>
    <s v="105.166.117.103"/>
    <n v="354.49424284574741"/>
    <d v="2023-02-01T00:00:00"/>
    <n v="207.55"/>
    <n v="207.55"/>
    <d v="2023-08-18T00:00:00"/>
    <n v="2023"/>
    <x v="13"/>
    <n v="0"/>
    <n v="198"/>
  </r>
  <r>
    <n v="935"/>
    <s v="Figures"/>
    <s v="Bibi"/>
    <s v="bfigurespy@phpbb.com"/>
    <s v="Gerlach Inc"/>
    <s v="Support"/>
    <s v="Female"/>
    <s v="198.194.18.228"/>
    <n v="354.58506013263047"/>
    <d v="2023-05-24T00:00:00"/>
    <n v="157.4"/>
    <n v="157.4"/>
    <d v="2022-12-04T00:00:00"/>
    <n v="2022"/>
    <x v="1"/>
    <n v="0"/>
    <n v="-171"/>
  </r>
  <r>
    <n v="139"/>
    <s v="Hyndes"/>
    <s v="Marga"/>
    <s v="mhyndes3u@dion.ne.jp"/>
    <s v="Kuphal-Tillman"/>
    <s v="Legal"/>
    <s v="Female"/>
    <s v="186.151.158.114"/>
    <n v="354.9081481103787"/>
    <d v="2023-03-24T00:00:00"/>
    <n v="439.31"/>
    <n v="439.31"/>
    <d v="2023-02-16T00:00:00"/>
    <n v="2023"/>
    <x v="10"/>
    <n v="1"/>
    <n v="-36"/>
  </r>
  <r>
    <n v="247"/>
    <s v="Gershom"/>
    <s v="Pate"/>
    <s v="pgershom6u@shinystat.com"/>
    <s v="Kuphal-Tillman"/>
    <s v="Human Resources"/>
    <s v="Male"/>
    <s v="43.238.161.114"/>
    <n v="355.91162243022018"/>
    <d v="2023-07-24T00:00:00"/>
    <n v="306.5"/>
    <n v="306.5"/>
    <d v="2023-08-17T00:00:00"/>
    <n v="2023"/>
    <x v="13"/>
    <n v="0"/>
    <n v="24"/>
  </r>
  <r>
    <n v="998"/>
    <s v="Tatlock"/>
    <s v="Gavrielle"/>
    <s v="gtatlockrp@stanford.edu"/>
    <s v="Gerlach Inc"/>
    <s v="Human Resources"/>
    <s v="Female"/>
    <s v="167.98.142.10"/>
    <n v="356.37223055433822"/>
    <d v="2023-09-26T00:00:00"/>
    <n v="363.81"/>
    <n v="363.81"/>
    <d v="2023-07-29T00:00:00"/>
    <n v="2023"/>
    <x v="5"/>
    <n v="1"/>
    <n v="-59"/>
  </r>
  <r>
    <n v="89"/>
    <s v="Earney"/>
    <s v="Latrena"/>
    <s v="learney2g@wikispaces.com"/>
    <s v="Kuphal-Tillman"/>
    <s v="Sales"/>
    <s v="Female"/>
    <s v="76.54.149.197"/>
    <n v="356.40445257136474"/>
    <d v="2023-03-15T00:00:00"/>
    <n v="359.47"/>
    <n v="359.47"/>
    <d v="2023-05-10T00:00:00"/>
    <n v="2023"/>
    <x v="8"/>
    <n v="1"/>
    <n v="56"/>
  </r>
  <r>
    <n v="920"/>
    <s v="Crippin"/>
    <s v="Sergent"/>
    <s v="scrippinpj@plala.or.jp"/>
    <s v="Gerlach Inc"/>
    <s v="Marketing"/>
    <s v="Male"/>
    <s v="246.37.241.118"/>
    <n v="356.4215426274335"/>
    <d v="2022-11-03T00:00:00"/>
    <n v="214.43"/>
    <n v="214.43"/>
    <d v="2022-12-20T00:00:00"/>
    <n v="2022"/>
    <x v="1"/>
    <n v="0"/>
    <n v="47"/>
  </r>
  <r>
    <n v="721"/>
    <s v="McClarence"/>
    <s v="Karil"/>
    <s v="kmcclarencek0@foxnews.com"/>
    <s v="Adams-Homenick"/>
    <s v="Support"/>
    <s v="Female"/>
    <s v="122.66.109.84"/>
    <n v="356.57279606283083"/>
    <d v="2022-11-10T00:00:00"/>
    <n v="491.59"/>
    <n v="491.59"/>
    <d v="2023-08-10T00:00:00"/>
    <n v="2023"/>
    <x v="13"/>
    <n v="1"/>
    <n v="273"/>
  </r>
  <r>
    <n v="687"/>
    <s v="Carnelley"/>
    <s v="Gannie"/>
    <s v="gcarnelleyj2@shutterfly.com"/>
    <s v="Ortiz-Harvey"/>
    <s v="Marketing"/>
    <s v="Male"/>
    <s v="152.204.218.19"/>
    <n v="356.61343406181345"/>
    <d v="2023-01-01T00:00:00"/>
    <n v="206.62"/>
    <n v="206.62"/>
    <d v="2023-09-16T00:00:00"/>
    <n v="2023"/>
    <x v="7"/>
    <n v="0"/>
    <n v="258"/>
  </r>
  <r>
    <n v="83"/>
    <s v="Radbond"/>
    <s v="Beatrice"/>
    <s v="bradbond2a@naver.com"/>
    <s v="Glover and Sons"/>
    <s v="Marketing"/>
    <s v="Female"/>
    <s v="96.218.158.253"/>
    <n v="357.32542918075137"/>
    <d v="2023-02-19T00:00:00"/>
    <n v="139.33000000000001"/>
    <n v="139.33000000000001"/>
    <d v="2023-06-26T00:00:00"/>
    <n v="2023"/>
    <x v="3"/>
    <n v="0"/>
    <n v="127"/>
  </r>
  <r>
    <n v="637"/>
    <s v="Lomasney"/>
    <s v="Keslie"/>
    <s v="klomasneyho@nymag.com"/>
    <s v="Lakin, Keebler and Johns"/>
    <s v="Marketing"/>
    <s v="Female"/>
    <s v="77.149.93.22"/>
    <n v="357.53890361719169"/>
    <d v="2023-03-16T00:00:00"/>
    <n v="171.74"/>
    <n v="171.74"/>
    <d v="2023-10-18T00:00:00"/>
    <n v="2023"/>
    <x v="6"/>
    <n v="0"/>
    <n v="216"/>
  </r>
  <r>
    <n v="898"/>
    <s v="Arnaldo"/>
    <s v="Waldemar"/>
    <s v="warnaldoox@google.com.hk"/>
    <s v="Adams-Homenick"/>
    <s v="Research and Development"/>
    <s v="Male"/>
    <s v="59.167.168.67"/>
    <n v="357.87521230605779"/>
    <d v="2023-04-05T00:00:00"/>
    <n v="406.15"/>
    <n v="406.15"/>
    <d v="2023-10-27T00:00:00"/>
    <n v="2023"/>
    <x v="6"/>
    <n v="1"/>
    <n v="205"/>
  </r>
  <r>
    <n v="612"/>
    <s v="Mundow"/>
    <s v="Laura"/>
    <s v="lmundowgz@sogou.com"/>
    <s v="Glover and Sons"/>
    <s v="Product Management"/>
    <s v="Female"/>
    <s v="47.202.95.14"/>
    <n v="358.78115603769533"/>
    <d v="2023-07-08T00:00:00"/>
    <n v="330.16"/>
    <n v="330.16"/>
    <d v="2023-09-23T00:00:00"/>
    <n v="2023"/>
    <x v="7"/>
    <n v="0"/>
    <n v="77"/>
  </r>
  <r>
    <n v="141"/>
    <s v="Luna"/>
    <s v="Estel"/>
    <s v="eluna3w@theguardian.com"/>
    <s v="Ziemann Group"/>
    <s v="Engineering"/>
    <s v="Female"/>
    <s v="73.217.50.103"/>
    <n v="359.54014274021063"/>
    <d v="2023-03-22T00:00:00"/>
    <n v="278.41000000000003"/>
    <n v="278.41000000000003"/>
    <d v="2023-02-15T00:00:00"/>
    <n v="2023"/>
    <x v="10"/>
    <n v="0"/>
    <n v="-35"/>
  </r>
  <r>
    <n v="747"/>
    <s v="Dunkerley"/>
    <s v="Eliza"/>
    <s v="edunkerleykq@deliciousdays.com"/>
    <s v="Lakin, Keebler and Johns"/>
    <s v="Marketing"/>
    <s v="Female"/>
    <s v="177.135.50.64"/>
    <n v="359.76395312585396"/>
    <d v="2023-03-30T00:00:00"/>
    <n v="463.7"/>
    <n v="463.7"/>
    <d v="2023-03-14T00:00:00"/>
    <n v="2023"/>
    <x v="2"/>
    <n v="1"/>
    <n v="-16"/>
  </r>
  <r>
    <n v="77"/>
    <s v="Hanvey"/>
    <s v="Michaeline"/>
    <s v="mhanvey24@rediff.com"/>
    <s v="Hettinger, Kautzer and Schiller"/>
    <s v="Services"/>
    <s v="Female"/>
    <s v="41.168.3.236"/>
    <n v="361.65690216488179"/>
    <d v="2023-05-16T00:00:00"/>
    <n v="103.47"/>
    <n v="103.47"/>
    <d v="2023-04-27T00:00:00"/>
    <n v="2023"/>
    <x v="4"/>
    <n v="0"/>
    <n v="-19"/>
  </r>
  <r>
    <n v="968"/>
    <s v="Wilson"/>
    <s v="Joceline"/>
    <s v="jwilsonqv@weather.com"/>
    <s v="Bauch LLC"/>
    <s v="Research and Development"/>
    <s v="Female"/>
    <s v="129.236.98.248"/>
    <n v="361.76874923182595"/>
    <d v="2022-10-24T00:00:00"/>
    <n v="136.54"/>
    <n v="136.54"/>
    <d v="2023-06-14T00:00:00"/>
    <n v="2023"/>
    <x v="3"/>
    <n v="0"/>
    <n v="233"/>
  </r>
  <r>
    <n v="286"/>
    <s v="Davidsson"/>
    <s v="Lorenzo"/>
    <s v="ldavidsson7x@discuz.net"/>
    <s v="Herzog, Mueller and Heidenreich"/>
    <s v="Marketing"/>
    <s v="Male"/>
    <s v="148.173.130.122"/>
    <n v="361.94558393166335"/>
    <d v="2023-03-29T00:00:00"/>
    <n v="486.62"/>
    <n v="486.62"/>
    <d v="2023-10-17T00:00:00"/>
    <n v="2023"/>
    <x v="6"/>
    <n v="1"/>
    <n v="202"/>
  </r>
  <r>
    <n v="492"/>
    <s v="Igounet"/>
    <s v="Georg"/>
    <s v="gigounetdn@hud.gov"/>
    <s v="Ziemann Group"/>
    <s v="Services"/>
    <s v="Male"/>
    <s v="141.251.46.38"/>
    <n v="362.63630621989205"/>
    <d v="2022-10-20T00:00:00"/>
    <n v="260.33999999999997"/>
    <n v="260.33999999999997"/>
    <d v="2023-06-24T00:00:00"/>
    <n v="2023"/>
    <x v="3"/>
    <n v="0"/>
    <n v="247"/>
  </r>
  <r>
    <n v="840"/>
    <s v="Vidyapin"/>
    <s v="Yard"/>
    <s v="yvidyapinnb@alibaba.com"/>
    <s v="Adams-Homenick"/>
    <s v="Services"/>
    <s v="Male"/>
    <s v="46.239.20.87"/>
    <n v="362.71165035695748"/>
    <d v="2022-12-20T00:00:00"/>
    <m/>
    <n v="0"/>
    <d v="2023-09-11T00:00:00"/>
    <n v="2023"/>
    <x v="7"/>
    <n v="0"/>
    <n v="265"/>
  </r>
  <r>
    <n v="743"/>
    <s v="Kirkam"/>
    <s v="Lauree"/>
    <s v="lkirkamkm@ted.com"/>
    <s v="Bauch LLC"/>
    <s v="Services"/>
    <s v="Female"/>
    <s v="205.168.236.145"/>
    <n v="363.09245500850284"/>
    <d v="2023-08-04T00:00:00"/>
    <n v="109.54"/>
    <n v="109.54"/>
    <d v="2023-03-17T00:00:00"/>
    <n v="2023"/>
    <x v="2"/>
    <n v="0"/>
    <n v="-140"/>
  </r>
  <r>
    <n v="197"/>
    <s v="Freegard"/>
    <s v="Doti"/>
    <s v="dfreegard5g@nyu.edu"/>
    <s v="Glover and Sons"/>
    <s v="Legal"/>
    <s v="Female"/>
    <s v="180.165.145.109"/>
    <n v="363.11058350472399"/>
    <d v="2022-11-08T00:00:00"/>
    <n v="498.1"/>
    <n v="498.1"/>
    <d v="2023-10-13T00:00:00"/>
    <n v="2023"/>
    <x v="6"/>
    <n v="1"/>
    <n v="339"/>
  </r>
  <r>
    <n v="21"/>
    <s v="Kinnon"/>
    <s v="Fonzie"/>
    <s v="fkinnonk@nps.gov"/>
    <s v="Herzog, Mueller and Heidenreich"/>
    <s v="Services"/>
    <s v="Male"/>
    <s v="9.8.162.229"/>
    <n v="363.70798120750322"/>
    <d v="2022-09-28T00:00:00"/>
    <n v="391"/>
    <n v="391"/>
    <d v="2023-10-06T00:00:00"/>
    <n v="2023"/>
    <x v="6"/>
    <n v="1"/>
    <n v="373"/>
  </r>
  <r>
    <n v="75"/>
    <s v="Omond"/>
    <s v="Fred"/>
    <s v="fomond22@macromedia.com"/>
    <s v="Ziemann Group"/>
    <s v="Business Development"/>
    <s v="Female"/>
    <s v="164.36.247.29"/>
    <n v="363.75025772174331"/>
    <d v="2022-10-17T00:00:00"/>
    <n v="436.42"/>
    <n v="436.42"/>
    <d v="2023-11-05T00:00:00"/>
    <n v="2023"/>
    <x v="9"/>
    <n v="1"/>
    <n v="384"/>
  </r>
  <r>
    <n v="22"/>
    <s v="Dimblebee"/>
    <s v="Josee"/>
    <s v="jdimblebeel@forbes.com"/>
    <s v="Wunsch, Gutkowski and Berge"/>
    <s v="Services"/>
    <s v="Female"/>
    <s v="118.217.100.210"/>
    <n v="363.88370095092421"/>
    <d v="2023-01-29T00:00:00"/>
    <n v="238.38"/>
    <n v="238.38"/>
    <d v="2023-06-29T00:00:00"/>
    <n v="2023"/>
    <x v="3"/>
    <n v="0"/>
    <n v="151"/>
  </r>
  <r>
    <n v="443"/>
    <s v="Le febre"/>
    <s v="Luciana"/>
    <s v="llefebreca@shareasale.com"/>
    <s v="Wunsch, Gutkowski and Berge"/>
    <s v="Marketing"/>
    <s v="Female"/>
    <s v="133.71.196.128"/>
    <n v="364.52392582409931"/>
    <d v="2023-03-28T00:00:00"/>
    <n v="298.62"/>
    <n v="298.62"/>
    <d v="2023-10-26T00:00:00"/>
    <n v="2023"/>
    <x v="6"/>
    <n v="0"/>
    <n v="212"/>
  </r>
  <r>
    <n v="219"/>
    <s v="Ghidoni"/>
    <s v="Herve"/>
    <s v="hghidoni62@shareasale.com"/>
    <s v="Lakin, Keebler and Johns"/>
    <s v="Product Management"/>
    <s v="Male"/>
    <s v="12.99.93.29"/>
    <n v="364.98770411386369"/>
    <d v="2023-05-18T00:00:00"/>
    <n v="465.17"/>
    <n v="465.17"/>
    <d v="2023-06-18T00:00:00"/>
    <n v="2023"/>
    <x v="3"/>
    <n v="1"/>
    <n v="31"/>
  </r>
  <r>
    <n v="388"/>
    <s v="Espinha"/>
    <s v="Afton"/>
    <s v="aespinhaar@canalblog.com"/>
    <s v="Fisher-Morissette"/>
    <s v="Training"/>
    <s v="Female"/>
    <s v="119.204.194.40"/>
    <n v="365.06797067797254"/>
    <d v="2023-02-28T00:00:00"/>
    <n v="176.77"/>
    <n v="176.77"/>
    <d v="2023-01-03T00:00:00"/>
    <n v="2023"/>
    <x v="0"/>
    <n v="0"/>
    <n v="-56"/>
  </r>
  <r>
    <n v="347"/>
    <s v="Kluger"/>
    <s v="Mona"/>
    <s v="mkluger9m@buzzfeed.com"/>
    <s v="Wunsch, Gutkowski and Berge"/>
    <s v="Legal"/>
    <s v="Female"/>
    <s v="243.124.187.67"/>
    <n v="366.21149395483917"/>
    <d v="2023-08-07T00:00:00"/>
    <n v="491.3"/>
    <n v="491.3"/>
    <d v="2022-11-16T00:00:00"/>
    <n v="2022"/>
    <x v="12"/>
    <n v="1"/>
    <n v="-264"/>
  </r>
  <r>
    <n v="540"/>
    <s v="MacAlester"/>
    <s v="Myrilla"/>
    <s v="mmacalesterez@spotify.com"/>
    <s v="Ziemann Group"/>
    <s v="Engineering"/>
    <s v="Female"/>
    <s v="1.28.53.156"/>
    <n v="366.91524778244445"/>
    <d v="2023-05-26T00:00:00"/>
    <n v="349.08"/>
    <n v="349.08"/>
    <d v="2023-06-05T00:00:00"/>
    <n v="2023"/>
    <x v="3"/>
    <n v="0"/>
    <n v="10"/>
  </r>
  <r>
    <n v="621"/>
    <s v="Defty"/>
    <s v="Francene"/>
    <s v="fdeftyh8@house.gov"/>
    <s v="Ziemann Group"/>
    <s v="Services"/>
    <s v="Female"/>
    <s v="202.182.152.230"/>
    <n v="367.8668213639483"/>
    <d v="2023-08-26T00:00:00"/>
    <n v="344.87"/>
    <n v="344.87"/>
    <d v="2023-05-16T00:00:00"/>
    <n v="2023"/>
    <x v="8"/>
    <n v="0"/>
    <n v="-102"/>
  </r>
  <r>
    <n v="414"/>
    <s v="McCathay"/>
    <s v="Torrie"/>
    <s v="tmccathaybh@vistaprint.com"/>
    <s v="Gerlach Inc"/>
    <s v="Research and Development"/>
    <s v="Female"/>
    <s v="121.125.26.168"/>
    <n v="368.83901890000254"/>
    <d v="2023-03-14T00:00:00"/>
    <n v="291.87"/>
    <n v="291.87"/>
    <d v="2023-10-14T00:00:00"/>
    <n v="2023"/>
    <x v="6"/>
    <n v="0"/>
    <n v="214"/>
  </r>
  <r>
    <n v="963"/>
    <s v="Doy"/>
    <s v="Sophronia"/>
    <s v="sdoyqq@wufoo.com"/>
    <s v="Glover and Sons"/>
    <s v="Accounting"/>
    <s v="Female"/>
    <s v="129.224.82.191"/>
    <n v="369.03886588520839"/>
    <d v="2023-09-01T00:00:00"/>
    <n v="295.2"/>
    <n v="295.2"/>
    <d v="2022-12-29T00:00:00"/>
    <n v="2022"/>
    <x v="1"/>
    <n v="0"/>
    <n v="-246"/>
  </r>
  <r>
    <n v="584"/>
    <s v="Wilkes"/>
    <s v="Felic"/>
    <s v="fwilkesg7@wsj.com"/>
    <s v="Gerlach Inc"/>
    <s v="Engineering"/>
    <s v="Male"/>
    <s v="193.18.17.34"/>
    <n v="369.5713588384811"/>
    <d v="2022-12-09T00:00:00"/>
    <n v="490.97"/>
    <n v="490.97"/>
    <d v="2023-11-03T00:00:00"/>
    <n v="2023"/>
    <x v="9"/>
    <n v="1"/>
    <n v="329"/>
  </r>
  <r>
    <n v="602"/>
    <s v="Januszewicz"/>
    <s v="Shandee"/>
    <s v="sjanuszewiczgp@harvard.edu"/>
    <s v="Bauch LLC"/>
    <s v="Product Management"/>
    <s v="Female"/>
    <s v="212.41.216.245"/>
    <n v="370.04409030558287"/>
    <d v="2023-04-20T00:00:00"/>
    <n v="295.06"/>
    <n v="295.06"/>
    <d v="2023-11-09T00:00:00"/>
    <n v="2023"/>
    <x v="9"/>
    <n v="0"/>
    <n v="203"/>
  </r>
  <r>
    <n v="634"/>
    <s v="Blayney"/>
    <s v="Hattie"/>
    <s v="hblayneyhl@ca.gov"/>
    <s v="Kuphal-Tillman"/>
    <s v="Support"/>
    <s v="Female"/>
    <s v="109.16.202.39"/>
    <n v="370.12874219012684"/>
    <d v="2022-08-24T00:00:00"/>
    <n v="224.2"/>
    <n v="224.2"/>
    <d v="2023-03-12T00:00:00"/>
    <n v="2023"/>
    <x v="2"/>
    <n v="0"/>
    <n v="200"/>
  </r>
  <r>
    <n v="248"/>
    <s v="D'Cruze"/>
    <s v="Anastassia"/>
    <s v="adcruze6v@marketwatch.com"/>
    <s v="Quigley-Rowe"/>
    <s v="Research and Development"/>
    <s v="Female"/>
    <s v="52.174.67.102"/>
    <n v="370.20261480197678"/>
    <d v="2022-10-21T00:00:00"/>
    <n v="499.06"/>
    <n v="499.06"/>
    <d v="2022-12-01T00:00:00"/>
    <n v="2022"/>
    <x v="1"/>
    <n v="1"/>
    <n v="41"/>
  </r>
  <r>
    <n v="244"/>
    <s v="Brundrett"/>
    <s v="Loretta"/>
    <s v="lbrundrett6r@mysql.com"/>
    <s v="Wunsch, Gutkowski and Berge"/>
    <s v="Accounting"/>
    <s v="Female"/>
    <s v="192.87.42.236"/>
    <n v="370.2426516531998"/>
    <d v="2023-06-15T00:00:00"/>
    <n v="335.57"/>
    <n v="335.57"/>
    <d v="2023-04-09T00:00:00"/>
    <n v="2023"/>
    <x v="4"/>
    <n v="0"/>
    <n v="-67"/>
  </r>
  <r>
    <n v="118"/>
    <s v="Shorthouse"/>
    <s v="Nikolas"/>
    <s v="nshorthouse39@wikipedia.org"/>
    <s v="Glover and Sons"/>
    <s v="Business Development"/>
    <s v="Male"/>
    <s v="69.163.189.66"/>
    <n v="370.58950881113134"/>
    <d v="2022-12-03T00:00:00"/>
    <n v="215.32"/>
    <n v="215.32"/>
    <d v="2023-03-29T00:00:00"/>
    <n v="2023"/>
    <x v="2"/>
    <n v="0"/>
    <n v="116"/>
  </r>
  <r>
    <n v="902"/>
    <s v="Allso"/>
    <s v="Frederic"/>
    <s v="fallsop1@trellian.com"/>
    <s v="Wunsch, Gutkowski and Berge"/>
    <s v="Sales"/>
    <s v="Male"/>
    <s v="25.100.192.157"/>
    <n v="371.53366252826896"/>
    <d v="2023-07-12T00:00:00"/>
    <n v="268.29000000000002"/>
    <n v="268.29000000000002"/>
    <d v="2023-01-03T00:00:00"/>
    <n v="2023"/>
    <x v="0"/>
    <n v="0"/>
    <n v="-190"/>
  </r>
  <r>
    <n v="913"/>
    <s v="Long"/>
    <s v="Domenico"/>
    <s v="dlongpc@furl.net"/>
    <s v="Ortiz-Harvey"/>
    <s v="Human Resources"/>
    <s v="Male"/>
    <s v="175.149.92.124"/>
    <n v="371.62645188867816"/>
    <d v="2023-01-09T00:00:00"/>
    <n v="218.16"/>
    <n v="218.16"/>
    <d v="2023-02-18T00:00:00"/>
    <n v="2023"/>
    <x v="10"/>
    <n v="0"/>
    <n v="40"/>
  </r>
  <r>
    <n v="254"/>
    <s v="Lyosik"/>
    <s v="Keefe"/>
    <s v="klyosik71@booking.com"/>
    <s v="Adams-Homenick"/>
    <s v="Legal"/>
    <s v="Male"/>
    <s v="241.162.200.105"/>
    <n v="372.08268421993603"/>
    <d v="2023-04-15T00:00:00"/>
    <n v="271.32"/>
    <n v="271.32"/>
    <d v="2022-12-17T00:00:00"/>
    <n v="2022"/>
    <x v="1"/>
    <n v="0"/>
    <n v="-119"/>
  </r>
  <r>
    <n v="151"/>
    <s v="Geaves"/>
    <s v="Cherida"/>
    <s v="cgeaves46@europa.eu"/>
    <s v="Wunsch, Gutkowski and Berge"/>
    <s v="Business Development"/>
    <s v="Female"/>
    <s v="224.106.177.235"/>
    <n v="372.26323468850319"/>
    <d v="2023-02-01T00:00:00"/>
    <n v="451.47"/>
    <n v="451.47"/>
    <d v="2023-09-21T00:00:00"/>
    <n v="2023"/>
    <x v="7"/>
    <n v="1"/>
    <n v="232"/>
  </r>
  <r>
    <n v="938"/>
    <s v="Endersby"/>
    <s v="Jo"/>
    <s v="jendersbyq1@typepad.com"/>
    <s v="Quigley-Rowe"/>
    <s v="Engineering"/>
    <s v="Female"/>
    <s v="253.244.238.15"/>
    <n v="372.83893759163362"/>
    <d v="2023-02-02T00:00:00"/>
    <n v="306.11"/>
    <n v="306.11"/>
    <d v="2023-03-02T00:00:00"/>
    <n v="2023"/>
    <x v="2"/>
    <n v="0"/>
    <n v="28"/>
  </r>
  <r>
    <n v="907"/>
    <s v="Trump"/>
    <s v="Connie"/>
    <s v="ctrumpp6@ezinearticles.com"/>
    <s v="Quigley-Rowe"/>
    <s v="Sales"/>
    <s v="Male"/>
    <s v="180.211.204.13"/>
    <n v="374.13322308505838"/>
    <d v="2023-02-05T00:00:00"/>
    <n v="487.5"/>
    <n v="487.5"/>
    <d v="2023-02-18T00:00:00"/>
    <n v="2023"/>
    <x v="10"/>
    <n v="1"/>
    <n v="13"/>
  </r>
  <r>
    <n v="135"/>
    <s v="Bernadon"/>
    <s v="Barbey"/>
    <s v="bbernadon3q@google.ca"/>
    <s v="Herzog, Mueller and Heidenreich"/>
    <s v="Legal"/>
    <s v="Female"/>
    <s v="17.83.106.159"/>
    <n v="374.28421288352172"/>
    <d v="2023-06-26T00:00:00"/>
    <n v="211.05"/>
    <n v="211.05"/>
    <d v="2023-10-31T00:00:00"/>
    <n v="2023"/>
    <x v="6"/>
    <n v="0"/>
    <n v="127"/>
  </r>
  <r>
    <n v="32"/>
    <s v="Ovise"/>
    <s v="Glyn"/>
    <s v="govisev@de.vu"/>
    <s v="Ortiz-Harvey"/>
    <s v="Legal"/>
    <s v="Male"/>
    <s v="80.42.218.97"/>
    <n v="374.42598592848168"/>
    <d v="2022-11-22T00:00:00"/>
    <n v="455.13"/>
    <n v="455.13"/>
    <d v="2023-07-06T00:00:00"/>
    <n v="2023"/>
    <x v="5"/>
    <n v="1"/>
    <n v="226"/>
  </r>
  <r>
    <n v="983"/>
    <s v="Humphris"/>
    <s v="Daren"/>
    <s v="dhumphrisra@nyu.edu"/>
    <s v="Gerlach Inc"/>
    <s v="Services"/>
    <s v="Male"/>
    <s v="24.49.68.110"/>
    <n v="375.0910075210432"/>
    <d v="2023-06-21T00:00:00"/>
    <n v="275.74"/>
    <n v="275.74"/>
    <d v="2023-01-21T00:00:00"/>
    <n v="2023"/>
    <x v="0"/>
    <n v="0"/>
    <n v="-151"/>
  </r>
  <r>
    <n v="578"/>
    <s v="Meo"/>
    <s v="Martelle"/>
    <s v="mmeog1@lulu.com"/>
    <s v="Ortiz-Harvey"/>
    <s v="Sales"/>
    <s v="Female"/>
    <s v="217.229.160.242"/>
    <n v="375.19483697532996"/>
    <d v="2023-02-06T00:00:00"/>
    <n v="491.83"/>
    <n v="491.83"/>
    <d v="2023-03-22T00:00:00"/>
    <n v="2023"/>
    <x v="2"/>
    <n v="1"/>
    <n v="44"/>
  </r>
  <r>
    <n v="726"/>
    <s v="Jeandet"/>
    <s v="Theo"/>
    <s v="tjeandetk5@cafepress.com"/>
    <s v="Gerlach Inc"/>
    <s v="Accounting"/>
    <s v="Male"/>
    <s v="70.201.2.44"/>
    <n v="375.9345411128071"/>
    <d v="2023-05-21T00:00:00"/>
    <n v="189.67"/>
    <n v="189.67"/>
    <d v="2023-08-14T00:00:00"/>
    <n v="2023"/>
    <x v="13"/>
    <n v="0"/>
    <n v="85"/>
  </r>
  <r>
    <n v="371"/>
    <s v="Grenkov"/>
    <s v="Linda"/>
    <s v="lgrenkovaa@1688.com"/>
    <s v="Lakin, Keebler and Johns"/>
    <s v="Research and Development"/>
    <s v="Female"/>
    <s v="212.241.19.88"/>
    <n v="376.43344459187148"/>
    <d v="2023-06-27T00:00:00"/>
    <n v="236.55"/>
    <n v="236.55"/>
    <m/>
    <n v="1900"/>
    <x v="11"/>
    <n v="0"/>
    <s v=""/>
  </r>
  <r>
    <n v="952"/>
    <s v="Andreoletti"/>
    <s v="Gerta"/>
    <s v="gandreolettiqf@cisco.com"/>
    <s v="Kuphal-Tillman"/>
    <s v="Human Resources"/>
    <s v="Female"/>
    <s v="171.170.132.157"/>
    <n v="376.80598965982909"/>
    <d v="2023-07-26T00:00:00"/>
    <n v="133.71"/>
    <n v="133.71"/>
    <d v="2022-11-10T00:00:00"/>
    <n v="2022"/>
    <x v="12"/>
    <n v="0"/>
    <n v="-258"/>
  </r>
  <r>
    <n v="87"/>
    <s v="Whysall"/>
    <s v="Micheal"/>
    <s v="mwhysall2e@businesswire.com"/>
    <s v="Bauch LLC"/>
    <s v="Business Development"/>
    <s v="Male"/>
    <s v="172.49.184.45"/>
    <n v="379.612672927294"/>
    <d v="2023-04-08T00:00:00"/>
    <n v="242.4"/>
    <n v="242.4"/>
    <d v="2023-03-12T00:00:00"/>
    <n v="2023"/>
    <x v="2"/>
    <n v="0"/>
    <n v="-27"/>
  </r>
  <r>
    <n v="997"/>
    <s v="Pallaske"/>
    <s v="Emylee"/>
    <s v="epallaskero@bloglines.com"/>
    <s v="Wunsch, Gutkowski and Berge"/>
    <s v="Engineering"/>
    <s v="Female"/>
    <s v="173.151.48.183"/>
    <n v="379.72111959402332"/>
    <d v="2022-11-02T00:00:00"/>
    <n v="223.22"/>
    <n v="223.22"/>
    <d v="2023-06-17T00:00:00"/>
    <n v="2023"/>
    <x v="3"/>
    <n v="0"/>
    <n v="227"/>
  </r>
  <r>
    <n v="241"/>
    <s v="MacKniely"/>
    <s v="Amble"/>
    <s v="amackniely6o@timesonline.co.uk"/>
    <s v="Glover and Sons"/>
    <s v="Sales"/>
    <s v="Male"/>
    <s v="254.63.149.88"/>
    <n v="379.79422245577808"/>
    <d v="2022-08-20T00:00:00"/>
    <n v="487.68"/>
    <n v="487.68"/>
    <d v="2022-12-28T00:00:00"/>
    <n v="2022"/>
    <x v="1"/>
    <n v="1"/>
    <n v="130"/>
  </r>
  <r>
    <n v="887"/>
    <s v="McIlenna"/>
    <s v="Lorie"/>
    <s v="lmcilennaom@apache.org"/>
    <s v="Herzog, Mueller and Heidenreich"/>
    <s v="Human Resources"/>
    <s v="Female"/>
    <s v="61.6.50.139"/>
    <n v="379.82166758658246"/>
    <d v="2023-07-11T00:00:00"/>
    <n v="460.07"/>
    <n v="460.07"/>
    <d v="2023-08-25T00:00:00"/>
    <n v="2023"/>
    <x v="13"/>
    <n v="1"/>
    <n v="45"/>
  </r>
  <r>
    <n v="982"/>
    <s v="Sawer"/>
    <s v="Tirrell"/>
    <s v="tsawerr9@com.com"/>
    <s v="Wunsch, Gutkowski and Berge"/>
    <s v="Services"/>
    <s v="Male"/>
    <s v="160.171.29.213"/>
    <n v="380.747205172245"/>
    <d v="2022-11-07T00:00:00"/>
    <n v="335.07"/>
    <n v="335.07"/>
    <d v="2023-04-01T00:00:00"/>
    <n v="2023"/>
    <x v="4"/>
    <n v="0"/>
    <n v="145"/>
  </r>
  <r>
    <n v="664"/>
    <s v="Tindall"/>
    <s v="Sig"/>
    <s v="stindallif@ucla.edu"/>
    <s v="Quigley-Rowe"/>
    <s v="Accounting"/>
    <s v="Male"/>
    <s v="224.16.217.69"/>
    <n v="380.95386895010131"/>
    <d v="2023-06-15T00:00:00"/>
    <n v="157.79"/>
    <n v="157.79"/>
    <d v="2023-10-09T00:00:00"/>
    <n v="2023"/>
    <x v="6"/>
    <n v="0"/>
    <n v="116"/>
  </r>
  <r>
    <n v="384"/>
    <s v="Botwright"/>
    <s v="Bartholemy"/>
    <s v="bbotwrightan@mtv.com"/>
    <s v="Ziemann Group"/>
    <s v="Support"/>
    <s v="Male"/>
    <s v="61.58.9.0"/>
    <n v="381.09018280939557"/>
    <d v="2023-08-27T00:00:00"/>
    <n v="423.67"/>
    <n v="423.67"/>
    <d v="2023-10-10T00:00:00"/>
    <n v="2023"/>
    <x v="6"/>
    <n v="1"/>
    <n v="44"/>
  </r>
  <r>
    <n v="165"/>
    <s v="Pyson"/>
    <s v="Tabby"/>
    <s v="tpyson4k@barnesandnoble.com"/>
    <s v="Herzog, Mueller and Heidenreich"/>
    <s v="Accounting"/>
    <s v="Female"/>
    <s v="117.40.150.160"/>
    <n v="381.25761055672569"/>
    <d v="2023-03-02T00:00:00"/>
    <n v="475.96"/>
    <n v="475.96"/>
    <d v="2023-07-10T00:00:00"/>
    <n v="2023"/>
    <x v="5"/>
    <n v="1"/>
    <n v="130"/>
  </r>
  <r>
    <n v="43"/>
    <s v="Bergstram"/>
    <s v="Vivia"/>
    <s v="vbergstram16@whitehouse.gov"/>
    <s v="Ziemann Group"/>
    <s v="Sales"/>
    <s v="Female"/>
    <s v="41.82.230.189"/>
    <n v="381.26061782562459"/>
    <d v="2023-01-24T00:00:00"/>
    <m/>
    <n v="0"/>
    <d v="2023-11-04T00:00:00"/>
    <n v="2023"/>
    <x v="9"/>
    <n v="0"/>
    <n v="284"/>
  </r>
  <r>
    <n v="931"/>
    <s v="Mountford"/>
    <s v="Rebecca"/>
    <s v="rmountfordpu@unc.edu"/>
    <s v="Feil, Breitenberg and Rice"/>
    <s v="Support"/>
    <s v="Female"/>
    <s v="164.233.206.89"/>
    <n v="382.07534283207542"/>
    <d v="2023-01-26T00:00:00"/>
    <n v="377.37"/>
    <n v="377.37"/>
    <d v="2022-12-23T00:00:00"/>
    <n v="2022"/>
    <x v="1"/>
    <n v="0"/>
    <n v="-34"/>
  </r>
  <r>
    <n v="951"/>
    <s v="Fishly"/>
    <s v="Mariel"/>
    <s v="mfishlyqe@alexa.com"/>
    <s v="Bauch LLC"/>
    <s v="Business Development"/>
    <s v="Female"/>
    <s v="233.121.105.56"/>
    <n v="382.19326793182336"/>
    <d v="2023-08-16T00:00:00"/>
    <n v="124.07"/>
    <n v="124.07"/>
    <d v="2023-09-03T00:00:00"/>
    <n v="2023"/>
    <x v="7"/>
    <n v="0"/>
    <n v="18"/>
  </r>
  <r>
    <n v="730"/>
    <s v="Ducker"/>
    <s v="Rochell"/>
    <s v="rduckerk9@omniture.com"/>
    <s v="Ziemann Group"/>
    <s v="Accounting"/>
    <s v="Female"/>
    <s v="101.9.214.26"/>
    <n v="382.22766021727142"/>
    <d v="2023-02-13T00:00:00"/>
    <n v="249.02"/>
    <n v="249.02"/>
    <d v="2022-11-28T00:00:00"/>
    <n v="2022"/>
    <x v="12"/>
    <n v="0"/>
    <n v="-77"/>
  </r>
  <r>
    <n v="433"/>
    <s v="De Mars"/>
    <s v="Ellie"/>
    <s v="edemarsc0@cloudflare.com"/>
    <s v="Quigley-Rowe"/>
    <s v="Business Development"/>
    <s v="Female"/>
    <s v="73.139.246.162"/>
    <n v="383.94546627510329"/>
    <d v="2023-05-31T00:00:00"/>
    <n v="187.16"/>
    <n v="187.16"/>
    <d v="2023-06-14T00:00:00"/>
    <n v="2023"/>
    <x v="3"/>
    <n v="0"/>
    <n v="14"/>
  </r>
  <r>
    <n v="445"/>
    <s v="Berzins"/>
    <s v="Bartram"/>
    <s v="bberzinscc@disqus.com"/>
    <s v="Bauch LLC"/>
    <s v="Business Development"/>
    <s v="Male"/>
    <s v="179.162.238.183"/>
    <n v="384.04334245695532"/>
    <d v="2023-04-08T00:00:00"/>
    <n v="459.88"/>
    <n v="459.88"/>
    <d v="2023-06-13T00:00:00"/>
    <n v="2023"/>
    <x v="3"/>
    <n v="1"/>
    <n v="66"/>
  </r>
  <r>
    <n v="817"/>
    <s v="Spybey"/>
    <s v="Shelia"/>
    <s v="sspybeymo@sohu.com"/>
    <s v="Gerlach Inc"/>
    <s v="Support"/>
    <s v="Female"/>
    <s v="216.2.183.61"/>
    <n v="384.63790980617091"/>
    <d v="2023-02-03T00:00:00"/>
    <n v="190.39"/>
    <n v="190.39"/>
    <d v="2023-06-25T00:00:00"/>
    <n v="2023"/>
    <x v="3"/>
    <n v="0"/>
    <n v="142"/>
  </r>
  <r>
    <n v="581"/>
    <s v="Andell"/>
    <s v="Sabra"/>
    <s v="sandellg4@php.net"/>
    <s v="Glover and Sons"/>
    <s v="Marketing"/>
    <s v="Female"/>
    <s v="59.10.28.139"/>
    <n v="384.75775254308792"/>
    <d v="2023-09-26T00:00:00"/>
    <n v="104.03"/>
    <n v="104.03"/>
    <d v="2023-01-17T00:00:00"/>
    <n v="2023"/>
    <x v="0"/>
    <n v="0"/>
    <n v="-252"/>
  </r>
  <r>
    <n v="677"/>
    <s v="Hutchason"/>
    <s v="Henka"/>
    <s v="hhutchasonis@123-reg.co.uk"/>
    <s v="Gerlach Inc"/>
    <s v="Support"/>
    <s v="Female"/>
    <s v="186.155.171.192"/>
    <n v="384.95602923579872"/>
    <d v="2023-05-16T00:00:00"/>
    <n v="189.86"/>
    <n v="189.86"/>
    <d v="2022-11-13T00:00:00"/>
    <n v="2022"/>
    <x v="12"/>
    <n v="0"/>
    <n v="-184"/>
  </r>
  <r>
    <n v="718"/>
    <s v="O'Griffin"/>
    <s v="Anatola"/>
    <s v="aogriffinjx@prnewswire.com"/>
    <s v="Hettinger, Kautzer and Schiller"/>
    <s v="Training"/>
    <s v="Female"/>
    <s v="224.124.224.3"/>
    <n v="386.00366792506674"/>
    <d v="2023-04-15T00:00:00"/>
    <n v="221.31"/>
    <n v="221.31"/>
    <d v="2023-09-18T00:00:00"/>
    <n v="2023"/>
    <x v="7"/>
    <n v="0"/>
    <n v="156"/>
  </r>
  <r>
    <n v="881"/>
    <s v="Clemendot"/>
    <s v="Say"/>
    <s v="sclemendotog@nsw.gov.au"/>
    <s v="Hettinger, Kautzer and Schiller"/>
    <s v="Engineering"/>
    <s v="Male"/>
    <s v="250.207.125.249"/>
    <n v="386.04194106081309"/>
    <d v="2023-07-18T00:00:00"/>
    <n v="293.20999999999998"/>
    <n v="293.20999999999998"/>
    <d v="2023-04-16T00:00:00"/>
    <n v="2023"/>
    <x v="4"/>
    <n v="0"/>
    <n v="-93"/>
  </r>
  <r>
    <n v="489"/>
    <s v="Alten"/>
    <s v="Bink"/>
    <s v="baltendk@tripod.com"/>
    <s v="Bauch LLC"/>
    <s v="Product Management"/>
    <s v="Male"/>
    <s v="24.5.128.247"/>
    <n v="386.4331748934701"/>
    <d v="2023-06-23T00:00:00"/>
    <n v="333.66"/>
    <n v="333.66"/>
    <d v="2023-03-30T00:00:00"/>
    <n v="2023"/>
    <x v="2"/>
    <n v="0"/>
    <n v="-85"/>
  </r>
  <r>
    <n v="831"/>
    <s v="Jeaves"/>
    <s v="Francklin"/>
    <s v="fjeavesn2@altervista.org"/>
    <s v="Gerlach Inc"/>
    <s v="Support"/>
    <s v="Male"/>
    <s v="69.81.186.163"/>
    <n v="386.45542139179707"/>
    <d v="2022-10-17T00:00:00"/>
    <n v="154.36000000000001"/>
    <n v="154.36000000000001"/>
    <d v="2023-09-08T00:00:00"/>
    <n v="2023"/>
    <x v="7"/>
    <n v="0"/>
    <n v="326"/>
  </r>
  <r>
    <n v="13"/>
    <s v="Workman"/>
    <s v="Brianne"/>
    <s v="bworkmanc@examiner.com"/>
    <s v="Lakin, Keebler and Johns"/>
    <s v="Research and Development"/>
    <s v="Female"/>
    <s v="161.157.8.73"/>
    <n v="386.87475957084689"/>
    <d v="2022-12-03T00:00:00"/>
    <n v="440.71"/>
    <n v="440.71"/>
    <d v="2023-07-09T00:00:00"/>
    <n v="2023"/>
    <x v="5"/>
    <n v="1"/>
    <n v="218"/>
  </r>
  <r>
    <n v="508"/>
    <s v="Dorrian"/>
    <s v="Hermon"/>
    <s v="hdorriane3@slideshare.net"/>
    <s v="Lakin, Keebler and Johns"/>
    <s v="Business Development"/>
    <s v="Male"/>
    <s v="243.7.118.131"/>
    <n v="386.95611401946786"/>
    <d v="2022-11-26T00:00:00"/>
    <n v="209.98"/>
    <n v="209.98"/>
    <d v="2023-02-18T00:00:00"/>
    <n v="2023"/>
    <x v="10"/>
    <n v="0"/>
    <n v="84"/>
  </r>
  <r>
    <n v="753"/>
    <s v="Tilne"/>
    <s v="Udall"/>
    <s v="utilnekw@sciencedirect.com"/>
    <s v="Glover and Sons"/>
    <s v="Product Management"/>
    <s v="Male"/>
    <s v="50.0.17.146"/>
    <n v="387.57675057884973"/>
    <d v="2023-05-01T00:00:00"/>
    <n v="335.6"/>
    <n v="335.6"/>
    <d v="2022-12-10T00:00:00"/>
    <n v="2022"/>
    <x v="1"/>
    <n v="0"/>
    <n v="-142"/>
  </r>
  <r>
    <n v="336"/>
    <s v="Baldack"/>
    <s v="Alberto"/>
    <s v="abaldack9b@hexun.com"/>
    <s v="Kuphal-Tillman"/>
    <s v="Product Management"/>
    <s v="Male"/>
    <s v="6.146.218.198"/>
    <n v="388.36830072192339"/>
    <d v="2023-03-26T00:00:00"/>
    <n v="315.07"/>
    <n v="315.07"/>
    <d v="2023-04-30T00:00:00"/>
    <n v="2023"/>
    <x v="4"/>
    <n v="0"/>
    <n v="35"/>
  </r>
  <r>
    <n v="130"/>
    <s v="Brevitt"/>
    <s v="Nydia"/>
    <s v="nbrevitt3l@netscape.com"/>
    <s v="Ortiz-Harvey"/>
    <s v="Human Resources"/>
    <s v="Female"/>
    <s v="128.27.67.181"/>
    <n v="389.00293269385662"/>
    <d v="2022-11-26T00:00:00"/>
    <n v="426.5"/>
    <n v="426.5"/>
    <d v="2023-05-23T00:00:00"/>
    <n v="2023"/>
    <x v="8"/>
    <n v="1"/>
    <n v="178"/>
  </r>
  <r>
    <n v="340"/>
    <s v="Tipling"/>
    <s v="Claudianus"/>
    <s v="ctipling9f@sina.com.cn"/>
    <s v="Hettinger, Kautzer and Schiller"/>
    <s v="Product Management"/>
    <s v="Male"/>
    <s v="244.189.238.123"/>
    <n v="389.1764824503735"/>
    <d v="2023-07-16T00:00:00"/>
    <n v="196.66"/>
    <n v="196.66"/>
    <d v="2023-04-12T00:00:00"/>
    <n v="2023"/>
    <x v="4"/>
    <n v="0"/>
    <n v="-95"/>
  </r>
  <r>
    <n v="616"/>
    <s v="Grigorushkin"/>
    <s v="Dorita"/>
    <s v="dgrigorushkinh3@webeden.co.uk"/>
    <s v="Gerlach Inc"/>
    <s v="Research and Development"/>
    <s v="Female"/>
    <s v="238.175.141.240"/>
    <n v="390.15603515396373"/>
    <d v="2023-01-11T00:00:00"/>
    <n v="466.47"/>
    <n v="466.47"/>
    <d v="2022-12-01T00:00:00"/>
    <n v="2022"/>
    <x v="1"/>
    <n v="1"/>
    <n v="-41"/>
  </r>
  <r>
    <n v="928"/>
    <s v="Pohling"/>
    <s v="Thelma"/>
    <s v="tpohlingpr@indiatimes.com"/>
    <s v="Fisher-Morissette"/>
    <s v="Business Development"/>
    <s v="Female"/>
    <s v="124.252.196.35"/>
    <n v="391.07535942568052"/>
    <d v="2022-10-26T00:00:00"/>
    <n v="321.72000000000003"/>
    <n v="321.72000000000003"/>
    <d v="2023-07-25T00:00:00"/>
    <n v="2023"/>
    <x v="5"/>
    <n v="0"/>
    <n v="272"/>
  </r>
  <r>
    <n v="480"/>
    <s v="Joscelin"/>
    <s v="Bobbye"/>
    <s v="bjoscelindb@addtoany.com"/>
    <s v="Hettinger, Kautzer and Schiller"/>
    <s v="Engineering"/>
    <s v="Female"/>
    <s v="220.48.191.63"/>
    <n v="391.44250776653587"/>
    <d v="2022-11-30T00:00:00"/>
    <n v="317.77"/>
    <n v="317.77"/>
    <d v="2023-06-24T00:00:00"/>
    <n v="2023"/>
    <x v="3"/>
    <n v="0"/>
    <n v="206"/>
  </r>
  <r>
    <n v="681"/>
    <s v="Sasser"/>
    <s v="Hertha"/>
    <s v="hsasseriw@go.com"/>
    <s v="Quigley-Rowe"/>
    <s v="Training"/>
    <s v="Female"/>
    <s v="214.254.14.86"/>
    <n v="391.47203319386119"/>
    <d v="2023-08-31T00:00:00"/>
    <n v="264.39999999999998"/>
    <n v="264.39999999999998"/>
    <d v="2023-04-06T00:00:00"/>
    <n v="2023"/>
    <x v="4"/>
    <n v="0"/>
    <n v="-147"/>
  </r>
  <r>
    <n v="644"/>
    <s v="Sindell"/>
    <s v="Traver"/>
    <s v="tsindellhv@home.pl"/>
    <s v="Herzog, Mueller and Heidenreich"/>
    <s v="Engineering"/>
    <s v="Male"/>
    <s v="234.201.56.37"/>
    <n v="393.41985672315195"/>
    <d v="2023-07-07T00:00:00"/>
    <n v="377.31"/>
    <n v="377.31"/>
    <d v="2023-08-07T00:00:00"/>
    <n v="2023"/>
    <x v="13"/>
    <n v="0"/>
    <n v="31"/>
  </r>
  <r>
    <n v="886"/>
    <s v="Hawsby"/>
    <s v="Willi"/>
    <s v="whawsbyol@ebay.co.uk"/>
    <s v="Glover and Sons"/>
    <s v="Legal"/>
    <s v="Male"/>
    <s v="94.44.131.211"/>
    <n v="394.07522707037106"/>
    <d v="2023-01-15T00:00:00"/>
    <n v="287.35000000000002"/>
    <n v="287.35000000000002"/>
    <d v="2022-11-10T00:00:00"/>
    <n v="2022"/>
    <x v="12"/>
    <n v="0"/>
    <n v="-66"/>
  </r>
  <r>
    <n v="829"/>
    <s v="Lys"/>
    <s v="Grady"/>
    <s v="glysn0@ca.gov"/>
    <s v="Herzog, Mueller and Heidenreich"/>
    <s v="Marketing"/>
    <s v="Male"/>
    <s v="3.182.2.254"/>
    <n v="394.1425804046832"/>
    <d v="2023-08-16T00:00:00"/>
    <n v="433.34"/>
    <n v="433.34"/>
    <d v="2023-05-17T00:00:00"/>
    <n v="2023"/>
    <x v="8"/>
    <n v="1"/>
    <n v="-91"/>
  </r>
  <r>
    <n v="695"/>
    <s v="Hardiker"/>
    <s v="Lavinia"/>
    <s v="lhardikerja@nyu.edu"/>
    <s v="Kuphal-Tillman"/>
    <s v="Research and Development"/>
    <s v="Female"/>
    <s v="160.101.132.189"/>
    <n v="394.52686352264362"/>
    <d v="2023-03-10T00:00:00"/>
    <n v="439.28"/>
    <n v="439.28"/>
    <m/>
    <n v="1900"/>
    <x v="11"/>
    <n v="1"/>
    <s v=""/>
  </r>
  <r>
    <n v="810"/>
    <s v="Keirl"/>
    <s v="Roma"/>
    <s v="rkeirlmh@prweb.com"/>
    <s v="Ortiz-Harvey"/>
    <s v="Support"/>
    <s v="Male"/>
    <s v="76.13.244.160"/>
    <n v="394.56748289203665"/>
    <d v="2022-11-04T00:00:00"/>
    <n v="482.19"/>
    <n v="482.19"/>
    <d v="2023-09-17T00:00:00"/>
    <n v="2023"/>
    <x v="7"/>
    <n v="1"/>
    <n v="317"/>
  </r>
  <r>
    <n v="770"/>
    <s v="Gethen"/>
    <s v="Ewart"/>
    <s v="egethenld@google.es"/>
    <s v="Wunsch, Gutkowski and Berge"/>
    <s v="Legal"/>
    <s v="Male"/>
    <s v="114.3.35.92"/>
    <n v="395.02427977740831"/>
    <d v="2023-03-20T00:00:00"/>
    <n v="296.55"/>
    <n v="296.55"/>
    <d v="2023-05-21T00:00:00"/>
    <n v="2023"/>
    <x v="8"/>
    <n v="0"/>
    <n v="62"/>
  </r>
  <r>
    <n v="426"/>
    <s v="Braycotton"/>
    <s v="Sigismond"/>
    <s v="sbraycottonbt@discovery.com"/>
    <s v="Herzog, Mueller and Heidenreich"/>
    <s v="Product Management"/>
    <s v="Male"/>
    <s v="198.164.138.106"/>
    <n v="395.11028347735999"/>
    <d v="2022-08-07T00:00:00"/>
    <n v="403.45"/>
    <n v="403.45"/>
    <d v="2023-06-19T00:00:00"/>
    <n v="2023"/>
    <x v="3"/>
    <n v="1"/>
    <n v="316"/>
  </r>
  <r>
    <n v="192"/>
    <s v="Kubis"/>
    <s v="Yehudi"/>
    <s v="ykubis5b@telegraph.co.uk"/>
    <s v="Fisher-Morissette"/>
    <s v="Legal"/>
    <s v="Male"/>
    <s v="117.59.47.10"/>
    <n v="395.11207522286242"/>
    <d v="2023-02-16T00:00:00"/>
    <n v="422.05"/>
    <n v="422.05"/>
    <d v="2023-01-17T00:00:00"/>
    <n v="2023"/>
    <x v="0"/>
    <n v="1"/>
    <n v="-30"/>
  </r>
  <r>
    <n v="863"/>
    <s v="Kelling"/>
    <s v="Bettina"/>
    <s v="bkellingny@bravesites.com"/>
    <s v="Quigley-Rowe"/>
    <s v="Product Management"/>
    <s v="Female"/>
    <s v="94.70.195.158"/>
    <n v="395.67116747385245"/>
    <d v="2023-04-24T00:00:00"/>
    <n v="233.44"/>
    <n v="233.44"/>
    <d v="2023-05-28T00:00:00"/>
    <n v="2023"/>
    <x v="8"/>
    <n v="0"/>
    <n v="34"/>
  </r>
  <r>
    <n v="945"/>
    <s v="Schultheiss"/>
    <s v="Felice"/>
    <s v="fschultheissq8@altervista.org"/>
    <s v="Adams-Homenick"/>
    <s v="Marketing"/>
    <s v="Male"/>
    <s v="44.200.92.133"/>
    <n v="396.33794466197872"/>
    <d v="2023-08-17T00:00:00"/>
    <n v="408.85"/>
    <n v="408.85"/>
    <d v="2023-05-29T00:00:00"/>
    <n v="2023"/>
    <x v="8"/>
    <n v="1"/>
    <n v="-80"/>
  </r>
  <r>
    <n v="230"/>
    <s v="Krop"/>
    <s v="Idette"/>
    <s v="ikrop6d@sciencedaily.com"/>
    <s v="Bauch LLC"/>
    <s v="Support"/>
    <s v="Female"/>
    <s v="25.147.141.0"/>
    <n v="396.82436741138213"/>
    <d v="2022-11-06T00:00:00"/>
    <m/>
    <n v="0"/>
    <d v="2023-02-28T00:00:00"/>
    <n v="2023"/>
    <x v="10"/>
    <n v="0"/>
    <n v="114"/>
  </r>
  <r>
    <n v="591"/>
    <s v="Petriello"/>
    <s v="Dorrie"/>
    <s v="dpetrielloge@amazon.com"/>
    <s v="Fisher-Morissette"/>
    <s v="Product Management"/>
    <s v="Female"/>
    <s v="40.182.23.185"/>
    <n v="397.1510007167704"/>
    <d v="2023-06-19T00:00:00"/>
    <n v="223.54"/>
    <n v="223.54"/>
    <d v="2023-07-09T00:00:00"/>
    <n v="2023"/>
    <x v="5"/>
    <n v="0"/>
    <n v="20"/>
  </r>
  <r>
    <n v="896"/>
    <s v="Avon"/>
    <s v="Claire"/>
    <s v="cavonov@chron.com"/>
    <s v="Fisher-Morissette"/>
    <s v="Accounting"/>
    <s v="Female"/>
    <s v="224.123.192.187"/>
    <n v="397.4554566236086"/>
    <d v="2022-12-10T00:00:00"/>
    <n v="329.25"/>
    <n v="329.25"/>
    <d v="2023-07-10T00:00:00"/>
    <n v="2023"/>
    <x v="5"/>
    <n v="0"/>
    <n v="212"/>
  </r>
  <r>
    <n v="109"/>
    <s v="Jeune"/>
    <s v="Sinclair"/>
    <s v="sjeune30@unc.edu"/>
    <s v="Quigley-Rowe"/>
    <s v="Sales"/>
    <s v="Male"/>
    <s v="172.21.111.130"/>
    <n v="398.13034579126889"/>
    <d v="2023-03-13T00:00:00"/>
    <n v="156.65"/>
    <n v="156.65"/>
    <d v="2023-08-09T00:00:00"/>
    <n v="2023"/>
    <x v="13"/>
    <n v="0"/>
    <n v="149"/>
  </r>
  <r>
    <n v="514"/>
    <s v="Doucette"/>
    <s v="Viki"/>
    <s v="vdoucettee9@theguardian.com"/>
    <s v="Adams-Homenick"/>
    <s v="Marketing"/>
    <s v="Female"/>
    <s v="12.229.7.7"/>
    <n v="398.30234130067595"/>
    <d v="2023-10-03T00:00:00"/>
    <n v="385.03"/>
    <n v="385.03"/>
    <d v="2023-07-28T00:00:00"/>
    <n v="2023"/>
    <x v="5"/>
    <n v="0"/>
    <n v="-67"/>
  </r>
  <r>
    <n v="290"/>
    <s v="Fincher"/>
    <s v="Caz"/>
    <s v="cfincher81@businesswire.com"/>
    <s v="Kuphal-Tillman"/>
    <s v="Accounting"/>
    <s v="Male"/>
    <s v="82.78.116.175"/>
    <n v="398.96847929217006"/>
    <d v="2023-08-07T00:00:00"/>
    <n v="387.52"/>
    <n v="387.52"/>
    <d v="2022-12-06T00:00:00"/>
    <n v="2022"/>
    <x v="1"/>
    <n v="0"/>
    <n v="-244"/>
  </r>
  <r>
    <n v="587"/>
    <s v="Chastelain"/>
    <s v="Winne"/>
    <s v="wchastelainga@paginegialle.it"/>
    <s v="Quigley-Rowe"/>
    <s v="Human Resources"/>
    <s v="Female"/>
    <s v="6.113.109.3"/>
    <n v="399.50186605191396"/>
    <d v="2022-11-23T00:00:00"/>
    <n v="347.1"/>
    <n v="347.1"/>
    <d v="2023-01-26T00:00:00"/>
    <n v="2023"/>
    <x v="0"/>
    <n v="0"/>
    <n v="64"/>
  </r>
  <r>
    <n v="703"/>
    <s v="Casserley"/>
    <s v="Tab"/>
    <s v="tcasserleyji@chronoengine.com"/>
    <s v="Adams-Homenick"/>
    <s v="Engineering"/>
    <s v="Male"/>
    <s v="226.160.77.17"/>
    <n v="400.42792638137956"/>
    <d v="2023-05-28T00:00:00"/>
    <n v="453.88"/>
    <n v="453.88"/>
    <d v="2023-06-28T00:00:00"/>
    <n v="2023"/>
    <x v="3"/>
    <n v="1"/>
    <n v="31"/>
  </r>
  <r>
    <n v="206"/>
    <s v="Le Barr"/>
    <s v="Ira"/>
    <s v="ilebarr5p@telegraph.co.uk"/>
    <s v="Hettinger, Kautzer and Schiller"/>
    <s v="Training"/>
    <s v="Female"/>
    <s v="248.218.27.21"/>
    <n v="400.82481255180937"/>
    <d v="2022-10-14T00:00:00"/>
    <m/>
    <n v="0"/>
    <d v="2023-03-03T00:00:00"/>
    <n v="2023"/>
    <x v="2"/>
    <n v="0"/>
    <n v="140"/>
  </r>
  <r>
    <n v="628"/>
    <s v="Sarch"/>
    <s v="Silvana"/>
    <s v="ssarchhf@arstechnica.com"/>
    <s v="Glover and Sons"/>
    <s v="Sales"/>
    <s v="Female"/>
    <s v="91.130.207.193"/>
    <n v="401.08080414627335"/>
    <d v="2023-04-01T00:00:00"/>
    <n v="346.1"/>
    <n v="346.1"/>
    <d v="2022-12-16T00:00:00"/>
    <n v="2022"/>
    <x v="1"/>
    <n v="0"/>
    <n v="-106"/>
  </r>
  <r>
    <n v="363"/>
    <s v="Brunroth"/>
    <s v="Abba"/>
    <s v="abrunrotha2@nationalgeographic.com"/>
    <s v="Gerlach Inc"/>
    <s v="Support"/>
    <s v="Male"/>
    <s v="91.203.183.39"/>
    <n v="401.77674334854743"/>
    <d v="2023-10-24T00:00:00"/>
    <n v="344.37"/>
    <n v="344.37"/>
    <d v="2023-09-21T00:00:00"/>
    <n v="2023"/>
    <x v="7"/>
    <n v="0"/>
    <n v="-33"/>
  </r>
  <r>
    <n v="215"/>
    <s v="Fransman"/>
    <s v="Leonerd"/>
    <s v="lfransman5y@weibo.com"/>
    <s v="Bauch LLC"/>
    <s v="Human Resources"/>
    <s v="Male"/>
    <s v="122.68.121.16"/>
    <n v="401.89232585507489"/>
    <d v="2023-05-30T00:00:00"/>
    <n v="267.2"/>
    <n v="267.2"/>
    <d v="2023-05-21T00:00:00"/>
    <n v="2023"/>
    <x v="8"/>
    <n v="0"/>
    <n v="-9"/>
  </r>
  <r>
    <n v="114"/>
    <s v="Surpliss"/>
    <s v="Chrissie"/>
    <s v="csurpliss35@irs.gov"/>
    <s v="Ortiz-Harvey"/>
    <s v="Research and Development"/>
    <s v="Male"/>
    <s v="174.122.193.162"/>
    <n v="403.09191518677119"/>
    <d v="2022-09-13T00:00:00"/>
    <n v="364.63"/>
    <n v="364.63"/>
    <d v="2023-04-15T00:00:00"/>
    <n v="2023"/>
    <x v="4"/>
    <n v="0"/>
    <n v="214"/>
  </r>
  <r>
    <n v="991"/>
    <s v="Orwin"/>
    <s v="Tedie"/>
    <s v="torwinri@adobe.com"/>
    <s v="Ortiz-Harvey"/>
    <s v="Support"/>
    <s v="Male"/>
    <s v="104.97.130.27"/>
    <n v="403.227993045831"/>
    <d v="2023-03-15T00:00:00"/>
    <n v="487.47"/>
    <n v="487.47"/>
    <d v="2023-09-25T00:00:00"/>
    <n v="2023"/>
    <x v="7"/>
    <n v="1"/>
    <n v="194"/>
  </r>
  <r>
    <n v="153"/>
    <s v="Spacy"/>
    <s v="Rowland"/>
    <s v="rspacy48@stanford.edu"/>
    <s v="Bauch LLC"/>
    <s v="Research and Development"/>
    <s v="Male"/>
    <s v="114.253.240.93"/>
    <n v="403.31191767249561"/>
    <d v="2023-08-01T00:00:00"/>
    <n v="259.23"/>
    <n v="259.23"/>
    <d v="2022-12-28T00:00:00"/>
    <n v="2022"/>
    <x v="1"/>
    <n v="0"/>
    <n v="-216"/>
  </r>
  <r>
    <n v="524"/>
    <s v="Lemasney"/>
    <s v="Francine"/>
    <s v="flemasneyej@cbc.ca"/>
    <s v="Kuphal-Tillman"/>
    <s v="Training"/>
    <s v="Female"/>
    <s v="193.225.251.196"/>
    <n v="403.79412619894737"/>
    <d v="2023-07-21T00:00:00"/>
    <n v="438.51"/>
    <n v="438.51"/>
    <d v="2022-12-15T00:00:00"/>
    <n v="2022"/>
    <x v="1"/>
    <n v="1"/>
    <n v="-218"/>
  </r>
  <r>
    <n v="738"/>
    <s v="Ollington"/>
    <s v="Pris"/>
    <s v="pollingtonkh@army.mil"/>
    <s v="Glover and Sons"/>
    <s v="Accounting"/>
    <s v="Female"/>
    <s v="47.251.105.79"/>
    <n v="404.69138752934509"/>
    <d v="2023-07-30T00:00:00"/>
    <n v="337.9"/>
    <n v="337.9"/>
    <d v="2023-06-12T00:00:00"/>
    <n v="2023"/>
    <x v="3"/>
    <n v="0"/>
    <n v="-48"/>
  </r>
  <r>
    <n v="844"/>
    <s v="Lile"/>
    <s v="Jedediah"/>
    <s v="jlilenf@rakuten.co.jp"/>
    <s v="Wunsch, Gutkowski and Berge"/>
    <s v="Services"/>
    <s v="Male"/>
    <s v="165.47.2.77"/>
    <n v="404.76620093345696"/>
    <d v="2023-10-02T00:00:00"/>
    <m/>
    <n v="0"/>
    <d v="2023-07-31T00:00:00"/>
    <n v="2023"/>
    <x v="5"/>
    <n v="0"/>
    <n v="-63"/>
  </r>
  <r>
    <n v="119"/>
    <s v="Comber"/>
    <s v="Dulcia"/>
    <s v="dcomber3a@plala.or.jp"/>
    <s v="Herzog, Mueller and Heidenreich"/>
    <s v="Product Management"/>
    <s v="Female"/>
    <s v="101.239.105.6"/>
    <n v="405.341838329094"/>
    <d v="2022-12-02T00:00:00"/>
    <n v="168.74"/>
    <n v="168.74"/>
    <d v="2023-02-09T00:00:00"/>
    <n v="2023"/>
    <x v="10"/>
    <n v="0"/>
    <n v="69"/>
  </r>
  <r>
    <n v="434"/>
    <s v="Pottiphar"/>
    <s v="Ameline"/>
    <s v="apottipharc1@si.edu"/>
    <s v="Ziemann Group"/>
    <s v="Engineering"/>
    <s v="Female"/>
    <s v="94.93.176.41"/>
    <n v="405.34650511219331"/>
    <d v="2023-05-28T00:00:00"/>
    <n v="404.62"/>
    <n v="404.62"/>
    <d v="2022-12-12T00:00:00"/>
    <n v="2022"/>
    <x v="1"/>
    <n v="0"/>
    <n v="-167"/>
  </r>
  <r>
    <n v="690"/>
    <s v="Hedgeley"/>
    <s v="Leta"/>
    <s v="lhedgeleyj5@webnode.com"/>
    <s v="Glover and Sons"/>
    <s v="Product Management"/>
    <s v="Female"/>
    <s v="200.157.189.16"/>
    <n v="405.96090386398055"/>
    <d v="2022-09-04T00:00:00"/>
    <n v="378.82"/>
    <n v="378.82"/>
    <d v="2023-06-22T00:00:00"/>
    <n v="2023"/>
    <x v="3"/>
    <n v="0"/>
    <n v="291"/>
  </r>
  <r>
    <n v="170"/>
    <s v="Kertess"/>
    <s v="Domini"/>
    <s v="dkertess4p@sina.com.cn"/>
    <s v="Quigley-Rowe"/>
    <s v="Marketing"/>
    <s v="Female"/>
    <s v="37.167.193.50"/>
    <n v="406.38426272405025"/>
    <d v="2022-12-15T00:00:00"/>
    <n v="207"/>
    <n v="207"/>
    <d v="2022-11-18T00:00:00"/>
    <n v="2022"/>
    <x v="12"/>
    <n v="0"/>
    <n v="-27"/>
  </r>
  <r>
    <n v="923"/>
    <s v="Boggs"/>
    <s v="Burt"/>
    <s v="bboggspm@odnoklassniki.ru"/>
    <s v="Kuphal-Tillman"/>
    <s v="Business Development"/>
    <s v="Male"/>
    <s v="110.66.150.168"/>
    <n v="406.43674759835847"/>
    <d v="2022-07-23T00:00:00"/>
    <n v="353.34"/>
    <n v="353.34"/>
    <d v="2023-08-07T00:00:00"/>
    <n v="2023"/>
    <x v="13"/>
    <n v="0"/>
    <n v="380"/>
  </r>
  <r>
    <n v="400"/>
    <s v="Adami"/>
    <s v="Elizabet"/>
    <s v="eadamib3@sourceforge.net"/>
    <s v="Quigley-Rowe"/>
    <s v="Product Management"/>
    <s v="Female"/>
    <s v="212.17.241.174"/>
    <n v="406.97757833678423"/>
    <d v="2022-10-30T00:00:00"/>
    <n v="485.33"/>
    <n v="485.33"/>
    <d v="2022-12-02T00:00:00"/>
    <n v="2022"/>
    <x v="1"/>
    <n v="1"/>
    <n v="33"/>
  </r>
  <r>
    <n v="875"/>
    <s v="Moland"/>
    <s v="Haskell"/>
    <s v="hmolandoa@wiley.com"/>
    <s v="Bauch LLC"/>
    <s v="Services"/>
    <s v="Male"/>
    <s v="144.183.233.158"/>
    <n v="407.0364528318284"/>
    <d v="2023-01-23T00:00:00"/>
    <n v="375.97"/>
    <n v="375.97"/>
    <m/>
    <n v="1900"/>
    <x v="11"/>
    <n v="0"/>
    <s v=""/>
  </r>
  <r>
    <n v="27"/>
    <s v="Wallis"/>
    <s v="Gabriel"/>
    <s v="gwallisq@clickbank.net"/>
    <s v="Quigley-Rowe"/>
    <s v="Services"/>
    <s v="Male"/>
    <s v="16.16.91.192"/>
    <n v="409.90064509644975"/>
    <d v="2023-01-15T00:00:00"/>
    <n v="444.7"/>
    <n v="444.7"/>
    <d v="2023-10-26T00:00:00"/>
    <n v="2023"/>
    <x v="6"/>
    <n v="1"/>
    <n v="284"/>
  </r>
  <r>
    <n v="446"/>
    <s v="Boddy"/>
    <s v="Gunter"/>
    <s v="gboddycd@wikipedia.org"/>
    <s v="Kuphal-Tillman"/>
    <s v="Product Management"/>
    <s v="Male"/>
    <s v="117.156.100.182"/>
    <n v="410.65785260222037"/>
    <d v="2023-04-24T00:00:00"/>
    <n v="418.62"/>
    <n v="418.62"/>
    <d v="2023-06-22T00:00:00"/>
    <n v="2023"/>
    <x v="3"/>
    <n v="1"/>
    <n v="59"/>
  </r>
  <r>
    <n v="793"/>
    <s v="Stolte"/>
    <s v="Olivero"/>
    <s v="ostoltem0@oaic.gov.au"/>
    <s v="Hettinger, Kautzer and Schiller"/>
    <s v="Human Resources"/>
    <s v="Male"/>
    <s v="214.94.142.200"/>
    <n v="410.83035664918941"/>
    <d v="2023-06-07T00:00:00"/>
    <n v="378.3"/>
    <n v="378.3"/>
    <d v="2023-09-24T00:00:00"/>
    <n v="2023"/>
    <x v="7"/>
    <n v="0"/>
    <n v="109"/>
  </r>
  <r>
    <n v="696"/>
    <s v="Di Franceschi"/>
    <s v="Morry"/>
    <s v="mdifranceschijb@vk.com"/>
    <s v="Quigley-Rowe"/>
    <s v="Business Development"/>
    <s v="Male"/>
    <s v="113.195.10.189"/>
    <n v="411.73196671390963"/>
    <d v="2023-01-09T00:00:00"/>
    <n v="194.65"/>
    <n v="194.65"/>
    <d v="2023-06-18T00:00:00"/>
    <n v="2023"/>
    <x v="3"/>
    <n v="0"/>
    <n v="160"/>
  </r>
  <r>
    <n v="929"/>
    <s v="Jepson"/>
    <s v="Milton"/>
    <s v="mjepsonps@cloudflare.com"/>
    <s v="Ortiz-Harvey"/>
    <s v="Marketing"/>
    <s v="Male"/>
    <s v="121.46.26.220"/>
    <n v="411.80090264572539"/>
    <d v="2023-06-24T00:00:00"/>
    <n v="104.47"/>
    <n v="104.47"/>
    <d v="2023-11-04T00:00:00"/>
    <n v="2023"/>
    <x v="9"/>
    <n v="0"/>
    <n v="133"/>
  </r>
  <r>
    <n v="720"/>
    <s v="Vonderdell"/>
    <s v="Brodie"/>
    <s v="bvonderdelljz@sina.com.cn"/>
    <s v="Ortiz-Harvey"/>
    <s v="Training"/>
    <s v="Male"/>
    <s v="223.121.54.112"/>
    <n v="411.85888795670832"/>
    <d v="2023-04-11T00:00:00"/>
    <n v="274.73"/>
    <n v="274.73"/>
    <d v="2023-03-09T00:00:00"/>
    <n v="2023"/>
    <x v="2"/>
    <n v="0"/>
    <n v="-33"/>
  </r>
  <r>
    <n v="29"/>
    <s v="Hearnah"/>
    <s v="Byrle"/>
    <s v="bhearnahs@spiegel.de"/>
    <s v="Lakin, Keebler and Johns"/>
    <s v="Support"/>
    <s v="Male"/>
    <s v="249.241.32.247"/>
    <n v="412.32475510017457"/>
    <d v="2023-06-29T00:00:00"/>
    <n v="221.97"/>
    <n v="221.97"/>
    <d v="2023-09-03T00:00:00"/>
    <n v="2023"/>
    <x v="7"/>
    <n v="0"/>
    <n v="66"/>
  </r>
  <r>
    <n v="236"/>
    <s v="Gammet"/>
    <s v="Phaidra"/>
    <s v="pgammet6j@miitbeian.gov.cn"/>
    <s v="Fisher-Morissette"/>
    <s v="Legal"/>
    <s v="Female"/>
    <s v="228.181.176.178"/>
    <n v="412.90795463664841"/>
    <d v="2023-04-03T00:00:00"/>
    <n v="241.12"/>
    <n v="241.12"/>
    <d v="2023-03-08T00:00:00"/>
    <n v="2023"/>
    <x v="2"/>
    <n v="0"/>
    <n v="-26"/>
  </r>
  <r>
    <n v="705"/>
    <s v="Taveriner"/>
    <s v="Calhoun"/>
    <s v="ctaverinerjk@wiley.com"/>
    <s v="Glover and Sons"/>
    <s v="Business Development"/>
    <s v="Male"/>
    <s v="249.92.40.118"/>
    <n v="413.30538619682932"/>
    <d v="2023-08-20T00:00:00"/>
    <n v="426.2"/>
    <n v="426.2"/>
    <d v="2023-02-11T00:00:00"/>
    <n v="2023"/>
    <x v="10"/>
    <n v="1"/>
    <n v="-190"/>
  </r>
  <r>
    <n v="958"/>
    <s v="Balcombe"/>
    <s v="Salaidh"/>
    <s v="sbalcombeql@hexun.com"/>
    <s v="Fisher-Morissette"/>
    <s v="Research and Development"/>
    <s v="Female"/>
    <s v="140.226.65.110"/>
    <n v="413.73420028726076"/>
    <d v="2022-11-02T00:00:00"/>
    <m/>
    <n v="0"/>
    <d v="2023-06-12T00:00:00"/>
    <n v="2023"/>
    <x v="3"/>
    <n v="0"/>
    <n v="222"/>
  </r>
  <r>
    <n v="897"/>
    <s v="Alpine"/>
    <s v="Geordie"/>
    <s v="galpineow@over-blog.com"/>
    <s v="Ortiz-Harvey"/>
    <s v="Sales"/>
    <s v="Male"/>
    <s v="117.75.105.37"/>
    <n v="414.40046686901144"/>
    <d v="2023-07-01T00:00:00"/>
    <n v="393.34"/>
    <n v="393.34"/>
    <m/>
    <n v="1900"/>
    <x v="11"/>
    <n v="0"/>
    <s v=""/>
  </r>
  <r>
    <n v="9"/>
    <s v="Hoggins"/>
    <s v="Ellis"/>
    <s v="ehoggins8@xinhuanet.com"/>
    <s v="Kuphal-Tillman"/>
    <s v="Accounting"/>
    <s v="Male"/>
    <s v="107.60.118.10"/>
    <n v="414.43597785612604"/>
    <d v="2023-08-20T00:00:00"/>
    <n v="426.01"/>
    <n v="426.01"/>
    <d v="2023-05-03T00:00:00"/>
    <n v="2023"/>
    <x v="8"/>
    <n v="1"/>
    <n v="-109"/>
  </r>
  <r>
    <n v="893"/>
    <s v="McPeice"/>
    <s v="Banky"/>
    <s v="bmcpeiceos@jimdo.com"/>
    <s v="Ziemann Group"/>
    <s v="Research and Development"/>
    <s v="Male"/>
    <s v="119.30.83.193"/>
    <n v="414.62942554469538"/>
    <d v="2023-02-11T00:00:00"/>
    <n v="157.88"/>
    <n v="157.88"/>
    <d v="2023-06-12T00:00:00"/>
    <n v="2023"/>
    <x v="3"/>
    <n v="0"/>
    <n v="121"/>
  </r>
  <r>
    <n v="833"/>
    <s v="Sedgeworth"/>
    <s v="Raye"/>
    <s v="rsedgeworthn4@ed.gov"/>
    <s v="Kuphal-Tillman"/>
    <s v="Product Management"/>
    <s v="Female"/>
    <s v="245.20.159.79"/>
    <n v="414.67340468920298"/>
    <d v="2023-07-03T00:00:00"/>
    <n v="159.66"/>
    <n v="159.66"/>
    <d v="2023-07-31T00:00:00"/>
    <n v="2023"/>
    <x v="5"/>
    <n v="0"/>
    <n v="28"/>
  </r>
  <r>
    <n v="588"/>
    <s v="Castro"/>
    <s v="Kaia"/>
    <s v="kcastrogb@eventbrite.com"/>
    <s v="Ziemann Group"/>
    <s v="Human Resources"/>
    <s v="Female"/>
    <s v="189.125.183.41"/>
    <n v="414.83048311841253"/>
    <d v="2023-08-14T00:00:00"/>
    <n v="342.13"/>
    <n v="342.13"/>
    <d v="2022-11-13T00:00:00"/>
    <n v="2022"/>
    <x v="12"/>
    <n v="0"/>
    <n v="-274"/>
  </r>
  <r>
    <n v="698"/>
    <s v="Dimmick"/>
    <s v="Stephani"/>
    <s v="sdimmickjd@washington.edu"/>
    <s v="Ziemann Group"/>
    <s v="Training"/>
    <s v="Female"/>
    <s v="208.180.98.54"/>
    <n v="415.00130473409018"/>
    <d v="2022-12-15T00:00:00"/>
    <n v="373.53"/>
    <n v="373.53"/>
    <d v="2023-07-13T00:00:00"/>
    <n v="2023"/>
    <x v="5"/>
    <n v="0"/>
    <n v="210"/>
  </r>
  <r>
    <n v="471"/>
    <s v="Bouttell"/>
    <s v="Randee"/>
    <s v="rbouttelld2@archive.org"/>
    <s v="Glover and Sons"/>
    <s v="Accounting"/>
    <s v="Female"/>
    <s v="43.107.142.106"/>
    <n v="415.34068996552878"/>
    <d v="2022-10-17T00:00:00"/>
    <n v="375.89"/>
    <n v="375.89"/>
    <d v="2023-06-11T00:00:00"/>
    <n v="2023"/>
    <x v="3"/>
    <n v="0"/>
    <n v="237"/>
  </r>
  <r>
    <n v="914"/>
    <s v="Brackenridge"/>
    <s v="Bartel"/>
    <s v="bbrackenridgepd@360.cn"/>
    <s v="Adams-Homenick"/>
    <s v="Research and Development"/>
    <s v="Male"/>
    <s v="189.5.127.194"/>
    <n v="415.80787595025419"/>
    <d v="2023-07-28T00:00:00"/>
    <n v="477.34"/>
    <n v="477.34"/>
    <d v="2023-02-06T00:00:00"/>
    <n v="2023"/>
    <x v="10"/>
    <n v="1"/>
    <n v="-172"/>
  </r>
  <r>
    <n v="137"/>
    <s v="Blinder"/>
    <s v="Ronny"/>
    <s v="rblinder3s@twitpic.com"/>
    <s v="Gerlach Inc"/>
    <s v="Product Management"/>
    <s v="Female"/>
    <s v="63.122.80.64"/>
    <n v="415.80935659406089"/>
    <d v="2023-09-04T00:00:00"/>
    <n v="419.8"/>
    <n v="419.8"/>
    <d v="2023-07-11T00:00:00"/>
    <n v="2023"/>
    <x v="5"/>
    <n v="1"/>
    <n v="-55"/>
  </r>
  <r>
    <n v="326"/>
    <s v="Warrick"/>
    <s v="Alden"/>
    <s v="awarrick91@ameblo.jp"/>
    <s v="Hettinger, Kautzer and Schiller"/>
    <s v="Product Management"/>
    <s v="Male"/>
    <s v="125.163.239.120"/>
    <n v="416.11561621755294"/>
    <d v="2023-09-12T00:00:00"/>
    <n v="126.43"/>
    <n v="126.43"/>
    <d v="2022-12-05T00:00:00"/>
    <n v="2022"/>
    <x v="1"/>
    <n v="0"/>
    <n v="-281"/>
  </r>
  <r>
    <n v="604"/>
    <s v="Jarmain"/>
    <s v="Lauri"/>
    <s v="ljarmaingr@so-net.ne.jp"/>
    <s v="Quigley-Rowe"/>
    <s v="Training"/>
    <s v="Female"/>
    <s v="8.120.2.39"/>
    <n v="416.32913340695973"/>
    <d v="2023-05-20T00:00:00"/>
    <n v="275.58999999999997"/>
    <n v="275.58999999999997"/>
    <d v="2023-05-27T00:00:00"/>
    <n v="2023"/>
    <x v="8"/>
    <n v="0"/>
    <n v="7"/>
  </r>
  <r>
    <n v="481"/>
    <s v="Torpie"/>
    <s v="Tim"/>
    <s v="btorpiedc@scientificamerican.com"/>
    <s v="Fisher-Morissette"/>
    <s v="Accounting"/>
    <s v="Male"/>
    <s v="228.46.78.150"/>
    <n v="417.47700310069388"/>
    <d v="2022-10-26T00:00:00"/>
    <n v="481.2"/>
    <n v="481.2"/>
    <d v="2023-01-08T00:00:00"/>
    <n v="2023"/>
    <x v="0"/>
    <n v="1"/>
    <n v="74"/>
  </r>
  <r>
    <n v="266"/>
    <s v="Formigli"/>
    <s v="Carey"/>
    <s v="cformigli7d@webmd.com"/>
    <s v="Hettinger, Kautzer and Schiller"/>
    <s v="Training"/>
    <s v="Female"/>
    <s v="138.239.132.4"/>
    <n v="417.59030912447975"/>
    <d v="2023-05-07T00:00:00"/>
    <n v="148.41"/>
    <n v="148.41"/>
    <d v="2023-03-26T00:00:00"/>
    <n v="2023"/>
    <x v="2"/>
    <n v="0"/>
    <n v="-42"/>
  </r>
  <r>
    <n v="263"/>
    <s v="Crust"/>
    <s v="Bjorn"/>
    <s v="bcrust7a@mozilla.com"/>
    <s v="Ziemann Group"/>
    <s v="Legal"/>
    <s v="Male"/>
    <s v="163.169.6.43"/>
    <n v="418.28765805035101"/>
    <d v="2023-08-21T00:00:00"/>
    <n v="138.76"/>
    <n v="138.76"/>
    <d v="2023-08-24T00:00:00"/>
    <n v="2023"/>
    <x v="13"/>
    <n v="0"/>
    <n v="3"/>
  </r>
  <r>
    <n v="353"/>
    <s v="Henaughan"/>
    <s v="Sherye"/>
    <s v="shenaughan9s@google.ca"/>
    <s v="Ziemann Group"/>
    <s v="Marketing"/>
    <s v="Female"/>
    <s v="32.255.188.170"/>
    <n v="418.35507968590531"/>
    <d v="2023-05-24T00:00:00"/>
    <n v="434.63"/>
    <n v="434.63"/>
    <d v="2023-07-03T00:00:00"/>
    <n v="2023"/>
    <x v="5"/>
    <n v="1"/>
    <n v="40"/>
  </r>
  <r>
    <n v="124"/>
    <s v="Launchbury"/>
    <s v="Haydon"/>
    <s v="hlaunchbury3f@wikimedia.org"/>
    <s v="Kuphal-Tillman"/>
    <s v="Research and Development"/>
    <s v="Male"/>
    <s v="145.234.191.43"/>
    <n v="418.52429906446412"/>
    <d v="2023-07-21T00:00:00"/>
    <n v="268.88"/>
    <n v="268.88"/>
    <d v="2023-06-02T00:00:00"/>
    <n v="2023"/>
    <x v="3"/>
    <n v="0"/>
    <n v="-49"/>
  </r>
  <r>
    <n v="316"/>
    <s v="Liddell"/>
    <s v="Auroora"/>
    <s v="aliddell8r@cnet.com"/>
    <s v="Glover and Sons"/>
    <s v="Legal"/>
    <s v="Female"/>
    <s v="200.49.209.227"/>
    <n v="418.82532942179199"/>
    <d v="2023-08-27T00:00:00"/>
    <n v="432.97"/>
    <n v="432.97"/>
    <d v="2023-03-29T00:00:00"/>
    <n v="2023"/>
    <x v="2"/>
    <n v="1"/>
    <n v="-151"/>
  </r>
  <r>
    <n v="786"/>
    <s v="Steffan"/>
    <s v="Calhoun"/>
    <s v="csteffanlt@quantcast.com"/>
    <s v="Gerlach Inc"/>
    <s v="Engineering"/>
    <s v="Male"/>
    <s v="37.207.76.122"/>
    <n v="420.48382567027647"/>
    <m/>
    <n v="282.77999999999997"/>
    <n v="282.77999999999997"/>
    <d v="2023-04-15T00:00:00"/>
    <n v="2023"/>
    <x v="4"/>
    <n v="0"/>
    <s v=""/>
  </r>
  <r>
    <n v="555"/>
    <s v="Yearby"/>
    <s v="Raf"/>
    <s v="ryearbyfe@ask.com"/>
    <s v="Bauch LLC"/>
    <s v="Engineering"/>
    <s v="Female"/>
    <s v="204.110.251.195"/>
    <n v="420.66096608828298"/>
    <d v="2023-03-18T00:00:00"/>
    <n v="292.08"/>
    <n v="292.08"/>
    <d v="2023-10-03T00:00:00"/>
    <n v="2023"/>
    <x v="6"/>
    <n v="0"/>
    <n v="199"/>
  </r>
  <r>
    <n v="763"/>
    <s v="Rohlf"/>
    <s v="Mahalia"/>
    <s v="mrohlfl6@nytimes.com"/>
    <s v="Fisher-Morissette"/>
    <s v="Research and Development"/>
    <s v="Female"/>
    <s v="81.255.186.123"/>
    <n v="420.73399173648062"/>
    <d v="2022-10-13T00:00:00"/>
    <n v="389.38"/>
    <n v="389.38"/>
    <d v="2023-03-25T00:00:00"/>
    <n v="2023"/>
    <x v="2"/>
    <n v="0"/>
    <n v="163"/>
  </r>
  <r>
    <n v="103"/>
    <s v="Libermore"/>
    <s v="Dulci"/>
    <s v="dlibermore2u@desdev.cn"/>
    <s v="Gerlach Inc"/>
    <s v="Services"/>
    <s v="Female"/>
    <s v="230.86.196.108"/>
    <n v="420.81328672291124"/>
    <d v="2023-03-27T00:00:00"/>
    <n v="142.58000000000001"/>
    <n v="142.58000000000001"/>
    <d v="2023-07-12T00:00:00"/>
    <n v="2023"/>
    <x v="5"/>
    <n v="0"/>
    <n v="107"/>
  </r>
  <r>
    <n v="234"/>
    <s v="Liddiatt"/>
    <s v="Kathi"/>
    <s v="kliddiatt6h@imgur.com"/>
    <s v="Lakin, Keebler and Johns"/>
    <s v="Research and Development"/>
    <s v="Female"/>
    <s v="107.63.2.78"/>
    <n v="421.18048124008379"/>
    <d v="2023-05-13T00:00:00"/>
    <n v="369.39"/>
    <n v="369.39"/>
    <d v="2022-11-15T00:00:00"/>
    <n v="2022"/>
    <x v="12"/>
    <n v="0"/>
    <n v="-179"/>
  </r>
  <r>
    <n v="614"/>
    <s v="Vincent"/>
    <s v="Sonnnie"/>
    <s v="svincenth1@de.vu"/>
    <s v="Wunsch, Gutkowski and Berge"/>
    <s v="Services"/>
    <s v="Female"/>
    <s v="117.157.64.55"/>
    <n v="421.50658871484461"/>
    <d v="2023-01-22T00:00:00"/>
    <n v="104.4"/>
    <n v="104.4"/>
    <d v="2023-01-23T00:00:00"/>
    <n v="2023"/>
    <x v="0"/>
    <n v="0"/>
    <n v="1"/>
  </r>
  <r>
    <n v="565"/>
    <s v="Fowley"/>
    <s v="Maud"/>
    <s v="mfowleyfo@webmd.com"/>
    <s v="Feil, Breitenberg and Rice"/>
    <s v="Training"/>
    <s v="Female"/>
    <s v="180.140.167.7"/>
    <n v="421.85227805630763"/>
    <d v="2023-02-09T00:00:00"/>
    <n v="246.91"/>
    <n v="246.91"/>
    <d v="2023-10-22T00:00:00"/>
    <n v="2023"/>
    <x v="6"/>
    <n v="0"/>
    <n v="255"/>
  </r>
  <r>
    <n v="541"/>
    <s v="Macguire"/>
    <s v="Louis"/>
    <s v="lmacguiref0@wordpress.com"/>
    <s v="Lakin, Keebler and Johns"/>
    <s v="Product Management"/>
    <s v="Male"/>
    <s v="21.195.213.194"/>
    <n v="421.97244073878102"/>
    <d v="2022-10-16T00:00:00"/>
    <n v="303.57"/>
    <n v="303.57"/>
    <d v="2023-02-15T00:00:00"/>
    <n v="2023"/>
    <x v="10"/>
    <n v="0"/>
    <n v="122"/>
  </r>
  <r>
    <n v="765"/>
    <s v="Springett"/>
    <s v="Baily"/>
    <s v="bspringettl8@pinterest.com"/>
    <s v="Adams-Homenick"/>
    <s v="Research and Development"/>
    <s v="Male"/>
    <s v="102.44.17.217"/>
    <n v="423.75786273472283"/>
    <d v="2023-04-06T00:00:00"/>
    <n v="276.58999999999997"/>
    <n v="276.58999999999997"/>
    <d v="2023-06-24T00:00:00"/>
    <n v="2023"/>
    <x v="3"/>
    <n v="0"/>
    <n v="79"/>
  </r>
  <r>
    <n v="645"/>
    <s v="Rickwood"/>
    <s v="Alejandra"/>
    <s v="arickwoodhw@deviantart.com"/>
    <s v="Wunsch, Gutkowski and Berge"/>
    <s v="Accounting"/>
    <s v="Female"/>
    <s v="72.201.218.166"/>
    <n v="424.39653347962917"/>
    <d v="2022-09-01T00:00:00"/>
    <n v="286.27999999999997"/>
    <n v="286.27999999999997"/>
    <d v="2023-10-02T00:00:00"/>
    <n v="2023"/>
    <x v="6"/>
    <n v="0"/>
    <n v="396"/>
  </r>
  <r>
    <n v="813"/>
    <s v="Domerc"/>
    <s v="Stephen"/>
    <s v="sdomercmk@about.me"/>
    <s v="Feil, Breitenberg and Rice"/>
    <s v="Accounting"/>
    <s v="Male"/>
    <s v="8.74.82.225"/>
    <n v="424.49297550356539"/>
    <d v="2022-11-14T00:00:00"/>
    <n v="234.16"/>
    <n v="234.16"/>
    <d v="2023-04-22T00:00:00"/>
    <n v="2023"/>
    <x v="4"/>
    <n v="0"/>
    <n v="159"/>
  </r>
  <r>
    <n v="675"/>
    <s v="Cotherill"/>
    <s v="Bertie"/>
    <s v="bcotherilliq@ehow.com"/>
    <s v="Wunsch, Gutkowski and Berge"/>
    <s v="Marketing"/>
    <s v="Male"/>
    <s v="178.8.123.50"/>
    <n v="425.26401775063221"/>
    <d v="2023-05-29T00:00:00"/>
    <n v="221.55"/>
    <n v="221.55"/>
    <d v="2023-02-18T00:00:00"/>
    <n v="2023"/>
    <x v="10"/>
    <n v="0"/>
    <n v="-100"/>
  </r>
  <r>
    <n v="460"/>
    <s v="Offill"/>
    <s v="Doralia"/>
    <s v="doffillcr@cargocollective.com"/>
    <s v="Bauch LLC"/>
    <s v="Human Resources"/>
    <s v="Female"/>
    <s v="182.27.2.157"/>
    <n v="425.97051995996389"/>
    <d v="2023-05-26T00:00:00"/>
    <n v="108.31"/>
    <n v="108.31"/>
    <d v="2023-06-29T00:00:00"/>
    <n v="2023"/>
    <x v="3"/>
    <n v="0"/>
    <n v="34"/>
  </r>
  <r>
    <n v="636"/>
    <s v="Sleep"/>
    <s v="Mitzi"/>
    <s v="msleephn@fc2.com"/>
    <s v="Ziemann Group"/>
    <s v="Sales"/>
    <s v="Female"/>
    <s v="141.149.170.236"/>
    <n v="427.66704626495851"/>
    <d v="2023-01-24T00:00:00"/>
    <n v="148.41"/>
    <n v="148.41"/>
    <d v="2023-06-10T00:00:00"/>
    <n v="2023"/>
    <x v="3"/>
    <n v="0"/>
    <n v="137"/>
  </r>
  <r>
    <n v="398"/>
    <s v="Dicken"/>
    <s v="Daloris"/>
    <s v="ddickenb1@sohu.com"/>
    <s v="Bauch LLC"/>
    <s v="Legal"/>
    <s v="Female"/>
    <s v="4.168.223.189"/>
    <n v="427.76676456164307"/>
    <d v="2023-03-06T00:00:00"/>
    <n v="109.43"/>
    <n v="109.43"/>
    <d v="2023-08-11T00:00:00"/>
    <n v="2023"/>
    <x v="13"/>
    <n v="0"/>
    <n v="158"/>
  </r>
  <r>
    <n v="92"/>
    <s v="Snoding"/>
    <s v="Markus"/>
    <s v="msnoding2j@oaic.gov.au"/>
    <s v="Lakin, Keebler and Johns"/>
    <s v="Research and Development"/>
    <s v="Male"/>
    <s v="81.141.11.52"/>
    <n v="427.97008451668574"/>
    <d v="2023-08-01T00:00:00"/>
    <n v="478.22"/>
    <n v="478.22"/>
    <d v="2023-05-05T00:00:00"/>
    <n v="2023"/>
    <x v="8"/>
    <n v="1"/>
    <n v="-88"/>
  </r>
  <r>
    <n v="836"/>
    <s v="Ricardot"/>
    <s v="Auria"/>
    <s v="aricardotn7@ezinearticles.com"/>
    <s v="Lakin, Keebler and Johns"/>
    <s v="Sales"/>
    <s v="Female"/>
    <s v="131.6.69.216"/>
    <n v="428.68342089390677"/>
    <d v="2022-09-25T00:00:00"/>
    <n v="479.61"/>
    <n v="479.61"/>
    <d v="2023-03-24T00:00:00"/>
    <n v="2023"/>
    <x v="2"/>
    <n v="1"/>
    <n v="180"/>
  </r>
  <r>
    <n v="936"/>
    <s v="Pandie"/>
    <s v="Barris"/>
    <s v="bpandiepz@spotify.com"/>
    <s v="Bauch LLC"/>
    <s v="Business Development"/>
    <s v="Male"/>
    <s v="125.108.31.115"/>
    <n v="428.94648334259614"/>
    <d v="2023-09-21T00:00:00"/>
    <n v="184.6"/>
    <n v="184.6"/>
    <d v="2023-09-02T00:00:00"/>
    <n v="2023"/>
    <x v="7"/>
    <n v="0"/>
    <n v="-19"/>
  </r>
  <r>
    <n v="382"/>
    <s v="Hindhaugh"/>
    <s v="Bartie"/>
    <s v="bhindhaughal@technorati.com"/>
    <s v="Kuphal-Tillman"/>
    <s v="Accounting"/>
    <s v="Male"/>
    <s v="68.156.244.104"/>
    <n v="429.03665831036494"/>
    <d v="2023-10-03T00:00:00"/>
    <n v="397.88"/>
    <n v="397.88"/>
    <d v="2023-08-14T00:00:00"/>
    <n v="2023"/>
    <x v="13"/>
    <n v="0"/>
    <n v="-50"/>
  </r>
  <r>
    <n v="989"/>
    <s v="Mucklow"/>
    <s v="Verla"/>
    <s v="vmucklowrg@multiply.com"/>
    <s v="Hettinger, Kautzer and Schiller"/>
    <s v="Support"/>
    <s v="Female"/>
    <s v="121.154.3.238"/>
    <n v="429.17058316876989"/>
    <d v="2022-09-21T00:00:00"/>
    <n v="457.15"/>
    <n v="457.15"/>
    <d v="2023-01-17T00:00:00"/>
    <n v="2023"/>
    <x v="0"/>
    <n v="1"/>
    <n v="118"/>
  </r>
  <r>
    <n v="798"/>
    <s v="Finnimore"/>
    <s v="Mose"/>
    <s v="mfinnimorem5@washington.edu"/>
    <s v="Feil, Breitenberg and Rice"/>
    <s v="Sales"/>
    <s v="Male"/>
    <s v="164.45.171.56"/>
    <n v="429.38437389911047"/>
    <d v="2023-04-16T00:00:00"/>
    <n v="349.62"/>
    <n v="349.62"/>
    <d v="2023-05-19T00:00:00"/>
    <n v="2023"/>
    <x v="8"/>
    <n v="0"/>
    <n v="33"/>
  </r>
  <r>
    <n v="172"/>
    <s v="Metts"/>
    <s v="Betti"/>
    <s v="bmetts4r@independent.co.uk"/>
    <s v="Lakin, Keebler and Johns"/>
    <s v="Business Development"/>
    <s v="Female"/>
    <s v="25.215.171.44"/>
    <n v="430.29368483483734"/>
    <d v="2023-02-02T00:00:00"/>
    <n v="270.26"/>
    <n v="270.26"/>
    <d v="2023-09-08T00:00:00"/>
    <n v="2023"/>
    <x v="7"/>
    <n v="0"/>
    <n v="218"/>
  </r>
  <r>
    <n v="255"/>
    <s v="Wadhams"/>
    <s v="Grover"/>
    <s v="gwadhams72@tiny.cc"/>
    <s v="Feil, Breitenberg and Rice"/>
    <s v="Research and Development"/>
    <s v="Male"/>
    <s v="115.169.80.59"/>
    <n v="431.84773484614681"/>
    <d v="2023-07-12T00:00:00"/>
    <n v="247.37"/>
    <n v="247.37"/>
    <d v="2023-05-12T00:00:00"/>
    <n v="2023"/>
    <x v="8"/>
    <n v="0"/>
    <n v="-61"/>
  </r>
  <r>
    <n v="368"/>
    <s v="Ibell"/>
    <s v="Mac"/>
    <s v="mibella7@engadget.com"/>
    <s v="Kuphal-Tillman"/>
    <s v="Human Resources"/>
    <s v="Male"/>
    <s v="69.219.118.108"/>
    <n v="432.53964181124337"/>
    <d v="2023-03-16T00:00:00"/>
    <n v="135.43"/>
    <n v="135.43"/>
    <d v="2023-10-31T00:00:00"/>
    <n v="2023"/>
    <x v="6"/>
    <n v="0"/>
    <n v="229"/>
  </r>
  <r>
    <n v="744"/>
    <s v="Bitchener"/>
    <s v="Denise"/>
    <s v="dbitchenerkn@google.co.uk"/>
    <s v="Kuphal-Tillman"/>
    <s v="Marketing"/>
    <s v="Female"/>
    <s v="3.254.60.23"/>
    <n v="433.73073197090508"/>
    <d v="2023-01-21T00:00:00"/>
    <n v="162.88999999999999"/>
    <n v="162.88999999999999"/>
    <d v="2023-01-09T00:00:00"/>
    <n v="2023"/>
    <x v="0"/>
    <n v="0"/>
    <n v="-12"/>
  </r>
  <r>
    <n v="966"/>
    <s v="Durman"/>
    <s v="Dewie"/>
    <s v="ddurmanqt@barnesandnoble.com"/>
    <s v="Gerlach Inc"/>
    <s v="Accounting"/>
    <s v="Male"/>
    <s v="203.109.38.5"/>
    <n v="434.12056081068647"/>
    <d v="2022-09-11T00:00:00"/>
    <n v="155.69"/>
    <n v="155.69"/>
    <d v="2022-12-26T00:00:00"/>
    <n v="2022"/>
    <x v="1"/>
    <n v="0"/>
    <n v="106"/>
  </r>
  <r>
    <n v="113"/>
    <s v="Houlton"/>
    <s v="Jorrie"/>
    <s v="jhoulton34@vistaprint.com"/>
    <s v="Fisher-Morissette"/>
    <s v="Marketing"/>
    <s v="Female"/>
    <s v="199.136.147.220"/>
    <n v="434.59059531858526"/>
    <d v="2022-12-26T00:00:00"/>
    <n v="333.66"/>
    <n v="333.66"/>
    <d v="2023-03-10T00:00:00"/>
    <n v="2023"/>
    <x v="2"/>
    <n v="0"/>
    <n v="74"/>
  </r>
  <r>
    <n v="996"/>
    <s v="Auchterlonie"/>
    <s v="Gaby"/>
    <s v="gauchterloniern@nba.com"/>
    <s v="Herzog, Mueller and Heidenreich"/>
    <s v="Engineering"/>
    <s v="Male"/>
    <s v="236.26.111.53"/>
    <n v="435.17234489474163"/>
    <d v="2022-12-02T00:00:00"/>
    <n v="455.95"/>
    <n v="455.95"/>
    <d v="2023-08-30T00:00:00"/>
    <n v="2023"/>
    <x v="13"/>
    <n v="1"/>
    <n v="271"/>
  </r>
  <r>
    <n v="672"/>
    <s v="Burdin"/>
    <s v="Stacey"/>
    <s v="sburdinin@nba.com"/>
    <s v="Glover and Sons"/>
    <s v="Human Resources"/>
    <s v="Female"/>
    <s v="80.86.243.167"/>
    <n v="435.25857182439086"/>
    <d v="2022-10-05T00:00:00"/>
    <n v="397.49"/>
    <n v="397.49"/>
    <d v="2023-11-09T00:00:00"/>
    <n v="2023"/>
    <x v="9"/>
    <n v="0"/>
    <n v="400"/>
  </r>
  <r>
    <n v="850"/>
    <s v="Morman"/>
    <s v="Stacey"/>
    <s v="smormannl@telegraph.co.uk"/>
    <s v="Ziemann Group"/>
    <s v="Legal"/>
    <s v="Female"/>
    <s v="25.218.93.230"/>
    <n v="435.7447720087718"/>
    <d v="2023-07-21T00:00:00"/>
    <n v="369.33"/>
    <n v="369.33"/>
    <d v="2023-10-07T00:00:00"/>
    <n v="2023"/>
    <x v="6"/>
    <n v="0"/>
    <n v="78"/>
  </r>
  <r>
    <n v="201"/>
    <s v="Mitchelson"/>
    <s v="Gerrard"/>
    <s v="gmitchelson5k@illinois.edu"/>
    <s v="Bauch LLC"/>
    <s v="Research and Development"/>
    <s v="Male"/>
    <s v="85.172.157.205"/>
    <n v="436.67061589415874"/>
    <d v="2023-02-28T00:00:00"/>
    <n v="451.91"/>
    <n v="451.91"/>
    <d v="2022-12-17T00:00:00"/>
    <n v="2022"/>
    <x v="1"/>
    <n v="1"/>
    <n v="-73"/>
  </r>
  <r>
    <n v="228"/>
    <s v="Dobbing"/>
    <s v="Logan"/>
    <s v="ldobbing6b@unblog.fr"/>
    <s v="Gerlach Inc"/>
    <s v="Legal"/>
    <s v="Male"/>
    <s v="82.191.173.185"/>
    <n v="436.82777832190186"/>
    <d v="2023-06-18T00:00:00"/>
    <n v="431.97"/>
    <n v="431.97"/>
    <d v="2022-12-07T00:00:00"/>
    <n v="2022"/>
    <x v="1"/>
    <n v="0"/>
    <n v="-193"/>
  </r>
  <r>
    <n v="306"/>
    <s v="Inskipp"/>
    <s v="Raynell"/>
    <s v="rinskipp8h@mediafire.com"/>
    <s v="Kuphal-Tillman"/>
    <s v="Services"/>
    <s v="Female"/>
    <s v="34.138.240.88"/>
    <n v="437.05915312546375"/>
    <d v="2023-05-10T00:00:00"/>
    <n v="155.76"/>
    <n v="155.76"/>
    <d v="2023-09-01T00:00:00"/>
    <n v="2023"/>
    <x v="7"/>
    <n v="0"/>
    <n v="114"/>
  </r>
  <r>
    <n v="272"/>
    <s v="De Gregorio"/>
    <s v="Worden"/>
    <s v="wdegregorio7j@amazon.co.jp"/>
    <s v="Herzog, Mueller and Heidenreich"/>
    <s v="Accounting"/>
    <s v="Male"/>
    <s v="253.149.17.127"/>
    <n v="437.5700926355504"/>
    <d v="2022-12-22T00:00:00"/>
    <n v="471.93"/>
    <n v="471.93"/>
    <d v="2023-09-21T00:00:00"/>
    <n v="2023"/>
    <x v="7"/>
    <n v="1"/>
    <n v="273"/>
  </r>
  <r>
    <n v="251"/>
    <s v="O' Kelleher"/>
    <s v="Lena"/>
    <s v="lokelleher6y@nature.com"/>
    <s v="Hettinger, Kautzer and Schiller"/>
    <s v="Training"/>
    <s v="Female"/>
    <s v="223.50.211.216"/>
    <n v="437.65599570308603"/>
    <d v="2023-04-08T00:00:00"/>
    <n v="494.54"/>
    <n v="494.54"/>
    <d v="2023-02-04T00:00:00"/>
    <n v="2023"/>
    <x v="10"/>
    <n v="1"/>
    <n v="-63"/>
  </r>
  <r>
    <n v="976"/>
    <s v="Maidens"/>
    <s v="Lillian"/>
    <s v="lmaidensr3@dailymotion.com"/>
    <s v="Ortiz-Harvey"/>
    <s v="Sales"/>
    <s v="Female"/>
    <s v="134.246.200.217"/>
    <n v="437.763545941416"/>
    <d v="2023-01-08T00:00:00"/>
    <n v="192.24"/>
    <n v="192.24"/>
    <d v="2023-09-22T00:00:00"/>
    <n v="2023"/>
    <x v="7"/>
    <n v="0"/>
    <n v="257"/>
  </r>
  <r>
    <n v="439"/>
    <s v="Jahan"/>
    <s v="Palm"/>
    <s v="pjahanc6@e-recht24.de"/>
    <s v="Adams-Homenick"/>
    <s v="Marketing"/>
    <s v="Male"/>
    <s v="75.61.1.213"/>
    <n v="438.63815033883918"/>
    <d v="2023-07-06T00:00:00"/>
    <n v="230.7"/>
    <n v="230.7"/>
    <d v="2022-12-22T00:00:00"/>
    <n v="2022"/>
    <x v="1"/>
    <n v="0"/>
    <n v="-196"/>
  </r>
  <r>
    <n v="529"/>
    <s v="Dyter"/>
    <s v="Julianna"/>
    <s v="jdytereo@smh.com.au"/>
    <s v="Fisher-Morissette"/>
    <s v="Accounting"/>
    <s v="Female"/>
    <s v="158.252.107.237"/>
    <n v="438.87797658413825"/>
    <d v="2022-11-14T00:00:00"/>
    <n v="355.84"/>
    <n v="355.84"/>
    <d v="2023-09-10T00:00:00"/>
    <n v="2023"/>
    <x v="7"/>
    <n v="0"/>
    <n v="300"/>
  </r>
  <r>
    <n v="926"/>
    <s v="Fairtlough"/>
    <s v="Felipa"/>
    <s v="ffairtloughpp@wikipedia.org"/>
    <s v="Lakin, Keebler and Johns"/>
    <s v="Sales"/>
    <s v="Female"/>
    <s v="33.132.96.53"/>
    <n v="439.37249900773668"/>
    <m/>
    <n v="408.68"/>
    <n v="408.68"/>
    <d v="2023-11-05T00:00:00"/>
    <n v="2023"/>
    <x v="9"/>
    <n v="0"/>
    <s v=""/>
  </r>
  <r>
    <n v="402"/>
    <s v="Clemmett"/>
    <s v="Gayle"/>
    <s v="gclemmettb5@nytimes.com"/>
    <s v="Lakin, Keebler and Johns"/>
    <s v="Research and Development"/>
    <s v="Male"/>
    <s v="62.135.42.158"/>
    <n v="439.72366740862117"/>
    <d v="2023-09-02T00:00:00"/>
    <n v="107.19"/>
    <n v="107.19"/>
    <d v="2022-11-27T00:00:00"/>
    <n v="2022"/>
    <x v="12"/>
    <n v="0"/>
    <n v="-279"/>
  </r>
  <r>
    <n v="838"/>
    <s v="Clogg"/>
    <s v="Lotte"/>
    <s v="lcloggn9@cdbaby.com"/>
    <s v="Fisher-Morissette"/>
    <s v="Marketing"/>
    <s v="Female"/>
    <s v="1.151.9.209"/>
    <n v="439.80480374134186"/>
    <d v="2023-05-13T00:00:00"/>
    <n v="320.27"/>
    <n v="320.27"/>
    <d v="2022-12-31T00:00:00"/>
    <n v="2022"/>
    <x v="1"/>
    <n v="0"/>
    <n v="-133"/>
  </r>
  <r>
    <n v="776"/>
    <s v="Hincham"/>
    <s v="Malchy"/>
    <s v="mhinchamlj@cargocollective.com"/>
    <s v="Lakin, Keebler and Johns"/>
    <s v="Business Development"/>
    <s v="Male"/>
    <s v="196.187.2.236"/>
    <n v="440.02493201922954"/>
    <d v="2023-05-26T00:00:00"/>
    <n v="123.59"/>
    <n v="123.59"/>
    <d v="2023-01-12T00:00:00"/>
    <n v="2023"/>
    <x v="0"/>
    <n v="0"/>
    <n v="-134"/>
  </r>
  <r>
    <n v="403"/>
    <s v="Haug"/>
    <s v="Barron"/>
    <s v="bhaugb6@photobucket.com"/>
    <s v="Hettinger, Kautzer and Schiller"/>
    <s v="Business Development"/>
    <s v="Male"/>
    <s v="203.119.35.134"/>
    <n v="441.32190076242142"/>
    <d v="2023-03-02T00:00:00"/>
    <n v="493.06"/>
    <n v="493.06"/>
    <d v="2023-01-10T00:00:00"/>
    <n v="2023"/>
    <x v="0"/>
    <n v="1"/>
    <n v="-51"/>
  </r>
  <r>
    <n v="91"/>
    <s v="Pottle"/>
    <s v="Fionna"/>
    <s v="fpottle2i@parallels.com"/>
    <s v="Ziemann Group"/>
    <s v="Training"/>
    <s v="Female"/>
    <s v="172.40.165.189"/>
    <n v="442.25912265464245"/>
    <d v="2023-06-25T00:00:00"/>
    <n v="223.43"/>
    <n v="223.43"/>
    <d v="2023-08-22T00:00:00"/>
    <n v="2023"/>
    <x v="13"/>
    <n v="0"/>
    <n v="58"/>
  </r>
  <r>
    <n v="48"/>
    <s v="Carreck"/>
    <s v="Marketa"/>
    <s v="mcarreck1b@msn.com"/>
    <s v="Adams-Homenick"/>
    <s v="Engineering"/>
    <s v="Female"/>
    <s v="137.93.227.223"/>
    <n v="443.62523115977001"/>
    <d v="2023-06-06T00:00:00"/>
    <n v="124.69"/>
    <n v="124.69"/>
    <d v="2023-01-21T00:00:00"/>
    <n v="2023"/>
    <x v="0"/>
    <n v="0"/>
    <n v="-136"/>
  </r>
  <r>
    <n v="223"/>
    <s v="Disley"/>
    <s v="Adam"/>
    <s v="adisley66@fda.gov"/>
    <s v="Adams-Homenick"/>
    <s v="Engineering"/>
    <s v="Male"/>
    <s v="61.70.133.164"/>
    <n v="443.9944863577374"/>
    <d v="2023-09-15T00:00:00"/>
    <n v="432.81"/>
    <n v="432.81"/>
    <d v="2023-01-01T00:00:00"/>
    <n v="2023"/>
    <x v="0"/>
    <n v="0"/>
    <n v="-257"/>
  </r>
  <r>
    <n v="358"/>
    <s v="Dominy"/>
    <s v="Omero"/>
    <s v="odominy9x@reference.com"/>
    <s v="Adams-Homenick"/>
    <s v="Accounting"/>
    <s v="Male"/>
    <s v="198.163.218.162"/>
    <n v="444.06314274949807"/>
    <d v="2022-11-07T00:00:00"/>
    <n v="303.01"/>
    <n v="303.01"/>
    <d v="2023-02-08T00:00:00"/>
    <n v="2023"/>
    <x v="10"/>
    <n v="0"/>
    <n v="93"/>
  </r>
  <r>
    <n v="437"/>
    <s v="Metts"/>
    <s v="Faulkner"/>
    <s v="fmettsc4@goodreads.com"/>
    <s v="Fisher-Morissette"/>
    <s v="Marketing"/>
    <s v="Male"/>
    <s v="25.50.64.67"/>
    <n v="444.39012622108248"/>
    <d v="2023-07-20T00:00:00"/>
    <n v="128.24"/>
    <n v="128.24"/>
    <d v="2023-10-06T00:00:00"/>
    <n v="2023"/>
    <x v="6"/>
    <n v="0"/>
    <n v="78"/>
  </r>
  <r>
    <n v="227"/>
    <s v="Reeds"/>
    <s v="Kora"/>
    <s v="kreeds6a@ted.com"/>
    <s v="Wunsch, Gutkowski and Berge"/>
    <s v="Business Development"/>
    <s v="Female"/>
    <s v="1.102.135.81"/>
    <n v="444.44600104979395"/>
    <d v="2023-04-02T00:00:00"/>
    <n v="470.31"/>
    <n v="470.31"/>
    <d v="2023-02-10T00:00:00"/>
    <n v="2023"/>
    <x v="10"/>
    <n v="1"/>
    <n v="-51"/>
  </r>
  <r>
    <n v="46"/>
    <s v="Shepperd"/>
    <s v="Mart"/>
    <s v="mshepperd19@uol.com.br"/>
    <s v="Fisher-Morissette"/>
    <s v="Sales"/>
    <s v="Male"/>
    <s v="107.249.220.4"/>
    <n v="445.00318817725531"/>
    <d v="2023-04-01T00:00:00"/>
    <n v="439.86"/>
    <n v="439.86"/>
    <d v="2023-08-24T00:00:00"/>
    <n v="2023"/>
    <x v="13"/>
    <n v="0"/>
    <n v="145"/>
  </r>
  <r>
    <n v="322"/>
    <s v="Winham"/>
    <s v="Maximilian"/>
    <s v="mwinham8x@google.nl"/>
    <s v="Kuphal-Tillman"/>
    <s v="Sales"/>
    <s v="Male"/>
    <s v="19.207.1.250"/>
    <n v="445.58980928270392"/>
    <d v="2023-10-10T00:00:00"/>
    <m/>
    <n v="0"/>
    <d v="2023-07-16T00:00:00"/>
    <n v="2023"/>
    <x v="5"/>
    <n v="0"/>
    <n v="-86"/>
  </r>
  <r>
    <n v="999"/>
    <s v="Casebourne"/>
    <s v="Harri"/>
    <s v="hcasebournerq@usnews.com"/>
    <s v="Bauch LLC"/>
    <s v="Accounting"/>
    <s v="Female"/>
    <s v="65.218.224.165"/>
    <n v="445.62275457589493"/>
    <d v="2023-02-26T00:00:00"/>
    <n v="336.73"/>
    <n v="336.73"/>
    <d v="2023-06-16T00:00:00"/>
    <n v="2023"/>
    <x v="3"/>
    <n v="0"/>
    <n v="110"/>
  </r>
  <r>
    <n v="55"/>
    <s v="Mitcham"/>
    <s v="Gradey"/>
    <s v="gmitcham1i@yolasite.com"/>
    <s v="Bauch LLC"/>
    <s v="Engineering"/>
    <s v="Male"/>
    <s v="13.208.183.45"/>
    <n v="446.35684786309406"/>
    <d v="2022-11-24T00:00:00"/>
    <n v="325.24"/>
    <n v="325.24"/>
    <d v="2023-05-23T00:00:00"/>
    <n v="2023"/>
    <x v="8"/>
    <n v="0"/>
    <n v="180"/>
  </r>
  <r>
    <n v="435"/>
    <s v="Drewell"/>
    <s v="Vinnie"/>
    <s v="vdrewellc2@slate.com"/>
    <s v="Lakin, Keebler and Johns"/>
    <s v="Services"/>
    <s v="Female"/>
    <s v="10.63.238.216"/>
    <n v="446.52839511268934"/>
    <d v="2023-05-19T00:00:00"/>
    <n v="334.91"/>
    <n v="334.91"/>
    <d v="2023-03-31T00:00:00"/>
    <n v="2023"/>
    <x v="2"/>
    <n v="0"/>
    <n v="-49"/>
  </r>
  <r>
    <n v="955"/>
    <s v="Toland"/>
    <s v="Harold"/>
    <s v="htolandqi@tuttocitta.it"/>
    <s v="Lakin, Keebler and Johns"/>
    <s v="Product Management"/>
    <s v="Male"/>
    <s v="92.77.127.33"/>
    <n v="446.68456987415198"/>
    <d v="2023-07-06T00:00:00"/>
    <m/>
    <n v="0"/>
    <d v="2023-07-14T00:00:00"/>
    <n v="2023"/>
    <x v="5"/>
    <n v="0"/>
    <n v="8"/>
  </r>
  <r>
    <n v="582"/>
    <s v="Kinnane"/>
    <s v="Christiane"/>
    <s v="ckinnaneg5@themeforest.net"/>
    <s v="Herzog, Mueller and Heidenreich"/>
    <s v="Legal"/>
    <s v="Female"/>
    <s v="247.146.56.220"/>
    <n v="446.92820895539984"/>
    <d v="2022-10-08T00:00:00"/>
    <n v="482.17"/>
    <n v="482.17"/>
    <d v="2023-04-24T00:00:00"/>
    <n v="2023"/>
    <x v="4"/>
    <n v="1"/>
    <n v="198"/>
  </r>
  <r>
    <n v="273"/>
    <s v="Roswarn"/>
    <s v="Carter"/>
    <s v="croswarn7k@shinystat.com"/>
    <s v="Wunsch, Gutkowski and Berge"/>
    <s v="Product Management"/>
    <s v="Male"/>
    <s v="71.69.32.17"/>
    <n v="446.99446644183985"/>
    <d v="2022-11-23T00:00:00"/>
    <n v="442.11"/>
    <n v="442.11"/>
    <d v="2023-07-02T00:00:00"/>
    <n v="2023"/>
    <x v="5"/>
    <n v="0"/>
    <n v="221"/>
  </r>
  <r>
    <n v="710"/>
    <s v="Jaquiss"/>
    <s v="Bryn"/>
    <s v="bjaquissjp@csmonitor.com"/>
    <s v="Gerlach Inc"/>
    <s v="Product Management"/>
    <s v="Male"/>
    <s v="134.176.203.40"/>
    <n v="447.05954318672042"/>
    <d v="2023-08-17T00:00:00"/>
    <n v="195.07"/>
    <n v="195.07"/>
    <d v="2023-03-26T00:00:00"/>
    <n v="2023"/>
    <x v="2"/>
    <n v="0"/>
    <n v="-144"/>
  </r>
  <r>
    <n v="466"/>
    <s v="Karet"/>
    <s v="Chrotoem"/>
    <s v="ckaretcx@craigslist.org"/>
    <s v="Fisher-Morissette"/>
    <s v="Training"/>
    <s v="Male"/>
    <s v="36.99.206.149"/>
    <n v="447.39506077825774"/>
    <d v="2023-05-13T00:00:00"/>
    <n v="428.02"/>
    <n v="428.02"/>
    <d v="2023-07-13T00:00:00"/>
    <n v="2023"/>
    <x v="5"/>
    <n v="0"/>
    <n v="61"/>
  </r>
  <r>
    <n v="973"/>
    <s v="Forrester"/>
    <s v="Patsy"/>
    <s v="pforresterr0@etsy.com"/>
    <s v="Lakin, Keebler and Johns"/>
    <s v="Services"/>
    <s v="Male"/>
    <s v="31.4.51.183"/>
    <n v="448.29860630845428"/>
    <d v="2022-10-21T00:00:00"/>
    <n v="184.79"/>
    <n v="184.79"/>
    <d v="2023-09-20T00:00:00"/>
    <n v="2023"/>
    <x v="7"/>
    <n v="0"/>
    <n v="334"/>
  </r>
  <r>
    <n v="128"/>
    <s v="Relton"/>
    <s v="Keelia"/>
    <s v="krelton3j@elpais.com"/>
    <s v="Hettinger, Kautzer and Schiller"/>
    <s v="Sales"/>
    <s v="Female"/>
    <s v="112.102.142.25"/>
    <n v="448.75425733064634"/>
    <d v="2022-12-29T00:00:00"/>
    <n v="352.31"/>
    <n v="352.31"/>
    <d v="2023-04-07T00:00:00"/>
    <n v="2023"/>
    <x v="4"/>
    <n v="0"/>
    <n v="99"/>
  </r>
  <r>
    <n v="538"/>
    <s v="Van den Broek"/>
    <s v="Nerta"/>
    <s v="nvandenbroekex@ow.ly"/>
    <s v="Kuphal-Tillman"/>
    <s v="Product Management"/>
    <s v="Female"/>
    <s v="74.80.3.60"/>
    <n v="449.38762365832594"/>
    <d v="2023-07-15T00:00:00"/>
    <n v="247.1"/>
    <n v="247.1"/>
    <d v="2023-07-06T00:00:00"/>
    <n v="2023"/>
    <x v="5"/>
    <n v="0"/>
    <n v="-9"/>
  </r>
  <r>
    <n v="866"/>
    <s v="Gland"/>
    <s v="Nina"/>
    <s v="nglando1@ameblo.jp"/>
    <s v="Hettinger, Kautzer and Schiller"/>
    <s v="Business Development"/>
    <s v="Female"/>
    <s v="253.80.158.87"/>
    <n v="449.7210281626368"/>
    <d v="2023-06-12T00:00:00"/>
    <m/>
    <n v="0"/>
    <d v="2022-12-29T00:00:00"/>
    <n v="2022"/>
    <x v="1"/>
    <n v="0"/>
    <n v="-165"/>
  </r>
  <r>
    <n v="159"/>
    <s v="Millington"/>
    <s v="Alison"/>
    <s v="amillington4e@imageshack.us"/>
    <s v="Fisher-Morissette"/>
    <s v="Services"/>
    <s v="Female"/>
    <s v="24.108.41.54"/>
    <n v="450.44809591107355"/>
    <d v="2023-03-07T00:00:00"/>
    <n v="141.34"/>
    <n v="141.34"/>
    <m/>
    <n v="1900"/>
    <x v="11"/>
    <n v="0"/>
    <s v=""/>
  </r>
  <r>
    <n v="370"/>
    <s v="Tesseyman"/>
    <s v="Lee"/>
    <s v="ltesseymana9@oakley.com"/>
    <s v="Ziemann Group"/>
    <s v="Research and Development"/>
    <s v="Male"/>
    <s v="45.138.43.86"/>
    <n v="450.54834501616529"/>
    <d v="2023-05-24T00:00:00"/>
    <n v="312.02"/>
    <n v="312.02"/>
    <d v="2023-10-18T00:00:00"/>
    <n v="2023"/>
    <x v="6"/>
    <n v="0"/>
    <n v="147"/>
  </r>
  <r>
    <n v="100"/>
    <s v="Oldnall"/>
    <s v="Neilla"/>
    <s v="noldnall2r@lycos.com"/>
    <s v="Herzog, Mueller and Heidenreich"/>
    <s v="Marketing"/>
    <s v="Female"/>
    <s v="37.78.197.15"/>
    <n v="450.77982900364327"/>
    <d v="2022-11-05T00:00:00"/>
    <n v="429.25"/>
    <n v="429.25"/>
    <d v="2023-07-10T00:00:00"/>
    <n v="2023"/>
    <x v="5"/>
    <n v="0"/>
    <n v="247"/>
  </r>
  <r>
    <n v="749"/>
    <s v="Franz-Schoninger"/>
    <s v="Devonna"/>
    <s v="dfranzschoningerks@nifty.com"/>
    <s v="Fisher-Morissette"/>
    <s v="Product Management"/>
    <s v="Female"/>
    <s v="23.60.98.230"/>
    <n v="450.78764131015856"/>
    <d v="2023-02-25T00:00:00"/>
    <n v="408.86"/>
    <n v="408.86"/>
    <d v="2023-02-10T00:00:00"/>
    <n v="2023"/>
    <x v="10"/>
    <n v="0"/>
    <n v="-15"/>
  </r>
  <r>
    <n v="661"/>
    <s v="Mocquer"/>
    <s v="Hurleigh"/>
    <s v="hmocqueric@myspace.com"/>
    <s v="Gerlach Inc"/>
    <s v="Human Resources"/>
    <s v="Male"/>
    <s v="169.147.86.157"/>
    <n v="450.98515159541171"/>
    <d v="2023-04-25T00:00:00"/>
    <n v="236.57"/>
    <n v="236.57"/>
    <d v="2023-06-21T00:00:00"/>
    <n v="2023"/>
    <x v="3"/>
    <n v="0"/>
    <n v="57"/>
  </r>
  <r>
    <n v="527"/>
    <s v="Noto"/>
    <s v="Donny"/>
    <s v="dnotoem@prnewswire.com"/>
    <s v="Lakin, Keebler and Johns"/>
    <s v="Research and Development"/>
    <s v="Male"/>
    <s v="92.243.222.217"/>
    <n v="451.3462249003062"/>
    <d v="2022-09-21T00:00:00"/>
    <n v="191.41"/>
    <n v="191.41"/>
    <d v="2023-01-29T00:00:00"/>
    <n v="2023"/>
    <x v="0"/>
    <n v="0"/>
    <n v="130"/>
  </r>
  <r>
    <n v="168"/>
    <s v="Carus"/>
    <s v="Emelen"/>
    <s v="ecarus4n@wikimedia.org"/>
    <s v="Bauch LLC"/>
    <s v="Marketing"/>
    <s v="Male"/>
    <s v="180.180.219.205"/>
    <n v="451.72593766094894"/>
    <d v="2022-09-25T00:00:00"/>
    <n v="146.19"/>
    <n v="146.19"/>
    <d v="2023-05-26T00:00:00"/>
    <n v="2023"/>
    <x v="8"/>
    <n v="0"/>
    <n v="243"/>
  </r>
  <r>
    <n v="716"/>
    <s v="Teanby"/>
    <s v="Ashia"/>
    <s v="ateanbyjv@issuu.com"/>
    <s v="Lakin, Keebler and Johns"/>
    <s v="Sales"/>
    <s v="Female"/>
    <s v="196.162.84.48"/>
    <n v="451.93502086133225"/>
    <d v="2022-08-30T00:00:00"/>
    <n v="169.88"/>
    <n v="169.88"/>
    <d v="2023-09-14T00:00:00"/>
    <n v="2023"/>
    <x v="7"/>
    <n v="0"/>
    <n v="380"/>
  </r>
  <r>
    <n v="383"/>
    <s v="McKall"/>
    <s v="Kiel"/>
    <s v="kmckallam@devhub.com"/>
    <s v="Quigley-Rowe"/>
    <s v="Support"/>
    <s v="Male"/>
    <s v="219.246.202.117"/>
    <n v="452.0601856351476"/>
    <d v="2023-05-05T00:00:00"/>
    <n v="290.45"/>
    <n v="290.45"/>
    <d v="2023-07-09T00:00:00"/>
    <n v="2023"/>
    <x v="5"/>
    <n v="0"/>
    <n v="65"/>
  </r>
  <r>
    <n v="501"/>
    <s v="Burmingham"/>
    <s v="Cynthia"/>
    <s v="cburminghamdw@desdev.cn"/>
    <s v="Herzog, Mueller and Heidenreich"/>
    <s v="Research and Development"/>
    <s v="Female"/>
    <s v="230.242.215.48"/>
    <n v="452.21083977957426"/>
    <d v="2023-07-28T00:00:00"/>
    <n v="243.71"/>
    <n v="243.71"/>
    <d v="2023-01-26T00:00:00"/>
    <n v="2023"/>
    <x v="0"/>
    <n v="0"/>
    <n v="-183"/>
  </r>
  <r>
    <n v="569"/>
    <s v="Tribble"/>
    <s v="Eulalie"/>
    <s v="etribblefs@moonfruit.com"/>
    <s v="Gerlach Inc"/>
    <s v="Marketing"/>
    <s v="Female"/>
    <s v="9.103.91.44"/>
    <n v="452.65899924218257"/>
    <d v="2023-07-31T00:00:00"/>
    <n v="153.82"/>
    <n v="153.82"/>
    <d v="2023-08-24T00:00:00"/>
    <n v="2023"/>
    <x v="13"/>
    <n v="0"/>
    <n v="24"/>
  </r>
  <r>
    <n v="731"/>
    <s v="Edgson"/>
    <s v="Godart"/>
    <s v="gedgsonka@npr.org"/>
    <s v="Lakin, Keebler and Johns"/>
    <s v="Engineering"/>
    <s v="Male"/>
    <s v="55.225.142.187"/>
    <n v="452.76427450715994"/>
    <d v="2023-05-23T00:00:00"/>
    <n v="456.16"/>
    <n v="456.16"/>
    <d v="2023-09-19T00:00:00"/>
    <n v="2023"/>
    <x v="7"/>
    <n v="1"/>
    <n v="119"/>
  </r>
  <r>
    <n v="369"/>
    <s v="Poundford"/>
    <s v="Val"/>
    <s v="vpoundforda8@cbc.ca"/>
    <s v="Quigley-Rowe"/>
    <s v="Support"/>
    <s v="Male"/>
    <s v="178.193.17.179"/>
    <n v="453.22602417271429"/>
    <d v="2022-09-29T00:00:00"/>
    <n v="179.57"/>
    <n v="179.57"/>
    <m/>
    <n v="1900"/>
    <x v="11"/>
    <n v="0"/>
    <s v=""/>
  </r>
  <r>
    <n v="355"/>
    <s v="Geeritz"/>
    <s v="Shawn"/>
    <s v="sgeeritz9u@admin.ch"/>
    <s v="Hettinger, Kautzer and Schiller"/>
    <s v="Product Management"/>
    <s v="Male"/>
    <s v="62.76.202.228"/>
    <n v="454.51730456910411"/>
    <d v="2023-10-07T00:00:00"/>
    <n v="464.26"/>
    <n v="464.26"/>
    <d v="2023-03-28T00:00:00"/>
    <n v="2023"/>
    <x v="2"/>
    <n v="1"/>
    <n v="-193"/>
  </r>
  <r>
    <n v="239"/>
    <s v="Motion"/>
    <s v="Reynolds"/>
    <s v="rmotion6m@arstechnica.com"/>
    <s v="Feil, Breitenberg and Rice"/>
    <s v="Product Management"/>
    <s v="Male"/>
    <s v="246.147.99.79"/>
    <n v="454.58427235642927"/>
    <d v="2023-04-17T00:00:00"/>
    <n v="386.14"/>
    <n v="386.14"/>
    <d v="2023-08-12T00:00:00"/>
    <n v="2023"/>
    <x v="13"/>
    <n v="0"/>
    <n v="117"/>
  </r>
  <r>
    <n v="209"/>
    <s v="Andryunin"/>
    <s v="Candida"/>
    <s v="candryunin5s@nature.com"/>
    <s v="Adams-Homenick"/>
    <s v="Business Development"/>
    <s v="Female"/>
    <s v="71.219.241.194"/>
    <n v="455.01428981163895"/>
    <d v="2022-10-29T00:00:00"/>
    <n v="117.3"/>
    <n v="117.3"/>
    <d v="2023-04-19T00:00:00"/>
    <n v="2023"/>
    <x v="4"/>
    <n v="0"/>
    <n v="172"/>
  </r>
  <r>
    <n v="691"/>
    <s v="Heggman"/>
    <s v="Wylie"/>
    <s v="wheggmanj6@ameblo.jp"/>
    <s v="Herzog, Mueller and Heidenreich"/>
    <s v="Human Resources"/>
    <s v="Male"/>
    <s v="95.114.249.47"/>
    <n v="455.14331154388776"/>
    <d v="2023-06-30T00:00:00"/>
    <n v="448.33"/>
    <n v="448.33"/>
    <d v="2023-10-30T00:00:00"/>
    <n v="2023"/>
    <x v="6"/>
    <n v="0"/>
    <n v="122"/>
  </r>
  <r>
    <n v="768"/>
    <s v="Witherden"/>
    <s v="Ase"/>
    <s v="awitherdenlb@github.com"/>
    <s v="Glover and Sons"/>
    <s v="Research and Development"/>
    <s v="Male"/>
    <s v="254.241.123.170"/>
    <n v="455.86436625177373"/>
    <d v="2023-01-26T00:00:00"/>
    <n v="113.23"/>
    <n v="113.23"/>
    <d v="2023-03-30T00:00:00"/>
    <n v="2023"/>
    <x v="2"/>
    <n v="0"/>
    <n v="63"/>
  </r>
  <r>
    <n v="210"/>
    <s v="Webb"/>
    <s v="Kikelia"/>
    <s v="kwebb5t@hostgator.com"/>
    <s v="Feil, Breitenberg and Rice"/>
    <s v="Business Development"/>
    <s v="Female"/>
    <s v="59.91.134.55"/>
    <n v="456.22634807651832"/>
    <d v="2023-09-14T00:00:00"/>
    <n v="250.04"/>
    <n v="250.04"/>
    <d v="2023-07-25T00:00:00"/>
    <n v="2023"/>
    <x v="5"/>
    <n v="0"/>
    <n v="-51"/>
  </r>
  <r>
    <n v="803"/>
    <s v="Abdey"/>
    <s v="Kamilah"/>
    <s v="kabdeyma@sitemeter.com"/>
    <s v="Bauch LLC"/>
    <s v="Legal"/>
    <s v="Female"/>
    <s v="164.239.45.252"/>
    <n v="457.3320666735201"/>
    <d v="2023-03-13T00:00:00"/>
    <n v="440.87"/>
    <n v="440.87"/>
    <d v="2023-08-25T00:00:00"/>
    <n v="2023"/>
    <x v="13"/>
    <n v="0"/>
    <n v="165"/>
  </r>
  <r>
    <n v="311"/>
    <s v="McKeag"/>
    <s v="Bourke"/>
    <s v="bmckeag8m@imageshack.us"/>
    <s v="Hettinger, Kautzer and Schiller"/>
    <s v="Accounting"/>
    <s v="Male"/>
    <s v="8.133.87.166"/>
    <n v="457.35341624132923"/>
    <d v="2023-07-24T00:00:00"/>
    <m/>
    <n v="0"/>
    <d v="2023-05-12T00:00:00"/>
    <n v="2023"/>
    <x v="8"/>
    <n v="0"/>
    <n v="-73"/>
  </r>
  <r>
    <n v="233"/>
    <s v="Goodrich"/>
    <s v="Lucius"/>
    <s v="lgoodrich6g@instagram.com"/>
    <s v="Ziemann Group"/>
    <s v="Human Resources"/>
    <s v="Male"/>
    <s v="11.13.15.218"/>
    <n v="458.38356589853265"/>
    <d v="2023-04-17T00:00:00"/>
    <n v="258.76"/>
    <n v="258.76"/>
    <d v="2023-05-04T00:00:00"/>
    <n v="2023"/>
    <x v="8"/>
    <n v="0"/>
    <n v="17"/>
  </r>
  <r>
    <n v="325"/>
    <s v="Pesterfield"/>
    <s v="Godwin"/>
    <s v="gpesterfield90@ow.ly"/>
    <s v="Lakin, Keebler and Johns"/>
    <s v="Legal"/>
    <s v="Male"/>
    <s v="122.194.243.141"/>
    <n v="459.0429868330209"/>
    <d v="2023-01-29T00:00:00"/>
    <n v="203.53"/>
    <n v="203.53"/>
    <d v="2023-02-11T00:00:00"/>
    <n v="2023"/>
    <x v="10"/>
    <n v="0"/>
    <n v="13"/>
  </r>
  <r>
    <n v="930"/>
    <s v="Greenhow"/>
    <s v="Madison"/>
    <s v="mgreenhowpt@discuz.net"/>
    <s v="Adams-Homenick"/>
    <s v="Support"/>
    <s v="Male"/>
    <s v="141.222.240.63"/>
    <n v="460.13681345005278"/>
    <d v="2022-10-08T00:00:00"/>
    <n v="146.18"/>
    <n v="146.18"/>
    <d v="2023-05-09T00:00:00"/>
    <n v="2023"/>
    <x v="8"/>
    <n v="0"/>
    <n v="213"/>
  </r>
  <r>
    <n v="511"/>
    <s v="Pauling"/>
    <s v="Ella"/>
    <s v="epaulinge6@1688.com"/>
    <s v="Ortiz-Harvey"/>
    <s v="Marketing"/>
    <s v="Female"/>
    <s v="3.139.239.229"/>
    <n v="460.32236209461956"/>
    <d v="2022-11-26T00:00:00"/>
    <m/>
    <n v="0"/>
    <d v="2023-02-28T00:00:00"/>
    <n v="2023"/>
    <x v="10"/>
    <n v="0"/>
    <n v="94"/>
  </r>
  <r>
    <n v="337"/>
    <s v="Serrier"/>
    <s v="Judas"/>
    <s v="jserrier9c@dot.gov"/>
    <s v="Quigley-Rowe"/>
    <s v="Training"/>
    <s v="Male"/>
    <s v="117.145.18.63"/>
    <n v="461.26013091051317"/>
    <d v="2023-07-25T00:00:00"/>
    <n v="460.68"/>
    <n v="460.68"/>
    <d v="2023-02-06T00:00:00"/>
    <n v="2023"/>
    <x v="10"/>
    <n v="0"/>
    <n v="-169"/>
  </r>
  <r>
    <n v="847"/>
    <s v="Cleghorn"/>
    <s v="Guntar"/>
    <s v="gcleghornni@harvard.edu"/>
    <s v="Bauch LLC"/>
    <s v="Services"/>
    <s v="Male"/>
    <s v="189.72.144.180"/>
    <n v="461.70180856507898"/>
    <d v="2022-11-25T00:00:00"/>
    <n v="197.94"/>
    <n v="197.94"/>
    <d v="2023-07-30T00:00:00"/>
    <n v="2023"/>
    <x v="5"/>
    <n v="0"/>
    <n v="247"/>
  </r>
  <r>
    <n v="23"/>
    <s v="Chaffey"/>
    <s v="Noby"/>
    <s v="nchaffeym@odnoklassniki.ru"/>
    <s v="Gerlach Inc"/>
    <s v="Services"/>
    <s v="Male"/>
    <s v="66.139.177.197"/>
    <n v="463.0636134392966"/>
    <d v="2023-09-20T00:00:00"/>
    <n v="483.37"/>
    <n v="483.37"/>
    <d v="2023-08-01T00:00:00"/>
    <n v="2023"/>
    <x v="13"/>
    <n v="1"/>
    <n v="-50"/>
  </r>
  <r>
    <n v="666"/>
    <s v="Booij"/>
    <s v="Thoma"/>
    <s v="tbooijih@spiegel.de"/>
    <s v="Lakin, Keebler and Johns"/>
    <s v="Accounting"/>
    <s v="Male"/>
    <s v="211.81.143.105"/>
    <n v="463.42843199257089"/>
    <d v="2023-07-26T00:00:00"/>
    <n v="482.68"/>
    <n v="482.68"/>
    <d v="2023-10-21T00:00:00"/>
    <n v="2023"/>
    <x v="6"/>
    <n v="1"/>
    <n v="87"/>
  </r>
  <r>
    <n v="586"/>
    <s v="Kopps"/>
    <s v="Roselia"/>
    <s v="rkoppsg9@sina.com.cn"/>
    <s v="Kuphal-Tillman"/>
    <s v="Support"/>
    <s v="Female"/>
    <s v="93.136.203.152"/>
    <n v="463.57055844577764"/>
    <d v="2023-05-11T00:00:00"/>
    <n v="384"/>
    <n v="384"/>
    <d v="2023-10-19T00:00:00"/>
    <n v="2023"/>
    <x v="6"/>
    <n v="0"/>
    <n v="161"/>
  </r>
  <r>
    <n v="447"/>
    <s v="Pavolillo"/>
    <s v="Waldo"/>
    <s v="wpavolilloce@howstuffworks.com"/>
    <s v="Quigley-Rowe"/>
    <s v="Legal"/>
    <s v="Male"/>
    <s v="241.210.157.161"/>
    <n v="463.91893056828172"/>
    <d v="2022-10-22T00:00:00"/>
    <n v="250.36"/>
    <n v="250.36"/>
    <d v="2022-11-15T00:00:00"/>
    <n v="2022"/>
    <x v="12"/>
    <n v="0"/>
    <n v="24"/>
  </r>
  <r>
    <n v="279"/>
    <s v="Benham"/>
    <s v="Mart"/>
    <s v="jbenham7q@addthis.com"/>
    <s v="Lakin, Keebler and Johns"/>
    <s v="Human Resources"/>
    <s v="Male"/>
    <s v="236.35.123.67"/>
    <n v="464.29179577187074"/>
    <d v="2022-11-04T00:00:00"/>
    <n v="478.01"/>
    <n v="478.01"/>
    <d v="2023-09-03T00:00:00"/>
    <n v="2023"/>
    <x v="7"/>
    <n v="1"/>
    <n v="303"/>
  </r>
  <r>
    <n v="781"/>
    <s v="Mellonby"/>
    <s v="Michell"/>
    <s v="mmellonbylo@wsj.com"/>
    <s v="Adams-Homenick"/>
    <s v="Engineering"/>
    <s v="Female"/>
    <s v="38.17.210.176"/>
    <n v="465.03137500611609"/>
    <d v="2022-12-21T00:00:00"/>
    <n v="268.95999999999998"/>
    <n v="268.95999999999998"/>
    <d v="2023-07-11T00:00:00"/>
    <n v="2023"/>
    <x v="5"/>
    <n v="0"/>
    <n v="202"/>
  </r>
  <r>
    <n v="412"/>
    <s v="Jose"/>
    <s v="Walker"/>
    <s v="wjosebf@toplist.cz"/>
    <s v="Wunsch, Gutkowski and Berge"/>
    <s v="Sales"/>
    <s v="Male"/>
    <s v="188.14.157.227"/>
    <n v="465.12472135334548"/>
    <d v="2023-05-27T00:00:00"/>
    <n v="273.5"/>
    <n v="273.5"/>
    <d v="2023-06-01T00:00:00"/>
    <n v="2023"/>
    <x v="3"/>
    <n v="0"/>
    <n v="5"/>
  </r>
  <r>
    <n v="131"/>
    <s v="Kubelka"/>
    <s v="Gretna"/>
    <s v="gkubelka3m@fastcompany.com"/>
    <s v="Adams-Homenick"/>
    <s v="Services"/>
    <s v="Female"/>
    <s v="114.249.244.14"/>
    <n v="466.01874825513607"/>
    <d v="2023-02-16T00:00:00"/>
    <n v="324.73"/>
    <n v="324.73"/>
    <d v="2023-01-11T00:00:00"/>
    <n v="2023"/>
    <x v="0"/>
    <n v="0"/>
    <n v="-36"/>
  </r>
  <r>
    <n v="815"/>
    <s v="Brundrett"/>
    <s v="Luci"/>
    <s v="lbrundrettmm@digg.com"/>
    <s v="Herzog, Mueller and Heidenreich"/>
    <s v="Legal"/>
    <s v="Female"/>
    <s v="224.254.179.213"/>
    <n v="466.05755201642421"/>
    <d v="2023-07-22T00:00:00"/>
    <n v="110.97"/>
    <n v="110.97"/>
    <d v="2023-03-04T00:00:00"/>
    <n v="2023"/>
    <x v="2"/>
    <n v="0"/>
    <n v="-140"/>
  </r>
  <r>
    <n v="957"/>
    <s v="Antalffy"/>
    <s v="Morrie"/>
    <s v="mantalffyqk@hatena.ne.jp"/>
    <s v="Hettinger, Kautzer and Schiller"/>
    <s v="Product Management"/>
    <s v="Male"/>
    <s v="182.105.14.122"/>
    <n v="466.31767731635068"/>
    <d v="2023-02-06T00:00:00"/>
    <n v="165.2"/>
    <n v="165.2"/>
    <d v="2023-01-08T00:00:00"/>
    <n v="2023"/>
    <x v="0"/>
    <n v="0"/>
    <n v="-29"/>
  </r>
  <r>
    <n v="52"/>
    <s v="Sellor"/>
    <s v="Martin"/>
    <s v="msellor1f@last.fm"/>
    <s v="Wunsch, Gutkowski and Berge"/>
    <s v="Legal"/>
    <s v="Male"/>
    <s v="243.48.111.65"/>
    <n v="466.58987438787551"/>
    <d v="2023-10-18T00:00:00"/>
    <n v="145.76"/>
    <n v="145.76"/>
    <d v="2023-10-06T00:00:00"/>
    <n v="2023"/>
    <x v="6"/>
    <n v="0"/>
    <n v="-12"/>
  </r>
  <r>
    <n v="532"/>
    <s v="Ghiraldi"/>
    <s v="Ashlan"/>
    <s v="aghiraldier@imageshack.us"/>
    <s v="Feil, Breitenberg and Rice"/>
    <s v="Engineering"/>
    <s v="Female"/>
    <s v="27.235.150.1"/>
    <n v="467.09338969832129"/>
    <d v="2022-12-24T00:00:00"/>
    <n v="273"/>
    <n v="273"/>
    <d v="2023-04-22T00:00:00"/>
    <n v="2023"/>
    <x v="4"/>
    <n v="0"/>
    <n v="119"/>
  </r>
  <r>
    <n v="267"/>
    <s v="Adamini"/>
    <s v="Kelby"/>
    <s v="kadamini7e@about.me"/>
    <s v="Fisher-Morissette"/>
    <s v="Human Resources"/>
    <s v="Male"/>
    <s v="94.74.192.191"/>
    <n v="467.61846271657521"/>
    <d v="2023-06-11T00:00:00"/>
    <n v="313.63"/>
    <n v="313.63"/>
    <d v="2022-12-02T00:00:00"/>
    <n v="2022"/>
    <x v="1"/>
    <n v="0"/>
    <n v="-191"/>
  </r>
  <r>
    <n v="133"/>
    <s v="Hardey"/>
    <s v="Loretta"/>
    <s v="lhardey3o@flickr.com"/>
    <s v="Feil, Breitenberg and Rice"/>
    <s v="Human Resources"/>
    <s v="Female"/>
    <s v="51.230.12.17"/>
    <n v="467.64854829190159"/>
    <d v="2023-01-23T00:00:00"/>
    <n v="218.64"/>
    <n v="218.64"/>
    <d v="2023-02-02T00:00:00"/>
    <n v="2023"/>
    <x v="10"/>
    <n v="0"/>
    <n v="10"/>
  </r>
  <r>
    <n v="953"/>
    <s v="Lemonnier"/>
    <s v="Spike"/>
    <s v="slemonnierqg@nature.com"/>
    <s v="Quigley-Rowe"/>
    <s v="Research and Development"/>
    <s v="Male"/>
    <s v="162.117.201.110"/>
    <n v="467.82768164908487"/>
    <d v="2022-10-06T00:00:00"/>
    <n v="214.58"/>
    <n v="214.58"/>
    <d v="2023-08-09T00:00:00"/>
    <n v="2023"/>
    <x v="13"/>
    <n v="0"/>
    <n v="307"/>
  </r>
  <r>
    <n v="216"/>
    <s v="Woliter"/>
    <s v="Allis"/>
    <s v="awoliter5z@furl.net"/>
    <s v="Kuphal-Tillman"/>
    <s v="Sales"/>
    <s v="Female"/>
    <s v="194.255.136.113"/>
    <n v="467.9913836068485"/>
    <d v="2023-10-04T00:00:00"/>
    <n v="319.8"/>
    <n v="319.8"/>
    <d v="2023-06-11T00:00:00"/>
    <n v="2023"/>
    <x v="3"/>
    <n v="0"/>
    <n v="-115"/>
  </r>
  <r>
    <n v="152"/>
    <s v="Anthona"/>
    <s v="Odella"/>
    <s v="oanthona47@cafepress.com"/>
    <s v="Gerlach Inc"/>
    <s v="Accounting"/>
    <s v="Female"/>
    <s v="147.250.107.192"/>
    <n v="468.44766784423547"/>
    <d v="2022-09-15T00:00:00"/>
    <n v="489.04"/>
    <n v="489.04"/>
    <d v="2023-03-31T00:00:00"/>
    <n v="2023"/>
    <x v="2"/>
    <n v="1"/>
    <n v="197"/>
  </r>
  <r>
    <n v="42"/>
    <s v="Sneesby"/>
    <s v="Gail"/>
    <s v="gsneesby15@nydailynews.com"/>
    <s v="Quigley-Rowe"/>
    <s v="Support"/>
    <s v="Male"/>
    <s v="56.254.242.56"/>
    <n v="468.99625846110609"/>
    <m/>
    <n v="457.51"/>
    <n v="457.51"/>
    <m/>
    <n v="1900"/>
    <x v="11"/>
    <n v="0"/>
    <s v=""/>
  </r>
  <r>
    <n v="592"/>
    <s v="Hugonin"/>
    <s v="Gilbert"/>
    <s v="ghugoningf@usda.gov"/>
    <s v="Ortiz-Harvey"/>
    <s v="Training"/>
    <s v="Male"/>
    <s v="135.52.176.190"/>
    <n v="469.15359338923861"/>
    <d v="2022-11-24T00:00:00"/>
    <n v="290.36"/>
    <n v="290.36"/>
    <d v="2023-06-25T00:00:00"/>
    <n v="2023"/>
    <x v="3"/>
    <n v="0"/>
    <n v="213"/>
  </r>
  <r>
    <n v="746"/>
    <s v="Durman"/>
    <s v="Cynthia"/>
    <s v="cdurmankp@geocities.jp"/>
    <s v="Ziemann Group"/>
    <s v="Training"/>
    <s v="Female"/>
    <s v="194.214.99.135"/>
    <n v="470.4911323532998"/>
    <d v="2022-11-12T00:00:00"/>
    <n v="435.37"/>
    <n v="435.37"/>
    <d v="2023-02-10T00:00:00"/>
    <n v="2023"/>
    <x v="10"/>
    <n v="0"/>
    <n v="90"/>
  </r>
  <r>
    <n v="222"/>
    <s v="Rickett"/>
    <s v="Lem"/>
    <s v="lrickett65@wired.com"/>
    <s v="Ortiz-Harvey"/>
    <s v="Research and Development"/>
    <s v="Male"/>
    <s v="188.92.81.199"/>
    <n v="470.62092115216672"/>
    <d v="2022-11-25T00:00:00"/>
    <n v="141.88999999999999"/>
    <n v="141.88999999999999"/>
    <d v="2023-05-08T00:00:00"/>
    <n v="2023"/>
    <x v="8"/>
    <n v="0"/>
    <n v="164"/>
  </r>
  <r>
    <n v="624"/>
    <s v="Rainsbury"/>
    <s v="Audrye"/>
    <s v="arainsburyhb@sfgate.com"/>
    <s v="Fisher-Morissette"/>
    <s v="Sales"/>
    <s v="Female"/>
    <s v="1.66.205.149"/>
    <n v="470.73406563571706"/>
    <d v="2022-11-05T00:00:00"/>
    <n v="342.03"/>
    <n v="342.03"/>
    <d v="2022-11-17T00:00:00"/>
    <n v="2022"/>
    <x v="12"/>
    <n v="0"/>
    <n v="12"/>
  </r>
  <r>
    <n v="682"/>
    <s v="Haster"/>
    <s v="Celesta"/>
    <s v="chasterix@fema.gov"/>
    <s v="Ziemann Group"/>
    <s v="Sales"/>
    <s v="Female"/>
    <s v="47.42.174.35"/>
    <n v="471.37744147199879"/>
    <d v="2023-09-16T00:00:00"/>
    <n v="181.36"/>
    <n v="181.36"/>
    <d v="2023-02-27T00:00:00"/>
    <n v="2023"/>
    <x v="10"/>
    <n v="0"/>
    <n v="-201"/>
  </r>
  <r>
    <n v="946"/>
    <s v="Bellam"/>
    <s v="Nyssa"/>
    <s v="nbellamq9@ebay.com"/>
    <s v="Feil, Breitenberg and Rice"/>
    <s v="Legal"/>
    <s v="Female"/>
    <s v="75.12.129.186"/>
    <n v="472.39230260581064"/>
    <d v="2023-02-28T00:00:00"/>
    <n v="273.61"/>
    <n v="273.61"/>
    <d v="2023-01-16T00:00:00"/>
    <n v="2023"/>
    <x v="0"/>
    <n v="0"/>
    <n v="-43"/>
  </r>
  <r>
    <n v="394"/>
    <s v="Darrigoe"/>
    <s v="Michelle"/>
    <s v="mdarrigoeax@com.com"/>
    <s v="Herzog, Mueller and Heidenreich"/>
    <s v="Research and Development"/>
    <s v="Female"/>
    <s v="191.34.41.58"/>
    <n v="472.53560737857538"/>
    <d v="2022-12-04T00:00:00"/>
    <n v="128.69"/>
    <n v="128.69"/>
    <m/>
    <n v="1900"/>
    <x v="11"/>
    <n v="0"/>
    <s v=""/>
  </r>
  <r>
    <n v="187"/>
    <s v="Librey"/>
    <s v="Burnard"/>
    <s v="blibrey56@dailymotion.com"/>
    <s v="Quigley-Rowe"/>
    <s v="Services"/>
    <s v="Male"/>
    <s v="22.5.214.71"/>
    <n v="472.64454413533269"/>
    <d v="2023-02-01T00:00:00"/>
    <n v="366.8"/>
    <n v="366.8"/>
    <d v="2023-02-02T00:00:00"/>
    <n v="2023"/>
    <x v="10"/>
    <n v="0"/>
    <n v="1"/>
  </r>
  <r>
    <n v="232"/>
    <s v="Capenor"/>
    <s v="Dusty"/>
    <s v="dcapenor6f@gravatar.com"/>
    <s v="Quigley-Rowe"/>
    <s v="Engineering"/>
    <s v="Female"/>
    <s v="202.192.54.172"/>
    <n v="473.0602729332407"/>
    <d v="2023-04-01T00:00:00"/>
    <n v="104.51"/>
    <n v="104.51"/>
    <d v="2022-12-03T00:00:00"/>
    <n v="2022"/>
    <x v="1"/>
    <n v="0"/>
    <n v="-119"/>
  </r>
  <r>
    <n v="633"/>
    <s v="Hughes"/>
    <s v="Albertina"/>
    <s v="ahugheshk@ucsd.edu"/>
    <s v="Bauch LLC"/>
    <s v="Research and Development"/>
    <s v="Female"/>
    <s v="75.31.197.241"/>
    <n v="473.14817382747736"/>
    <d v="2023-02-24T00:00:00"/>
    <n v="280.31"/>
    <n v="280.31"/>
    <d v="2023-06-28T00:00:00"/>
    <n v="2023"/>
    <x v="3"/>
    <n v="0"/>
    <n v="124"/>
  </r>
  <r>
    <n v="449"/>
    <s v="Renton"/>
    <s v="Dillon"/>
    <s v="drentoncg@rediff.com"/>
    <s v="Lakin, Keebler and Johns"/>
    <s v="Accounting"/>
    <s v="Male"/>
    <s v="116.168.183.25"/>
    <n v="473.29485865983435"/>
    <d v="2023-05-31T00:00:00"/>
    <n v="159.56"/>
    <n v="159.56"/>
    <d v="2022-12-24T00:00:00"/>
    <n v="2022"/>
    <x v="1"/>
    <n v="0"/>
    <n v="-158"/>
  </r>
  <r>
    <n v="892"/>
    <s v="Goare"/>
    <s v="Una"/>
    <s v="ugoareor@yahoo.co.jp"/>
    <s v="Quigley-Rowe"/>
    <s v="Product Management"/>
    <s v="Female"/>
    <s v="131.60.163.149"/>
    <n v="473.35456698215421"/>
    <d v="2023-01-05T00:00:00"/>
    <n v="242.41"/>
    <n v="242.41"/>
    <d v="2023-04-09T00:00:00"/>
    <n v="2023"/>
    <x v="4"/>
    <n v="0"/>
    <n v="94"/>
  </r>
  <r>
    <n v="157"/>
    <s v="Alexsandrowicz"/>
    <s v="Loise"/>
    <s v="lalexsandrowicz4c@hud.gov"/>
    <s v="Lakin, Keebler and Johns"/>
    <s v="Accounting"/>
    <s v="Female"/>
    <s v="157.203.45.238"/>
    <n v="474.02977577765438"/>
    <d v="2023-06-15T00:00:00"/>
    <n v="148.68"/>
    <n v="148.68"/>
    <d v="2022-12-17T00:00:00"/>
    <n v="2022"/>
    <x v="1"/>
    <n v="0"/>
    <n v="-180"/>
  </r>
  <r>
    <n v="842"/>
    <s v="Audiss"/>
    <s v="Mortimer"/>
    <s v="maudissnd@examiner.com"/>
    <s v="Glover and Sons"/>
    <s v="Engineering"/>
    <s v="Male"/>
    <s v="125.215.156.156"/>
    <n v="474.04670558297613"/>
    <d v="2022-09-05T00:00:00"/>
    <n v="102.04"/>
    <n v="102.04"/>
    <d v="2022-11-30T00:00:00"/>
    <n v="2022"/>
    <x v="12"/>
    <n v="0"/>
    <n v="86"/>
  </r>
  <r>
    <n v="755"/>
    <s v="Reimer"/>
    <s v="Winny"/>
    <s v="wreimerky@aol.com"/>
    <s v="Wunsch, Gutkowski and Berge"/>
    <s v="Marketing"/>
    <s v="Female"/>
    <s v="163.59.215.210"/>
    <n v="474.08010422062188"/>
    <d v="2023-01-05T00:00:00"/>
    <n v="278.20999999999998"/>
    <n v="278.20999999999998"/>
    <d v="2023-09-10T00:00:00"/>
    <n v="2023"/>
    <x v="7"/>
    <n v="0"/>
    <n v="248"/>
  </r>
  <r>
    <n v="758"/>
    <s v="Deamer"/>
    <s v="Miner"/>
    <s v="mdeamerl1@wsj.com"/>
    <s v="Kuphal-Tillman"/>
    <s v="Engineering"/>
    <s v="Male"/>
    <s v="120.51.144.196"/>
    <n v="474.23624166316716"/>
    <d v="2022-09-15T00:00:00"/>
    <n v="222.02"/>
    <n v="222.02"/>
    <d v="2023-06-21T00:00:00"/>
    <n v="2023"/>
    <x v="3"/>
    <n v="0"/>
    <n v="279"/>
  </r>
  <r>
    <n v="864"/>
    <s v="Fairbrother"/>
    <s v="Wang"/>
    <s v="wfairbrothernz@java.com"/>
    <s v="Ziemann Group"/>
    <s v="Research and Development"/>
    <s v="Male"/>
    <s v="59.210.183.240"/>
    <n v="474.30885874260576"/>
    <d v="2023-03-02T00:00:00"/>
    <n v="286.27"/>
    <n v="286.27"/>
    <d v="2023-11-06T00:00:00"/>
    <n v="2023"/>
    <x v="9"/>
    <n v="0"/>
    <n v="249"/>
  </r>
  <r>
    <n v="607"/>
    <s v="Thaller"/>
    <s v="Alexandro"/>
    <s v="athallergu@weather.com"/>
    <s v="Hettinger, Kautzer and Schiller"/>
    <s v="Marketing"/>
    <s v="Male"/>
    <s v="166.32.113.219"/>
    <n v="475.2167817820731"/>
    <d v="2023-04-29T00:00:00"/>
    <n v="149.63999999999999"/>
    <n v="149.63999999999999"/>
    <d v="2023-09-12T00:00:00"/>
    <n v="2023"/>
    <x v="7"/>
    <n v="0"/>
    <n v="136"/>
  </r>
  <r>
    <n v="203"/>
    <s v="Arnoult"/>
    <s v="Peirce"/>
    <s v="parnoult5m@hexun.com"/>
    <s v="Quigley-Rowe"/>
    <s v="Human Resources"/>
    <s v="Male"/>
    <s v="25.30.64.237"/>
    <n v="478.0824436245108"/>
    <d v="2023-10-06T00:00:00"/>
    <n v="256.68"/>
    <n v="256.68"/>
    <d v="2023-04-01T00:00:00"/>
    <n v="2023"/>
    <x v="4"/>
    <n v="0"/>
    <n v="-188"/>
  </r>
  <r>
    <n v="303"/>
    <s v="Haslewood"/>
    <s v="Alethea"/>
    <s v="ahaslewood8e@opera.com"/>
    <s v="Wunsch, Gutkowski and Berge"/>
    <s v="Business Development"/>
    <s v="Female"/>
    <s v="247.38.81.243"/>
    <n v="478.15826269306621"/>
    <d v="2023-04-29T00:00:00"/>
    <n v="335.34"/>
    <n v="335.34"/>
    <d v="2023-08-16T00:00:00"/>
    <n v="2023"/>
    <x v="13"/>
    <n v="0"/>
    <n v="109"/>
  </r>
  <r>
    <n v="264"/>
    <s v="Leeson"/>
    <s v="Odelia"/>
    <s v="oleeson7b@youtube.com"/>
    <s v="Lakin, Keebler and Johns"/>
    <s v="Services"/>
    <s v="Female"/>
    <s v="37.80.189.189"/>
    <n v="478.43229706567905"/>
    <d v="2023-04-19T00:00:00"/>
    <n v="323.07"/>
    <n v="323.07"/>
    <d v="2023-08-27T00:00:00"/>
    <n v="2023"/>
    <x v="13"/>
    <n v="0"/>
    <n v="130"/>
  </r>
  <r>
    <n v="660"/>
    <s v="Bindley"/>
    <s v="Kariotta"/>
    <s v="kbindleyib@csmonitor.com"/>
    <s v="Wunsch, Gutkowski and Berge"/>
    <s v="Marketing"/>
    <s v="Female"/>
    <s v="197.135.52.198"/>
    <n v="478.52374602713132"/>
    <d v="2023-04-27T00:00:00"/>
    <n v="392.28"/>
    <n v="392.28"/>
    <d v="2023-08-27T00:00:00"/>
    <n v="2023"/>
    <x v="13"/>
    <n v="0"/>
    <n v="122"/>
  </r>
  <r>
    <n v="456"/>
    <s v="Wylder"/>
    <s v="Gery"/>
    <s v="gwyldercn@soundcloud.com"/>
    <s v="Glover and Sons"/>
    <s v="Business Development"/>
    <s v="Male"/>
    <s v="199.213.56.81"/>
    <n v="478.87300663020739"/>
    <d v="2022-12-11T00:00:00"/>
    <n v="276.33"/>
    <n v="276.33"/>
    <d v="2023-08-25T00:00:00"/>
    <n v="2023"/>
    <x v="13"/>
    <n v="0"/>
    <n v="257"/>
  </r>
  <r>
    <n v="549"/>
    <s v="Travers"/>
    <s v="Emlynn"/>
    <s v="etraversf8@blogger.com"/>
    <s v="Glover and Sons"/>
    <s v="Marketing"/>
    <s v="Female"/>
    <s v="228.10.86.154"/>
    <n v="478.9839405757325"/>
    <d v="2022-12-07T00:00:00"/>
    <n v="281.41000000000003"/>
    <n v="281.41000000000003"/>
    <d v="2023-09-27T00:00:00"/>
    <n v="2023"/>
    <x v="7"/>
    <n v="0"/>
    <n v="294"/>
  </r>
  <r>
    <n v="184"/>
    <s v="Ackroyd"/>
    <s v="Christabel"/>
    <s v="cackroyd53@indiatimes.com"/>
    <s v="Gerlach Inc"/>
    <s v="Marketing"/>
    <s v="Female"/>
    <s v="8.168.250.140"/>
    <n v="479.1010686199362"/>
    <d v="2023-08-19T00:00:00"/>
    <n v="324.12"/>
    <n v="324.12"/>
    <d v="2023-09-06T00:00:00"/>
    <n v="2023"/>
    <x v="7"/>
    <n v="0"/>
    <n v="18"/>
  </r>
  <r>
    <n v="954"/>
    <s v="Davy"/>
    <s v="Allayne"/>
    <s v="adavyqh@twitter.com"/>
    <s v="Ziemann Group"/>
    <s v="Engineering"/>
    <s v="Male"/>
    <s v="58.153.204.150"/>
    <n v="479.17289008078711"/>
    <d v="2023-05-12T00:00:00"/>
    <n v="344.64"/>
    <n v="344.64"/>
    <d v="2023-05-09T00:00:00"/>
    <n v="2023"/>
    <x v="8"/>
    <n v="0"/>
    <n v="-3"/>
  </r>
  <r>
    <n v="378"/>
    <s v="Windridge"/>
    <s v="Quillan"/>
    <s v="qwindridgeah@yandex.ru"/>
    <s v="Herzog, Mueller and Heidenreich"/>
    <s v="Research and Development"/>
    <s v="Male"/>
    <s v="24.222.105.248"/>
    <n v="479.91922775556202"/>
    <d v="2023-06-15T00:00:00"/>
    <n v="435.83"/>
    <n v="435.83"/>
    <d v="2023-10-29T00:00:00"/>
    <n v="2023"/>
    <x v="6"/>
    <n v="0"/>
    <n v="136"/>
  </r>
  <r>
    <n v="852"/>
    <s v="Wedgbrow"/>
    <s v="Rosalia"/>
    <s v="rwedgbrownn@cnet.com"/>
    <s v="Hettinger, Kautzer and Schiller"/>
    <s v="Product Management"/>
    <s v="Female"/>
    <s v="172.80.76.164"/>
    <n v="480.57460710290957"/>
    <d v="2022-11-25T00:00:00"/>
    <n v="366.23"/>
    <n v="366.23"/>
    <d v="2023-01-17T00:00:00"/>
    <n v="2023"/>
    <x v="0"/>
    <n v="0"/>
    <n v="53"/>
  </r>
  <r>
    <n v="60"/>
    <s v="Skryne"/>
    <s v="Aldridge"/>
    <s v="askryne1n@aol.com"/>
    <s v="Hettinger, Kautzer and Schiller"/>
    <s v="Human Resources"/>
    <s v="Male"/>
    <s v="172.144.242.167"/>
    <n v="480.76711381945103"/>
    <d v="2023-04-05T00:00:00"/>
    <n v="327.39"/>
    <n v="327.39"/>
    <d v="2023-05-15T00:00:00"/>
    <n v="2023"/>
    <x v="8"/>
    <n v="0"/>
    <n v="40"/>
  </r>
  <r>
    <n v="701"/>
    <s v="Kibble"/>
    <s v="Mathian"/>
    <s v="mkibblejg@foxnews.com"/>
    <s v="Fisher-Morissette"/>
    <s v="Accounting"/>
    <s v="Male"/>
    <s v="206.185.127.170"/>
    <n v="480.91009324487908"/>
    <d v="2022-08-31T00:00:00"/>
    <m/>
    <n v="0"/>
    <d v="2023-06-08T00:00:00"/>
    <n v="2023"/>
    <x v="3"/>
    <n v="0"/>
    <n v="281"/>
  </r>
  <r>
    <n v="984"/>
    <s v="MacTrustie"/>
    <s v="Lorne"/>
    <s v="lmactrustierb@creativecommons.org"/>
    <s v="Bauch LLC"/>
    <s v="Sales"/>
    <s v="Male"/>
    <s v="149.23.26.12"/>
    <n v="481.03958719352858"/>
    <d v="2023-06-07T00:00:00"/>
    <n v="285.23"/>
    <n v="285.23"/>
    <d v="2023-10-12T00:00:00"/>
    <n v="2023"/>
    <x v="6"/>
    <n v="0"/>
    <n v="127"/>
  </r>
  <r>
    <n v="545"/>
    <s v="Hanalan"/>
    <s v="Sheridan"/>
    <s v="shanalanf4@bloomberg.com"/>
    <s v="Fisher-Morissette"/>
    <s v="Marketing"/>
    <s v="Male"/>
    <s v="140.148.153.159"/>
    <n v="482.9028435243336"/>
    <m/>
    <n v="394.57"/>
    <n v="394.57"/>
    <d v="2023-08-30T00:00:00"/>
    <n v="2023"/>
    <x v="13"/>
    <n v="0"/>
    <s v=""/>
  </r>
  <r>
    <n v="562"/>
    <s v="Speakman"/>
    <s v="Micky"/>
    <s v="mspeakmanfl@wiley.com"/>
    <s v="Ortiz-Harvey"/>
    <s v="Research and Development"/>
    <s v="Male"/>
    <s v="210.198.146.44"/>
    <n v="483.1829623406374"/>
    <d v="2023-05-08T00:00:00"/>
    <n v="430.51"/>
    <n v="430.51"/>
    <d v="2023-01-29T00:00:00"/>
    <n v="2023"/>
    <x v="0"/>
    <n v="0"/>
    <n v="-99"/>
  </r>
  <r>
    <n v="663"/>
    <s v="Ginie"/>
    <s v="Kalie"/>
    <s v="kginieie@walmart.com"/>
    <s v="Kuphal-Tillman"/>
    <s v="Support"/>
    <s v="Female"/>
    <s v="56.92.22.201"/>
    <n v="484.33174510469593"/>
    <d v="2023-04-26T00:00:00"/>
    <n v="289.49"/>
    <n v="289.49"/>
    <d v="2023-06-19T00:00:00"/>
    <n v="2023"/>
    <x v="3"/>
    <n v="0"/>
    <n v="54"/>
  </r>
  <r>
    <n v="606"/>
    <s v="Ferney"/>
    <s v="Tobias"/>
    <s v="tferneygt@nsw.gov.au"/>
    <s v="Lakin, Keebler and Johns"/>
    <s v="Marketing"/>
    <s v="Male"/>
    <s v="221.192.240.203"/>
    <n v="485.83571045000332"/>
    <d v="2023-04-26T00:00:00"/>
    <n v="432.83"/>
    <n v="432.83"/>
    <d v="2023-10-06T00:00:00"/>
    <n v="2023"/>
    <x v="6"/>
    <n v="0"/>
    <n v="163"/>
  </r>
  <r>
    <n v="99"/>
    <s v="Danielsky"/>
    <s v="Karlotta"/>
    <s v="kdanielsky2q@oracle.com"/>
    <s v="Glover and Sons"/>
    <s v="Training"/>
    <s v="Female"/>
    <s v="209.36.81.93"/>
    <n v="486.20568433521305"/>
    <d v="2022-11-18T00:00:00"/>
    <n v="480.09"/>
    <n v="480.09"/>
    <d v="2023-04-30T00:00:00"/>
    <n v="2023"/>
    <x v="4"/>
    <n v="0"/>
    <n v="163"/>
  </r>
  <r>
    <n v="334"/>
    <s v="Tidd"/>
    <s v="Aksel"/>
    <s v="atidd99@fc2.com"/>
    <s v="Gerlach Inc"/>
    <s v="Support"/>
    <s v="Male"/>
    <s v="238.199.71.94"/>
    <n v="487.32588138919181"/>
    <d v="2022-12-30T00:00:00"/>
    <n v="276.62"/>
    <n v="276.62"/>
    <d v="2023-02-21T00:00:00"/>
    <n v="2023"/>
    <x v="10"/>
    <n v="0"/>
    <n v="53"/>
  </r>
  <r>
    <n v="436"/>
    <s v="Ioan"/>
    <s v="Ettore"/>
    <s v="eioanc3@fastcompany.com"/>
    <s v="Hettinger, Kautzer and Schiller"/>
    <s v="Legal"/>
    <s v="Male"/>
    <s v="27.115.172.78"/>
    <n v="487.52149636417528"/>
    <d v="2023-08-26T00:00:00"/>
    <n v="155.34"/>
    <n v="155.34"/>
    <d v="2023-06-13T00:00:00"/>
    <n v="2023"/>
    <x v="3"/>
    <n v="0"/>
    <n v="-74"/>
  </r>
  <r>
    <n v="104"/>
    <s v="Reignolds"/>
    <s v="Daniel"/>
    <s v="dreignolds2v@networksolutions.com"/>
    <s v="Bauch LLC"/>
    <s v="Services"/>
    <s v="Male"/>
    <s v="225.207.96.125"/>
    <n v="487.87626340573109"/>
    <d v="2022-11-10T00:00:00"/>
    <n v="271.17"/>
    <n v="271.17"/>
    <d v="2023-09-16T00:00:00"/>
    <n v="2023"/>
    <x v="7"/>
    <n v="0"/>
    <n v="310"/>
  </r>
  <r>
    <n v="320"/>
    <s v="Canedo"/>
    <s v="Gearard"/>
    <s v="gcanedo8v@dedecms.com"/>
    <s v="Gerlach Inc"/>
    <s v="Research and Development"/>
    <s v="Male"/>
    <s v="121.118.122.192"/>
    <n v="487.91513569880914"/>
    <d v="2022-08-01T00:00:00"/>
    <n v="346.9"/>
    <n v="346.9"/>
    <d v="2023-11-08T00:00:00"/>
    <n v="2023"/>
    <x v="9"/>
    <n v="0"/>
    <n v="464"/>
  </r>
  <r>
    <n v="859"/>
    <s v="Leguay"/>
    <s v="Bradney"/>
    <s v="bleguaynu@devhub.com"/>
    <s v="Wunsch, Gutkowski and Berge"/>
    <s v="Sales"/>
    <s v="Male"/>
    <s v="105.146.32.163"/>
    <n v="488.88817594221314"/>
    <d v="2023-02-19T00:00:00"/>
    <n v="403.19"/>
    <n v="403.19"/>
    <d v="2023-10-10T00:00:00"/>
    <n v="2023"/>
    <x v="6"/>
    <n v="0"/>
    <n v="233"/>
  </r>
  <r>
    <n v="171"/>
    <s v="Wareing"/>
    <s v="Randa"/>
    <s v="rwareing4q@hostgator.com"/>
    <s v="Ziemann Group"/>
    <s v="Legal"/>
    <s v="Female"/>
    <s v="169.89.57.232"/>
    <n v="489.07832688344007"/>
    <d v="2022-12-31T00:00:00"/>
    <n v="295.44"/>
    <n v="295.44"/>
    <d v="2023-08-01T00:00:00"/>
    <n v="2023"/>
    <x v="13"/>
    <n v="0"/>
    <n v="213"/>
  </r>
  <r>
    <n v="14"/>
    <s v="Duerden"/>
    <s v="Guenevere"/>
    <s v="gduerdend@businesswire.com"/>
    <s v="Hettinger, Kautzer and Schiller"/>
    <s v="Human Resources"/>
    <s v="Female"/>
    <s v="223.186.218.222"/>
    <n v="489.12150034022085"/>
    <d v="2023-08-27T00:00:00"/>
    <n v="200.15"/>
    <n v="200.15"/>
    <d v="2023-02-18T00:00:00"/>
    <n v="2023"/>
    <x v="10"/>
    <n v="0"/>
    <n v="-190"/>
  </r>
  <r>
    <n v="822"/>
    <s v="Schwerin"/>
    <s v="Leonard"/>
    <s v="lschwerinmt@ucla.edu"/>
    <s v="Lakin, Keebler and Johns"/>
    <s v="Engineering"/>
    <s v="Male"/>
    <s v="175.116.232.80"/>
    <n v="489.14351901558251"/>
    <d v="2023-01-20T00:00:00"/>
    <n v="475.25"/>
    <n v="475.25"/>
    <d v="2022-12-22T00:00:00"/>
    <n v="2022"/>
    <x v="1"/>
    <n v="0"/>
    <n v="-29"/>
  </r>
  <r>
    <n v="319"/>
    <s v="Jelk"/>
    <s v="Erika"/>
    <s v="ejelk8u@webs.com"/>
    <s v="Wunsch, Gutkowski and Berge"/>
    <s v="Legal"/>
    <s v="Female"/>
    <s v="158.214.255.203"/>
    <n v="489.18000710153694"/>
    <d v="2023-06-29T00:00:00"/>
    <n v="417.71"/>
    <n v="417.71"/>
    <d v="2023-02-02T00:00:00"/>
    <n v="2023"/>
    <x v="10"/>
    <n v="0"/>
    <n v="-147"/>
  </r>
  <r>
    <n v="307"/>
    <s v="Samweyes"/>
    <s v="Dougy"/>
    <s v="dsamweyes8i@un.org"/>
    <s v="Quigley-Rowe"/>
    <s v="Legal"/>
    <s v="Male"/>
    <s v="83.168.137.6"/>
    <n v="489.57849349586098"/>
    <d v="2022-10-29T00:00:00"/>
    <n v="165.41"/>
    <n v="165.41"/>
    <d v="2023-04-30T00:00:00"/>
    <n v="2023"/>
    <x v="4"/>
    <n v="0"/>
    <n v="183"/>
  </r>
  <r>
    <n v="391"/>
    <s v="Comelini"/>
    <s v="Hasty"/>
    <s v="hcomeliniau@weather.com"/>
    <s v="Adams-Homenick"/>
    <s v="Research and Development"/>
    <s v="Male"/>
    <s v="159.89.54.98"/>
    <n v="489.84540127447565"/>
    <d v="2022-12-12T00:00:00"/>
    <n v="461.72"/>
    <n v="461.72"/>
    <d v="2022-12-07T00:00:00"/>
    <n v="2022"/>
    <x v="1"/>
    <n v="0"/>
    <n v="-5"/>
  </r>
  <r>
    <n v="915"/>
    <s v="Syms"/>
    <s v="Hetty"/>
    <s v="hsymspe@reverbnation.com"/>
    <s v="Feil, Breitenberg and Rice"/>
    <s v="Legal"/>
    <s v="Female"/>
    <s v="178.73.203.2"/>
    <n v="489.85543707150578"/>
    <d v="2023-03-18T00:00:00"/>
    <n v="474.47"/>
    <n v="474.47"/>
    <d v="2023-08-09T00:00:00"/>
    <n v="2023"/>
    <x v="13"/>
    <n v="0"/>
    <n v="144"/>
  </r>
  <r>
    <n v="714"/>
    <s v="Adshad"/>
    <s v="Ilario"/>
    <s v="iadshadjt@arstechnica.com"/>
    <s v="Quigley-Rowe"/>
    <s v="Support"/>
    <s v="Male"/>
    <s v="248.49.5.212"/>
    <n v="489.85905534233751"/>
    <d v="2022-10-13T00:00:00"/>
    <n v="287.29000000000002"/>
    <n v="287.29000000000002"/>
    <d v="2022-11-20T00:00:00"/>
    <n v="2022"/>
    <x v="12"/>
    <n v="0"/>
    <n v="38"/>
  </r>
  <r>
    <n v="213"/>
    <s v="Donati"/>
    <s v="Aurora"/>
    <s v="adonati5w@sina.com.cn"/>
    <s v="Wunsch, Gutkowski and Berge"/>
    <s v="Research and Development"/>
    <s v="Female"/>
    <s v="76.39.222.241"/>
    <n v="490.15873377805633"/>
    <d v="2023-03-02T00:00:00"/>
    <n v="126.86"/>
    <n v="126.86"/>
    <d v="2023-05-12T00:00:00"/>
    <n v="2023"/>
    <x v="8"/>
    <n v="0"/>
    <n v="71"/>
  </r>
  <r>
    <n v="258"/>
    <s v="Kupis"/>
    <s v="Letti"/>
    <s v="lkupis75@4shared.com"/>
    <s v="Wunsch, Gutkowski and Berge"/>
    <s v="Training"/>
    <s v="Female"/>
    <s v="49.221.64.86"/>
    <n v="490.38190202880673"/>
    <d v="2022-12-09T00:00:00"/>
    <n v="258.22000000000003"/>
    <n v="258.22000000000003"/>
    <d v="2023-08-30T00:00:00"/>
    <n v="2023"/>
    <x v="13"/>
    <n v="0"/>
    <n v="264"/>
  </r>
  <r>
    <n v="496"/>
    <s v="Bools"/>
    <s v="Leroy"/>
    <s v="lboolsdr@businesswire.com"/>
    <s v="Ortiz-Harvey"/>
    <s v="Engineering"/>
    <s v="Male"/>
    <s v="87.212.138.111"/>
    <n v="490.54300086483477"/>
    <d v="2022-10-24T00:00:00"/>
    <n v="358.61"/>
    <n v="358.61"/>
    <d v="2023-03-22T00:00:00"/>
    <n v="2023"/>
    <x v="2"/>
    <n v="0"/>
    <n v="149"/>
  </r>
  <r>
    <n v="30"/>
    <s v="La Torre"/>
    <s v="Dominica"/>
    <s v="dlatorret@qq.com"/>
    <s v="Hettinger, Kautzer and Schiller"/>
    <s v="Product Management"/>
    <s v="Female"/>
    <s v="23.91.199.74"/>
    <n v="490.63736525764381"/>
    <d v="2022-12-10T00:00:00"/>
    <n v="222.68"/>
    <n v="222.68"/>
    <d v="2023-02-18T00:00:00"/>
    <n v="2023"/>
    <x v="10"/>
    <n v="0"/>
    <n v="70"/>
  </r>
  <r>
    <n v="180"/>
    <s v="Oddey"/>
    <s v="Tomas"/>
    <s v="toddey4z@miitbeian.gov.cn"/>
    <s v="Glover and Sons"/>
    <s v="Support"/>
    <s v="Male"/>
    <s v="194.38.231.96"/>
    <n v="490.83238807837768"/>
    <d v="2023-07-05T00:00:00"/>
    <n v="104.73"/>
    <n v="104.73"/>
    <d v="2023-11-02T00:00:00"/>
    <n v="2023"/>
    <x v="9"/>
    <n v="0"/>
    <n v="120"/>
  </r>
  <r>
    <n v="941"/>
    <s v="Crawshay"/>
    <s v="Anica"/>
    <s v="acrawshayq4@google.de"/>
    <s v="Hettinger, Kautzer and Schiller"/>
    <s v="Business Development"/>
    <s v="Female"/>
    <s v="115.139.227.59"/>
    <n v="490.83503232734478"/>
    <d v="2023-07-10T00:00:00"/>
    <n v="370.98"/>
    <n v="370.98"/>
    <d v="2023-01-16T00:00:00"/>
    <n v="2023"/>
    <x v="0"/>
    <n v="0"/>
    <n v="-175"/>
  </r>
  <r>
    <n v="177"/>
    <s v="Plampin"/>
    <s v="Shurlocke"/>
    <s v="splampin4w@columbia.edu"/>
    <s v="Ortiz-Harvey"/>
    <s v="Product Management"/>
    <s v="Male"/>
    <s v="204.231.3.216"/>
    <n v="491.11781211578949"/>
    <d v="2022-10-03T00:00:00"/>
    <n v="185.88"/>
    <n v="185.88"/>
    <d v="2023-07-18T00:00:00"/>
    <n v="2023"/>
    <x v="5"/>
    <n v="0"/>
    <n v="288"/>
  </r>
  <r>
    <n v="367"/>
    <s v="Herreros"/>
    <s v="Sadie"/>
    <s v="sherrerosa6@networkadvertising.org"/>
    <s v="Bauch LLC"/>
    <s v="Services"/>
    <s v="Female"/>
    <s v="215.231.22.137"/>
    <n v="491.70762874162546"/>
    <d v="2022-08-23T00:00:00"/>
    <n v="139.22999999999999"/>
    <n v="139.22999999999999"/>
    <d v="2023-01-05T00:00:00"/>
    <n v="2023"/>
    <x v="0"/>
    <n v="0"/>
    <n v="135"/>
  </r>
  <r>
    <n v="281"/>
    <s v="Lelliott"/>
    <s v="Kalvin"/>
    <s v="klelliott7s@dyndns.org"/>
    <s v="Fisher-Morissette"/>
    <s v="Services"/>
    <s v="Male"/>
    <s v="52.173.206.115"/>
    <n v="492.46002142223256"/>
    <d v="2023-06-05T00:00:00"/>
    <n v="375.94"/>
    <n v="375.94"/>
    <d v="2023-10-05T00:00:00"/>
    <n v="2023"/>
    <x v="6"/>
    <n v="0"/>
    <n v="122"/>
  </r>
  <r>
    <n v="778"/>
    <s v="Kingzet"/>
    <s v="Meriel"/>
    <s v="mkingzetll@amazon.de"/>
    <s v="Hettinger, Kautzer and Schiller"/>
    <s v="Legal"/>
    <s v="Female"/>
    <s v="234.244.118.61"/>
    <n v="493.19363912001614"/>
    <d v="2023-06-08T00:00:00"/>
    <n v="207.33"/>
    <n v="207.33"/>
    <d v="2023-07-15T00:00:00"/>
    <n v="2023"/>
    <x v="5"/>
    <n v="0"/>
    <n v="37"/>
  </r>
  <r>
    <n v="20"/>
    <s v="Redgrave"/>
    <s v="Jerri"/>
    <s v="jredgravej@jigsy.com"/>
    <s v="Glover and Sons"/>
    <s v="Support"/>
    <s v="Male"/>
    <s v="189.181.81.43"/>
    <n v="493.77787053002049"/>
    <d v="2022-12-16T00:00:00"/>
    <n v="285.38"/>
    <n v="285.38"/>
    <d v="2023-10-16T00:00:00"/>
    <n v="2023"/>
    <x v="6"/>
    <n v="0"/>
    <n v="304"/>
  </r>
  <r>
    <n v="314"/>
    <s v="Deinert"/>
    <s v="Modestia"/>
    <s v="mdeinert8p@bbb.org"/>
    <s v="Adams-Homenick"/>
    <s v="Marketing"/>
    <s v="Female"/>
    <s v="90.161.163.163"/>
    <n v="494.08177497470354"/>
    <d v="2023-07-18T00:00:00"/>
    <n v="115.04"/>
    <n v="115.04"/>
    <d v="2023-04-04T00:00:00"/>
    <n v="2023"/>
    <x v="4"/>
    <n v="0"/>
    <n v="-105"/>
  </r>
  <r>
    <n v="927"/>
    <s v="Brind"/>
    <s v="Estevan"/>
    <s v="ebrindpq@booking.com"/>
    <s v="Hettinger, Kautzer and Schiller"/>
    <s v="Product Management"/>
    <s v="Male"/>
    <s v="66.50.9.61"/>
    <n v="494.73214031995292"/>
    <d v="2023-01-16T00:00:00"/>
    <n v="455.19"/>
    <n v="455.19"/>
    <d v="2023-07-26T00:00:00"/>
    <n v="2023"/>
    <x v="5"/>
    <n v="0"/>
    <n v="191"/>
  </r>
  <r>
    <n v="176"/>
    <s v="Gasnoll"/>
    <s v="Marven"/>
    <s v="mgasnoll4v@facebook.com"/>
    <s v="Fisher-Morissette"/>
    <s v="Product Management"/>
    <s v="Male"/>
    <s v="101.98.212.29"/>
    <n v="494.7808450241605"/>
    <d v="2022-08-07T00:00:00"/>
    <n v="270.73"/>
    <n v="270.73"/>
    <d v="2023-03-25T00:00:00"/>
    <n v="2023"/>
    <x v="2"/>
    <n v="0"/>
    <n v="230"/>
  </r>
  <r>
    <n v="259"/>
    <s v="Restorick"/>
    <s v="Ernst"/>
    <s v="erestorick76@eventbrite.com"/>
    <s v="Gerlach Inc"/>
    <s v="Sales"/>
    <s v="Male"/>
    <s v="91.54.164.0"/>
    <n v="495.62896944965064"/>
    <d v="2023-07-11T00:00:00"/>
    <m/>
    <n v="0"/>
    <d v="2023-01-12T00:00:00"/>
    <n v="2023"/>
    <x v="0"/>
    <n v="0"/>
    <n v="-180"/>
  </r>
  <r>
    <n v="328"/>
    <s v="Riccioppo"/>
    <s v="Francklyn"/>
    <s v="friccioppo93@wikispaces.com"/>
    <s v="Ortiz-Harvey"/>
    <s v="Marketing"/>
    <s v="Male"/>
    <s v="11.111.70.191"/>
    <n v="495.89448602539227"/>
    <d v="2023-02-04T00:00:00"/>
    <n v="346.17"/>
    <n v="346.17"/>
    <d v="2023-06-22T00:00:00"/>
    <n v="2023"/>
    <x v="3"/>
    <n v="0"/>
    <n v="138"/>
  </r>
  <r>
    <n v="632"/>
    <s v="Lingley"/>
    <s v="Pegeen"/>
    <s v="plingleyhj@csmonitor.com"/>
    <s v="Gerlach Inc"/>
    <s v="Services"/>
    <s v="Female"/>
    <s v="184.29.227.68"/>
    <n v="496.28084377471964"/>
    <d v="2022-09-03T00:00:00"/>
    <n v="392.62"/>
    <n v="392.62"/>
    <d v="2023-04-17T00:00:00"/>
    <n v="2023"/>
    <x v="4"/>
    <n v="0"/>
    <n v="226"/>
  </r>
  <r>
    <n v="122"/>
    <s v="Gordon"/>
    <s v="Olivette"/>
    <s v="ogordon3d@51.la"/>
    <s v="Gerlach Inc"/>
    <s v="Human Resources"/>
    <s v="Female"/>
    <s v="186.206.139.57"/>
    <n v="497.73758231665965"/>
    <d v="2022-11-20T00:00:00"/>
    <n v="199.16"/>
    <n v="199.16"/>
    <d v="2023-04-29T00:00:00"/>
    <n v="2023"/>
    <x v="4"/>
    <n v="0"/>
    <n v="160"/>
  </r>
  <r>
    <n v="441"/>
    <s v="Silliman"/>
    <s v="Cody"/>
    <s v="csillimanc8@tamu.edu"/>
    <s v="Glover and Sons"/>
    <s v="Services"/>
    <s v="Male"/>
    <s v="124.116.140.170"/>
    <n v="498.02169889350256"/>
    <d v="2023-06-18T00:00:00"/>
    <n v="130.22999999999999"/>
    <n v="130.22999999999999"/>
    <m/>
    <n v="1900"/>
    <x v="11"/>
    <n v="0"/>
    <s v=""/>
  </r>
  <r>
    <n v="617"/>
    <s v="Ickovits"/>
    <s v="Nichole"/>
    <s v="nickovitsh4@etsy.com"/>
    <s v="Bauch LLC"/>
    <s v="Sales"/>
    <s v="Male"/>
    <s v="6.204.43.252"/>
    <n v="498.48055720157851"/>
    <d v="2023-02-26T00:00:00"/>
    <n v="327.8"/>
    <n v="327.8"/>
    <d v="2022-12-03T00:00:00"/>
    <n v="2022"/>
    <x v="1"/>
    <n v="0"/>
    <n v="-85"/>
  </r>
  <r>
    <n v="521"/>
    <s v="Connew"/>
    <s v="Judi"/>
    <s v="jconneweg@paginegialle.it"/>
    <s v="Wunsch, Gutkowski and Berge"/>
    <s v="Accounting"/>
    <s v="Female"/>
    <s v="74.161.239.51"/>
    <n v="498.58528996463485"/>
    <d v="2023-02-04T00:00:00"/>
    <n v="211.07"/>
    <n v="211.07"/>
    <d v="2023-01-10T00:00:00"/>
    <n v="2023"/>
    <x v="0"/>
    <n v="0"/>
    <n v="-25"/>
  </r>
  <r>
    <n v="769"/>
    <s v="Daldan"/>
    <s v="Vernon"/>
    <s v="vdaldanlc@clickbank.net"/>
    <s v="Herzog, Mueller and Heidenreich"/>
    <s v="Research and Development"/>
    <s v="Male"/>
    <s v="99.68.109.142"/>
    <n v="498.71171648768154"/>
    <d v="2022-10-01T00:00:00"/>
    <n v="293.95"/>
    <n v="293.95"/>
    <d v="2022-11-28T00:00:00"/>
    <n v="2022"/>
    <x v="12"/>
    <n v="0"/>
    <n v="58"/>
  </r>
  <r>
    <n v="188"/>
    <s v="Brandsma"/>
    <s v="Wernher"/>
    <s v="wbrandsma57@ustream.tv"/>
    <s v="Ziemann Group"/>
    <s v="Legal"/>
    <s v="Male"/>
    <s v="117.249.239.97"/>
    <n v="499.5635279583862"/>
    <d v="2023-08-28T00:00:00"/>
    <n v="234.64"/>
    <n v="234.64"/>
    <d v="2023-11-05T00:00:00"/>
    <n v="2023"/>
    <x v="9"/>
    <n v="0"/>
    <n v="69"/>
  </r>
  <r>
    <n v="38"/>
    <s v="Dwelly"/>
    <s v="Ame"/>
    <s v="adwelly11@foxnews.com"/>
    <s v="Gerlach Inc"/>
    <s v="Business Development"/>
    <s v="Female"/>
    <s v="73.181.160.177"/>
    <n v="500.8661223887276"/>
    <d v="2022-09-04T00:00:00"/>
    <n v="356.62"/>
    <n v="356.62"/>
    <d v="2023-05-30T00:00:00"/>
    <n v="2023"/>
    <x v="8"/>
    <n v="0"/>
    <n v="268"/>
  </r>
  <r>
    <n v="200"/>
    <s v="Duffitt"/>
    <s v="Claudine"/>
    <s v="cduffitt5j@squidoo.com"/>
    <s v="Gerlach Inc"/>
    <s v="Training"/>
    <s v="Female"/>
    <s v="40.186.103.14"/>
    <n v="112000.03"/>
    <d v="2023-08-23T00:00:00"/>
    <n v="267.87"/>
    <n v="267.87"/>
    <d v="2023-09-08T00:00:00"/>
    <n v="2023"/>
    <x v="7"/>
    <n v="0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7D640D-B1AA-417C-BA60-1E679F4D19B4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8" firstHeaderRow="0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showAll="0"/>
    <pivotField dataField="1" showAll="0"/>
    <pivotField showAll="0"/>
    <pivotField showAll="0"/>
    <pivotField numFmtId="1" showAll="0"/>
    <pivotField axis="axisRow" showAll="0">
      <items count="16">
        <item x="4"/>
        <item x="13"/>
        <item x="1"/>
        <item x="10"/>
        <item m="1" x="14"/>
        <item x="0"/>
        <item x="5"/>
        <item x="3"/>
        <item x="2"/>
        <item x="8"/>
        <item x="12"/>
        <item x="9"/>
        <item x="6"/>
        <item x="7"/>
        <item x="11"/>
        <item t="default"/>
      </items>
    </pivotField>
    <pivotField numFmtId="1" showAll="0"/>
    <pivotField showAll="0"/>
  </pivotFields>
  <rowFields count="1">
    <field x="14"/>
  </rowFields>
  <rowItems count="15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aid" fld="10" baseField="0" baseItem="0"/>
    <dataField name="Sum of Charge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3E8E-2EE1-4788-BFF4-B35325200567}">
  <dimension ref="A3:C18"/>
  <sheetViews>
    <sheetView workbookViewId="0">
      <selection activeCell="A17" sqref="A17"/>
    </sheetView>
  </sheetViews>
  <sheetFormatPr defaultRowHeight="14.6" x14ac:dyDescent="0.4"/>
  <cols>
    <col min="1" max="1" width="13.15234375" bestFit="1" customWidth="1"/>
    <col min="2" max="2" width="11.3828125" bestFit="1" customWidth="1"/>
    <col min="3" max="3" width="21.69140625" bestFit="1" customWidth="1"/>
  </cols>
  <sheetData>
    <row r="3" spans="1:3" x14ac:dyDescent="0.4">
      <c r="A3" s="9" t="s">
        <v>3609</v>
      </c>
      <c r="B3" t="s">
        <v>3607</v>
      </c>
      <c r="C3" t="s">
        <v>3608</v>
      </c>
    </row>
    <row r="4" spans="1:3" x14ac:dyDescent="0.4">
      <c r="A4" s="10" t="s">
        <v>3615</v>
      </c>
      <c r="B4">
        <v>19171.859999999993</v>
      </c>
      <c r="C4">
        <v>18251.21408659605</v>
      </c>
    </row>
    <row r="5" spans="1:3" x14ac:dyDescent="0.4">
      <c r="A5" s="10" t="s">
        <v>3616</v>
      </c>
      <c r="B5">
        <v>20198.900000000005</v>
      </c>
      <c r="C5">
        <v>19935.999414189766</v>
      </c>
    </row>
    <row r="6" spans="1:3" x14ac:dyDescent="0.4">
      <c r="A6" s="10" t="s">
        <v>3617</v>
      </c>
      <c r="B6">
        <v>26461.330000000009</v>
      </c>
      <c r="C6">
        <v>25393.940482138099</v>
      </c>
    </row>
    <row r="7" spans="1:3" x14ac:dyDescent="0.4">
      <c r="A7" s="10" t="s">
        <v>3618</v>
      </c>
      <c r="B7">
        <v>19017.8</v>
      </c>
      <c r="C7">
        <v>18429.485856560528</v>
      </c>
    </row>
    <row r="8" spans="1:3" x14ac:dyDescent="0.4">
      <c r="A8" s="10" t="s">
        <v>3619</v>
      </c>
      <c r="B8">
        <v>18504.439999999999</v>
      </c>
      <c r="C8">
        <v>19473.035759327144</v>
      </c>
    </row>
    <row r="9" spans="1:3" x14ac:dyDescent="0.4">
      <c r="A9" s="10" t="s">
        <v>3620</v>
      </c>
      <c r="B9">
        <v>21141.69</v>
      </c>
      <c r="C9">
        <v>21369.826271842401</v>
      </c>
    </row>
    <row r="10" spans="1:3" x14ac:dyDescent="0.4">
      <c r="A10" s="10" t="s">
        <v>3621</v>
      </c>
      <c r="B10">
        <v>21496.460000000006</v>
      </c>
      <c r="C10">
        <v>25116.300967161093</v>
      </c>
    </row>
    <row r="11" spans="1:3" x14ac:dyDescent="0.4">
      <c r="A11" s="10" t="s">
        <v>3622</v>
      </c>
      <c r="B11">
        <v>21007.820000000007</v>
      </c>
      <c r="C11">
        <v>20376.696370354668</v>
      </c>
    </row>
    <row r="12" spans="1:3" x14ac:dyDescent="0.4">
      <c r="A12" s="10" t="s">
        <v>3623</v>
      </c>
      <c r="B12">
        <v>20095.109999999997</v>
      </c>
      <c r="C12">
        <v>18631.128382702373</v>
      </c>
    </row>
    <row r="13" spans="1:3" x14ac:dyDescent="0.4">
      <c r="A13" s="10" t="s">
        <v>3624</v>
      </c>
      <c r="B13">
        <v>11750.390000000005</v>
      </c>
      <c r="C13">
        <v>12406.598969682735</v>
      </c>
    </row>
    <row r="14" spans="1:3" x14ac:dyDescent="0.4">
      <c r="A14" s="10" t="s">
        <v>3625</v>
      </c>
      <c r="B14">
        <v>8875.6099999999988</v>
      </c>
      <c r="C14">
        <v>8327.6257018405286</v>
      </c>
    </row>
    <row r="15" spans="1:3" x14ac:dyDescent="0.4">
      <c r="A15" s="10" t="s">
        <v>3626</v>
      </c>
      <c r="B15">
        <v>25901.060000000005</v>
      </c>
      <c r="C15">
        <v>23484.855547756135</v>
      </c>
    </row>
    <row r="16" spans="1:3" x14ac:dyDescent="0.4">
      <c r="A16" s="10" t="s">
        <v>3627</v>
      </c>
      <c r="B16">
        <v>20060.11</v>
      </c>
      <c r="C16">
        <v>132616.4771525641</v>
      </c>
    </row>
    <row r="17" spans="1:3" x14ac:dyDescent="0.4">
      <c r="A17" s="10" t="s">
        <v>3628</v>
      </c>
      <c r="B17">
        <v>4749.4799999999996</v>
      </c>
      <c r="C17">
        <v>5822.8191841724938</v>
      </c>
    </row>
    <row r="18" spans="1:3" x14ac:dyDescent="0.4">
      <c r="A18" s="10" t="s">
        <v>3610</v>
      </c>
      <c r="B18">
        <v>258432.06000000003</v>
      </c>
      <c r="C18">
        <v>369636.0041468881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9D63-6D1E-4064-A5C6-0ECDA9BA3AB5}">
  <dimension ref="A1:R906"/>
  <sheetViews>
    <sheetView topLeftCell="E1" workbookViewId="0">
      <selection activeCell="R2" sqref="R2:R906"/>
    </sheetView>
  </sheetViews>
  <sheetFormatPr defaultRowHeight="14.6" x14ac:dyDescent="0.4"/>
  <cols>
    <col min="1" max="1" width="5" bestFit="1" customWidth="1"/>
    <col min="2" max="2" width="25.69140625" bestFit="1" customWidth="1"/>
    <col min="3" max="3" width="25.69140625" customWidth="1"/>
    <col min="4" max="4" width="38.84375" bestFit="1" customWidth="1"/>
    <col min="5" max="5" width="37.69140625" bestFit="1" customWidth="1"/>
    <col min="6" max="6" width="25.84375" bestFit="1" customWidth="1"/>
    <col min="7" max="7" width="12.84375" bestFit="1" customWidth="1"/>
    <col min="8" max="8" width="14.84375" bestFit="1" customWidth="1"/>
    <col min="9" max="9" width="17.15234375" bestFit="1" customWidth="1"/>
    <col min="10" max="10" width="27.53515625" customWidth="1"/>
    <col min="11" max="11" width="7.15234375" bestFit="1" customWidth="1"/>
    <col min="12" max="12" width="14.69140625" bestFit="1" customWidth="1"/>
    <col min="13" max="13" width="11" customWidth="1"/>
    <col min="14" max="14" width="11.15234375" customWidth="1"/>
    <col min="15" max="15" width="13.3828125" bestFit="1" customWidth="1"/>
    <col min="16" max="16" width="25.69140625" bestFit="1" customWidth="1"/>
    <col min="17" max="17" width="25.69140625" customWidth="1"/>
    <col min="18" max="18" width="23.3046875" style="3" bestFit="1" customWidth="1"/>
  </cols>
  <sheetData>
    <row r="1" spans="1:18" x14ac:dyDescent="0.4">
      <c r="A1" t="s">
        <v>1816</v>
      </c>
      <c r="B1" t="s">
        <v>2756</v>
      </c>
      <c r="C1" t="s">
        <v>2757</v>
      </c>
      <c r="D1" t="s">
        <v>1815</v>
      </c>
      <c r="E1" t="s">
        <v>1826</v>
      </c>
      <c r="F1" t="s">
        <v>1827</v>
      </c>
      <c r="G1" t="s">
        <v>1814</v>
      </c>
      <c r="H1" t="s">
        <v>1813</v>
      </c>
      <c r="I1" t="s">
        <v>1817</v>
      </c>
      <c r="J1" t="s">
        <v>1855</v>
      </c>
      <c r="K1" t="s">
        <v>1812</v>
      </c>
      <c r="L1" t="s">
        <v>1861</v>
      </c>
      <c r="M1" t="s">
        <v>1854</v>
      </c>
      <c r="N1" t="s">
        <v>3612</v>
      </c>
      <c r="O1" t="s">
        <v>3614</v>
      </c>
      <c r="P1" t="s">
        <v>1862</v>
      </c>
      <c r="Q1" t="s">
        <v>3630</v>
      </c>
      <c r="R1" s="3" t="s">
        <v>3629</v>
      </c>
    </row>
    <row r="2" spans="1:18" x14ac:dyDescent="0.4">
      <c r="A2">
        <v>360</v>
      </c>
      <c r="B2" t="s">
        <v>1863</v>
      </c>
      <c r="C2" t="s">
        <v>2758</v>
      </c>
      <c r="D2" t="s">
        <v>1161</v>
      </c>
      <c r="E2" t="s">
        <v>1834</v>
      </c>
      <c r="F2" t="s">
        <v>1829</v>
      </c>
      <c r="G2" t="s">
        <v>1</v>
      </c>
      <c r="H2" t="s">
        <v>1160</v>
      </c>
      <c r="I2" s="1">
        <v>50.606433628240616</v>
      </c>
      <c r="J2" s="2">
        <v>44965</v>
      </c>
      <c r="K2">
        <v>157.16</v>
      </c>
      <c r="L2" cm="1">
        <f t="array" ref="L2">_xlfn.IFS(ISBLANK(K2),0,NOT(ISBLANK(K2)),K2)</f>
        <v>157.16</v>
      </c>
      <c r="M2" s="2">
        <v>44951</v>
      </c>
      <c r="N2" s="3">
        <f>YEAR(M2)</f>
        <v>2023</v>
      </c>
      <c r="O2" s="3" t="str">
        <f>IF(ISBLANK(M2),"Missing Date",TEXT(M2,"MMM-YYYY"))</f>
        <v>Jan-2023</v>
      </c>
      <c r="P2" s="3">
        <f>IF(K2&gt;I2,1,0)</f>
        <v>1</v>
      </c>
      <c r="Q2" s="3" t="b">
        <f>OR(ISBLANK(J2),ISBLANK(M2))</f>
        <v>0</v>
      </c>
      <c r="R2">
        <f>IF(Q2,"",M2-J2)</f>
        <v>-14</v>
      </c>
    </row>
    <row r="3" spans="1:18" x14ac:dyDescent="0.4">
      <c r="A3">
        <v>858</v>
      </c>
      <c r="B3" t="s">
        <v>1864</v>
      </c>
      <c r="C3" t="s">
        <v>2759</v>
      </c>
      <c r="D3" t="s">
        <v>263</v>
      </c>
      <c r="E3" t="s">
        <v>1836</v>
      </c>
      <c r="F3" t="s">
        <v>1846</v>
      </c>
      <c r="G3" t="s">
        <v>1</v>
      </c>
      <c r="H3" t="s">
        <v>262</v>
      </c>
      <c r="I3" s="1">
        <v>52.526332888563331</v>
      </c>
      <c r="J3" s="2">
        <v>45032</v>
      </c>
      <c r="K3">
        <v>228.71</v>
      </c>
      <c r="L3" cm="1">
        <f t="array" ref="L3">_xlfn.IFS(ISBLANK(K3),0,NOT(ISBLANK(K3)),K3)</f>
        <v>228.71</v>
      </c>
      <c r="M3" s="2">
        <v>44926</v>
      </c>
      <c r="N3" s="3">
        <f t="shared" ref="N3:N66" si="0">YEAR(M3)</f>
        <v>2022</v>
      </c>
      <c r="O3" s="3" t="str">
        <f t="shared" ref="O3:O66" si="1">IF(ISBLANK(M3),"Missing Date",TEXT(M3,"MMM-YYYY"))</f>
        <v>Dec-2022</v>
      </c>
      <c r="P3" s="3">
        <f t="shared" ref="P3:P66" si="2">IF(K3&gt;I3,1,0)</f>
        <v>1</v>
      </c>
      <c r="Q3" s="3" t="b">
        <f t="shared" ref="Q3:Q66" si="3">OR(ISBLANK(J3),ISBLANK(M3))</f>
        <v>0</v>
      </c>
      <c r="R3">
        <f t="shared" ref="R3:R66" si="4">IF(Q3,"",M3-J3)</f>
        <v>-106</v>
      </c>
    </row>
    <row r="4" spans="1:18" x14ac:dyDescent="0.4">
      <c r="A4">
        <v>158</v>
      </c>
      <c r="B4" t="s">
        <v>1865</v>
      </c>
      <c r="C4" t="s">
        <v>2760</v>
      </c>
      <c r="D4" t="s">
        <v>1535</v>
      </c>
      <c r="E4" t="s">
        <v>1848</v>
      </c>
      <c r="F4" t="s">
        <v>1835</v>
      </c>
      <c r="G4" t="s">
        <v>1</v>
      </c>
      <c r="H4" t="s">
        <v>1534</v>
      </c>
      <c r="I4" s="1">
        <v>52.696861056804444</v>
      </c>
      <c r="J4" s="2">
        <v>45049</v>
      </c>
      <c r="K4">
        <v>155.86000000000001</v>
      </c>
      <c r="L4" cm="1">
        <f t="array" ref="L4">_xlfn.IFS(ISBLANK(K4),0,NOT(ISBLANK(K4)),K4)</f>
        <v>155.86000000000001</v>
      </c>
      <c r="M4" s="2">
        <v>44987</v>
      </c>
      <c r="N4" s="3">
        <f t="shared" si="0"/>
        <v>2023</v>
      </c>
      <c r="O4" s="3" t="str">
        <f t="shared" si="1"/>
        <v>Mar-2023</v>
      </c>
      <c r="P4" s="3">
        <f t="shared" si="2"/>
        <v>1</v>
      </c>
      <c r="Q4" s="3" t="b">
        <f t="shared" si="3"/>
        <v>0</v>
      </c>
      <c r="R4">
        <f t="shared" si="4"/>
        <v>-62</v>
      </c>
    </row>
    <row r="5" spans="1:18" x14ac:dyDescent="0.4">
      <c r="A5">
        <v>24</v>
      </c>
      <c r="B5" t="s">
        <v>1866</v>
      </c>
      <c r="C5" t="s">
        <v>2761</v>
      </c>
      <c r="D5" t="s">
        <v>1769</v>
      </c>
      <c r="E5" t="s">
        <v>1841</v>
      </c>
      <c r="F5" t="s">
        <v>1849</v>
      </c>
      <c r="G5" t="s">
        <v>4</v>
      </c>
      <c r="H5" t="s">
        <v>1768</v>
      </c>
      <c r="I5" s="1">
        <v>53.121701523812426</v>
      </c>
      <c r="J5" s="2">
        <v>45006</v>
      </c>
      <c r="K5">
        <v>130.47</v>
      </c>
      <c r="L5" cm="1">
        <f t="array" ref="L5">_xlfn.IFS(ISBLANK(K5),0,NOT(ISBLANK(K5)),K5)</f>
        <v>130.47</v>
      </c>
      <c r="M5" s="2">
        <v>45106</v>
      </c>
      <c r="N5" s="3">
        <f t="shared" si="0"/>
        <v>2023</v>
      </c>
      <c r="O5" s="3" t="str">
        <f t="shared" si="1"/>
        <v>Jun-2023</v>
      </c>
      <c r="P5" s="3">
        <f t="shared" si="2"/>
        <v>1</v>
      </c>
      <c r="Q5" s="3" t="b">
        <f t="shared" si="3"/>
        <v>0</v>
      </c>
      <c r="R5">
        <f t="shared" si="4"/>
        <v>100</v>
      </c>
    </row>
    <row r="6" spans="1:18" x14ac:dyDescent="0.4">
      <c r="A6">
        <v>732</v>
      </c>
      <c r="B6" t="s">
        <v>1867</v>
      </c>
      <c r="C6" t="s">
        <v>2762</v>
      </c>
      <c r="D6" t="s">
        <v>499</v>
      </c>
      <c r="E6" t="s">
        <v>1848</v>
      </c>
      <c r="F6" t="s">
        <v>1837</v>
      </c>
      <c r="G6" t="s">
        <v>1</v>
      </c>
      <c r="H6" t="s">
        <v>498</v>
      </c>
      <c r="I6" s="1">
        <v>53.301998886211798</v>
      </c>
      <c r="J6" s="2">
        <v>44961</v>
      </c>
      <c r="K6">
        <v>224.71</v>
      </c>
      <c r="L6" cm="1">
        <f t="array" ref="L6">_xlfn.IFS(ISBLANK(K6),0,NOT(ISBLANK(K6)),K6)</f>
        <v>224.71</v>
      </c>
      <c r="M6" s="2">
        <v>45028</v>
      </c>
      <c r="N6" s="3">
        <f t="shared" si="0"/>
        <v>2023</v>
      </c>
      <c r="O6" s="3" t="str">
        <f t="shared" si="1"/>
        <v>Apr-2023</v>
      </c>
      <c r="P6" s="3">
        <f t="shared" si="2"/>
        <v>1</v>
      </c>
      <c r="Q6" s="3" t="b">
        <f t="shared" si="3"/>
        <v>0</v>
      </c>
      <c r="R6">
        <f t="shared" si="4"/>
        <v>67</v>
      </c>
    </row>
    <row r="7" spans="1:18" x14ac:dyDescent="0.4">
      <c r="A7">
        <v>372</v>
      </c>
      <c r="B7" t="s">
        <v>1868</v>
      </c>
      <c r="C7" t="s">
        <v>2763</v>
      </c>
      <c r="D7" t="s">
        <v>1143</v>
      </c>
      <c r="E7" t="s">
        <v>1848</v>
      </c>
      <c r="F7" t="s">
        <v>1831</v>
      </c>
      <c r="G7" t="s">
        <v>1</v>
      </c>
      <c r="H7" t="s">
        <v>1142</v>
      </c>
      <c r="I7" s="1">
        <v>54.321614751757082</v>
      </c>
      <c r="J7" s="2">
        <v>44816</v>
      </c>
      <c r="K7">
        <v>149.94999999999999</v>
      </c>
      <c r="L7" cm="1">
        <f t="array" ref="L7">_xlfn.IFS(ISBLANK(K7),0,NOT(ISBLANK(K7)),K7)</f>
        <v>149.94999999999999</v>
      </c>
      <c r="M7" s="2">
        <v>45083</v>
      </c>
      <c r="N7" s="3">
        <f t="shared" si="0"/>
        <v>2023</v>
      </c>
      <c r="O7" s="3" t="str">
        <f t="shared" si="1"/>
        <v>Jun-2023</v>
      </c>
      <c r="P7" s="3">
        <f t="shared" si="2"/>
        <v>1</v>
      </c>
      <c r="Q7" s="3" t="b">
        <f t="shared" si="3"/>
        <v>0</v>
      </c>
      <c r="R7">
        <f t="shared" si="4"/>
        <v>267</v>
      </c>
    </row>
    <row r="8" spans="1:18" x14ac:dyDescent="0.4">
      <c r="A8">
        <v>539</v>
      </c>
      <c r="B8" t="s">
        <v>1869</v>
      </c>
      <c r="C8" t="s">
        <v>2764</v>
      </c>
      <c r="D8" t="s">
        <v>841</v>
      </c>
      <c r="E8" t="s">
        <v>1843</v>
      </c>
      <c r="F8" t="s">
        <v>1852</v>
      </c>
      <c r="G8" t="s">
        <v>4</v>
      </c>
      <c r="H8" t="s">
        <v>840</v>
      </c>
      <c r="I8" s="1">
        <v>55.86597910194704</v>
      </c>
      <c r="J8" s="2">
        <v>45200</v>
      </c>
      <c r="K8">
        <v>190.28</v>
      </c>
      <c r="L8" cm="1">
        <f t="array" ref="L8">_xlfn.IFS(ISBLANK(K8),0,NOT(ISBLANK(K8)),K8)</f>
        <v>190.28</v>
      </c>
      <c r="M8" s="2">
        <v>45018</v>
      </c>
      <c r="N8" s="3">
        <f t="shared" si="0"/>
        <v>2023</v>
      </c>
      <c r="O8" s="3" t="str">
        <f t="shared" si="1"/>
        <v>Apr-2023</v>
      </c>
      <c r="P8" s="3">
        <f t="shared" si="2"/>
        <v>1</v>
      </c>
      <c r="Q8" s="3" t="b">
        <f t="shared" si="3"/>
        <v>0</v>
      </c>
      <c r="R8">
        <f t="shared" si="4"/>
        <v>-182</v>
      </c>
    </row>
    <row r="9" spans="1:18" x14ac:dyDescent="0.4">
      <c r="A9">
        <v>486</v>
      </c>
      <c r="B9" t="s">
        <v>1870</v>
      </c>
      <c r="C9" t="s">
        <v>2765</v>
      </c>
      <c r="D9" t="s">
        <v>935</v>
      </c>
      <c r="E9" t="s">
        <v>1836</v>
      </c>
      <c r="F9" t="s">
        <v>1835</v>
      </c>
      <c r="G9" t="s">
        <v>1</v>
      </c>
      <c r="H9" t="s">
        <v>934</v>
      </c>
      <c r="I9" s="1">
        <v>56.107744497017819</v>
      </c>
      <c r="J9" s="2">
        <v>44796</v>
      </c>
      <c r="K9">
        <v>283.24</v>
      </c>
      <c r="L9" cm="1">
        <f t="array" ref="L9">_xlfn.IFS(ISBLANK(K9),0,NOT(ISBLANK(K9)),K9)</f>
        <v>283.24</v>
      </c>
      <c r="M9" s="2">
        <v>45117</v>
      </c>
      <c r="N9" s="3">
        <f t="shared" si="0"/>
        <v>2023</v>
      </c>
      <c r="O9" s="3" t="str">
        <f t="shared" si="1"/>
        <v>Jul-2023</v>
      </c>
      <c r="P9" s="3">
        <f t="shared" si="2"/>
        <v>1</v>
      </c>
      <c r="Q9" s="3" t="b">
        <f t="shared" si="3"/>
        <v>0</v>
      </c>
      <c r="R9">
        <f t="shared" si="4"/>
        <v>321</v>
      </c>
    </row>
    <row r="10" spans="1:18" x14ac:dyDescent="0.4">
      <c r="A10">
        <v>341</v>
      </c>
      <c r="B10" t="s">
        <v>1871</v>
      </c>
      <c r="C10" t="s">
        <v>2766</v>
      </c>
      <c r="D10" t="s">
        <v>1197</v>
      </c>
      <c r="E10" t="s">
        <v>1850</v>
      </c>
      <c r="F10" t="s">
        <v>1831</v>
      </c>
      <c r="G10" t="s">
        <v>1</v>
      </c>
      <c r="H10" t="s">
        <v>1196</v>
      </c>
      <c r="I10" s="1">
        <v>56.900684856644354</v>
      </c>
      <c r="J10" s="2">
        <v>44941</v>
      </c>
      <c r="K10">
        <v>317.73</v>
      </c>
      <c r="L10" cm="1">
        <f t="array" ref="L10">_xlfn.IFS(ISBLANK(K10),0,NOT(ISBLANK(K10)),K10)</f>
        <v>317.73</v>
      </c>
      <c r="M10" s="2">
        <v>45222</v>
      </c>
      <c r="N10" s="3">
        <f t="shared" si="0"/>
        <v>2023</v>
      </c>
      <c r="O10" s="3" t="str">
        <f t="shared" si="1"/>
        <v>Oct-2023</v>
      </c>
      <c r="P10" s="3">
        <f t="shared" si="2"/>
        <v>1</v>
      </c>
      <c r="Q10" s="3" t="b">
        <f t="shared" si="3"/>
        <v>0</v>
      </c>
      <c r="R10">
        <f t="shared" si="4"/>
        <v>281</v>
      </c>
    </row>
    <row r="11" spans="1:18" x14ac:dyDescent="0.4">
      <c r="A11">
        <v>250</v>
      </c>
      <c r="B11" t="s">
        <v>1872</v>
      </c>
      <c r="C11" t="s">
        <v>2767</v>
      </c>
      <c r="D11" t="s">
        <v>1369</v>
      </c>
      <c r="E11" t="s">
        <v>1847</v>
      </c>
      <c r="F11" t="s">
        <v>1846</v>
      </c>
      <c r="G11" t="s">
        <v>4</v>
      </c>
      <c r="H11" t="s">
        <v>1368</v>
      </c>
      <c r="I11" s="1">
        <v>57.441437840552254</v>
      </c>
      <c r="J11" s="2">
        <v>45022</v>
      </c>
      <c r="K11">
        <v>316.82</v>
      </c>
      <c r="L11" cm="1">
        <f t="array" ref="L11">_xlfn.IFS(ISBLANK(K11),0,NOT(ISBLANK(K11)),K11)</f>
        <v>316.82</v>
      </c>
      <c r="M11" s="2">
        <v>45020</v>
      </c>
      <c r="N11" s="3">
        <f t="shared" si="0"/>
        <v>2023</v>
      </c>
      <c r="O11" s="3" t="str">
        <f t="shared" si="1"/>
        <v>Apr-2023</v>
      </c>
      <c r="P11" s="3">
        <f t="shared" si="2"/>
        <v>1</v>
      </c>
      <c r="Q11" s="3" t="b">
        <f t="shared" si="3"/>
        <v>0</v>
      </c>
      <c r="R11">
        <f t="shared" si="4"/>
        <v>-2</v>
      </c>
    </row>
    <row r="12" spans="1:18" x14ac:dyDescent="0.4">
      <c r="A12">
        <v>608</v>
      </c>
      <c r="B12" t="s">
        <v>1873</v>
      </c>
      <c r="C12" t="s">
        <v>2768</v>
      </c>
      <c r="D12" t="s">
        <v>721</v>
      </c>
      <c r="E12" t="s">
        <v>1850</v>
      </c>
      <c r="F12" t="s">
        <v>1831</v>
      </c>
      <c r="G12" t="s">
        <v>4</v>
      </c>
      <c r="H12" t="s">
        <v>720</v>
      </c>
      <c r="I12" s="1">
        <v>57.72674981352084</v>
      </c>
      <c r="J12" s="2">
        <v>44905</v>
      </c>
      <c r="K12">
        <v>417.86</v>
      </c>
      <c r="L12" cm="1">
        <f t="array" ref="L12">_xlfn.IFS(ISBLANK(K12),0,NOT(ISBLANK(K12)),K12)</f>
        <v>417.86</v>
      </c>
      <c r="M12" s="2">
        <v>45223</v>
      </c>
      <c r="N12" s="3">
        <f t="shared" si="0"/>
        <v>2023</v>
      </c>
      <c r="O12" s="3" t="str">
        <f t="shared" si="1"/>
        <v>Oct-2023</v>
      </c>
      <c r="P12" s="3">
        <f t="shared" si="2"/>
        <v>1</v>
      </c>
      <c r="Q12" s="3" t="b">
        <f t="shared" si="3"/>
        <v>0</v>
      </c>
      <c r="R12">
        <f t="shared" si="4"/>
        <v>318</v>
      </c>
    </row>
    <row r="13" spans="1:18" x14ac:dyDescent="0.4">
      <c r="A13">
        <v>782</v>
      </c>
      <c r="B13" t="s">
        <v>1874</v>
      </c>
      <c r="C13" t="s">
        <v>2769</v>
      </c>
      <c r="D13" t="s">
        <v>407</v>
      </c>
      <c r="E13" t="s">
        <v>1832</v>
      </c>
      <c r="F13" t="s">
        <v>1851</v>
      </c>
      <c r="G13" t="s">
        <v>4</v>
      </c>
      <c r="H13" t="s">
        <v>406</v>
      </c>
      <c r="I13" s="1">
        <v>57.8786004530618</v>
      </c>
      <c r="J13" s="2">
        <v>45172</v>
      </c>
      <c r="K13">
        <v>264.8</v>
      </c>
      <c r="L13" cm="1">
        <f t="array" ref="L13">_xlfn.IFS(ISBLANK(K13),0,NOT(ISBLANK(K13)),K13)</f>
        <v>264.8</v>
      </c>
      <c r="M13" s="2">
        <v>45016</v>
      </c>
      <c r="N13" s="3">
        <f t="shared" si="0"/>
        <v>2023</v>
      </c>
      <c r="O13" s="3" t="str">
        <f t="shared" si="1"/>
        <v>Mar-2023</v>
      </c>
      <c r="P13" s="3">
        <f t="shared" si="2"/>
        <v>1</v>
      </c>
      <c r="Q13" s="3" t="b">
        <f t="shared" si="3"/>
        <v>0</v>
      </c>
      <c r="R13">
        <f t="shared" si="4"/>
        <v>-156</v>
      </c>
    </row>
    <row r="14" spans="1:18" x14ac:dyDescent="0.4">
      <c r="A14">
        <v>504</v>
      </c>
      <c r="B14" t="s">
        <v>1875</v>
      </c>
      <c r="C14" t="s">
        <v>2770</v>
      </c>
      <c r="D14" t="s">
        <v>901</v>
      </c>
      <c r="E14" t="s">
        <v>1841</v>
      </c>
      <c r="F14" t="s">
        <v>1852</v>
      </c>
      <c r="G14" t="s">
        <v>4</v>
      </c>
      <c r="H14" t="s">
        <v>900</v>
      </c>
      <c r="I14" s="1">
        <v>58.346508731023896</v>
      </c>
      <c r="J14" s="2">
        <v>44864</v>
      </c>
      <c r="K14">
        <v>180.2</v>
      </c>
      <c r="L14" cm="1">
        <f t="array" ref="L14">_xlfn.IFS(ISBLANK(K14),0,NOT(ISBLANK(K14)),K14)</f>
        <v>180.2</v>
      </c>
      <c r="M14" s="2">
        <v>45203</v>
      </c>
      <c r="N14" s="3">
        <f t="shared" si="0"/>
        <v>2023</v>
      </c>
      <c r="O14" s="3" t="str">
        <f t="shared" si="1"/>
        <v>Oct-2023</v>
      </c>
      <c r="P14" s="3">
        <f t="shared" si="2"/>
        <v>1</v>
      </c>
      <c r="Q14" s="3" t="b">
        <f t="shared" si="3"/>
        <v>0</v>
      </c>
      <c r="R14">
        <f t="shared" si="4"/>
        <v>339</v>
      </c>
    </row>
    <row r="15" spans="1:18" x14ac:dyDescent="0.4">
      <c r="A15">
        <v>830</v>
      </c>
      <c r="B15" t="s">
        <v>1876</v>
      </c>
      <c r="C15" t="s">
        <v>2771</v>
      </c>
      <c r="D15" t="s">
        <v>317</v>
      </c>
      <c r="E15" t="s">
        <v>1838</v>
      </c>
      <c r="F15" t="s">
        <v>1849</v>
      </c>
      <c r="G15" t="s">
        <v>1</v>
      </c>
      <c r="H15" t="s">
        <v>316</v>
      </c>
      <c r="I15" s="1">
        <v>58.971344912715779</v>
      </c>
      <c r="J15" s="2">
        <v>44837</v>
      </c>
      <c r="K15">
        <v>265.38</v>
      </c>
      <c r="L15" cm="1">
        <f t="array" ref="L15">_xlfn.IFS(ISBLANK(K15),0,NOT(ISBLANK(K15)),K15)</f>
        <v>265.38</v>
      </c>
      <c r="M15" s="2">
        <v>45175</v>
      </c>
      <c r="N15" s="3">
        <f t="shared" si="0"/>
        <v>2023</v>
      </c>
      <c r="O15" s="3" t="str">
        <f t="shared" si="1"/>
        <v>Sep-2023</v>
      </c>
      <c r="P15" s="3">
        <f t="shared" si="2"/>
        <v>1</v>
      </c>
      <c r="Q15" s="3" t="b">
        <f t="shared" si="3"/>
        <v>0</v>
      </c>
      <c r="R15">
        <f t="shared" si="4"/>
        <v>338</v>
      </c>
    </row>
    <row r="16" spans="1:18" x14ac:dyDescent="0.4">
      <c r="A16">
        <v>678</v>
      </c>
      <c r="B16" t="s">
        <v>1877</v>
      </c>
      <c r="C16" t="s">
        <v>2772</v>
      </c>
      <c r="D16" t="s">
        <v>593</v>
      </c>
      <c r="E16" t="s">
        <v>1841</v>
      </c>
      <c r="F16" t="s">
        <v>1853</v>
      </c>
      <c r="G16" t="s">
        <v>4</v>
      </c>
      <c r="H16" t="s">
        <v>592</v>
      </c>
      <c r="I16" s="1">
        <v>59.563415010900499</v>
      </c>
      <c r="J16" s="2">
        <v>45169</v>
      </c>
      <c r="K16">
        <v>379.49</v>
      </c>
      <c r="L16" cm="1">
        <f t="array" ref="L16">_xlfn.IFS(ISBLANK(K16),0,NOT(ISBLANK(K16)),K16)</f>
        <v>379.49</v>
      </c>
      <c r="M16" s="2">
        <v>45052</v>
      </c>
      <c r="N16" s="3">
        <f t="shared" si="0"/>
        <v>2023</v>
      </c>
      <c r="O16" s="3" t="str">
        <f t="shared" si="1"/>
        <v>May-2023</v>
      </c>
      <c r="P16" s="3">
        <f t="shared" si="2"/>
        <v>1</v>
      </c>
      <c r="Q16" s="3" t="b">
        <f t="shared" si="3"/>
        <v>0</v>
      </c>
      <c r="R16">
        <f t="shared" si="4"/>
        <v>-117</v>
      </c>
    </row>
    <row r="17" spans="1:18" x14ac:dyDescent="0.4">
      <c r="A17">
        <v>959</v>
      </c>
      <c r="B17" t="s">
        <v>1878</v>
      </c>
      <c r="C17" t="s">
        <v>2773</v>
      </c>
      <c r="D17" t="s">
        <v>75</v>
      </c>
      <c r="E17" t="s">
        <v>1828</v>
      </c>
      <c r="F17" t="s">
        <v>1853</v>
      </c>
      <c r="G17" t="s">
        <v>4</v>
      </c>
      <c r="H17" t="s">
        <v>74</v>
      </c>
      <c r="I17" s="1">
        <v>59.783047645466851</v>
      </c>
      <c r="J17" s="2">
        <v>44986</v>
      </c>
      <c r="K17">
        <v>391.17</v>
      </c>
      <c r="L17" cm="1">
        <f t="array" ref="L17">_xlfn.IFS(ISBLANK(K17),0,NOT(ISBLANK(K17)),K17)</f>
        <v>391.17</v>
      </c>
      <c r="M17" s="2">
        <v>45062</v>
      </c>
      <c r="N17" s="3">
        <f t="shared" si="0"/>
        <v>2023</v>
      </c>
      <c r="O17" s="3" t="str">
        <f t="shared" si="1"/>
        <v>May-2023</v>
      </c>
      <c r="P17" s="3">
        <f t="shared" si="2"/>
        <v>1</v>
      </c>
      <c r="Q17" s="3" t="b">
        <f t="shared" si="3"/>
        <v>0</v>
      </c>
      <c r="R17">
        <f t="shared" si="4"/>
        <v>76</v>
      </c>
    </row>
    <row r="18" spans="1:18" x14ac:dyDescent="0.4">
      <c r="A18">
        <v>249</v>
      </c>
      <c r="B18" t="s">
        <v>1879</v>
      </c>
      <c r="C18" t="s">
        <v>2774</v>
      </c>
      <c r="D18" t="s">
        <v>1371</v>
      </c>
      <c r="E18" t="s">
        <v>1845</v>
      </c>
      <c r="F18" t="s">
        <v>1846</v>
      </c>
      <c r="G18" t="s">
        <v>1</v>
      </c>
      <c r="H18" t="s">
        <v>1370</v>
      </c>
      <c r="I18" s="1">
        <v>60.146811047874358</v>
      </c>
      <c r="J18" s="2">
        <v>44999</v>
      </c>
      <c r="K18">
        <v>163.24</v>
      </c>
      <c r="L18" cm="1">
        <f t="array" ref="L18">_xlfn.IFS(ISBLANK(K18),0,NOT(ISBLANK(K18)),K18)</f>
        <v>163.24</v>
      </c>
      <c r="M18" s="2">
        <v>45231</v>
      </c>
      <c r="N18" s="3">
        <f t="shared" si="0"/>
        <v>2023</v>
      </c>
      <c r="O18" s="3" t="str">
        <f t="shared" si="1"/>
        <v>Nov-2023</v>
      </c>
      <c r="P18" s="3">
        <f t="shared" si="2"/>
        <v>1</v>
      </c>
      <c r="Q18" s="3" t="b">
        <f t="shared" si="3"/>
        <v>0</v>
      </c>
      <c r="R18">
        <f t="shared" si="4"/>
        <v>232</v>
      </c>
    </row>
    <row r="19" spans="1:18" x14ac:dyDescent="0.4">
      <c r="A19">
        <v>142</v>
      </c>
      <c r="B19" t="s">
        <v>1880</v>
      </c>
      <c r="C19" t="s">
        <v>2775</v>
      </c>
      <c r="D19" t="s">
        <v>1565</v>
      </c>
      <c r="E19" t="s">
        <v>1847</v>
      </c>
      <c r="F19" t="s">
        <v>1851</v>
      </c>
      <c r="G19" t="s">
        <v>1</v>
      </c>
      <c r="H19" t="s">
        <v>1564</v>
      </c>
      <c r="I19" s="1">
        <v>60.192236772590995</v>
      </c>
      <c r="J19" s="2">
        <v>44884</v>
      </c>
      <c r="K19">
        <v>349.88</v>
      </c>
      <c r="L19" cm="1">
        <f t="array" ref="L19">_xlfn.IFS(ISBLANK(K19),0,NOT(ISBLANK(K19)),K19)</f>
        <v>349.88</v>
      </c>
      <c r="M19" s="2">
        <v>44965</v>
      </c>
      <c r="N19" s="3">
        <f t="shared" si="0"/>
        <v>2023</v>
      </c>
      <c r="O19" s="3" t="str">
        <f t="shared" si="1"/>
        <v>Feb-2023</v>
      </c>
      <c r="P19" s="3">
        <f t="shared" si="2"/>
        <v>1</v>
      </c>
      <c r="Q19" s="3" t="b">
        <f t="shared" si="3"/>
        <v>0</v>
      </c>
      <c r="R19">
        <f t="shared" si="4"/>
        <v>81</v>
      </c>
    </row>
    <row r="20" spans="1:18" x14ac:dyDescent="0.4">
      <c r="A20">
        <v>502</v>
      </c>
      <c r="B20" t="s">
        <v>1881</v>
      </c>
      <c r="C20" t="s">
        <v>2776</v>
      </c>
      <c r="D20" t="s">
        <v>905</v>
      </c>
      <c r="E20" t="s">
        <v>1838</v>
      </c>
      <c r="F20" t="s">
        <v>1833</v>
      </c>
      <c r="G20" t="s">
        <v>1</v>
      </c>
      <c r="H20" t="s">
        <v>904</v>
      </c>
      <c r="I20" s="1">
        <v>61.733503523638134</v>
      </c>
      <c r="J20" s="2">
        <v>44863</v>
      </c>
      <c r="K20">
        <v>415.17</v>
      </c>
      <c r="L20" cm="1">
        <f t="array" ref="L20">_xlfn.IFS(ISBLANK(K20),0,NOT(ISBLANK(K20)),K20)</f>
        <v>415.17</v>
      </c>
      <c r="M20" s="2">
        <v>44902</v>
      </c>
      <c r="N20" s="3">
        <f t="shared" si="0"/>
        <v>2022</v>
      </c>
      <c r="O20" s="3" t="str">
        <f t="shared" si="1"/>
        <v>Dec-2022</v>
      </c>
      <c r="P20" s="3">
        <f t="shared" si="2"/>
        <v>1</v>
      </c>
      <c r="Q20" s="3" t="b">
        <f t="shared" si="3"/>
        <v>0</v>
      </c>
      <c r="R20">
        <f t="shared" si="4"/>
        <v>39</v>
      </c>
    </row>
    <row r="21" spans="1:18" x14ac:dyDescent="0.4">
      <c r="A21">
        <v>757</v>
      </c>
      <c r="B21" t="s">
        <v>1882</v>
      </c>
      <c r="C21" t="s">
        <v>2777</v>
      </c>
      <c r="D21" t="s">
        <v>453</v>
      </c>
      <c r="E21" t="s">
        <v>1841</v>
      </c>
      <c r="F21" t="s">
        <v>1849</v>
      </c>
      <c r="G21" t="s">
        <v>4</v>
      </c>
      <c r="H21" t="s">
        <v>452</v>
      </c>
      <c r="I21" s="1">
        <v>62.451501931828936</v>
      </c>
      <c r="J21" s="2">
        <v>44873</v>
      </c>
      <c r="K21">
        <v>389.67</v>
      </c>
      <c r="L21" cm="1">
        <f t="array" ref="L21">_xlfn.IFS(ISBLANK(K21),0,NOT(ISBLANK(K21)),K21)</f>
        <v>389.67</v>
      </c>
      <c r="M21" s="2">
        <v>45020</v>
      </c>
      <c r="N21" s="3">
        <f t="shared" si="0"/>
        <v>2023</v>
      </c>
      <c r="O21" s="3" t="str">
        <f t="shared" si="1"/>
        <v>Apr-2023</v>
      </c>
      <c r="P21" s="3">
        <f t="shared" si="2"/>
        <v>1</v>
      </c>
      <c r="Q21" s="3" t="b">
        <f t="shared" si="3"/>
        <v>0</v>
      </c>
      <c r="R21">
        <f t="shared" si="4"/>
        <v>147</v>
      </c>
    </row>
    <row r="22" spans="1:18" x14ac:dyDescent="0.4">
      <c r="A22">
        <v>939</v>
      </c>
      <c r="B22" t="s">
        <v>1883</v>
      </c>
      <c r="C22" t="s">
        <v>2778</v>
      </c>
      <c r="D22" t="s">
        <v>111</v>
      </c>
      <c r="E22" t="s">
        <v>1845</v>
      </c>
      <c r="F22" t="s">
        <v>1835</v>
      </c>
      <c r="G22" t="s">
        <v>4</v>
      </c>
      <c r="H22" t="s">
        <v>110</v>
      </c>
      <c r="I22" s="1">
        <v>62.70002039264611</v>
      </c>
      <c r="J22" s="2">
        <v>45097</v>
      </c>
      <c r="K22">
        <v>288.93</v>
      </c>
      <c r="L22" cm="1">
        <f t="array" ref="L22">_xlfn.IFS(ISBLANK(K22),0,NOT(ISBLANK(K22)),K22)</f>
        <v>288.93</v>
      </c>
      <c r="M22" s="2">
        <v>45193</v>
      </c>
      <c r="N22" s="3">
        <f t="shared" si="0"/>
        <v>2023</v>
      </c>
      <c r="O22" s="3" t="str">
        <f t="shared" si="1"/>
        <v>Sep-2023</v>
      </c>
      <c r="P22" s="3">
        <f t="shared" si="2"/>
        <v>1</v>
      </c>
      <c r="Q22" s="3" t="b">
        <f t="shared" si="3"/>
        <v>0</v>
      </c>
      <c r="R22">
        <f t="shared" si="4"/>
        <v>96</v>
      </c>
    </row>
    <row r="23" spans="1:18" x14ac:dyDescent="0.4">
      <c r="A23">
        <v>724</v>
      </c>
      <c r="B23" t="s">
        <v>1884</v>
      </c>
      <c r="C23" t="s">
        <v>2779</v>
      </c>
      <c r="D23" t="s">
        <v>515</v>
      </c>
      <c r="E23" t="s">
        <v>1836</v>
      </c>
      <c r="F23" t="s">
        <v>1846</v>
      </c>
      <c r="G23" t="s">
        <v>4</v>
      </c>
      <c r="H23" t="s">
        <v>514</v>
      </c>
      <c r="I23" s="1">
        <v>62.766329804404975</v>
      </c>
      <c r="J23" s="2">
        <v>44946</v>
      </c>
      <c r="K23">
        <v>466.62</v>
      </c>
      <c r="L23" cm="1">
        <f t="array" ref="L23">_xlfn.IFS(ISBLANK(K23),0,NOT(ISBLANK(K23)),K23)</f>
        <v>466.62</v>
      </c>
      <c r="M23" s="2">
        <v>45050</v>
      </c>
      <c r="N23" s="3">
        <f t="shared" si="0"/>
        <v>2023</v>
      </c>
      <c r="O23" s="3" t="str">
        <f t="shared" si="1"/>
        <v>May-2023</v>
      </c>
      <c r="P23" s="3">
        <f t="shared" si="2"/>
        <v>1</v>
      </c>
      <c r="Q23" s="3" t="b">
        <f t="shared" si="3"/>
        <v>0</v>
      </c>
      <c r="R23">
        <f t="shared" si="4"/>
        <v>104</v>
      </c>
    </row>
    <row r="24" spans="1:18" x14ac:dyDescent="0.4">
      <c r="A24">
        <v>573</v>
      </c>
      <c r="B24" t="s">
        <v>1885</v>
      </c>
      <c r="C24" t="s">
        <v>2780</v>
      </c>
      <c r="D24" t="s">
        <v>783</v>
      </c>
      <c r="E24" t="s">
        <v>1845</v>
      </c>
      <c r="F24" t="s">
        <v>1835</v>
      </c>
      <c r="G24" t="s">
        <v>1</v>
      </c>
      <c r="H24" t="s">
        <v>782</v>
      </c>
      <c r="I24" s="1">
        <v>63.478787444238527</v>
      </c>
      <c r="J24" s="2">
        <v>44929</v>
      </c>
      <c r="L24" cm="1">
        <f t="array" ref="L24">_xlfn.IFS(ISBLANK(K24),0,NOT(ISBLANK(K24)),K24)</f>
        <v>0</v>
      </c>
      <c r="M24" s="2">
        <v>45031</v>
      </c>
      <c r="N24" s="3">
        <f t="shared" si="0"/>
        <v>2023</v>
      </c>
      <c r="O24" s="3" t="str">
        <f t="shared" si="1"/>
        <v>Apr-2023</v>
      </c>
      <c r="P24" s="3">
        <f t="shared" si="2"/>
        <v>0</v>
      </c>
      <c r="Q24" s="3" t="b">
        <f t="shared" si="3"/>
        <v>0</v>
      </c>
      <c r="R24">
        <f t="shared" si="4"/>
        <v>102</v>
      </c>
    </row>
    <row r="25" spans="1:18" x14ac:dyDescent="0.4">
      <c r="A25">
        <v>462</v>
      </c>
      <c r="B25" t="s">
        <v>1886</v>
      </c>
      <c r="C25" t="s">
        <v>2781</v>
      </c>
      <c r="D25" t="s">
        <v>981</v>
      </c>
      <c r="E25" t="s">
        <v>1843</v>
      </c>
      <c r="F25" t="s">
        <v>1844</v>
      </c>
      <c r="G25" t="s">
        <v>4</v>
      </c>
      <c r="H25" t="s">
        <v>980</v>
      </c>
      <c r="I25" s="1">
        <v>64.052179016462247</v>
      </c>
      <c r="J25" s="2">
        <v>44953</v>
      </c>
      <c r="K25">
        <v>412.74</v>
      </c>
      <c r="L25" cm="1">
        <f t="array" ref="L25">_xlfn.IFS(ISBLANK(K25),0,NOT(ISBLANK(K25)),K25)</f>
        <v>412.74</v>
      </c>
      <c r="M25" s="2">
        <v>44978</v>
      </c>
      <c r="N25" s="3">
        <f t="shared" si="0"/>
        <v>2023</v>
      </c>
      <c r="O25" s="3" t="str">
        <f t="shared" si="1"/>
        <v>Feb-2023</v>
      </c>
      <c r="P25" s="3">
        <f t="shared" si="2"/>
        <v>1</v>
      </c>
      <c r="Q25" s="3" t="b">
        <f t="shared" si="3"/>
        <v>0</v>
      </c>
      <c r="R25">
        <f t="shared" si="4"/>
        <v>25</v>
      </c>
    </row>
    <row r="26" spans="1:18" x14ac:dyDescent="0.4">
      <c r="A26">
        <v>110</v>
      </c>
      <c r="B26" t="s">
        <v>1887</v>
      </c>
      <c r="C26" t="s">
        <v>2782</v>
      </c>
      <c r="D26" t="s">
        <v>1623</v>
      </c>
      <c r="E26" t="s">
        <v>1845</v>
      </c>
      <c r="F26" t="s">
        <v>1852</v>
      </c>
      <c r="G26" t="s">
        <v>1</v>
      </c>
      <c r="H26" t="s">
        <v>1622</v>
      </c>
      <c r="I26" s="1">
        <v>64.191506534512641</v>
      </c>
      <c r="J26" s="2">
        <v>45074</v>
      </c>
      <c r="K26">
        <v>423.16</v>
      </c>
      <c r="L26" cm="1">
        <f t="array" ref="L26">_xlfn.IFS(ISBLANK(K26),0,NOT(ISBLANK(K26)),K26)</f>
        <v>423.16</v>
      </c>
      <c r="M26" s="2">
        <v>45180</v>
      </c>
      <c r="N26" s="3">
        <f t="shared" si="0"/>
        <v>2023</v>
      </c>
      <c r="O26" s="3" t="str">
        <f t="shared" si="1"/>
        <v>Sep-2023</v>
      </c>
      <c r="P26" s="3">
        <f t="shared" si="2"/>
        <v>1</v>
      </c>
      <c r="Q26" s="3" t="b">
        <f t="shared" si="3"/>
        <v>0</v>
      </c>
      <c r="R26">
        <f t="shared" si="4"/>
        <v>106</v>
      </c>
    </row>
    <row r="27" spans="1:18" x14ac:dyDescent="0.4">
      <c r="A27">
        <v>626</v>
      </c>
      <c r="B27" t="s">
        <v>1888</v>
      </c>
      <c r="C27" t="s">
        <v>2783</v>
      </c>
      <c r="D27" t="s">
        <v>689</v>
      </c>
      <c r="E27" t="s">
        <v>1830</v>
      </c>
      <c r="F27" t="s">
        <v>1844</v>
      </c>
      <c r="G27" t="s">
        <v>1</v>
      </c>
      <c r="H27" t="s">
        <v>688</v>
      </c>
      <c r="I27" s="1">
        <v>64.481450822307636</v>
      </c>
      <c r="J27" s="2">
        <v>44868</v>
      </c>
      <c r="K27">
        <v>146.53</v>
      </c>
      <c r="L27" cm="1">
        <f t="array" ref="L27">_xlfn.IFS(ISBLANK(K27),0,NOT(ISBLANK(K27)),K27)</f>
        <v>146.53</v>
      </c>
      <c r="M27" s="2">
        <v>45113</v>
      </c>
      <c r="N27" s="3">
        <f t="shared" si="0"/>
        <v>2023</v>
      </c>
      <c r="O27" s="3" t="str">
        <f t="shared" si="1"/>
        <v>Jul-2023</v>
      </c>
      <c r="P27" s="3">
        <f t="shared" si="2"/>
        <v>1</v>
      </c>
      <c r="Q27" s="3" t="b">
        <f t="shared" si="3"/>
        <v>0</v>
      </c>
      <c r="R27">
        <f t="shared" si="4"/>
        <v>245</v>
      </c>
    </row>
    <row r="28" spans="1:18" x14ac:dyDescent="0.4">
      <c r="A28">
        <v>812</v>
      </c>
      <c r="B28" t="s">
        <v>1889</v>
      </c>
      <c r="C28" t="s">
        <v>2784</v>
      </c>
      <c r="D28" t="s">
        <v>353</v>
      </c>
      <c r="E28" t="s">
        <v>1830</v>
      </c>
      <c r="F28" t="s">
        <v>1835</v>
      </c>
      <c r="G28" t="s">
        <v>4</v>
      </c>
      <c r="H28" t="s">
        <v>352</v>
      </c>
      <c r="I28" s="1">
        <v>64.700861401367234</v>
      </c>
      <c r="J28" s="2">
        <v>45219</v>
      </c>
      <c r="K28">
        <v>495.45</v>
      </c>
      <c r="L28" cm="1">
        <f t="array" ref="L28">_xlfn.IFS(ISBLANK(K28),0,NOT(ISBLANK(K28)),K28)</f>
        <v>495.45</v>
      </c>
      <c r="M28" s="2">
        <v>44951</v>
      </c>
      <c r="N28" s="3">
        <f t="shared" si="0"/>
        <v>2023</v>
      </c>
      <c r="O28" s="3" t="str">
        <f t="shared" si="1"/>
        <v>Jan-2023</v>
      </c>
      <c r="P28" s="3">
        <f t="shared" si="2"/>
        <v>1</v>
      </c>
      <c r="Q28" s="3" t="b">
        <f t="shared" si="3"/>
        <v>0</v>
      </c>
      <c r="R28">
        <f t="shared" si="4"/>
        <v>-268</v>
      </c>
    </row>
    <row r="29" spans="1:18" x14ac:dyDescent="0.4">
      <c r="A29">
        <v>919</v>
      </c>
      <c r="B29" t="s">
        <v>1890</v>
      </c>
      <c r="C29" t="s">
        <v>2785</v>
      </c>
      <c r="D29" t="s">
        <v>149</v>
      </c>
      <c r="E29" t="s">
        <v>1838</v>
      </c>
      <c r="F29" t="s">
        <v>1829</v>
      </c>
      <c r="G29" t="s">
        <v>4</v>
      </c>
      <c r="H29" t="s">
        <v>148</v>
      </c>
      <c r="I29" s="1">
        <v>65.01518818942121</v>
      </c>
      <c r="J29" s="2">
        <v>45078</v>
      </c>
      <c r="K29">
        <v>343.02</v>
      </c>
      <c r="L29" cm="1">
        <f t="array" ref="L29">_xlfn.IFS(ISBLANK(K29),0,NOT(ISBLANK(K29)),K29)</f>
        <v>343.02</v>
      </c>
      <c r="M29" s="2">
        <v>45036</v>
      </c>
      <c r="N29" s="3">
        <f t="shared" si="0"/>
        <v>2023</v>
      </c>
      <c r="O29" s="3" t="str">
        <f t="shared" si="1"/>
        <v>Apr-2023</v>
      </c>
      <c r="P29" s="3">
        <f t="shared" si="2"/>
        <v>1</v>
      </c>
      <c r="Q29" s="3" t="b">
        <f t="shared" si="3"/>
        <v>0</v>
      </c>
      <c r="R29">
        <f t="shared" si="4"/>
        <v>-42</v>
      </c>
    </row>
    <row r="30" spans="1:18" x14ac:dyDescent="0.4">
      <c r="A30">
        <v>566</v>
      </c>
      <c r="B30" t="s">
        <v>1891</v>
      </c>
      <c r="C30" t="s">
        <v>2786</v>
      </c>
      <c r="D30" t="s">
        <v>797</v>
      </c>
      <c r="E30" t="s">
        <v>1834</v>
      </c>
      <c r="F30" t="s">
        <v>1853</v>
      </c>
      <c r="G30" t="s">
        <v>1</v>
      </c>
      <c r="H30" t="s">
        <v>796</v>
      </c>
      <c r="I30" s="1">
        <v>65.939664500544794</v>
      </c>
      <c r="J30" s="2">
        <v>44992</v>
      </c>
      <c r="K30">
        <v>408.97</v>
      </c>
      <c r="L30" cm="1">
        <f t="array" ref="L30">_xlfn.IFS(ISBLANK(K30),0,NOT(ISBLANK(K30)),K30)</f>
        <v>408.97</v>
      </c>
      <c r="M30" s="2">
        <v>44896</v>
      </c>
      <c r="N30" s="3">
        <f t="shared" si="0"/>
        <v>2022</v>
      </c>
      <c r="O30" s="3" t="str">
        <f t="shared" si="1"/>
        <v>Dec-2022</v>
      </c>
      <c r="P30" s="3">
        <f t="shared" si="2"/>
        <v>1</v>
      </c>
      <c r="Q30" s="3" t="b">
        <f t="shared" si="3"/>
        <v>0</v>
      </c>
      <c r="R30">
        <f t="shared" si="4"/>
        <v>-96</v>
      </c>
    </row>
    <row r="31" spans="1:18" x14ac:dyDescent="0.4">
      <c r="A31">
        <v>169</v>
      </c>
      <c r="B31" t="s">
        <v>1892</v>
      </c>
      <c r="C31" t="s">
        <v>2787</v>
      </c>
      <c r="D31" t="s">
        <v>1515</v>
      </c>
      <c r="E31" t="s">
        <v>1842</v>
      </c>
      <c r="F31" t="s">
        <v>1837</v>
      </c>
      <c r="G31" t="s">
        <v>4</v>
      </c>
      <c r="H31" t="s">
        <v>1514</v>
      </c>
      <c r="I31" s="1">
        <v>67.221291461818979</v>
      </c>
      <c r="J31" s="2">
        <v>45039</v>
      </c>
      <c r="K31">
        <v>285.64</v>
      </c>
      <c r="L31" cm="1">
        <f t="array" ref="L31">_xlfn.IFS(ISBLANK(K31),0,NOT(ISBLANK(K31)),K31)</f>
        <v>285.64</v>
      </c>
      <c r="M31" s="2">
        <v>45102</v>
      </c>
      <c r="N31" s="3">
        <f t="shared" si="0"/>
        <v>2023</v>
      </c>
      <c r="O31" s="3" t="str">
        <f t="shared" si="1"/>
        <v>Jun-2023</v>
      </c>
      <c r="P31" s="3">
        <f t="shared" si="2"/>
        <v>1</v>
      </c>
      <c r="Q31" s="3" t="b">
        <f t="shared" si="3"/>
        <v>0</v>
      </c>
      <c r="R31">
        <f t="shared" si="4"/>
        <v>63</v>
      </c>
    </row>
    <row r="32" spans="1:18" x14ac:dyDescent="0.4">
      <c r="A32">
        <v>327</v>
      </c>
      <c r="B32" t="s">
        <v>1893</v>
      </c>
      <c r="C32" t="s">
        <v>2788</v>
      </c>
      <c r="D32" t="s">
        <v>1225</v>
      </c>
      <c r="E32" t="s">
        <v>1850</v>
      </c>
      <c r="F32" t="s">
        <v>1851</v>
      </c>
      <c r="G32" t="s">
        <v>4</v>
      </c>
      <c r="H32" t="s">
        <v>1224</v>
      </c>
      <c r="I32" s="1">
        <v>68.782849144216527</v>
      </c>
      <c r="J32" s="2">
        <v>45154</v>
      </c>
      <c r="K32">
        <v>378.41</v>
      </c>
      <c r="L32" cm="1">
        <f t="array" ref="L32">_xlfn.IFS(ISBLANK(K32),0,NOT(ISBLANK(K32)),K32)</f>
        <v>378.41</v>
      </c>
      <c r="M32" s="2">
        <v>45076</v>
      </c>
      <c r="N32" s="3">
        <f t="shared" si="0"/>
        <v>2023</v>
      </c>
      <c r="O32" s="3" t="str">
        <f t="shared" si="1"/>
        <v>May-2023</v>
      </c>
      <c r="P32" s="3">
        <f t="shared" si="2"/>
        <v>1</v>
      </c>
      <c r="Q32" s="3" t="b">
        <f t="shared" si="3"/>
        <v>0</v>
      </c>
      <c r="R32">
        <f t="shared" si="4"/>
        <v>-78</v>
      </c>
    </row>
    <row r="33" spans="1:18" x14ac:dyDescent="0.4">
      <c r="A33">
        <v>464</v>
      </c>
      <c r="B33" t="s">
        <v>1894</v>
      </c>
      <c r="C33" t="s">
        <v>2789</v>
      </c>
      <c r="D33" t="s">
        <v>977</v>
      </c>
      <c r="E33" t="s">
        <v>1847</v>
      </c>
      <c r="F33" t="s">
        <v>1844</v>
      </c>
      <c r="G33" t="s">
        <v>4</v>
      </c>
      <c r="H33" t="s">
        <v>976</v>
      </c>
      <c r="I33" s="1">
        <v>69.037764196634669</v>
      </c>
      <c r="J33" s="2">
        <v>44868</v>
      </c>
      <c r="K33">
        <v>269.26</v>
      </c>
      <c r="L33" cm="1">
        <f t="array" ref="L33">_xlfn.IFS(ISBLANK(K33),0,NOT(ISBLANK(K33)),K33)</f>
        <v>269.26</v>
      </c>
      <c r="M33" s="2">
        <v>45226</v>
      </c>
      <c r="N33" s="3">
        <f t="shared" si="0"/>
        <v>2023</v>
      </c>
      <c r="O33" s="3" t="str">
        <f t="shared" si="1"/>
        <v>Oct-2023</v>
      </c>
      <c r="P33" s="3">
        <f t="shared" si="2"/>
        <v>1</v>
      </c>
      <c r="Q33" s="3" t="b">
        <f t="shared" si="3"/>
        <v>0</v>
      </c>
      <c r="R33">
        <f t="shared" si="4"/>
        <v>358</v>
      </c>
    </row>
    <row r="34" spans="1:18" x14ac:dyDescent="0.4">
      <c r="A34">
        <v>167</v>
      </c>
      <c r="B34" t="s">
        <v>1895</v>
      </c>
      <c r="C34" t="s">
        <v>2790</v>
      </c>
      <c r="D34" t="s">
        <v>1519</v>
      </c>
      <c r="E34" t="s">
        <v>1840</v>
      </c>
      <c r="F34" t="s">
        <v>1851</v>
      </c>
      <c r="G34" t="s">
        <v>4</v>
      </c>
      <c r="H34" t="s">
        <v>1518</v>
      </c>
      <c r="I34" s="1">
        <v>69.752979596095358</v>
      </c>
      <c r="J34" s="2">
        <v>44818</v>
      </c>
      <c r="K34">
        <v>468.35</v>
      </c>
      <c r="L34" cm="1">
        <f t="array" ref="L34">_xlfn.IFS(ISBLANK(K34),0,NOT(ISBLANK(K34)),K34)</f>
        <v>468.35</v>
      </c>
      <c r="M34" s="2">
        <v>45052</v>
      </c>
      <c r="N34" s="3">
        <f t="shared" si="0"/>
        <v>2023</v>
      </c>
      <c r="O34" s="3" t="str">
        <f t="shared" si="1"/>
        <v>May-2023</v>
      </c>
      <c r="P34" s="3">
        <f t="shared" si="2"/>
        <v>1</v>
      </c>
      <c r="Q34" s="3" t="b">
        <f t="shared" si="3"/>
        <v>0</v>
      </c>
      <c r="R34">
        <f t="shared" si="4"/>
        <v>234</v>
      </c>
    </row>
    <row r="35" spans="1:18" x14ac:dyDescent="0.4">
      <c r="A35">
        <v>351</v>
      </c>
      <c r="B35" t="s">
        <v>1896</v>
      </c>
      <c r="C35" t="s">
        <v>2791</v>
      </c>
      <c r="D35" t="s">
        <v>1179</v>
      </c>
      <c r="E35" t="s">
        <v>1842</v>
      </c>
      <c r="F35" t="s">
        <v>1853</v>
      </c>
      <c r="G35" t="s">
        <v>1</v>
      </c>
      <c r="H35" t="s">
        <v>1178</v>
      </c>
      <c r="I35" s="1">
        <v>70.070370582724181</v>
      </c>
      <c r="J35" s="2">
        <v>45161</v>
      </c>
      <c r="K35">
        <v>437.05</v>
      </c>
      <c r="L35" cm="1">
        <f t="array" ref="L35">_xlfn.IFS(ISBLANK(K35),0,NOT(ISBLANK(K35)),K35)</f>
        <v>437.05</v>
      </c>
      <c r="M35" s="2">
        <v>45134</v>
      </c>
      <c r="N35" s="3">
        <f t="shared" si="0"/>
        <v>2023</v>
      </c>
      <c r="O35" s="3" t="str">
        <f t="shared" si="1"/>
        <v>Jul-2023</v>
      </c>
      <c r="P35" s="3">
        <f t="shared" si="2"/>
        <v>1</v>
      </c>
      <c r="Q35" s="3" t="b">
        <f t="shared" si="3"/>
        <v>0</v>
      </c>
      <c r="R35">
        <f t="shared" si="4"/>
        <v>-27</v>
      </c>
    </row>
    <row r="36" spans="1:18" x14ac:dyDescent="0.4">
      <c r="A36">
        <v>331</v>
      </c>
      <c r="B36" t="s">
        <v>1897</v>
      </c>
      <c r="C36" t="s">
        <v>2792</v>
      </c>
      <c r="D36" t="s">
        <v>1217</v>
      </c>
      <c r="E36" t="s">
        <v>1834</v>
      </c>
      <c r="F36" t="s">
        <v>1833</v>
      </c>
      <c r="G36" t="s">
        <v>4</v>
      </c>
      <c r="H36" t="s">
        <v>1216</v>
      </c>
      <c r="I36" s="1">
        <v>70.228741782083347</v>
      </c>
      <c r="J36" s="2">
        <v>45124</v>
      </c>
      <c r="K36">
        <v>124.74</v>
      </c>
      <c r="L36" cm="1">
        <f t="array" ref="L36">_xlfn.IFS(ISBLANK(K36),0,NOT(ISBLANK(K36)),K36)</f>
        <v>124.74</v>
      </c>
      <c r="M36" s="2">
        <v>44914</v>
      </c>
      <c r="N36" s="3">
        <f t="shared" si="0"/>
        <v>2022</v>
      </c>
      <c r="O36" s="3" t="str">
        <f t="shared" si="1"/>
        <v>Dec-2022</v>
      </c>
      <c r="P36" s="3">
        <f t="shared" si="2"/>
        <v>1</v>
      </c>
      <c r="Q36" s="3" t="b">
        <f t="shared" si="3"/>
        <v>0</v>
      </c>
      <c r="R36">
        <f t="shared" si="4"/>
        <v>-210</v>
      </c>
    </row>
    <row r="37" spans="1:18" x14ac:dyDescent="0.4">
      <c r="A37">
        <v>25</v>
      </c>
      <c r="B37" t="s">
        <v>1898</v>
      </c>
      <c r="C37" t="s">
        <v>2793</v>
      </c>
      <c r="D37" t="s">
        <v>1767</v>
      </c>
      <c r="E37" t="s">
        <v>1842</v>
      </c>
      <c r="F37" t="s">
        <v>1833</v>
      </c>
      <c r="G37" t="s">
        <v>1</v>
      </c>
      <c r="H37" t="s">
        <v>1766</v>
      </c>
      <c r="I37" s="1">
        <v>70.649485835031101</v>
      </c>
      <c r="J37" s="2">
        <v>44969</v>
      </c>
      <c r="K37">
        <v>279.60000000000002</v>
      </c>
      <c r="L37" cm="1">
        <f t="array" ref="L37">_xlfn.IFS(ISBLANK(K37),0,NOT(ISBLANK(K37)),K37)</f>
        <v>279.60000000000002</v>
      </c>
      <c r="M37" s="2">
        <v>44920</v>
      </c>
      <c r="N37" s="3">
        <f t="shared" si="0"/>
        <v>2022</v>
      </c>
      <c r="O37" s="3" t="str">
        <f t="shared" si="1"/>
        <v>Dec-2022</v>
      </c>
      <c r="P37" s="3">
        <f t="shared" si="2"/>
        <v>1</v>
      </c>
      <c r="Q37" s="3" t="b">
        <f t="shared" si="3"/>
        <v>0</v>
      </c>
      <c r="R37">
        <f t="shared" si="4"/>
        <v>-49</v>
      </c>
    </row>
    <row r="38" spans="1:18" x14ac:dyDescent="0.4">
      <c r="A38">
        <v>262</v>
      </c>
      <c r="B38" t="s">
        <v>1899</v>
      </c>
      <c r="C38" t="s">
        <v>2794</v>
      </c>
      <c r="D38" t="s">
        <v>1345</v>
      </c>
      <c r="E38" t="s">
        <v>1843</v>
      </c>
      <c r="F38" t="s">
        <v>1835</v>
      </c>
      <c r="G38" t="s">
        <v>4</v>
      </c>
      <c r="H38" t="s">
        <v>1344</v>
      </c>
      <c r="I38" s="1">
        <v>72.098060783656763</v>
      </c>
      <c r="J38" s="2">
        <v>44767</v>
      </c>
      <c r="K38">
        <v>110.7</v>
      </c>
      <c r="L38" cm="1">
        <f t="array" ref="L38">_xlfn.IFS(ISBLANK(K38),0,NOT(ISBLANK(K38)),K38)</f>
        <v>110.7</v>
      </c>
      <c r="M38" s="2">
        <v>44914</v>
      </c>
      <c r="N38" s="3">
        <f t="shared" si="0"/>
        <v>2022</v>
      </c>
      <c r="O38" s="3" t="str">
        <f t="shared" si="1"/>
        <v>Dec-2022</v>
      </c>
      <c r="P38" s="3">
        <f t="shared" si="2"/>
        <v>1</v>
      </c>
      <c r="Q38" s="3" t="b">
        <f t="shared" si="3"/>
        <v>0</v>
      </c>
      <c r="R38">
        <f t="shared" si="4"/>
        <v>147</v>
      </c>
    </row>
    <row r="39" spans="1:18" x14ac:dyDescent="0.4">
      <c r="A39">
        <v>760</v>
      </c>
      <c r="B39" t="s">
        <v>1900</v>
      </c>
      <c r="C39" t="s">
        <v>2795</v>
      </c>
      <c r="D39" t="s">
        <v>447</v>
      </c>
      <c r="E39" t="s">
        <v>1845</v>
      </c>
      <c r="F39" t="s">
        <v>1833</v>
      </c>
      <c r="G39" t="s">
        <v>4</v>
      </c>
      <c r="H39" t="s">
        <v>446</v>
      </c>
      <c r="I39" s="1">
        <v>72.672000304778891</v>
      </c>
      <c r="J39" s="2">
        <v>45030</v>
      </c>
      <c r="K39">
        <v>101.86</v>
      </c>
      <c r="L39" cm="1">
        <f t="array" ref="L39">_xlfn.IFS(ISBLANK(K39),0,NOT(ISBLANK(K39)),K39)</f>
        <v>101.86</v>
      </c>
      <c r="N39" s="3">
        <f t="shared" si="0"/>
        <v>1900</v>
      </c>
      <c r="O39" s="3" t="str">
        <f t="shared" si="1"/>
        <v>Missing Date</v>
      </c>
      <c r="P39" s="3">
        <f t="shared" si="2"/>
        <v>1</v>
      </c>
      <c r="Q39" s="3" t="b">
        <f t="shared" si="3"/>
        <v>1</v>
      </c>
      <c r="R39" t="str">
        <f t="shared" si="4"/>
        <v/>
      </c>
    </row>
    <row r="40" spans="1:18" x14ac:dyDescent="0.4">
      <c r="A40">
        <v>911</v>
      </c>
      <c r="B40" t="s">
        <v>1901</v>
      </c>
      <c r="C40" t="s">
        <v>2796</v>
      </c>
      <c r="D40" t="s">
        <v>163</v>
      </c>
      <c r="E40" t="s">
        <v>1848</v>
      </c>
      <c r="F40" t="s">
        <v>1846</v>
      </c>
      <c r="G40" t="s">
        <v>1</v>
      </c>
      <c r="H40" t="s">
        <v>162</v>
      </c>
      <c r="I40" s="1">
        <v>73.584086558710666</v>
      </c>
      <c r="J40" s="2">
        <v>44998</v>
      </c>
      <c r="K40">
        <v>118.92</v>
      </c>
      <c r="L40" cm="1">
        <f t="array" ref="L40">_xlfn.IFS(ISBLANK(K40),0,NOT(ISBLANK(K40)),K40)</f>
        <v>118.92</v>
      </c>
      <c r="M40" s="2">
        <v>45008</v>
      </c>
      <c r="N40" s="3">
        <f t="shared" si="0"/>
        <v>2023</v>
      </c>
      <c r="O40" s="3" t="str">
        <f t="shared" si="1"/>
        <v>Mar-2023</v>
      </c>
      <c r="P40" s="3">
        <f t="shared" si="2"/>
        <v>1</v>
      </c>
      <c r="Q40" s="3" t="b">
        <f t="shared" si="3"/>
        <v>0</v>
      </c>
      <c r="R40">
        <f t="shared" si="4"/>
        <v>10</v>
      </c>
    </row>
    <row r="41" spans="1:18" x14ac:dyDescent="0.4">
      <c r="A41">
        <v>147</v>
      </c>
      <c r="B41" t="s">
        <v>1902</v>
      </c>
      <c r="C41" t="s">
        <v>2797</v>
      </c>
      <c r="D41" t="s">
        <v>1555</v>
      </c>
      <c r="E41" t="s">
        <v>1832</v>
      </c>
      <c r="F41" t="s">
        <v>1851</v>
      </c>
      <c r="G41" t="s">
        <v>1</v>
      </c>
      <c r="H41" t="s">
        <v>1554</v>
      </c>
      <c r="I41" s="1">
        <v>73.990447220642068</v>
      </c>
      <c r="J41" s="2">
        <v>45172</v>
      </c>
      <c r="K41">
        <v>455.27</v>
      </c>
      <c r="L41" cm="1">
        <f t="array" ref="L41">_xlfn.IFS(ISBLANK(K41),0,NOT(ISBLANK(K41)),K41)</f>
        <v>455.27</v>
      </c>
      <c r="M41" s="2">
        <v>45012</v>
      </c>
      <c r="N41" s="3">
        <f t="shared" si="0"/>
        <v>2023</v>
      </c>
      <c r="O41" s="3" t="str">
        <f t="shared" si="1"/>
        <v>Mar-2023</v>
      </c>
      <c r="P41" s="3">
        <f t="shared" si="2"/>
        <v>1</v>
      </c>
      <c r="Q41" s="3" t="b">
        <f t="shared" si="3"/>
        <v>0</v>
      </c>
      <c r="R41">
        <f t="shared" si="4"/>
        <v>-160</v>
      </c>
    </row>
    <row r="42" spans="1:18" x14ac:dyDescent="0.4">
      <c r="A42">
        <v>816</v>
      </c>
      <c r="B42" t="s">
        <v>1903</v>
      </c>
      <c r="C42" t="s">
        <v>2798</v>
      </c>
      <c r="D42" t="s">
        <v>345</v>
      </c>
      <c r="E42" t="s">
        <v>1838</v>
      </c>
      <c r="F42" t="s">
        <v>1839</v>
      </c>
      <c r="G42" t="s">
        <v>4</v>
      </c>
      <c r="H42" t="s">
        <v>344</v>
      </c>
      <c r="I42" s="1">
        <v>74.094569110170553</v>
      </c>
      <c r="J42" s="2">
        <v>44984</v>
      </c>
      <c r="K42">
        <v>146.59</v>
      </c>
      <c r="L42" cm="1">
        <f t="array" ref="L42">_xlfn.IFS(ISBLANK(K42),0,NOT(ISBLANK(K42)),K42)</f>
        <v>146.59</v>
      </c>
      <c r="M42" s="2">
        <v>45081</v>
      </c>
      <c r="N42" s="3">
        <f t="shared" si="0"/>
        <v>2023</v>
      </c>
      <c r="O42" s="3" t="str">
        <f t="shared" si="1"/>
        <v>Jun-2023</v>
      </c>
      <c r="P42" s="3">
        <f t="shared" si="2"/>
        <v>1</v>
      </c>
      <c r="Q42" s="3" t="b">
        <f t="shared" si="3"/>
        <v>0</v>
      </c>
      <c r="R42">
        <f t="shared" si="4"/>
        <v>97</v>
      </c>
    </row>
    <row r="43" spans="1:18" x14ac:dyDescent="0.4">
      <c r="A43">
        <v>942</v>
      </c>
      <c r="B43" t="s">
        <v>1904</v>
      </c>
      <c r="C43" t="s">
        <v>2799</v>
      </c>
      <c r="D43" t="s">
        <v>105</v>
      </c>
      <c r="E43" t="s">
        <v>1850</v>
      </c>
      <c r="F43" t="s">
        <v>1852</v>
      </c>
      <c r="G43" t="s">
        <v>1</v>
      </c>
      <c r="H43" t="s">
        <v>104</v>
      </c>
      <c r="I43" s="1">
        <v>74.274148082620869</v>
      </c>
      <c r="J43" s="2">
        <v>45046</v>
      </c>
      <c r="K43">
        <v>146.83000000000001</v>
      </c>
      <c r="L43" cm="1">
        <f t="array" ref="L43">_xlfn.IFS(ISBLANK(K43),0,NOT(ISBLANK(K43)),K43)</f>
        <v>146.83000000000001</v>
      </c>
      <c r="M43" s="2">
        <v>45076</v>
      </c>
      <c r="N43" s="3">
        <f t="shared" si="0"/>
        <v>2023</v>
      </c>
      <c r="O43" s="3" t="str">
        <f t="shared" si="1"/>
        <v>May-2023</v>
      </c>
      <c r="P43" s="3">
        <f t="shared" si="2"/>
        <v>1</v>
      </c>
      <c r="Q43" s="3" t="b">
        <f t="shared" si="3"/>
        <v>0</v>
      </c>
      <c r="R43">
        <f t="shared" si="4"/>
        <v>30</v>
      </c>
    </row>
    <row r="44" spans="1:18" x14ac:dyDescent="0.4">
      <c r="A44">
        <v>450</v>
      </c>
      <c r="B44" t="s">
        <v>1905</v>
      </c>
      <c r="C44" t="s">
        <v>2800</v>
      </c>
      <c r="D44" t="s">
        <v>1003</v>
      </c>
      <c r="E44" t="s">
        <v>1848</v>
      </c>
      <c r="F44" t="s">
        <v>1837</v>
      </c>
      <c r="G44" t="s">
        <v>4</v>
      </c>
      <c r="H44" t="s">
        <v>1002</v>
      </c>
      <c r="I44" s="1">
        <v>74.34449259682448</v>
      </c>
      <c r="J44" s="2">
        <v>44923</v>
      </c>
      <c r="K44">
        <v>303.57</v>
      </c>
      <c r="L44" cm="1">
        <f t="array" ref="L44">_xlfn.IFS(ISBLANK(K44),0,NOT(ISBLANK(K44)),K44)</f>
        <v>303.57</v>
      </c>
      <c r="M44" s="2">
        <v>44887</v>
      </c>
      <c r="N44" s="3">
        <f t="shared" si="0"/>
        <v>2022</v>
      </c>
      <c r="O44" s="3" t="str">
        <f t="shared" si="1"/>
        <v>Nov-2022</v>
      </c>
      <c r="P44" s="3">
        <f t="shared" si="2"/>
        <v>1</v>
      </c>
      <c r="Q44" s="3" t="b">
        <f t="shared" si="3"/>
        <v>0</v>
      </c>
      <c r="R44">
        <f t="shared" si="4"/>
        <v>-36</v>
      </c>
    </row>
    <row r="45" spans="1:18" x14ac:dyDescent="0.4">
      <c r="A45">
        <v>475</v>
      </c>
      <c r="B45" t="s">
        <v>1906</v>
      </c>
      <c r="C45" t="s">
        <v>2801</v>
      </c>
      <c r="D45" t="s">
        <v>957</v>
      </c>
      <c r="E45" t="s">
        <v>1841</v>
      </c>
      <c r="F45" t="s">
        <v>1853</v>
      </c>
      <c r="G45" t="s">
        <v>1</v>
      </c>
      <c r="H45" t="s">
        <v>956</v>
      </c>
      <c r="I45" s="1">
        <v>74.476646770433888</v>
      </c>
      <c r="J45" s="2">
        <v>45087</v>
      </c>
      <c r="K45">
        <v>332.25</v>
      </c>
      <c r="L45" cm="1">
        <f t="array" ref="L45">_xlfn.IFS(ISBLANK(K45),0,NOT(ISBLANK(K45)),K45)</f>
        <v>332.25</v>
      </c>
      <c r="M45" s="2">
        <v>45088</v>
      </c>
      <c r="N45" s="3">
        <f t="shared" si="0"/>
        <v>2023</v>
      </c>
      <c r="O45" s="3" t="str">
        <f t="shared" si="1"/>
        <v>Jun-2023</v>
      </c>
      <c r="P45" s="3">
        <f t="shared" si="2"/>
        <v>1</v>
      </c>
      <c r="Q45" s="3" t="b">
        <f t="shared" si="3"/>
        <v>0</v>
      </c>
      <c r="R45">
        <f t="shared" si="4"/>
        <v>1</v>
      </c>
    </row>
    <row r="46" spans="1:18" x14ac:dyDescent="0.4">
      <c r="A46">
        <v>684</v>
      </c>
      <c r="B46" t="s">
        <v>1907</v>
      </c>
      <c r="C46" t="s">
        <v>2802</v>
      </c>
      <c r="D46" t="s">
        <v>585</v>
      </c>
      <c r="E46" t="s">
        <v>1847</v>
      </c>
      <c r="F46" t="s">
        <v>1837</v>
      </c>
      <c r="G46" t="s">
        <v>1</v>
      </c>
      <c r="H46" t="s">
        <v>584</v>
      </c>
      <c r="I46" s="1">
        <v>74.758512217624045</v>
      </c>
      <c r="J46" s="2">
        <v>44952</v>
      </c>
      <c r="K46">
        <v>268.77999999999997</v>
      </c>
      <c r="L46" cm="1">
        <f t="array" ref="L46">_xlfn.IFS(ISBLANK(K46),0,NOT(ISBLANK(K46)),K46)</f>
        <v>268.77999999999997</v>
      </c>
      <c r="M46" s="2">
        <v>44875</v>
      </c>
      <c r="N46" s="3">
        <f t="shared" si="0"/>
        <v>2022</v>
      </c>
      <c r="O46" s="3" t="str">
        <f t="shared" si="1"/>
        <v>Nov-2022</v>
      </c>
      <c r="P46" s="3">
        <f t="shared" si="2"/>
        <v>1</v>
      </c>
      <c r="Q46" s="3" t="b">
        <f t="shared" si="3"/>
        <v>0</v>
      </c>
      <c r="R46">
        <f t="shared" si="4"/>
        <v>-77</v>
      </c>
    </row>
    <row r="47" spans="1:18" x14ac:dyDescent="0.4">
      <c r="A47">
        <v>535</v>
      </c>
      <c r="B47" t="s">
        <v>1908</v>
      </c>
      <c r="C47" t="s">
        <v>2803</v>
      </c>
      <c r="D47" t="s">
        <v>849</v>
      </c>
      <c r="E47" t="s">
        <v>1838</v>
      </c>
      <c r="F47" t="s">
        <v>1851</v>
      </c>
      <c r="G47" t="s">
        <v>1</v>
      </c>
      <c r="H47" t="s">
        <v>848</v>
      </c>
      <c r="I47" s="1">
        <v>75.053354448760103</v>
      </c>
      <c r="J47" s="2">
        <v>44972</v>
      </c>
      <c r="K47">
        <v>125.64</v>
      </c>
      <c r="L47" cm="1">
        <f t="array" ref="L47">_xlfn.IFS(ISBLANK(K47),0,NOT(ISBLANK(K47)),K47)</f>
        <v>125.64</v>
      </c>
      <c r="M47" s="2">
        <v>45029</v>
      </c>
      <c r="N47" s="3">
        <f t="shared" si="0"/>
        <v>2023</v>
      </c>
      <c r="O47" s="3" t="str">
        <f t="shared" si="1"/>
        <v>Apr-2023</v>
      </c>
      <c r="P47" s="3">
        <f t="shared" si="2"/>
        <v>1</v>
      </c>
      <c r="Q47" s="3" t="b">
        <f t="shared" si="3"/>
        <v>0</v>
      </c>
      <c r="R47">
        <f t="shared" si="4"/>
        <v>57</v>
      </c>
    </row>
    <row r="48" spans="1:18" x14ac:dyDescent="0.4">
      <c r="A48">
        <v>700</v>
      </c>
      <c r="B48" t="s">
        <v>1909</v>
      </c>
      <c r="C48" t="s">
        <v>2804</v>
      </c>
      <c r="D48" t="s">
        <v>555</v>
      </c>
      <c r="E48" t="s">
        <v>1848</v>
      </c>
      <c r="F48" t="s">
        <v>1837</v>
      </c>
      <c r="G48" t="s">
        <v>4</v>
      </c>
      <c r="H48" t="s">
        <v>554</v>
      </c>
      <c r="I48" s="1">
        <v>75.326337731377237</v>
      </c>
      <c r="J48" s="2"/>
      <c r="K48">
        <v>208.07</v>
      </c>
      <c r="L48" cm="1">
        <f t="array" ref="L48">_xlfn.IFS(ISBLANK(K48),0,NOT(ISBLANK(K48)),K48)</f>
        <v>208.07</v>
      </c>
      <c r="M48" s="2">
        <v>45059</v>
      </c>
      <c r="N48" s="3">
        <f t="shared" si="0"/>
        <v>2023</v>
      </c>
      <c r="O48" s="3" t="str">
        <f t="shared" si="1"/>
        <v>May-2023</v>
      </c>
      <c r="P48" s="3">
        <f t="shared" si="2"/>
        <v>1</v>
      </c>
      <c r="Q48" s="3" t="b">
        <f t="shared" si="3"/>
        <v>1</v>
      </c>
      <c r="R48" t="str">
        <f t="shared" si="4"/>
        <v/>
      </c>
    </row>
    <row r="49" spans="1:18" x14ac:dyDescent="0.4">
      <c r="A49">
        <v>161</v>
      </c>
      <c r="B49" t="s">
        <v>1910</v>
      </c>
      <c r="C49" t="s">
        <v>2805</v>
      </c>
      <c r="D49" t="s">
        <v>1529</v>
      </c>
      <c r="E49" t="s">
        <v>1830</v>
      </c>
      <c r="F49" t="s">
        <v>1831</v>
      </c>
      <c r="G49" t="s">
        <v>1</v>
      </c>
      <c r="H49" t="s">
        <v>1528</v>
      </c>
      <c r="I49" s="1">
        <v>75.326946493696852</v>
      </c>
      <c r="J49" s="2">
        <v>45093</v>
      </c>
      <c r="K49">
        <v>163.41</v>
      </c>
      <c r="L49" cm="1">
        <f t="array" ref="L49">_xlfn.IFS(ISBLANK(K49),0,NOT(ISBLANK(K49)),K49)</f>
        <v>163.41</v>
      </c>
      <c r="M49" s="2">
        <v>45217</v>
      </c>
      <c r="N49" s="3">
        <f t="shared" si="0"/>
        <v>2023</v>
      </c>
      <c r="O49" s="3" t="str">
        <f t="shared" si="1"/>
        <v>Oct-2023</v>
      </c>
      <c r="P49" s="3">
        <f t="shared" si="2"/>
        <v>1</v>
      </c>
      <c r="Q49" s="3" t="b">
        <f t="shared" si="3"/>
        <v>0</v>
      </c>
      <c r="R49">
        <f t="shared" si="4"/>
        <v>124</v>
      </c>
    </row>
    <row r="50" spans="1:18" x14ac:dyDescent="0.4">
      <c r="A50">
        <v>293</v>
      </c>
      <c r="B50" t="s">
        <v>1911</v>
      </c>
      <c r="C50" t="s">
        <v>2806</v>
      </c>
      <c r="D50" t="s">
        <v>1285</v>
      </c>
      <c r="E50" t="s">
        <v>1847</v>
      </c>
      <c r="F50" t="s">
        <v>1846</v>
      </c>
      <c r="G50" t="s">
        <v>4</v>
      </c>
      <c r="H50" t="s">
        <v>1284</v>
      </c>
      <c r="I50" s="1">
        <v>76.0358663632841</v>
      </c>
      <c r="J50" s="2">
        <v>45171</v>
      </c>
      <c r="K50">
        <v>460.61</v>
      </c>
      <c r="L50" cm="1">
        <f t="array" ref="L50">_xlfn.IFS(ISBLANK(K50),0,NOT(ISBLANK(K50)),K50)</f>
        <v>460.61</v>
      </c>
      <c r="M50" s="2">
        <v>45233</v>
      </c>
      <c r="N50" s="3">
        <f t="shared" si="0"/>
        <v>2023</v>
      </c>
      <c r="O50" s="3" t="str">
        <f t="shared" si="1"/>
        <v>Nov-2023</v>
      </c>
      <c r="P50" s="3">
        <f t="shared" si="2"/>
        <v>1</v>
      </c>
      <c r="Q50" s="3" t="b">
        <f t="shared" si="3"/>
        <v>0</v>
      </c>
      <c r="R50">
        <f t="shared" si="4"/>
        <v>62</v>
      </c>
    </row>
    <row r="51" spans="1:18" x14ac:dyDescent="0.4">
      <c r="A51">
        <v>472</v>
      </c>
      <c r="B51" t="s">
        <v>1912</v>
      </c>
      <c r="C51" t="s">
        <v>2807</v>
      </c>
      <c r="D51" t="s">
        <v>963</v>
      </c>
      <c r="E51" t="s">
        <v>1836</v>
      </c>
      <c r="F51" t="s">
        <v>1844</v>
      </c>
      <c r="G51" t="s">
        <v>4</v>
      </c>
      <c r="H51" t="s">
        <v>962</v>
      </c>
      <c r="I51" s="1">
        <v>77.526487411637191</v>
      </c>
      <c r="J51" s="2">
        <v>44903</v>
      </c>
      <c r="K51">
        <v>159.35</v>
      </c>
      <c r="L51" cm="1">
        <f t="array" ref="L51">_xlfn.IFS(ISBLANK(K51),0,NOT(ISBLANK(K51)),K51)</f>
        <v>159.35</v>
      </c>
      <c r="M51" s="2">
        <v>44939</v>
      </c>
      <c r="N51" s="3">
        <f t="shared" si="0"/>
        <v>2023</v>
      </c>
      <c r="O51" s="3" t="str">
        <f t="shared" si="1"/>
        <v>Jan-2023</v>
      </c>
      <c r="P51" s="3">
        <f t="shared" si="2"/>
        <v>1</v>
      </c>
      <c r="Q51" s="3" t="b">
        <f t="shared" si="3"/>
        <v>0</v>
      </c>
      <c r="R51">
        <f t="shared" si="4"/>
        <v>36</v>
      </c>
    </row>
    <row r="52" spans="1:18" x14ac:dyDescent="0.4">
      <c r="A52">
        <v>261</v>
      </c>
      <c r="B52" t="s">
        <v>1913</v>
      </c>
      <c r="C52" t="s">
        <v>2808</v>
      </c>
      <c r="D52" t="s">
        <v>1347</v>
      </c>
      <c r="E52" t="s">
        <v>1842</v>
      </c>
      <c r="F52" t="s">
        <v>1829</v>
      </c>
      <c r="G52" t="s">
        <v>1</v>
      </c>
      <c r="H52" t="s">
        <v>1346</v>
      </c>
      <c r="I52" s="1">
        <v>77.7032034853992</v>
      </c>
      <c r="J52" s="2">
        <v>45030</v>
      </c>
      <c r="K52">
        <v>458.98</v>
      </c>
      <c r="L52" cm="1">
        <f t="array" ref="L52">_xlfn.IFS(ISBLANK(K52),0,NOT(ISBLANK(K52)),K52)</f>
        <v>458.98</v>
      </c>
      <c r="M52" s="2">
        <v>44934</v>
      </c>
      <c r="N52" s="3">
        <f t="shared" si="0"/>
        <v>2023</v>
      </c>
      <c r="O52" s="3" t="str">
        <f t="shared" si="1"/>
        <v>Jan-2023</v>
      </c>
      <c r="P52" s="3">
        <f t="shared" si="2"/>
        <v>1</v>
      </c>
      <c r="Q52" s="3" t="b">
        <f t="shared" si="3"/>
        <v>0</v>
      </c>
      <c r="R52">
        <f t="shared" si="4"/>
        <v>-96</v>
      </c>
    </row>
    <row r="53" spans="1:18" x14ac:dyDescent="0.4">
      <c r="A53">
        <v>313</v>
      </c>
      <c r="B53" t="s">
        <v>1914</v>
      </c>
      <c r="C53" t="s">
        <v>2809</v>
      </c>
      <c r="D53" t="s">
        <v>1251</v>
      </c>
      <c r="E53" t="s">
        <v>1828</v>
      </c>
      <c r="F53" t="s">
        <v>1839</v>
      </c>
      <c r="G53" t="s">
        <v>1</v>
      </c>
      <c r="H53" t="s">
        <v>1250</v>
      </c>
      <c r="I53" s="1">
        <v>80.135419408140308</v>
      </c>
      <c r="J53" s="2">
        <v>44779</v>
      </c>
      <c r="K53">
        <v>390.4</v>
      </c>
      <c r="L53" cm="1">
        <f t="array" ref="L53">_xlfn.IFS(ISBLANK(K53),0,NOT(ISBLANK(K53)),K53)</f>
        <v>390.4</v>
      </c>
      <c r="M53" s="2">
        <v>45077</v>
      </c>
      <c r="N53" s="3">
        <f t="shared" si="0"/>
        <v>2023</v>
      </c>
      <c r="O53" s="3" t="str">
        <f t="shared" si="1"/>
        <v>May-2023</v>
      </c>
      <c r="P53" s="3">
        <f t="shared" si="2"/>
        <v>1</v>
      </c>
      <c r="Q53" s="3" t="b">
        <f t="shared" si="3"/>
        <v>0</v>
      </c>
      <c r="R53">
        <f t="shared" si="4"/>
        <v>298</v>
      </c>
    </row>
    <row r="54" spans="1:18" x14ac:dyDescent="0.4">
      <c r="A54">
        <v>899</v>
      </c>
      <c r="B54" t="s">
        <v>1915</v>
      </c>
      <c r="C54" t="s">
        <v>2810</v>
      </c>
      <c r="D54" t="s">
        <v>183</v>
      </c>
      <c r="E54" t="s">
        <v>1832</v>
      </c>
      <c r="F54" t="s">
        <v>1829</v>
      </c>
      <c r="G54" t="s">
        <v>1</v>
      </c>
      <c r="H54" t="s">
        <v>182</v>
      </c>
      <c r="I54" s="1">
        <v>80.49810855675949</v>
      </c>
      <c r="J54" s="2">
        <v>45197</v>
      </c>
      <c r="K54">
        <v>318.98</v>
      </c>
      <c r="L54" cm="1">
        <f t="array" ref="L54">_xlfn.IFS(ISBLANK(K54),0,NOT(ISBLANK(K54)),K54)</f>
        <v>318.98</v>
      </c>
      <c r="M54" s="2">
        <v>45145</v>
      </c>
      <c r="N54" s="3">
        <f t="shared" si="0"/>
        <v>2023</v>
      </c>
      <c r="O54" s="3" t="str">
        <f t="shared" si="1"/>
        <v>Aug-2023</v>
      </c>
      <c r="P54" s="3">
        <f t="shared" si="2"/>
        <v>1</v>
      </c>
      <c r="Q54" s="3" t="b">
        <f t="shared" si="3"/>
        <v>0</v>
      </c>
      <c r="R54">
        <f t="shared" si="4"/>
        <v>-52</v>
      </c>
    </row>
    <row r="55" spans="1:18" x14ac:dyDescent="0.4">
      <c r="A55">
        <v>750</v>
      </c>
      <c r="B55" t="s">
        <v>1916</v>
      </c>
      <c r="C55" t="s">
        <v>2811</v>
      </c>
      <c r="D55" t="s">
        <v>467</v>
      </c>
      <c r="E55" t="s">
        <v>1828</v>
      </c>
      <c r="F55" t="s">
        <v>1831</v>
      </c>
      <c r="G55" t="s">
        <v>1</v>
      </c>
      <c r="H55" t="s">
        <v>466</v>
      </c>
      <c r="I55" s="1">
        <v>80.874493282265078</v>
      </c>
      <c r="J55" s="2">
        <v>45082</v>
      </c>
      <c r="K55">
        <v>278.70999999999998</v>
      </c>
      <c r="L55" cm="1">
        <f t="array" ref="L55">_xlfn.IFS(ISBLANK(K55),0,NOT(ISBLANK(K55)),K55)</f>
        <v>278.70999999999998</v>
      </c>
      <c r="M55" s="2">
        <v>45103</v>
      </c>
      <c r="N55" s="3">
        <f t="shared" si="0"/>
        <v>2023</v>
      </c>
      <c r="O55" s="3" t="str">
        <f t="shared" si="1"/>
        <v>Jun-2023</v>
      </c>
      <c r="P55" s="3">
        <f t="shared" si="2"/>
        <v>1</v>
      </c>
      <c r="Q55" s="3" t="b">
        <f t="shared" si="3"/>
        <v>0</v>
      </c>
      <c r="R55">
        <f t="shared" si="4"/>
        <v>21</v>
      </c>
    </row>
    <row r="56" spans="1:18" x14ac:dyDescent="0.4">
      <c r="A56">
        <v>560</v>
      </c>
      <c r="B56" t="s">
        <v>1917</v>
      </c>
      <c r="C56" t="s">
        <v>2812</v>
      </c>
      <c r="D56" t="s">
        <v>807</v>
      </c>
      <c r="E56" t="s">
        <v>1848</v>
      </c>
      <c r="F56" t="s">
        <v>1837</v>
      </c>
      <c r="G56" t="s">
        <v>4</v>
      </c>
      <c r="H56" t="s">
        <v>806</v>
      </c>
      <c r="I56" s="1">
        <v>81.348838102537357</v>
      </c>
      <c r="J56" s="2">
        <v>45158</v>
      </c>
      <c r="K56">
        <v>189.92</v>
      </c>
      <c r="L56" cm="1">
        <f t="array" ref="L56">_xlfn.IFS(ISBLANK(K56),0,NOT(ISBLANK(K56)),K56)</f>
        <v>189.92</v>
      </c>
      <c r="M56" s="2">
        <v>45039</v>
      </c>
      <c r="N56" s="3">
        <f t="shared" si="0"/>
        <v>2023</v>
      </c>
      <c r="O56" s="3" t="str">
        <f t="shared" si="1"/>
        <v>Apr-2023</v>
      </c>
      <c r="P56" s="3">
        <f t="shared" si="2"/>
        <v>1</v>
      </c>
      <c r="Q56" s="3" t="b">
        <f t="shared" si="3"/>
        <v>0</v>
      </c>
      <c r="R56">
        <f t="shared" si="4"/>
        <v>-119</v>
      </c>
    </row>
    <row r="57" spans="1:18" x14ac:dyDescent="0.4">
      <c r="A57">
        <v>825</v>
      </c>
      <c r="B57" t="s">
        <v>1918</v>
      </c>
      <c r="C57" t="s">
        <v>2813</v>
      </c>
      <c r="D57" t="s">
        <v>327</v>
      </c>
      <c r="E57" t="s">
        <v>1828</v>
      </c>
      <c r="F57" t="s">
        <v>1853</v>
      </c>
      <c r="G57" t="s">
        <v>4</v>
      </c>
      <c r="H57" t="s">
        <v>326</v>
      </c>
      <c r="I57" s="1">
        <v>81.980925073202968</v>
      </c>
      <c r="J57" s="2">
        <v>44922</v>
      </c>
      <c r="K57">
        <v>202.69</v>
      </c>
      <c r="L57" cm="1">
        <f t="array" ref="L57">_xlfn.IFS(ISBLANK(K57),0,NOT(ISBLANK(K57)),K57)</f>
        <v>202.69</v>
      </c>
      <c r="M57" s="2">
        <v>44882</v>
      </c>
      <c r="N57" s="3">
        <f t="shared" si="0"/>
        <v>2022</v>
      </c>
      <c r="O57" s="3" t="str">
        <f t="shared" si="1"/>
        <v>Nov-2022</v>
      </c>
      <c r="P57" s="3">
        <f t="shared" si="2"/>
        <v>1</v>
      </c>
      <c r="Q57" s="3" t="b">
        <f t="shared" si="3"/>
        <v>0</v>
      </c>
      <c r="R57">
        <f t="shared" si="4"/>
        <v>-40</v>
      </c>
    </row>
    <row r="58" spans="1:18" x14ac:dyDescent="0.4">
      <c r="A58">
        <v>407</v>
      </c>
      <c r="B58" t="s">
        <v>1919</v>
      </c>
      <c r="C58" t="s">
        <v>2800</v>
      </c>
      <c r="D58" t="s">
        <v>1081</v>
      </c>
      <c r="E58" t="s">
        <v>1830</v>
      </c>
      <c r="F58" t="s">
        <v>1831</v>
      </c>
      <c r="G58" t="s">
        <v>1</v>
      </c>
      <c r="H58" t="s">
        <v>1080</v>
      </c>
      <c r="I58" s="1">
        <v>82.232388569061229</v>
      </c>
      <c r="J58" s="2">
        <v>45191</v>
      </c>
      <c r="K58">
        <v>227.47</v>
      </c>
      <c r="L58" cm="1">
        <f t="array" ref="L58">_xlfn.IFS(ISBLANK(K58),0,NOT(ISBLANK(K58)),K58)</f>
        <v>227.47</v>
      </c>
      <c r="M58" s="2">
        <v>44913</v>
      </c>
      <c r="N58" s="3">
        <f t="shared" si="0"/>
        <v>2022</v>
      </c>
      <c r="O58" s="3" t="str">
        <f t="shared" si="1"/>
        <v>Dec-2022</v>
      </c>
      <c r="P58" s="3">
        <f t="shared" si="2"/>
        <v>1</v>
      </c>
      <c r="Q58" s="3" t="b">
        <f t="shared" si="3"/>
        <v>0</v>
      </c>
      <c r="R58">
        <f t="shared" si="4"/>
        <v>-278</v>
      </c>
    </row>
    <row r="59" spans="1:18" x14ac:dyDescent="0.4">
      <c r="A59">
        <v>925</v>
      </c>
      <c r="B59" t="s">
        <v>1920</v>
      </c>
      <c r="C59" t="s">
        <v>2814</v>
      </c>
      <c r="D59" t="s">
        <v>139</v>
      </c>
      <c r="E59" t="s">
        <v>1845</v>
      </c>
      <c r="F59" t="s">
        <v>1839</v>
      </c>
      <c r="G59" t="s">
        <v>1</v>
      </c>
      <c r="H59" t="s">
        <v>138</v>
      </c>
      <c r="I59" s="1">
        <v>82.470711065221437</v>
      </c>
      <c r="J59" s="2">
        <v>44942</v>
      </c>
      <c r="K59">
        <v>376.48</v>
      </c>
      <c r="L59" cm="1">
        <f t="array" ref="L59">_xlfn.IFS(ISBLANK(K59),0,NOT(ISBLANK(K59)),K59)</f>
        <v>376.48</v>
      </c>
      <c r="M59" s="2">
        <v>45005</v>
      </c>
      <c r="N59" s="3">
        <f t="shared" si="0"/>
        <v>2023</v>
      </c>
      <c r="O59" s="3" t="str">
        <f t="shared" si="1"/>
        <v>Mar-2023</v>
      </c>
      <c r="P59" s="3">
        <f t="shared" si="2"/>
        <v>1</v>
      </c>
      <c r="Q59" s="3" t="b">
        <f t="shared" si="3"/>
        <v>0</v>
      </c>
      <c r="R59">
        <f t="shared" si="4"/>
        <v>63</v>
      </c>
    </row>
    <row r="60" spans="1:18" x14ac:dyDescent="0.4">
      <c r="A60">
        <v>648</v>
      </c>
      <c r="B60" t="s">
        <v>1921</v>
      </c>
      <c r="C60" t="s">
        <v>2815</v>
      </c>
      <c r="D60" t="s">
        <v>647</v>
      </c>
      <c r="E60" t="s">
        <v>1842</v>
      </c>
      <c r="F60" t="s">
        <v>1846</v>
      </c>
      <c r="G60" t="s">
        <v>1</v>
      </c>
      <c r="H60" t="s">
        <v>646</v>
      </c>
      <c r="I60" s="1">
        <v>82.544279329189294</v>
      </c>
      <c r="J60" s="2">
        <v>45104</v>
      </c>
      <c r="K60">
        <v>158.56</v>
      </c>
      <c r="L60" cm="1">
        <f t="array" ref="L60">_xlfn.IFS(ISBLANK(K60),0,NOT(ISBLANK(K60)),K60)</f>
        <v>158.56</v>
      </c>
      <c r="M60" s="2">
        <v>45166</v>
      </c>
      <c r="N60" s="3">
        <f t="shared" si="0"/>
        <v>2023</v>
      </c>
      <c r="O60" s="3" t="str">
        <f t="shared" si="1"/>
        <v>Aug-2023</v>
      </c>
      <c r="P60" s="3">
        <f t="shared" si="2"/>
        <v>1</v>
      </c>
      <c r="Q60" s="3" t="b">
        <f t="shared" si="3"/>
        <v>0</v>
      </c>
      <c r="R60">
        <f t="shared" si="4"/>
        <v>62</v>
      </c>
    </row>
    <row r="61" spans="1:18" x14ac:dyDescent="0.4">
      <c r="A61">
        <v>275</v>
      </c>
      <c r="B61" t="s">
        <v>1922</v>
      </c>
      <c r="C61" t="s">
        <v>2816</v>
      </c>
      <c r="D61" t="s">
        <v>1321</v>
      </c>
      <c r="E61" t="s">
        <v>1841</v>
      </c>
      <c r="F61" t="s">
        <v>1846</v>
      </c>
      <c r="G61" t="s">
        <v>1</v>
      </c>
      <c r="H61" t="s">
        <v>1320</v>
      </c>
      <c r="I61" s="1">
        <v>83.613260673403929</v>
      </c>
      <c r="J61" s="2">
        <v>45190</v>
      </c>
      <c r="K61">
        <v>163.52000000000001</v>
      </c>
      <c r="L61" cm="1">
        <f t="array" ref="L61">_xlfn.IFS(ISBLANK(K61),0,NOT(ISBLANK(K61)),K61)</f>
        <v>163.52000000000001</v>
      </c>
      <c r="M61" s="2">
        <v>44981</v>
      </c>
      <c r="N61" s="3">
        <f t="shared" si="0"/>
        <v>2023</v>
      </c>
      <c r="O61" s="3" t="str">
        <f t="shared" si="1"/>
        <v>Feb-2023</v>
      </c>
      <c r="P61" s="3">
        <f t="shared" si="2"/>
        <v>1</v>
      </c>
      <c r="Q61" s="3" t="b">
        <f t="shared" si="3"/>
        <v>0</v>
      </c>
      <c r="R61">
        <f t="shared" si="4"/>
        <v>-209</v>
      </c>
    </row>
    <row r="62" spans="1:18" x14ac:dyDescent="0.4">
      <c r="A62">
        <v>488</v>
      </c>
      <c r="B62" t="s">
        <v>1923</v>
      </c>
      <c r="C62" t="s">
        <v>2817</v>
      </c>
      <c r="D62" t="s">
        <v>931</v>
      </c>
      <c r="E62" t="s">
        <v>1840</v>
      </c>
      <c r="F62" t="s">
        <v>1839</v>
      </c>
      <c r="G62" t="s">
        <v>1</v>
      </c>
      <c r="H62" t="s">
        <v>930</v>
      </c>
      <c r="I62" s="1">
        <v>84.50087785902511</v>
      </c>
      <c r="J62" s="2">
        <v>44897</v>
      </c>
      <c r="K62">
        <v>220.88</v>
      </c>
      <c r="L62" cm="1">
        <f t="array" ref="L62">_xlfn.IFS(ISBLANK(K62),0,NOT(ISBLANK(K62)),K62)</f>
        <v>220.88</v>
      </c>
      <c r="M62" s="2">
        <v>44942</v>
      </c>
      <c r="N62" s="3">
        <f t="shared" si="0"/>
        <v>2023</v>
      </c>
      <c r="O62" s="3" t="str">
        <f t="shared" si="1"/>
        <v>Jan-2023</v>
      </c>
      <c r="P62" s="3">
        <f t="shared" si="2"/>
        <v>1</v>
      </c>
      <c r="Q62" s="3" t="b">
        <f t="shared" si="3"/>
        <v>0</v>
      </c>
      <c r="R62">
        <f t="shared" si="4"/>
        <v>45</v>
      </c>
    </row>
    <row r="63" spans="1:18" x14ac:dyDescent="0.4">
      <c r="A63">
        <v>725</v>
      </c>
      <c r="B63" t="s">
        <v>1924</v>
      </c>
      <c r="C63" t="s">
        <v>2818</v>
      </c>
      <c r="D63" t="s">
        <v>513</v>
      </c>
      <c r="E63" t="s">
        <v>1838</v>
      </c>
      <c r="F63" t="s">
        <v>1837</v>
      </c>
      <c r="G63" t="s">
        <v>1</v>
      </c>
      <c r="H63" t="s">
        <v>512</v>
      </c>
      <c r="I63" s="1">
        <v>84.816883937758178</v>
      </c>
      <c r="J63" s="2">
        <v>44967</v>
      </c>
      <c r="K63">
        <v>105.08</v>
      </c>
      <c r="L63" cm="1">
        <f t="array" ref="L63">_xlfn.IFS(ISBLANK(K63),0,NOT(ISBLANK(K63)),K63)</f>
        <v>105.08</v>
      </c>
      <c r="M63" s="2">
        <v>45123</v>
      </c>
      <c r="N63" s="3">
        <f t="shared" si="0"/>
        <v>2023</v>
      </c>
      <c r="O63" s="3" t="str">
        <f t="shared" si="1"/>
        <v>Jul-2023</v>
      </c>
      <c r="P63" s="3">
        <f t="shared" si="2"/>
        <v>1</v>
      </c>
      <c r="Q63" s="3" t="b">
        <f t="shared" si="3"/>
        <v>0</v>
      </c>
      <c r="R63">
        <f t="shared" si="4"/>
        <v>156</v>
      </c>
    </row>
    <row r="64" spans="1:18" x14ac:dyDescent="0.4">
      <c r="A64">
        <v>495</v>
      </c>
      <c r="B64" t="s">
        <v>1925</v>
      </c>
      <c r="C64" t="s">
        <v>2819</v>
      </c>
      <c r="D64" t="s">
        <v>917</v>
      </c>
      <c r="E64" t="s">
        <v>1850</v>
      </c>
      <c r="F64" t="s">
        <v>1852</v>
      </c>
      <c r="G64" t="s">
        <v>1</v>
      </c>
      <c r="H64" t="s">
        <v>916</v>
      </c>
      <c r="I64" s="1">
        <v>85.214329771535731</v>
      </c>
      <c r="J64" s="2">
        <v>44933</v>
      </c>
      <c r="K64">
        <v>340.16</v>
      </c>
      <c r="L64" cm="1">
        <f t="array" ref="L64">_xlfn.IFS(ISBLANK(K64),0,NOT(ISBLANK(K64)),K64)</f>
        <v>340.16</v>
      </c>
      <c r="M64" s="2">
        <v>45071</v>
      </c>
      <c r="N64" s="3">
        <f t="shared" si="0"/>
        <v>2023</v>
      </c>
      <c r="O64" s="3" t="str">
        <f t="shared" si="1"/>
        <v>May-2023</v>
      </c>
      <c r="P64" s="3">
        <f t="shared" si="2"/>
        <v>1</v>
      </c>
      <c r="Q64" s="3" t="b">
        <f t="shared" si="3"/>
        <v>0</v>
      </c>
      <c r="R64">
        <f t="shared" si="4"/>
        <v>138</v>
      </c>
    </row>
    <row r="65" spans="1:18" x14ac:dyDescent="0.4">
      <c r="A65">
        <v>174</v>
      </c>
      <c r="B65" t="s">
        <v>1926</v>
      </c>
      <c r="C65" t="s">
        <v>2820</v>
      </c>
      <c r="D65" t="s">
        <v>1507</v>
      </c>
      <c r="E65" t="s">
        <v>1848</v>
      </c>
      <c r="F65" t="s">
        <v>1831</v>
      </c>
      <c r="G65" t="s">
        <v>1</v>
      </c>
      <c r="H65" t="s">
        <v>1506</v>
      </c>
      <c r="I65" s="1">
        <v>85.727123789858382</v>
      </c>
      <c r="J65" s="2">
        <v>45064</v>
      </c>
      <c r="K65">
        <v>446</v>
      </c>
      <c r="L65" cm="1">
        <f t="array" ref="L65">_xlfn.IFS(ISBLANK(K65),0,NOT(ISBLANK(K65)),K65)</f>
        <v>446</v>
      </c>
      <c r="M65" s="2">
        <v>45137</v>
      </c>
      <c r="N65" s="3">
        <f t="shared" si="0"/>
        <v>2023</v>
      </c>
      <c r="O65" s="3" t="str">
        <f t="shared" si="1"/>
        <v>Jul-2023</v>
      </c>
      <c r="P65" s="3">
        <f t="shared" si="2"/>
        <v>1</v>
      </c>
      <c r="Q65" s="3" t="b">
        <f t="shared" si="3"/>
        <v>0</v>
      </c>
      <c r="R65">
        <f t="shared" si="4"/>
        <v>73</v>
      </c>
    </row>
    <row r="66" spans="1:18" x14ac:dyDescent="0.4">
      <c r="A66">
        <v>987</v>
      </c>
      <c r="B66" t="s">
        <v>1927</v>
      </c>
      <c r="C66" t="s">
        <v>2821</v>
      </c>
      <c r="D66" t="s">
        <v>27</v>
      </c>
      <c r="E66" t="s">
        <v>1845</v>
      </c>
      <c r="F66" t="s">
        <v>1846</v>
      </c>
      <c r="G66" t="s">
        <v>1</v>
      </c>
      <c r="H66" t="s">
        <v>26</v>
      </c>
      <c r="I66" s="1">
        <v>86.851653993198198</v>
      </c>
      <c r="J66" s="2">
        <v>45040</v>
      </c>
      <c r="K66">
        <v>419.96</v>
      </c>
      <c r="L66" cm="1">
        <f t="array" ref="L66">_xlfn.IFS(ISBLANK(K66),0,NOT(ISBLANK(K66)),K66)</f>
        <v>419.96</v>
      </c>
      <c r="M66" s="2">
        <v>45194</v>
      </c>
      <c r="N66" s="3">
        <f t="shared" si="0"/>
        <v>2023</v>
      </c>
      <c r="O66" s="3" t="str">
        <f t="shared" si="1"/>
        <v>Sep-2023</v>
      </c>
      <c r="P66" s="3">
        <f t="shared" si="2"/>
        <v>1</v>
      </c>
      <c r="Q66" s="3" t="b">
        <f t="shared" si="3"/>
        <v>0</v>
      </c>
      <c r="R66">
        <f t="shared" si="4"/>
        <v>154</v>
      </c>
    </row>
    <row r="67" spans="1:18" x14ac:dyDescent="0.4">
      <c r="A67">
        <v>809</v>
      </c>
      <c r="B67" t="s">
        <v>1928</v>
      </c>
      <c r="C67" t="s">
        <v>2822</v>
      </c>
      <c r="D67" t="s">
        <v>357</v>
      </c>
      <c r="E67" t="s">
        <v>1850</v>
      </c>
      <c r="F67" t="s">
        <v>1849</v>
      </c>
      <c r="G67" t="s">
        <v>1</v>
      </c>
      <c r="H67" t="s">
        <v>356</v>
      </c>
      <c r="I67" s="1">
        <v>87.76864635706292</v>
      </c>
      <c r="J67" s="2">
        <v>44814</v>
      </c>
      <c r="K67">
        <v>472.74</v>
      </c>
      <c r="L67" cm="1">
        <f t="array" ref="L67">_xlfn.IFS(ISBLANK(K67),0,NOT(ISBLANK(K67)),K67)</f>
        <v>472.74</v>
      </c>
      <c r="M67" s="2">
        <v>45233</v>
      </c>
      <c r="N67" s="3">
        <f t="shared" ref="N67:N130" si="5">YEAR(M67)</f>
        <v>2023</v>
      </c>
      <c r="O67" s="3" t="str">
        <f t="shared" ref="O67:O130" si="6">IF(ISBLANK(M67),"Missing Date",TEXT(M67,"MMM-YYYY"))</f>
        <v>Nov-2023</v>
      </c>
      <c r="P67" s="3">
        <f t="shared" ref="P67:P130" si="7">IF(K67&gt;I67,1,0)</f>
        <v>1</v>
      </c>
      <c r="Q67" s="3" t="b">
        <f t="shared" ref="Q67:Q130" si="8">OR(ISBLANK(J67),ISBLANK(M67))</f>
        <v>0</v>
      </c>
      <c r="R67">
        <f t="shared" ref="R67:R130" si="9">IF(Q67,"",M67-J67)</f>
        <v>419</v>
      </c>
    </row>
    <row r="68" spans="1:18" x14ac:dyDescent="0.4">
      <c r="A68">
        <v>693</v>
      </c>
      <c r="B68" t="s">
        <v>1929</v>
      </c>
      <c r="C68" t="s">
        <v>2823</v>
      </c>
      <c r="D68" t="s">
        <v>567</v>
      </c>
      <c r="E68" t="s">
        <v>1840</v>
      </c>
      <c r="F68" t="s">
        <v>1846</v>
      </c>
      <c r="G68" t="s">
        <v>1</v>
      </c>
      <c r="H68" t="s">
        <v>566</v>
      </c>
      <c r="I68" s="1">
        <v>87.795337265058066</v>
      </c>
      <c r="J68" s="2">
        <v>44937</v>
      </c>
      <c r="K68">
        <v>447.88</v>
      </c>
      <c r="L68" cm="1">
        <f t="array" ref="L68">_xlfn.IFS(ISBLANK(K68),0,NOT(ISBLANK(K68)),K68)</f>
        <v>447.88</v>
      </c>
      <c r="M68" s="2">
        <v>44959</v>
      </c>
      <c r="N68" s="3">
        <f t="shared" si="5"/>
        <v>2023</v>
      </c>
      <c r="O68" s="3" t="str">
        <f t="shared" si="6"/>
        <v>Feb-2023</v>
      </c>
      <c r="P68" s="3">
        <f t="shared" si="7"/>
        <v>1</v>
      </c>
      <c r="Q68" s="3" t="b">
        <f t="shared" si="8"/>
        <v>0</v>
      </c>
      <c r="R68">
        <f t="shared" si="9"/>
        <v>22</v>
      </c>
    </row>
    <row r="69" spans="1:18" x14ac:dyDescent="0.4">
      <c r="A69">
        <v>373</v>
      </c>
      <c r="B69" t="s">
        <v>1930</v>
      </c>
      <c r="C69" t="s">
        <v>2824</v>
      </c>
      <c r="D69" t="s">
        <v>1141</v>
      </c>
      <c r="E69" t="s">
        <v>1850</v>
      </c>
      <c r="F69" t="s">
        <v>1852</v>
      </c>
      <c r="G69" t="s">
        <v>1</v>
      </c>
      <c r="H69" t="s">
        <v>1140</v>
      </c>
      <c r="I69" s="1">
        <v>87.814152154143102</v>
      </c>
      <c r="J69" s="2">
        <v>44883</v>
      </c>
      <c r="K69">
        <v>320.95</v>
      </c>
      <c r="L69" cm="1">
        <f t="array" ref="L69">_xlfn.IFS(ISBLANK(K69),0,NOT(ISBLANK(K69)),K69)</f>
        <v>320.95</v>
      </c>
      <c r="M69" s="2">
        <v>45101</v>
      </c>
      <c r="N69" s="3">
        <f t="shared" si="5"/>
        <v>2023</v>
      </c>
      <c r="O69" s="3" t="str">
        <f t="shared" si="6"/>
        <v>Jun-2023</v>
      </c>
      <c r="P69" s="3">
        <f t="shared" si="7"/>
        <v>1</v>
      </c>
      <c r="Q69" s="3" t="b">
        <f t="shared" si="8"/>
        <v>0</v>
      </c>
      <c r="R69">
        <f t="shared" si="9"/>
        <v>218</v>
      </c>
    </row>
    <row r="70" spans="1:18" x14ac:dyDescent="0.4">
      <c r="A70">
        <v>692</v>
      </c>
      <c r="B70" t="s">
        <v>1931</v>
      </c>
      <c r="C70" t="s">
        <v>2825</v>
      </c>
      <c r="D70" t="s">
        <v>569</v>
      </c>
      <c r="E70" t="s">
        <v>1838</v>
      </c>
      <c r="F70" t="s">
        <v>1837</v>
      </c>
      <c r="G70" t="s">
        <v>1</v>
      </c>
      <c r="H70" t="s">
        <v>568</v>
      </c>
      <c r="I70" s="1">
        <v>88.245482801962439</v>
      </c>
      <c r="J70" s="2">
        <v>44915</v>
      </c>
      <c r="K70">
        <v>409.98</v>
      </c>
      <c r="L70" cm="1">
        <f t="array" ref="L70">_xlfn.IFS(ISBLANK(K70),0,NOT(ISBLANK(K70)),K70)</f>
        <v>409.98</v>
      </c>
      <c r="M70" s="2">
        <v>45072</v>
      </c>
      <c r="N70" s="3">
        <f t="shared" si="5"/>
        <v>2023</v>
      </c>
      <c r="O70" s="3" t="str">
        <f t="shared" si="6"/>
        <v>May-2023</v>
      </c>
      <c r="P70" s="3">
        <f t="shared" si="7"/>
        <v>1</v>
      </c>
      <c r="Q70" s="3" t="b">
        <f t="shared" si="8"/>
        <v>0</v>
      </c>
      <c r="R70">
        <f t="shared" si="9"/>
        <v>157</v>
      </c>
    </row>
    <row r="71" spans="1:18" x14ac:dyDescent="0.4">
      <c r="A71">
        <v>145</v>
      </c>
      <c r="B71" t="s">
        <v>1932</v>
      </c>
      <c r="C71" t="s">
        <v>2826</v>
      </c>
      <c r="D71" t="s">
        <v>1559</v>
      </c>
      <c r="E71" t="s">
        <v>1828</v>
      </c>
      <c r="F71" t="s">
        <v>1849</v>
      </c>
      <c r="G71" t="s">
        <v>4</v>
      </c>
      <c r="H71" t="s">
        <v>1558</v>
      </c>
      <c r="I71" s="1">
        <v>88.879458038101276</v>
      </c>
      <c r="J71" s="2">
        <v>45148</v>
      </c>
      <c r="K71">
        <v>300.89</v>
      </c>
      <c r="L71" cm="1">
        <f t="array" ref="L71">_xlfn.IFS(ISBLANK(K71),0,NOT(ISBLANK(K71)),K71)</f>
        <v>300.89</v>
      </c>
      <c r="M71" s="2">
        <v>45227</v>
      </c>
      <c r="N71" s="3">
        <f t="shared" si="5"/>
        <v>2023</v>
      </c>
      <c r="O71" s="3" t="str">
        <f t="shared" si="6"/>
        <v>Oct-2023</v>
      </c>
      <c r="P71" s="3">
        <f t="shared" si="7"/>
        <v>1</v>
      </c>
      <c r="Q71" s="3" t="b">
        <f t="shared" si="8"/>
        <v>0</v>
      </c>
      <c r="R71">
        <f t="shared" si="9"/>
        <v>79</v>
      </c>
    </row>
    <row r="72" spans="1:18" x14ac:dyDescent="0.4">
      <c r="A72">
        <v>44</v>
      </c>
      <c r="B72" t="s">
        <v>1933</v>
      </c>
      <c r="C72" t="s">
        <v>2827</v>
      </c>
      <c r="D72" t="s">
        <v>1733</v>
      </c>
      <c r="E72" t="s">
        <v>1847</v>
      </c>
      <c r="F72" t="s">
        <v>1846</v>
      </c>
      <c r="G72" t="s">
        <v>4</v>
      </c>
      <c r="H72" t="s">
        <v>1732</v>
      </c>
      <c r="I72" s="1">
        <v>89.117830882359115</v>
      </c>
      <c r="J72" s="2">
        <v>44968</v>
      </c>
      <c r="K72">
        <v>283.18</v>
      </c>
      <c r="L72" cm="1">
        <f t="array" ref="L72">_xlfn.IFS(ISBLANK(K72),0,NOT(ISBLANK(K72)),K72)</f>
        <v>283.18</v>
      </c>
      <c r="M72" s="2">
        <v>44953</v>
      </c>
      <c r="N72" s="3">
        <f t="shared" si="5"/>
        <v>2023</v>
      </c>
      <c r="O72" s="3" t="str">
        <f t="shared" si="6"/>
        <v>Jan-2023</v>
      </c>
      <c r="P72" s="3">
        <f t="shared" si="7"/>
        <v>1</v>
      </c>
      <c r="Q72" s="3" t="b">
        <f t="shared" si="8"/>
        <v>0</v>
      </c>
      <c r="R72">
        <f t="shared" si="9"/>
        <v>-15</v>
      </c>
    </row>
    <row r="73" spans="1:18" x14ac:dyDescent="0.4">
      <c r="A73">
        <v>943</v>
      </c>
      <c r="B73" t="s">
        <v>1934</v>
      </c>
      <c r="C73" t="s">
        <v>2828</v>
      </c>
      <c r="D73" t="s">
        <v>103</v>
      </c>
      <c r="E73" t="s">
        <v>1828</v>
      </c>
      <c r="F73" t="s">
        <v>1844</v>
      </c>
      <c r="G73" t="s">
        <v>1</v>
      </c>
      <c r="H73" t="s">
        <v>102</v>
      </c>
      <c r="I73" s="1">
        <v>89.471732861788325</v>
      </c>
      <c r="J73" s="2">
        <v>45176</v>
      </c>
      <c r="K73">
        <v>353.07</v>
      </c>
      <c r="L73" cm="1">
        <f t="array" ref="L73">_xlfn.IFS(ISBLANK(K73),0,NOT(ISBLANK(K73)),K73)</f>
        <v>353.07</v>
      </c>
      <c r="M73" s="2">
        <v>44904</v>
      </c>
      <c r="N73" s="3">
        <f t="shared" si="5"/>
        <v>2022</v>
      </c>
      <c r="O73" s="3" t="str">
        <f t="shared" si="6"/>
        <v>Dec-2022</v>
      </c>
      <c r="P73" s="3">
        <f t="shared" si="7"/>
        <v>1</v>
      </c>
      <c r="Q73" s="3" t="b">
        <f t="shared" si="8"/>
        <v>0</v>
      </c>
      <c r="R73">
        <f t="shared" si="9"/>
        <v>-272</v>
      </c>
    </row>
    <row r="74" spans="1:18" x14ac:dyDescent="0.4">
      <c r="A74">
        <v>970</v>
      </c>
      <c r="B74" t="s">
        <v>1935</v>
      </c>
      <c r="C74" t="s">
        <v>2829</v>
      </c>
      <c r="D74" t="s">
        <v>57</v>
      </c>
      <c r="E74" t="s">
        <v>1843</v>
      </c>
      <c r="F74" t="s">
        <v>1853</v>
      </c>
      <c r="G74" t="s">
        <v>4</v>
      </c>
      <c r="H74" t="s">
        <v>56</v>
      </c>
      <c r="I74" s="1">
        <v>89.722261829636182</v>
      </c>
      <c r="J74" s="2">
        <v>44896</v>
      </c>
      <c r="K74">
        <v>380.9</v>
      </c>
      <c r="L74" cm="1">
        <f t="array" ref="L74">_xlfn.IFS(ISBLANK(K74),0,NOT(ISBLANK(K74)),K74)</f>
        <v>380.9</v>
      </c>
      <c r="M74" s="2">
        <v>45210</v>
      </c>
      <c r="N74" s="3">
        <f t="shared" si="5"/>
        <v>2023</v>
      </c>
      <c r="O74" s="3" t="str">
        <f t="shared" si="6"/>
        <v>Oct-2023</v>
      </c>
      <c r="P74" s="3">
        <f t="shared" si="7"/>
        <v>1</v>
      </c>
      <c r="Q74" s="3" t="b">
        <f t="shared" si="8"/>
        <v>0</v>
      </c>
      <c r="R74">
        <f t="shared" si="9"/>
        <v>314</v>
      </c>
    </row>
    <row r="75" spans="1:18" x14ac:dyDescent="0.4">
      <c r="A75">
        <v>835</v>
      </c>
      <c r="B75" t="s">
        <v>1936</v>
      </c>
      <c r="C75" t="s">
        <v>2830</v>
      </c>
      <c r="D75" t="s">
        <v>307</v>
      </c>
      <c r="E75" t="s">
        <v>1845</v>
      </c>
      <c r="F75" t="s">
        <v>1849</v>
      </c>
      <c r="G75" t="s">
        <v>1</v>
      </c>
      <c r="H75" t="s">
        <v>306</v>
      </c>
      <c r="I75" s="1">
        <v>90.127880382333117</v>
      </c>
      <c r="J75" s="2">
        <v>45106</v>
      </c>
      <c r="K75">
        <v>278.22000000000003</v>
      </c>
      <c r="L75" cm="1">
        <f t="array" ref="L75">_xlfn.IFS(ISBLANK(K75),0,NOT(ISBLANK(K75)),K75)</f>
        <v>278.22000000000003</v>
      </c>
      <c r="M75" s="2">
        <v>45073</v>
      </c>
      <c r="N75" s="3">
        <f t="shared" si="5"/>
        <v>2023</v>
      </c>
      <c r="O75" s="3" t="str">
        <f t="shared" si="6"/>
        <v>May-2023</v>
      </c>
      <c r="P75" s="3">
        <f t="shared" si="7"/>
        <v>1</v>
      </c>
      <c r="Q75" s="3" t="b">
        <f t="shared" si="8"/>
        <v>0</v>
      </c>
      <c r="R75">
        <f t="shared" si="9"/>
        <v>-33</v>
      </c>
    </row>
    <row r="76" spans="1:18" x14ac:dyDescent="0.4">
      <c r="A76">
        <v>988</v>
      </c>
      <c r="B76" t="s">
        <v>1937</v>
      </c>
      <c r="C76" t="s">
        <v>2831</v>
      </c>
      <c r="D76" t="s">
        <v>25</v>
      </c>
      <c r="E76" t="s">
        <v>1847</v>
      </c>
      <c r="F76" t="s">
        <v>1851</v>
      </c>
      <c r="G76" t="s">
        <v>1</v>
      </c>
      <c r="H76" t="s">
        <v>24</v>
      </c>
      <c r="I76" s="1">
        <v>90.553158736954614</v>
      </c>
      <c r="J76" s="2">
        <v>44947</v>
      </c>
      <c r="K76">
        <v>330.56</v>
      </c>
      <c r="L76" cm="1">
        <f t="array" ref="L76">_xlfn.IFS(ISBLANK(K76),0,NOT(ISBLANK(K76)),K76)</f>
        <v>330.56</v>
      </c>
      <c r="M76" s="2">
        <v>45203</v>
      </c>
      <c r="N76" s="3">
        <f t="shared" si="5"/>
        <v>2023</v>
      </c>
      <c r="O76" s="3" t="str">
        <f t="shared" si="6"/>
        <v>Oct-2023</v>
      </c>
      <c r="P76" s="3">
        <f t="shared" si="7"/>
        <v>1</v>
      </c>
      <c r="Q76" s="3" t="b">
        <f t="shared" si="8"/>
        <v>0</v>
      </c>
      <c r="R76">
        <f t="shared" si="9"/>
        <v>256</v>
      </c>
    </row>
    <row r="77" spans="1:18" x14ac:dyDescent="0.4">
      <c r="A77">
        <v>805</v>
      </c>
      <c r="B77" t="s">
        <v>1938</v>
      </c>
      <c r="C77" t="s">
        <v>2832</v>
      </c>
      <c r="D77" t="s">
        <v>365</v>
      </c>
      <c r="E77" t="s">
        <v>1843</v>
      </c>
      <c r="F77" t="s">
        <v>1831</v>
      </c>
      <c r="G77" t="s">
        <v>1</v>
      </c>
      <c r="H77" t="s">
        <v>364</v>
      </c>
      <c r="I77" s="1">
        <v>91.208501918487698</v>
      </c>
      <c r="J77" s="2">
        <v>44989</v>
      </c>
      <c r="K77">
        <v>354.55</v>
      </c>
      <c r="L77" cm="1">
        <f t="array" ref="L77">_xlfn.IFS(ISBLANK(K77),0,NOT(ISBLANK(K77)),K77)</f>
        <v>354.55</v>
      </c>
      <c r="M77" s="2">
        <v>45203</v>
      </c>
      <c r="N77" s="3">
        <f t="shared" si="5"/>
        <v>2023</v>
      </c>
      <c r="O77" s="3" t="str">
        <f t="shared" si="6"/>
        <v>Oct-2023</v>
      </c>
      <c r="P77" s="3">
        <f t="shared" si="7"/>
        <v>1</v>
      </c>
      <c r="Q77" s="3" t="b">
        <f t="shared" si="8"/>
        <v>0</v>
      </c>
      <c r="R77">
        <f t="shared" si="9"/>
        <v>214</v>
      </c>
    </row>
    <row r="78" spans="1:18" x14ac:dyDescent="0.4">
      <c r="A78">
        <v>772</v>
      </c>
      <c r="B78" t="s">
        <v>1939</v>
      </c>
      <c r="C78" t="s">
        <v>2833</v>
      </c>
      <c r="D78" t="s">
        <v>425</v>
      </c>
      <c r="E78" t="s">
        <v>1841</v>
      </c>
      <c r="F78" t="s">
        <v>1833</v>
      </c>
      <c r="G78" t="s">
        <v>1</v>
      </c>
      <c r="H78" t="s">
        <v>424</v>
      </c>
      <c r="I78" s="1">
        <v>92.101543301753608</v>
      </c>
      <c r="J78" s="2">
        <v>45044</v>
      </c>
      <c r="K78">
        <v>374.04</v>
      </c>
      <c r="L78" cm="1">
        <f t="array" ref="L78">_xlfn.IFS(ISBLANK(K78),0,NOT(ISBLANK(K78)),K78)</f>
        <v>374.04</v>
      </c>
      <c r="M78" s="2">
        <v>44932</v>
      </c>
      <c r="N78" s="3">
        <f t="shared" si="5"/>
        <v>2023</v>
      </c>
      <c r="O78" s="3" t="str">
        <f t="shared" si="6"/>
        <v>Jan-2023</v>
      </c>
      <c r="P78" s="3">
        <f t="shared" si="7"/>
        <v>1</v>
      </c>
      <c r="Q78" s="3" t="b">
        <f t="shared" si="8"/>
        <v>0</v>
      </c>
      <c r="R78">
        <f t="shared" si="9"/>
        <v>-112</v>
      </c>
    </row>
    <row r="79" spans="1:18" x14ac:dyDescent="0.4">
      <c r="A79">
        <v>865</v>
      </c>
      <c r="B79" t="s">
        <v>1940</v>
      </c>
      <c r="C79" t="s">
        <v>2834</v>
      </c>
      <c r="D79" t="s">
        <v>249</v>
      </c>
      <c r="E79" t="s">
        <v>1847</v>
      </c>
      <c r="F79" t="s">
        <v>1831</v>
      </c>
      <c r="G79" t="s">
        <v>4</v>
      </c>
      <c r="H79" t="s">
        <v>248</v>
      </c>
      <c r="I79" s="1">
        <v>92.201997362661857</v>
      </c>
      <c r="J79" s="2">
        <v>45019</v>
      </c>
      <c r="K79">
        <v>483.87</v>
      </c>
      <c r="L79" cm="1">
        <f t="array" ref="L79">_xlfn.IFS(ISBLANK(K79),0,NOT(ISBLANK(K79)),K79)</f>
        <v>483.87</v>
      </c>
      <c r="M79" s="2">
        <v>45028</v>
      </c>
      <c r="N79" s="3">
        <f t="shared" si="5"/>
        <v>2023</v>
      </c>
      <c r="O79" s="3" t="str">
        <f t="shared" si="6"/>
        <v>Apr-2023</v>
      </c>
      <c r="P79" s="3">
        <f t="shared" si="7"/>
        <v>1</v>
      </c>
      <c r="Q79" s="3" t="b">
        <f t="shared" si="8"/>
        <v>0</v>
      </c>
      <c r="R79">
        <f t="shared" si="9"/>
        <v>9</v>
      </c>
    </row>
    <row r="80" spans="1:18" x14ac:dyDescent="0.4">
      <c r="A80">
        <v>889</v>
      </c>
      <c r="B80" t="s">
        <v>1941</v>
      </c>
      <c r="C80" t="s">
        <v>2835</v>
      </c>
      <c r="D80" t="s">
        <v>203</v>
      </c>
      <c r="E80" t="s">
        <v>1840</v>
      </c>
      <c r="F80" t="s">
        <v>1844</v>
      </c>
      <c r="G80" t="s">
        <v>4</v>
      </c>
      <c r="H80" t="s">
        <v>202</v>
      </c>
      <c r="I80" s="1">
        <v>92.473864788068894</v>
      </c>
      <c r="J80" s="2">
        <v>45088</v>
      </c>
      <c r="K80">
        <v>483.69</v>
      </c>
      <c r="L80" cm="1">
        <f t="array" ref="L80">_xlfn.IFS(ISBLANK(K80),0,NOT(ISBLANK(K80)),K80)</f>
        <v>483.69</v>
      </c>
      <c r="M80" s="2">
        <v>45117</v>
      </c>
      <c r="N80" s="3">
        <f t="shared" si="5"/>
        <v>2023</v>
      </c>
      <c r="O80" s="3" t="str">
        <f t="shared" si="6"/>
        <v>Jul-2023</v>
      </c>
      <c r="P80" s="3">
        <f t="shared" si="7"/>
        <v>1</v>
      </c>
      <c r="Q80" s="3" t="b">
        <f t="shared" si="8"/>
        <v>0</v>
      </c>
      <c r="R80">
        <f t="shared" si="9"/>
        <v>29</v>
      </c>
    </row>
    <row r="81" spans="1:18" x14ac:dyDescent="0.4">
      <c r="A81">
        <v>994</v>
      </c>
      <c r="B81" t="s">
        <v>1942</v>
      </c>
      <c r="C81" t="s">
        <v>2836</v>
      </c>
      <c r="D81" t="s">
        <v>15</v>
      </c>
      <c r="E81" t="s">
        <v>1832</v>
      </c>
      <c r="F81" t="s">
        <v>1829</v>
      </c>
      <c r="G81" t="s">
        <v>1</v>
      </c>
      <c r="H81" t="s">
        <v>14</v>
      </c>
      <c r="I81" s="1">
        <v>92.889746809855936</v>
      </c>
      <c r="J81" s="2"/>
      <c r="K81">
        <v>108.18</v>
      </c>
      <c r="L81" cm="1">
        <f t="array" ref="L81">_xlfn.IFS(ISBLANK(K81),0,NOT(ISBLANK(K81)),K81)</f>
        <v>108.18</v>
      </c>
      <c r="M81" s="2">
        <v>44912</v>
      </c>
      <c r="N81" s="3">
        <f t="shared" si="5"/>
        <v>2022</v>
      </c>
      <c r="O81" s="3" t="str">
        <f t="shared" si="6"/>
        <v>Dec-2022</v>
      </c>
      <c r="P81" s="3">
        <f t="shared" si="7"/>
        <v>1</v>
      </c>
      <c r="Q81" s="3" t="b">
        <f t="shared" si="8"/>
        <v>1</v>
      </c>
      <c r="R81" t="str">
        <f t="shared" si="9"/>
        <v/>
      </c>
    </row>
    <row r="82" spans="1:18" x14ac:dyDescent="0.4">
      <c r="A82">
        <v>422</v>
      </c>
      <c r="B82" t="s">
        <v>1943</v>
      </c>
      <c r="C82" t="s">
        <v>2837</v>
      </c>
      <c r="D82" t="s">
        <v>1055</v>
      </c>
      <c r="E82" t="s">
        <v>1828</v>
      </c>
      <c r="F82" t="s">
        <v>1831</v>
      </c>
      <c r="G82" t="s">
        <v>4</v>
      </c>
      <c r="H82" t="s">
        <v>1054</v>
      </c>
      <c r="I82" s="1">
        <v>93.149768981860902</v>
      </c>
      <c r="J82" s="2">
        <v>45135</v>
      </c>
      <c r="K82">
        <v>276.83</v>
      </c>
      <c r="L82" cm="1">
        <f t="array" ref="L82">_xlfn.IFS(ISBLANK(K82),0,NOT(ISBLANK(K82)),K82)</f>
        <v>276.83</v>
      </c>
      <c r="M82" s="2">
        <v>45180</v>
      </c>
      <c r="N82" s="3">
        <f t="shared" si="5"/>
        <v>2023</v>
      </c>
      <c r="O82" s="3" t="str">
        <f t="shared" si="6"/>
        <v>Sep-2023</v>
      </c>
      <c r="P82" s="3">
        <f t="shared" si="7"/>
        <v>1</v>
      </c>
      <c r="Q82" s="3" t="b">
        <f t="shared" si="8"/>
        <v>0</v>
      </c>
      <c r="R82">
        <f t="shared" si="9"/>
        <v>45</v>
      </c>
    </row>
    <row r="83" spans="1:18" x14ac:dyDescent="0.4">
      <c r="A83">
        <v>908</v>
      </c>
      <c r="B83" t="s">
        <v>1944</v>
      </c>
      <c r="C83" t="s">
        <v>2838</v>
      </c>
      <c r="D83" t="s">
        <v>167</v>
      </c>
      <c r="E83" t="s">
        <v>1845</v>
      </c>
      <c r="F83" t="s">
        <v>1831</v>
      </c>
      <c r="G83" t="s">
        <v>4</v>
      </c>
      <c r="H83" t="s">
        <v>166</v>
      </c>
      <c r="I83" s="1">
        <v>93.559677158952624</v>
      </c>
      <c r="J83" s="2">
        <v>44837</v>
      </c>
      <c r="K83">
        <v>496.2</v>
      </c>
      <c r="L83" cm="1">
        <f t="array" ref="L83">_xlfn.IFS(ISBLANK(K83),0,NOT(ISBLANK(K83)),K83)</f>
        <v>496.2</v>
      </c>
      <c r="M83" s="2">
        <v>45141</v>
      </c>
      <c r="N83" s="3">
        <f t="shared" si="5"/>
        <v>2023</v>
      </c>
      <c r="O83" s="3" t="str">
        <f t="shared" si="6"/>
        <v>Aug-2023</v>
      </c>
      <c r="P83" s="3">
        <f t="shared" si="7"/>
        <v>1</v>
      </c>
      <c r="Q83" s="3" t="b">
        <f t="shared" si="8"/>
        <v>0</v>
      </c>
      <c r="R83">
        <f t="shared" si="9"/>
        <v>304</v>
      </c>
    </row>
    <row r="84" spans="1:18" x14ac:dyDescent="0.4">
      <c r="A84">
        <v>186</v>
      </c>
      <c r="B84" t="s">
        <v>1945</v>
      </c>
      <c r="C84" t="s">
        <v>2839</v>
      </c>
      <c r="D84" t="s">
        <v>1487</v>
      </c>
      <c r="E84" t="s">
        <v>1842</v>
      </c>
      <c r="F84" t="s">
        <v>1849</v>
      </c>
      <c r="G84" t="s">
        <v>4</v>
      </c>
      <c r="H84" t="s">
        <v>1486</v>
      </c>
      <c r="I84" s="1">
        <v>93.8618870620206</v>
      </c>
      <c r="J84" s="2">
        <v>44970</v>
      </c>
      <c r="K84">
        <v>180.57</v>
      </c>
      <c r="L84" cm="1">
        <f t="array" ref="L84">_xlfn.IFS(ISBLANK(K84),0,NOT(ISBLANK(K84)),K84)</f>
        <v>180.57</v>
      </c>
      <c r="M84" s="2">
        <v>44902</v>
      </c>
      <c r="N84" s="3">
        <f t="shared" si="5"/>
        <v>2022</v>
      </c>
      <c r="O84" s="3" t="str">
        <f t="shared" si="6"/>
        <v>Dec-2022</v>
      </c>
      <c r="P84" s="3">
        <f t="shared" si="7"/>
        <v>1</v>
      </c>
      <c r="Q84" s="3" t="b">
        <f t="shared" si="8"/>
        <v>0</v>
      </c>
      <c r="R84">
        <f t="shared" si="9"/>
        <v>-68</v>
      </c>
    </row>
    <row r="85" spans="1:18" x14ac:dyDescent="0.4">
      <c r="A85">
        <v>45</v>
      </c>
      <c r="B85" t="s">
        <v>1946</v>
      </c>
      <c r="C85" t="s">
        <v>2840</v>
      </c>
      <c r="D85" t="s">
        <v>1731</v>
      </c>
      <c r="E85" t="s">
        <v>1848</v>
      </c>
      <c r="F85" t="s">
        <v>1839</v>
      </c>
      <c r="G85" t="s">
        <v>4</v>
      </c>
      <c r="H85" t="s">
        <v>1730</v>
      </c>
      <c r="I85" s="1">
        <v>94.289253030340021</v>
      </c>
      <c r="J85" s="2">
        <v>45060</v>
      </c>
      <c r="L85" cm="1">
        <f t="array" ref="L85">_xlfn.IFS(ISBLANK(K85),0,NOT(ISBLANK(K85)),K85)</f>
        <v>0</v>
      </c>
      <c r="M85" s="2">
        <v>45051</v>
      </c>
      <c r="N85" s="3">
        <f t="shared" si="5"/>
        <v>2023</v>
      </c>
      <c r="O85" s="3" t="str">
        <f t="shared" si="6"/>
        <v>May-2023</v>
      </c>
      <c r="P85" s="3">
        <f t="shared" si="7"/>
        <v>0</v>
      </c>
      <c r="Q85" s="3" t="b">
        <f t="shared" si="8"/>
        <v>0</v>
      </c>
      <c r="R85">
        <f t="shared" si="9"/>
        <v>-9</v>
      </c>
    </row>
    <row r="86" spans="1:18" x14ac:dyDescent="0.4">
      <c r="A86">
        <v>824</v>
      </c>
      <c r="B86" t="s">
        <v>1947</v>
      </c>
      <c r="C86" t="s">
        <v>2841</v>
      </c>
      <c r="D86" t="s">
        <v>329</v>
      </c>
      <c r="E86" t="s">
        <v>1850</v>
      </c>
      <c r="F86" t="s">
        <v>1835</v>
      </c>
      <c r="G86" t="s">
        <v>1</v>
      </c>
      <c r="H86" t="s">
        <v>328</v>
      </c>
      <c r="I86" s="1">
        <v>94.500135413916396</v>
      </c>
      <c r="J86" s="2">
        <v>45052</v>
      </c>
      <c r="K86">
        <v>106.32</v>
      </c>
      <c r="L86" cm="1">
        <f t="array" ref="L86">_xlfn.IFS(ISBLANK(K86),0,NOT(ISBLANK(K86)),K86)</f>
        <v>106.32</v>
      </c>
      <c r="M86" s="2">
        <v>45071</v>
      </c>
      <c r="N86" s="3">
        <f t="shared" si="5"/>
        <v>2023</v>
      </c>
      <c r="O86" s="3" t="str">
        <f t="shared" si="6"/>
        <v>May-2023</v>
      </c>
      <c r="P86" s="3">
        <f t="shared" si="7"/>
        <v>1</v>
      </c>
      <c r="Q86" s="3" t="b">
        <f t="shared" si="8"/>
        <v>0</v>
      </c>
      <c r="R86">
        <f t="shared" si="9"/>
        <v>19</v>
      </c>
    </row>
    <row r="87" spans="1:18" x14ac:dyDescent="0.4">
      <c r="A87">
        <v>722</v>
      </c>
      <c r="B87" t="s">
        <v>1948</v>
      </c>
      <c r="C87" t="s">
        <v>2842</v>
      </c>
      <c r="D87" t="s">
        <v>519</v>
      </c>
      <c r="E87" t="s">
        <v>1832</v>
      </c>
      <c r="F87" t="s">
        <v>1831</v>
      </c>
      <c r="G87" t="s">
        <v>4</v>
      </c>
      <c r="H87" t="s">
        <v>518</v>
      </c>
      <c r="I87" s="1">
        <v>95.091312934419093</v>
      </c>
      <c r="J87" s="2">
        <v>44806</v>
      </c>
      <c r="K87">
        <v>191.88</v>
      </c>
      <c r="L87" cm="1">
        <f t="array" ref="L87">_xlfn.IFS(ISBLANK(K87),0,NOT(ISBLANK(K87)),K87)</f>
        <v>191.88</v>
      </c>
      <c r="M87" s="2">
        <v>45013</v>
      </c>
      <c r="N87" s="3">
        <f t="shared" si="5"/>
        <v>2023</v>
      </c>
      <c r="O87" s="3" t="str">
        <f t="shared" si="6"/>
        <v>Mar-2023</v>
      </c>
      <c r="P87" s="3">
        <f t="shared" si="7"/>
        <v>1</v>
      </c>
      <c r="Q87" s="3" t="b">
        <f t="shared" si="8"/>
        <v>0</v>
      </c>
      <c r="R87">
        <f t="shared" si="9"/>
        <v>207</v>
      </c>
    </row>
    <row r="88" spans="1:18" x14ac:dyDescent="0.4">
      <c r="A88">
        <v>977</v>
      </c>
      <c r="B88" t="s">
        <v>1949</v>
      </c>
      <c r="C88" t="s">
        <v>2843</v>
      </c>
      <c r="D88" t="s">
        <v>45</v>
      </c>
      <c r="E88" t="s">
        <v>1830</v>
      </c>
      <c r="F88" t="s">
        <v>1829</v>
      </c>
      <c r="G88" t="s">
        <v>4</v>
      </c>
      <c r="H88" t="s">
        <v>44</v>
      </c>
      <c r="I88" s="1">
        <v>96.007019247653602</v>
      </c>
      <c r="J88" s="2">
        <v>44931</v>
      </c>
      <c r="K88">
        <v>344.2</v>
      </c>
      <c r="L88" cm="1">
        <f t="array" ref="L88">_xlfn.IFS(ISBLANK(K88),0,NOT(ISBLANK(K88)),K88)</f>
        <v>344.2</v>
      </c>
      <c r="M88" s="2">
        <v>44994</v>
      </c>
      <c r="N88" s="3">
        <f t="shared" si="5"/>
        <v>2023</v>
      </c>
      <c r="O88" s="3" t="str">
        <f t="shared" si="6"/>
        <v>Mar-2023</v>
      </c>
      <c r="P88" s="3">
        <f t="shared" si="7"/>
        <v>1</v>
      </c>
      <c r="Q88" s="3" t="b">
        <f t="shared" si="8"/>
        <v>0</v>
      </c>
      <c r="R88">
        <f t="shared" si="9"/>
        <v>63</v>
      </c>
    </row>
    <row r="89" spans="1:18" x14ac:dyDescent="0.4">
      <c r="A89">
        <v>685</v>
      </c>
      <c r="B89" t="s">
        <v>1950</v>
      </c>
      <c r="C89" t="s">
        <v>2844</v>
      </c>
      <c r="D89" t="s">
        <v>583</v>
      </c>
      <c r="E89" t="s">
        <v>1848</v>
      </c>
      <c r="F89" t="s">
        <v>1851</v>
      </c>
      <c r="G89" t="s">
        <v>1</v>
      </c>
      <c r="H89" t="s">
        <v>582</v>
      </c>
      <c r="I89" s="1">
        <v>96.82278478178344</v>
      </c>
      <c r="J89" s="2">
        <v>44874</v>
      </c>
      <c r="K89">
        <v>428.1</v>
      </c>
      <c r="L89" cm="1">
        <f t="array" ref="L89">_xlfn.IFS(ISBLANK(K89),0,NOT(ISBLANK(K89)),K89)</f>
        <v>428.1</v>
      </c>
      <c r="M89" s="2">
        <v>44959</v>
      </c>
      <c r="N89" s="3">
        <f t="shared" si="5"/>
        <v>2023</v>
      </c>
      <c r="O89" s="3" t="str">
        <f t="shared" si="6"/>
        <v>Feb-2023</v>
      </c>
      <c r="P89" s="3">
        <f t="shared" si="7"/>
        <v>1</v>
      </c>
      <c r="Q89" s="3" t="b">
        <f t="shared" si="8"/>
        <v>0</v>
      </c>
      <c r="R89">
        <f t="shared" si="9"/>
        <v>85</v>
      </c>
    </row>
    <row r="90" spans="1:18" x14ac:dyDescent="0.4">
      <c r="A90">
        <v>246</v>
      </c>
      <c r="B90" t="s">
        <v>1951</v>
      </c>
      <c r="C90" t="s">
        <v>2845</v>
      </c>
      <c r="D90" t="s">
        <v>1377</v>
      </c>
      <c r="E90" t="s">
        <v>1841</v>
      </c>
      <c r="F90" t="s">
        <v>1846</v>
      </c>
      <c r="G90" t="s">
        <v>1</v>
      </c>
      <c r="H90" t="s">
        <v>1376</v>
      </c>
      <c r="I90" s="1">
        <v>96.894021294873411</v>
      </c>
      <c r="J90" s="2">
        <v>45119</v>
      </c>
      <c r="K90">
        <v>327.32</v>
      </c>
      <c r="L90" cm="1">
        <f t="array" ref="L90">_xlfn.IFS(ISBLANK(K90),0,NOT(ISBLANK(K90)),K90)</f>
        <v>327.32</v>
      </c>
      <c r="M90" s="2">
        <v>44897</v>
      </c>
      <c r="N90" s="3">
        <f t="shared" si="5"/>
        <v>2022</v>
      </c>
      <c r="O90" s="3" t="str">
        <f t="shared" si="6"/>
        <v>Dec-2022</v>
      </c>
      <c r="P90" s="3">
        <f t="shared" si="7"/>
        <v>1</v>
      </c>
      <c r="Q90" s="3" t="b">
        <f t="shared" si="8"/>
        <v>0</v>
      </c>
      <c r="R90">
        <f t="shared" si="9"/>
        <v>-222</v>
      </c>
    </row>
    <row r="91" spans="1:18" x14ac:dyDescent="0.4">
      <c r="A91">
        <v>640</v>
      </c>
      <c r="B91" t="s">
        <v>1952</v>
      </c>
      <c r="C91" t="s">
        <v>2846</v>
      </c>
      <c r="D91" t="s">
        <v>663</v>
      </c>
      <c r="E91" t="s">
        <v>1828</v>
      </c>
      <c r="F91" t="s">
        <v>1835</v>
      </c>
      <c r="G91" t="s">
        <v>4</v>
      </c>
      <c r="H91" t="s">
        <v>662</v>
      </c>
      <c r="I91" s="1">
        <v>97.189569106627289</v>
      </c>
      <c r="J91" s="2">
        <v>45075</v>
      </c>
      <c r="K91">
        <v>467.03</v>
      </c>
      <c r="L91" cm="1">
        <f t="array" ref="L91">_xlfn.IFS(ISBLANK(K91),0,NOT(ISBLANK(K91)),K91)</f>
        <v>467.03</v>
      </c>
      <c r="M91" s="2">
        <v>45088</v>
      </c>
      <c r="N91" s="3">
        <f t="shared" si="5"/>
        <v>2023</v>
      </c>
      <c r="O91" s="3" t="str">
        <f t="shared" si="6"/>
        <v>Jun-2023</v>
      </c>
      <c r="P91" s="3">
        <f t="shared" si="7"/>
        <v>1</v>
      </c>
      <c r="Q91" s="3" t="b">
        <f t="shared" si="8"/>
        <v>0</v>
      </c>
      <c r="R91">
        <f t="shared" si="9"/>
        <v>13</v>
      </c>
    </row>
    <row r="92" spans="1:18" x14ac:dyDescent="0.4">
      <c r="A92">
        <v>332</v>
      </c>
      <c r="B92" t="s">
        <v>1953</v>
      </c>
      <c r="C92" t="s">
        <v>2847</v>
      </c>
      <c r="D92" t="s">
        <v>1215</v>
      </c>
      <c r="E92" t="s">
        <v>1836</v>
      </c>
      <c r="F92" t="s">
        <v>1831</v>
      </c>
      <c r="G92" t="s">
        <v>4</v>
      </c>
      <c r="H92" t="s">
        <v>1214</v>
      </c>
      <c r="I92" s="1">
        <v>97.322858391170996</v>
      </c>
      <c r="J92" s="2">
        <v>44946</v>
      </c>
      <c r="K92">
        <v>326.77</v>
      </c>
      <c r="L92" cm="1">
        <f t="array" ref="L92">_xlfn.IFS(ISBLANK(K92),0,NOT(ISBLANK(K92)),K92)</f>
        <v>326.77</v>
      </c>
      <c r="M92" s="2">
        <v>45014</v>
      </c>
      <c r="N92" s="3">
        <f t="shared" si="5"/>
        <v>2023</v>
      </c>
      <c r="O92" s="3" t="str">
        <f t="shared" si="6"/>
        <v>Mar-2023</v>
      </c>
      <c r="P92" s="3">
        <f t="shared" si="7"/>
        <v>1</v>
      </c>
      <c r="Q92" s="3" t="b">
        <f t="shared" si="8"/>
        <v>0</v>
      </c>
      <c r="R92">
        <f t="shared" si="9"/>
        <v>68</v>
      </c>
    </row>
    <row r="93" spans="1:18" x14ac:dyDescent="0.4">
      <c r="A93">
        <v>761</v>
      </c>
      <c r="B93" t="s">
        <v>1954</v>
      </c>
      <c r="C93" t="s">
        <v>2848</v>
      </c>
      <c r="D93" t="s">
        <v>445</v>
      </c>
      <c r="E93" t="s">
        <v>1847</v>
      </c>
      <c r="F93" t="s">
        <v>1839</v>
      </c>
      <c r="G93" t="s">
        <v>4</v>
      </c>
      <c r="H93" t="s">
        <v>444</v>
      </c>
      <c r="I93" s="1">
        <v>97.440934249192793</v>
      </c>
      <c r="J93" s="2">
        <v>45027</v>
      </c>
      <c r="K93">
        <v>453.06</v>
      </c>
      <c r="L93" cm="1">
        <f t="array" ref="L93">_xlfn.IFS(ISBLANK(K93),0,NOT(ISBLANK(K93)),K93)</f>
        <v>453.06</v>
      </c>
      <c r="M93" s="2">
        <v>44920</v>
      </c>
      <c r="N93" s="3">
        <f t="shared" si="5"/>
        <v>2022</v>
      </c>
      <c r="O93" s="3" t="str">
        <f t="shared" si="6"/>
        <v>Dec-2022</v>
      </c>
      <c r="P93" s="3">
        <f t="shared" si="7"/>
        <v>1</v>
      </c>
      <c r="Q93" s="3" t="b">
        <f t="shared" si="8"/>
        <v>0</v>
      </c>
      <c r="R93">
        <f t="shared" si="9"/>
        <v>-107</v>
      </c>
    </row>
    <row r="94" spans="1:18" x14ac:dyDescent="0.4">
      <c r="A94">
        <v>564</v>
      </c>
      <c r="B94" t="s">
        <v>1955</v>
      </c>
      <c r="C94" t="s">
        <v>2849</v>
      </c>
      <c r="D94" t="s">
        <v>801</v>
      </c>
      <c r="E94" t="s">
        <v>1830</v>
      </c>
      <c r="F94" t="s">
        <v>1833</v>
      </c>
      <c r="G94" t="s">
        <v>4</v>
      </c>
      <c r="H94" t="s">
        <v>800</v>
      </c>
      <c r="I94" s="1">
        <v>97.736701641084125</v>
      </c>
      <c r="J94" s="2">
        <v>45196</v>
      </c>
      <c r="K94">
        <v>190.34</v>
      </c>
      <c r="L94" cm="1">
        <f t="array" ref="L94">_xlfn.IFS(ISBLANK(K94),0,NOT(ISBLANK(K94)),K94)</f>
        <v>190.34</v>
      </c>
      <c r="M94" s="2">
        <v>44915</v>
      </c>
      <c r="N94" s="3">
        <f t="shared" si="5"/>
        <v>2022</v>
      </c>
      <c r="O94" s="3" t="str">
        <f t="shared" si="6"/>
        <v>Dec-2022</v>
      </c>
      <c r="P94" s="3">
        <f t="shared" si="7"/>
        <v>1</v>
      </c>
      <c r="Q94" s="3" t="b">
        <f t="shared" si="8"/>
        <v>0</v>
      </c>
      <c r="R94">
        <f t="shared" si="9"/>
        <v>-281</v>
      </c>
    </row>
    <row r="95" spans="1:18" x14ac:dyDescent="0.4">
      <c r="A95">
        <v>78</v>
      </c>
      <c r="B95" t="s">
        <v>1956</v>
      </c>
      <c r="C95" t="s">
        <v>2850</v>
      </c>
      <c r="D95" t="s">
        <v>1673</v>
      </c>
      <c r="E95" t="s">
        <v>1850</v>
      </c>
      <c r="F95" t="s">
        <v>1852</v>
      </c>
      <c r="G95" t="s">
        <v>1</v>
      </c>
      <c r="H95" t="s">
        <v>1672</v>
      </c>
      <c r="I95" s="1">
        <v>98.923702383996243</v>
      </c>
      <c r="J95" s="2">
        <v>45188</v>
      </c>
      <c r="K95">
        <v>286.37</v>
      </c>
      <c r="L95" cm="1">
        <f t="array" ref="L95">_xlfn.IFS(ISBLANK(K95),0,NOT(ISBLANK(K95)),K95)</f>
        <v>286.37</v>
      </c>
      <c r="M95" s="2">
        <v>45093</v>
      </c>
      <c r="N95" s="3">
        <f t="shared" si="5"/>
        <v>2023</v>
      </c>
      <c r="O95" s="3" t="str">
        <f t="shared" si="6"/>
        <v>Jun-2023</v>
      </c>
      <c r="P95" s="3">
        <f t="shared" si="7"/>
        <v>1</v>
      </c>
      <c r="Q95" s="3" t="b">
        <f t="shared" si="8"/>
        <v>0</v>
      </c>
      <c r="R95">
        <f t="shared" si="9"/>
        <v>-95</v>
      </c>
    </row>
    <row r="96" spans="1:18" x14ac:dyDescent="0.4">
      <c r="A96">
        <v>390</v>
      </c>
      <c r="B96" t="s">
        <v>1957</v>
      </c>
      <c r="C96" t="s">
        <v>2851</v>
      </c>
      <c r="D96" t="s">
        <v>1111</v>
      </c>
      <c r="E96" t="s">
        <v>1828</v>
      </c>
      <c r="F96" t="s">
        <v>1837</v>
      </c>
      <c r="G96" t="s">
        <v>1</v>
      </c>
      <c r="H96" t="s">
        <v>1110</v>
      </c>
      <c r="I96" s="1">
        <v>98.976490684951244</v>
      </c>
      <c r="J96" s="2">
        <v>45081</v>
      </c>
      <c r="K96">
        <v>383.08</v>
      </c>
      <c r="L96" cm="1">
        <f t="array" ref="L96">_xlfn.IFS(ISBLANK(K96),0,NOT(ISBLANK(K96)),K96)</f>
        <v>383.08</v>
      </c>
      <c r="M96" s="2">
        <v>45173</v>
      </c>
      <c r="N96" s="3">
        <f t="shared" si="5"/>
        <v>2023</v>
      </c>
      <c r="O96" s="3" t="str">
        <f t="shared" si="6"/>
        <v>Sep-2023</v>
      </c>
      <c r="P96" s="3">
        <f t="shared" si="7"/>
        <v>1</v>
      </c>
      <c r="Q96" s="3" t="b">
        <f t="shared" si="8"/>
        <v>0</v>
      </c>
      <c r="R96">
        <f t="shared" si="9"/>
        <v>92</v>
      </c>
    </row>
    <row r="97" spans="1:18" x14ac:dyDescent="0.4">
      <c r="A97">
        <v>90</v>
      </c>
      <c r="B97" t="s">
        <v>1958</v>
      </c>
      <c r="C97" t="s">
        <v>2852</v>
      </c>
      <c r="D97" t="s">
        <v>1653</v>
      </c>
      <c r="E97" t="s">
        <v>1843</v>
      </c>
      <c r="F97" t="s">
        <v>1837</v>
      </c>
      <c r="G97" t="s">
        <v>4</v>
      </c>
      <c r="H97" t="s">
        <v>1652</v>
      </c>
      <c r="I97" s="1">
        <v>99.02671324807676</v>
      </c>
      <c r="J97" s="2">
        <v>44826</v>
      </c>
      <c r="K97">
        <v>486.23</v>
      </c>
      <c r="L97" cm="1">
        <f t="array" ref="L97">_xlfn.IFS(ISBLANK(K97),0,NOT(ISBLANK(K97)),K97)</f>
        <v>486.23</v>
      </c>
      <c r="M97" s="2">
        <v>45156</v>
      </c>
      <c r="N97" s="3">
        <f t="shared" si="5"/>
        <v>2023</v>
      </c>
      <c r="O97" s="3" t="str">
        <f t="shared" si="6"/>
        <v>Aug-2023</v>
      </c>
      <c r="P97" s="3">
        <f t="shared" si="7"/>
        <v>1</v>
      </c>
      <c r="Q97" s="3" t="b">
        <f t="shared" si="8"/>
        <v>0</v>
      </c>
      <c r="R97">
        <f t="shared" si="9"/>
        <v>330</v>
      </c>
    </row>
    <row r="98" spans="1:18" x14ac:dyDescent="0.4">
      <c r="A98">
        <v>291</v>
      </c>
      <c r="B98" t="s">
        <v>1959</v>
      </c>
      <c r="C98" t="s">
        <v>2853</v>
      </c>
      <c r="D98" t="s">
        <v>1289</v>
      </c>
      <c r="E98" t="s">
        <v>1843</v>
      </c>
      <c r="F98" t="s">
        <v>1849</v>
      </c>
      <c r="G98" t="s">
        <v>1</v>
      </c>
      <c r="H98" t="s">
        <v>1288</v>
      </c>
      <c r="I98" s="1">
        <v>99.200246362528546</v>
      </c>
      <c r="J98" s="2">
        <v>44807</v>
      </c>
      <c r="K98">
        <v>416.16</v>
      </c>
      <c r="L98" cm="1">
        <f t="array" ref="L98">_xlfn.IFS(ISBLANK(K98),0,NOT(ISBLANK(K98)),K98)</f>
        <v>416.16</v>
      </c>
      <c r="M98" s="2">
        <v>44915</v>
      </c>
      <c r="N98" s="3">
        <f t="shared" si="5"/>
        <v>2022</v>
      </c>
      <c r="O98" s="3" t="str">
        <f t="shared" si="6"/>
        <v>Dec-2022</v>
      </c>
      <c r="P98" s="3">
        <f t="shared" si="7"/>
        <v>1</v>
      </c>
      <c r="Q98" s="3" t="b">
        <f t="shared" si="8"/>
        <v>0</v>
      </c>
      <c r="R98">
        <f t="shared" si="9"/>
        <v>108</v>
      </c>
    </row>
    <row r="99" spans="1:18" x14ac:dyDescent="0.4">
      <c r="A99">
        <v>194</v>
      </c>
      <c r="B99" t="s">
        <v>1960</v>
      </c>
      <c r="C99" t="s">
        <v>2854</v>
      </c>
      <c r="D99" t="s">
        <v>1473</v>
      </c>
      <c r="E99" t="s">
        <v>1830</v>
      </c>
      <c r="F99" t="s">
        <v>1839</v>
      </c>
      <c r="G99" t="s">
        <v>4</v>
      </c>
      <c r="H99" t="s">
        <v>1472</v>
      </c>
      <c r="I99" s="1">
        <v>99.740675500953486</v>
      </c>
      <c r="J99" s="2">
        <v>44862</v>
      </c>
      <c r="K99">
        <v>485.82</v>
      </c>
      <c r="L99" cm="1">
        <f t="array" ref="L99">_xlfn.IFS(ISBLANK(K99),0,NOT(ISBLANK(K99)),K99)</f>
        <v>485.82</v>
      </c>
      <c r="M99" s="2">
        <v>44958</v>
      </c>
      <c r="N99" s="3">
        <f t="shared" si="5"/>
        <v>2023</v>
      </c>
      <c r="O99" s="3" t="str">
        <f t="shared" si="6"/>
        <v>Feb-2023</v>
      </c>
      <c r="P99" s="3">
        <f t="shared" si="7"/>
        <v>1</v>
      </c>
      <c r="Q99" s="3" t="b">
        <f t="shared" si="8"/>
        <v>0</v>
      </c>
      <c r="R99">
        <f t="shared" si="9"/>
        <v>96</v>
      </c>
    </row>
    <row r="100" spans="1:18" x14ac:dyDescent="0.4">
      <c r="A100">
        <v>995</v>
      </c>
      <c r="B100" t="s">
        <v>1961</v>
      </c>
      <c r="C100" t="s">
        <v>2855</v>
      </c>
      <c r="D100" t="s">
        <v>13</v>
      </c>
      <c r="E100" t="s">
        <v>1834</v>
      </c>
      <c r="F100" t="s">
        <v>1829</v>
      </c>
      <c r="G100" t="s">
        <v>4</v>
      </c>
      <c r="H100" t="s">
        <v>12</v>
      </c>
      <c r="I100" s="1">
        <v>100.20469350286842</v>
      </c>
      <c r="J100" s="2">
        <v>44822</v>
      </c>
      <c r="K100">
        <v>328.06</v>
      </c>
      <c r="L100" cm="1">
        <f t="array" ref="L100">_xlfn.IFS(ISBLANK(K100),0,NOT(ISBLANK(K100)),K100)</f>
        <v>328.06</v>
      </c>
      <c r="M100" s="2">
        <v>44887</v>
      </c>
      <c r="N100" s="3">
        <f t="shared" si="5"/>
        <v>2022</v>
      </c>
      <c r="O100" s="3" t="str">
        <f t="shared" si="6"/>
        <v>Nov-2022</v>
      </c>
      <c r="P100" s="3">
        <f t="shared" si="7"/>
        <v>1</v>
      </c>
      <c r="Q100" s="3" t="b">
        <f t="shared" si="8"/>
        <v>0</v>
      </c>
      <c r="R100">
        <f t="shared" si="9"/>
        <v>65</v>
      </c>
    </row>
    <row r="101" spans="1:18" x14ac:dyDescent="0.4">
      <c r="A101">
        <v>735</v>
      </c>
      <c r="B101" t="s">
        <v>1962</v>
      </c>
      <c r="C101" t="s">
        <v>2856</v>
      </c>
      <c r="D101" t="s">
        <v>493</v>
      </c>
      <c r="E101" t="s">
        <v>1830</v>
      </c>
      <c r="F101" t="s">
        <v>1852</v>
      </c>
      <c r="G101" t="s">
        <v>4</v>
      </c>
      <c r="H101" t="s">
        <v>492</v>
      </c>
      <c r="I101" s="1">
        <v>102.79993322033457</v>
      </c>
      <c r="J101" s="2">
        <v>45085</v>
      </c>
      <c r="K101">
        <v>438.06</v>
      </c>
      <c r="L101" cm="1">
        <f t="array" ref="L101">_xlfn.IFS(ISBLANK(K101),0,NOT(ISBLANK(K101)),K101)</f>
        <v>438.06</v>
      </c>
      <c r="M101" s="2">
        <v>45086</v>
      </c>
      <c r="N101" s="3">
        <f t="shared" si="5"/>
        <v>2023</v>
      </c>
      <c r="O101" s="3" t="str">
        <f t="shared" si="6"/>
        <v>Jun-2023</v>
      </c>
      <c r="P101" s="3">
        <f t="shared" si="7"/>
        <v>1</v>
      </c>
      <c r="Q101" s="3" t="b">
        <f t="shared" si="8"/>
        <v>0</v>
      </c>
      <c r="R101">
        <f t="shared" si="9"/>
        <v>1</v>
      </c>
    </row>
    <row r="102" spans="1:18" x14ac:dyDescent="0.4">
      <c r="A102">
        <v>452</v>
      </c>
      <c r="B102" t="s">
        <v>1963</v>
      </c>
      <c r="C102" t="s">
        <v>2857</v>
      </c>
      <c r="D102" t="s">
        <v>999</v>
      </c>
      <c r="E102" t="s">
        <v>1828</v>
      </c>
      <c r="F102" t="s">
        <v>1851</v>
      </c>
      <c r="G102" t="s">
        <v>4</v>
      </c>
      <c r="H102" t="s">
        <v>998</v>
      </c>
      <c r="I102" s="1">
        <v>102.88104514112474</v>
      </c>
      <c r="J102" s="2">
        <v>44882</v>
      </c>
      <c r="K102">
        <v>339.66</v>
      </c>
      <c r="L102" cm="1">
        <f t="array" ref="L102">_xlfn.IFS(ISBLANK(K102),0,NOT(ISBLANK(K102)),K102)</f>
        <v>339.66</v>
      </c>
      <c r="M102" s="2">
        <v>45172</v>
      </c>
      <c r="N102" s="3">
        <f t="shared" si="5"/>
        <v>2023</v>
      </c>
      <c r="O102" s="3" t="str">
        <f t="shared" si="6"/>
        <v>Sep-2023</v>
      </c>
      <c r="P102" s="3">
        <f t="shared" si="7"/>
        <v>1</v>
      </c>
      <c r="Q102" s="3" t="b">
        <f t="shared" si="8"/>
        <v>0</v>
      </c>
      <c r="R102">
        <f t="shared" si="9"/>
        <v>290</v>
      </c>
    </row>
    <row r="103" spans="1:18" x14ac:dyDescent="0.4">
      <c r="A103">
        <v>149</v>
      </c>
      <c r="B103" t="s">
        <v>1964</v>
      </c>
      <c r="C103" t="s">
        <v>2858</v>
      </c>
      <c r="D103" t="s">
        <v>1551</v>
      </c>
      <c r="E103" t="s">
        <v>1836</v>
      </c>
      <c r="F103" t="s">
        <v>1835</v>
      </c>
      <c r="G103" t="s">
        <v>1</v>
      </c>
      <c r="H103" t="s">
        <v>1550</v>
      </c>
      <c r="I103" s="1">
        <v>103.49414566840989</v>
      </c>
      <c r="J103" s="2">
        <v>45151</v>
      </c>
      <c r="K103">
        <v>347.44</v>
      </c>
      <c r="L103" cm="1">
        <f t="array" ref="L103">_xlfn.IFS(ISBLANK(K103),0,NOT(ISBLANK(K103)),K103)</f>
        <v>347.44</v>
      </c>
      <c r="M103" s="2">
        <v>44966</v>
      </c>
      <c r="N103" s="3">
        <f t="shared" si="5"/>
        <v>2023</v>
      </c>
      <c r="O103" s="3" t="str">
        <f t="shared" si="6"/>
        <v>Feb-2023</v>
      </c>
      <c r="P103" s="3">
        <f t="shared" si="7"/>
        <v>1</v>
      </c>
      <c r="Q103" s="3" t="b">
        <f t="shared" si="8"/>
        <v>0</v>
      </c>
      <c r="R103">
        <f t="shared" si="9"/>
        <v>-185</v>
      </c>
    </row>
    <row r="104" spans="1:18" x14ac:dyDescent="0.4">
      <c r="A104">
        <v>321</v>
      </c>
      <c r="B104" t="s">
        <v>1965</v>
      </c>
      <c r="C104" t="s">
        <v>2859</v>
      </c>
      <c r="D104" t="s">
        <v>1237</v>
      </c>
      <c r="E104" t="s">
        <v>1841</v>
      </c>
      <c r="F104" t="s">
        <v>1835</v>
      </c>
      <c r="G104" t="s">
        <v>4</v>
      </c>
      <c r="H104" t="s">
        <v>1236</v>
      </c>
      <c r="I104" s="1">
        <v>103.63505099457547</v>
      </c>
      <c r="J104" s="2">
        <v>45134</v>
      </c>
      <c r="K104">
        <v>399.13</v>
      </c>
      <c r="L104" cm="1">
        <f t="array" ref="L104">_xlfn.IFS(ISBLANK(K104),0,NOT(ISBLANK(K104)),K104)</f>
        <v>399.13</v>
      </c>
      <c r="M104" s="2">
        <v>44935</v>
      </c>
      <c r="N104" s="3">
        <f t="shared" si="5"/>
        <v>2023</v>
      </c>
      <c r="O104" s="3" t="str">
        <f t="shared" si="6"/>
        <v>Jan-2023</v>
      </c>
      <c r="P104" s="3">
        <f t="shared" si="7"/>
        <v>1</v>
      </c>
      <c r="Q104" s="3" t="b">
        <f t="shared" si="8"/>
        <v>0</v>
      </c>
      <c r="R104">
        <f t="shared" si="9"/>
        <v>-199</v>
      </c>
    </row>
    <row r="105" spans="1:18" x14ac:dyDescent="0.4">
      <c r="A105">
        <v>932</v>
      </c>
      <c r="B105" t="s">
        <v>1966</v>
      </c>
      <c r="C105" t="s">
        <v>2860</v>
      </c>
      <c r="D105" t="s">
        <v>125</v>
      </c>
      <c r="E105" t="s">
        <v>1834</v>
      </c>
      <c r="F105" t="s">
        <v>1839</v>
      </c>
      <c r="G105" t="s">
        <v>1</v>
      </c>
      <c r="H105" t="s">
        <v>124</v>
      </c>
      <c r="I105" s="1">
        <v>103.74580888198426</v>
      </c>
      <c r="J105" s="2">
        <v>44818</v>
      </c>
      <c r="L105" cm="1">
        <f t="array" ref="L105">_xlfn.IFS(ISBLANK(K105),0,NOT(ISBLANK(K105)),K105)</f>
        <v>0</v>
      </c>
      <c r="M105" s="2">
        <v>45192</v>
      </c>
      <c r="N105" s="3">
        <f t="shared" si="5"/>
        <v>2023</v>
      </c>
      <c r="O105" s="3" t="str">
        <f t="shared" si="6"/>
        <v>Sep-2023</v>
      </c>
      <c r="P105" s="3">
        <f t="shared" si="7"/>
        <v>0</v>
      </c>
      <c r="Q105" s="3" t="b">
        <f t="shared" si="8"/>
        <v>0</v>
      </c>
      <c r="R105">
        <f t="shared" si="9"/>
        <v>374</v>
      </c>
    </row>
    <row r="106" spans="1:18" x14ac:dyDescent="0.4">
      <c r="A106">
        <v>570</v>
      </c>
      <c r="B106" t="s">
        <v>1967</v>
      </c>
      <c r="C106" t="s">
        <v>2861</v>
      </c>
      <c r="D106" t="s">
        <v>789</v>
      </c>
      <c r="E106" t="s">
        <v>1841</v>
      </c>
      <c r="F106" t="s">
        <v>1849</v>
      </c>
      <c r="G106" t="s">
        <v>1</v>
      </c>
      <c r="H106" t="s">
        <v>788</v>
      </c>
      <c r="I106" s="1">
        <v>103.85915893648088</v>
      </c>
      <c r="J106" s="2">
        <v>44844</v>
      </c>
      <c r="K106">
        <v>383.59</v>
      </c>
      <c r="L106" cm="1">
        <f t="array" ref="L106">_xlfn.IFS(ISBLANK(K106),0,NOT(ISBLANK(K106)),K106)</f>
        <v>383.59</v>
      </c>
      <c r="M106" s="2">
        <v>44981</v>
      </c>
      <c r="N106" s="3">
        <f t="shared" si="5"/>
        <v>2023</v>
      </c>
      <c r="O106" s="3" t="str">
        <f t="shared" si="6"/>
        <v>Feb-2023</v>
      </c>
      <c r="P106" s="3">
        <f t="shared" si="7"/>
        <v>1</v>
      </c>
      <c r="Q106" s="3" t="b">
        <f t="shared" si="8"/>
        <v>0</v>
      </c>
      <c r="R106">
        <f t="shared" si="9"/>
        <v>137</v>
      </c>
    </row>
    <row r="107" spans="1:18" x14ac:dyDescent="0.4">
      <c r="A107">
        <v>451</v>
      </c>
      <c r="B107" t="s">
        <v>1968</v>
      </c>
      <c r="C107" t="s">
        <v>2862</v>
      </c>
      <c r="D107" t="s">
        <v>1001</v>
      </c>
      <c r="E107" t="s">
        <v>1850</v>
      </c>
      <c r="F107" t="s">
        <v>1846</v>
      </c>
      <c r="G107" t="s">
        <v>4</v>
      </c>
      <c r="H107" t="s">
        <v>1000</v>
      </c>
      <c r="I107" s="1">
        <v>104.63491678871773</v>
      </c>
      <c r="J107" s="2">
        <v>44961</v>
      </c>
      <c r="L107" cm="1">
        <f t="array" ref="L107">_xlfn.IFS(ISBLANK(K107),0,NOT(ISBLANK(K107)),K107)</f>
        <v>0</v>
      </c>
      <c r="M107" s="2">
        <v>45219</v>
      </c>
      <c r="N107" s="3">
        <f t="shared" si="5"/>
        <v>2023</v>
      </c>
      <c r="O107" s="3" t="str">
        <f t="shared" si="6"/>
        <v>Oct-2023</v>
      </c>
      <c r="P107" s="3">
        <f t="shared" si="7"/>
        <v>0</v>
      </c>
      <c r="Q107" s="3" t="b">
        <f t="shared" si="8"/>
        <v>0</v>
      </c>
      <c r="R107">
        <f t="shared" si="9"/>
        <v>258</v>
      </c>
    </row>
    <row r="108" spans="1:18" x14ac:dyDescent="0.4">
      <c r="A108">
        <v>80</v>
      </c>
      <c r="B108" t="s">
        <v>1969</v>
      </c>
      <c r="C108" t="s">
        <v>2863</v>
      </c>
      <c r="D108" t="s">
        <v>1671</v>
      </c>
      <c r="E108" t="s">
        <v>1828</v>
      </c>
      <c r="F108" t="s">
        <v>1837</v>
      </c>
      <c r="G108" t="s">
        <v>4</v>
      </c>
      <c r="H108" t="s">
        <v>1670</v>
      </c>
      <c r="I108" s="1">
        <v>106.52731647788325</v>
      </c>
      <c r="J108" s="2">
        <v>44878</v>
      </c>
      <c r="K108">
        <v>202.46</v>
      </c>
      <c r="L108" cm="1">
        <f t="array" ref="L108">_xlfn.IFS(ISBLANK(K108),0,NOT(ISBLANK(K108)),K108)</f>
        <v>202.46</v>
      </c>
      <c r="M108" s="2">
        <v>45215</v>
      </c>
      <c r="N108" s="3">
        <f t="shared" si="5"/>
        <v>2023</v>
      </c>
      <c r="O108" s="3" t="str">
        <f t="shared" si="6"/>
        <v>Oct-2023</v>
      </c>
      <c r="P108" s="3">
        <f t="shared" si="7"/>
        <v>1</v>
      </c>
      <c r="Q108" s="3" t="b">
        <f t="shared" si="8"/>
        <v>0</v>
      </c>
      <c r="R108">
        <f t="shared" si="9"/>
        <v>337</v>
      </c>
    </row>
    <row r="109" spans="1:18" x14ac:dyDescent="0.4">
      <c r="A109">
        <v>574</v>
      </c>
      <c r="B109" t="s">
        <v>1970</v>
      </c>
      <c r="C109" t="s">
        <v>2864</v>
      </c>
      <c r="D109" t="s">
        <v>781</v>
      </c>
      <c r="E109" t="s">
        <v>1847</v>
      </c>
      <c r="F109" t="s">
        <v>1851</v>
      </c>
      <c r="G109" t="s">
        <v>1</v>
      </c>
      <c r="H109" t="s">
        <v>780</v>
      </c>
      <c r="I109" s="1">
        <v>106.90950151265307</v>
      </c>
      <c r="J109" s="2">
        <v>45113</v>
      </c>
      <c r="L109" cm="1">
        <f t="array" ref="L109">_xlfn.IFS(ISBLANK(K109),0,NOT(ISBLANK(K109)),K109)</f>
        <v>0</v>
      </c>
      <c r="M109" s="2">
        <v>44975</v>
      </c>
      <c r="N109" s="3">
        <f t="shared" si="5"/>
        <v>2023</v>
      </c>
      <c r="O109" s="3" t="str">
        <f t="shared" si="6"/>
        <v>Feb-2023</v>
      </c>
      <c r="P109" s="3">
        <f t="shared" si="7"/>
        <v>0</v>
      </c>
      <c r="Q109" s="3" t="b">
        <f t="shared" si="8"/>
        <v>0</v>
      </c>
      <c r="R109">
        <f t="shared" si="9"/>
        <v>-138</v>
      </c>
    </row>
    <row r="110" spans="1:18" x14ac:dyDescent="0.4">
      <c r="A110">
        <v>17</v>
      </c>
      <c r="B110" t="s">
        <v>1971</v>
      </c>
      <c r="C110" t="s">
        <v>2865</v>
      </c>
      <c r="D110" t="s">
        <v>1781</v>
      </c>
      <c r="E110" t="s">
        <v>1830</v>
      </c>
      <c r="F110" t="s">
        <v>1829</v>
      </c>
      <c r="G110" t="s">
        <v>4</v>
      </c>
      <c r="H110" t="s">
        <v>1780</v>
      </c>
      <c r="I110" s="1">
        <v>107.16300470683923</v>
      </c>
      <c r="J110" s="2">
        <v>45042</v>
      </c>
      <c r="K110">
        <v>151.19</v>
      </c>
      <c r="L110" cm="1">
        <f t="array" ref="L110">_xlfn.IFS(ISBLANK(K110),0,NOT(ISBLANK(K110)),K110)</f>
        <v>151.19</v>
      </c>
      <c r="M110" s="2">
        <v>45023</v>
      </c>
      <c r="N110" s="3">
        <f t="shared" si="5"/>
        <v>2023</v>
      </c>
      <c r="O110" s="3" t="str">
        <f t="shared" si="6"/>
        <v>Apr-2023</v>
      </c>
      <c r="P110" s="3">
        <f t="shared" si="7"/>
        <v>1</v>
      </c>
      <c r="Q110" s="3" t="b">
        <f t="shared" si="8"/>
        <v>0</v>
      </c>
      <c r="R110">
        <f t="shared" si="9"/>
        <v>-19</v>
      </c>
    </row>
    <row r="111" spans="1:18" x14ac:dyDescent="0.4">
      <c r="A111">
        <v>583</v>
      </c>
      <c r="B111" t="s">
        <v>1972</v>
      </c>
      <c r="C111" t="s">
        <v>2866</v>
      </c>
      <c r="D111" t="s">
        <v>765</v>
      </c>
      <c r="E111" t="s">
        <v>1838</v>
      </c>
      <c r="F111" t="s">
        <v>1844</v>
      </c>
      <c r="G111" t="s">
        <v>4</v>
      </c>
      <c r="H111" t="s">
        <v>764</v>
      </c>
      <c r="I111" s="1">
        <v>107.45789622426619</v>
      </c>
      <c r="J111" s="2">
        <v>45108</v>
      </c>
      <c r="K111">
        <v>239.25</v>
      </c>
      <c r="L111" cm="1">
        <f t="array" ref="L111">_xlfn.IFS(ISBLANK(K111),0,NOT(ISBLANK(K111)),K111)</f>
        <v>239.25</v>
      </c>
      <c r="M111" s="2">
        <v>44895</v>
      </c>
      <c r="N111" s="3">
        <f t="shared" si="5"/>
        <v>2022</v>
      </c>
      <c r="O111" s="3" t="str">
        <f t="shared" si="6"/>
        <v>Nov-2022</v>
      </c>
      <c r="P111" s="3">
        <f t="shared" si="7"/>
        <v>1</v>
      </c>
      <c r="Q111" s="3" t="b">
        <f t="shared" si="8"/>
        <v>0</v>
      </c>
      <c r="R111">
        <f t="shared" si="9"/>
        <v>-213</v>
      </c>
    </row>
    <row r="112" spans="1:18" x14ac:dyDescent="0.4">
      <c r="A112">
        <v>381</v>
      </c>
      <c r="B112" t="s">
        <v>1973</v>
      </c>
      <c r="C112" t="s">
        <v>2867</v>
      </c>
      <c r="D112" t="s">
        <v>1125</v>
      </c>
      <c r="E112" t="s">
        <v>1841</v>
      </c>
      <c r="F112" t="s">
        <v>1831</v>
      </c>
      <c r="G112" t="s">
        <v>1</v>
      </c>
      <c r="H112" t="s">
        <v>1124</v>
      </c>
      <c r="I112" s="1">
        <v>108.00124135273516</v>
      </c>
      <c r="J112" s="2">
        <v>45089</v>
      </c>
      <c r="K112">
        <v>484.88</v>
      </c>
      <c r="L112" cm="1">
        <f t="array" ref="L112">_xlfn.IFS(ISBLANK(K112),0,NOT(ISBLANK(K112)),K112)</f>
        <v>484.88</v>
      </c>
      <c r="M112" s="2">
        <v>44992</v>
      </c>
      <c r="N112" s="3">
        <f t="shared" si="5"/>
        <v>2023</v>
      </c>
      <c r="O112" s="3" t="str">
        <f t="shared" si="6"/>
        <v>Mar-2023</v>
      </c>
      <c r="P112" s="3">
        <f t="shared" si="7"/>
        <v>1</v>
      </c>
      <c r="Q112" s="3" t="b">
        <f t="shared" si="8"/>
        <v>0</v>
      </c>
      <c r="R112">
        <f t="shared" si="9"/>
        <v>-97</v>
      </c>
    </row>
    <row r="113" spans="1:18" x14ac:dyDescent="0.4">
      <c r="A113">
        <v>95</v>
      </c>
      <c r="B113" t="s">
        <v>1974</v>
      </c>
      <c r="C113" t="s">
        <v>2868</v>
      </c>
      <c r="D113" t="s">
        <v>1643</v>
      </c>
      <c r="E113" t="s">
        <v>1828</v>
      </c>
      <c r="F113" t="s">
        <v>1852</v>
      </c>
      <c r="G113" t="s">
        <v>1</v>
      </c>
      <c r="H113" t="s">
        <v>1642</v>
      </c>
      <c r="I113" s="1">
        <v>108.85914466913452</v>
      </c>
      <c r="J113" s="2">
        <v>45070</v>
      </c>
      <c r="K113">
        <v>195.42</v>
      </c>
      <c r="L113" cm="1">
        <f t="array" ref="L113">_xlfn.IFS(ISBLANK(K113),0,NOT(ISBLANK(K113)),K113)</f>
        <v>195.42</v>
      </c>
      <c r="M113" s="2">
        <v>44968</v>
      </c>
      <c r="N113" s="3">
        <f t="shared" si="5"/>
        <v>2023</v>
      </c>
      <c r="O113" s="3" t="str">
        <f t="shared" si="6"/>
        <v>Feb-2023</v>
      </c>
      <c r="P113" s="3">
        <f t="shared" si="7"/>
        <v>1</v>
      </c>
      <c r="Q113" s="3" t="b">
        <f t="shared" si="8"/>
        <v>0</v>
      </c>
      <c r="R113">
        <f t="shared" si="9"/>
        <v>-102</v>
      </c>
    </row>
    <row r="114" spans="1:18" x14ac:dyDescent="0.4">
      <c r="A114">
        <v>509</v>
      </c>
      <c r="B114" t="s">
        <v>1975</v>
      </c>
      <c r="C114" t="s">
        <v>2869</v>
      </c>
      <c r="D114" t="s">
        <v>891</v>
      </c>
      <c r="E114" t="s">
        <v>1848</v>
      </c>
      <c r="F114" t="s">
        <v>1833</v>
      </c>
      <c r="G114" t="s">
        <v>4</v>
      </c>
      <c r="H114" t="s">
        <v>890</v>
      </c>
      <c r="I114" s="1">
        <v>109.79135071330418</v>
      </c>
      <c r="J114" s="2">
        <v>45150</v>
      </c>
      <c r="K114">
        <v>149.26</v>
      </c>
      <c r="L114" cm="1">
        <f t="array" ref="L114">_xlfn.IFS(ISBLANK(K114),0,NOT(ISBLANK(K114)),K114)</f>
        <v>149.26</v>
      </c>
      <c r="M114" s="2">
        <v>44947</v>
      </c>
      <c r="N114" s="3">
        <f t="shared" si="5"/>
        <v>2023</v>
      </c>
      <c r="O114" s="3" t="str">
        <f t="shared" si="6"/>
        <v>Jan-2023</v>
      </c>
      <c r="P114" s="3">
        <f t="shared" si="7"/>
        <v>1</v>
      </c>
      <c r="Q114" s="3" t="b">
        <f t="shared" si="8"/>
        <v>0</v>
      </c>
      <c r="R114">
        <f t="shared" si="9"/>
        <v>-203</v>
      </c>
    </row>
    <row r="115" spans="1:18" x14ac:dyDescent="0.4">
      <c r="A115">
        <v>68</v>
      </c>
      <c r="B115" t="s">
        <v>1976</v>
      </c>
      <c r="C115" t="s">
        <v>2870</v>
      </c>
      <c r="D115" t="s">
        <v>1691</v>
      </c>
      <c r="E115" t="s">
        <v>1836</v>
      </c>
      <c r="F115" t="s">
        <v>1837</v>
      </c>
      <c r="G115" t="s">
        <v>1</v>
      </c>
      <c r="H115" t="s">
        <v>1690</v>
      </c>
      <c r="I115" s="1">
        <v>109.83252976994328</v>
      </c>
      <c r="J115" s="2">
        <v>44854</v>
      </c>
      <c r="K115">
        <v>111.02</v>
      </c>
      <c r="L115" cm="1">
        <f t="array" ref="L115">_xlfn.IFS(ISBLANK(K115),0,NOT(ISBLANK(K115)),K115)</f>
        <v>111.02</v>
      </c>
      <c r="M115" s="2">
        <v>45036</v>
      </c>
      <c r="N115" s="3">
        <f t="shared" si="5"/>
        <v>2023</v>
      </c>
      <c r="O115" s="3" t="str">
        <f t="shared" si="6"/>
        <v>Apr-2023</v>
      </c>
      <c r="P115" s="3">
        <f t="shared" si="7"/>
        <v>1</v>
      </c>
      <c r="Q115" s="3" t="b">
        <f t="shared" si="8"/>
        <v>0</v>
      </c>
      <c r="R115">
        <f t="shared" si="9"/>
        <v>182</v>
      </c>
    </row>
    <row r="116" spans="1:18" x14ac:dyDescent="0.4">
      <c r="A116">
        <v>409</v>
      </c>
      <c r="B116" t="s">
        <v>1977</v>
      </c>
      <c r="C116" t="s">
        <v>2871</v>
      </c>
      <c r="D116" t="s">
        <v>1079</v>
      </c>
      <c r="E116" t="s">
        <v>1832</v>
      </c>
      <c r="F116" t="s">
        <v>1853</v>
      </c>
      <c r="G116" t="s">
        <v>1</v>
      </c>
      <c r="H116" t="s">
        <v>1078</v>
      </c>
      <c r="I116" s="1">
        <v>111.33363937919475</v>
      </c>
      <c r="J116" s="2">
        <v>44833</v>
      </c>
      <c r="K116">
        <v>358.59</v>
      </c>
      <c r="L116" cm="1">
        <f t="array" ref="L116">_xlfn.IFS(ISBLANK(K116),0,NOT(ISBLANK(K116)),K116)</f>
        <v>358.59</v>
      </c>
      <c r="M116" s="2">
        <v>44967</v>
      </c>
      <c r="N116" s="3">
        <f t="shared" si="5"/>
        <v>2023</v>
      </c>
      <c r="O116" s="3" t="str">
        <f t="shared" si="6"/>
        <v>Feb-2023</v>
      </c>
      <c r="P116" s="3">
        <f t="shared" si="7"/>
        <v>1</v>
      </c>
      <c r="Q116" s="3" t="b">
        <f t="shared" si="8"/>
        <v>0</v>
      </c>
      <c r="R116">
        <f t="shared" si="9"/>
        <v>134</v>
      </c>
    </row>
    <row r="117" spans="1:18" x14ac:dyDescent="0.4">
      <c r="A117">
        <v>585</v>
      </c>
      <c r="B117" t="s">
        <v>1978</v>
      </c>
      <c r="C117" t="s">
        <v>2872</v>
      </c>
      <c r="D117" t="s">
        <v>761</v>
      </c>
      <c r="E117" t="s">
        <v>1841</v>
      </c>
      <c r="F117" t="s">
        <v>1853</v>
      </c>
      <c r="G117" t="s">
        <v>4</v>
      </c>
      <c r="H117" t="s">
        <v>760</v>
      </c>
      <c r="I117" s="1">
        <v>111.71778390547793</v>
      </c>
      <c r="J117" s="2">
        <v>44872</v>
      </c>
      <c r="K117">
        <v>396.99</v>
      </c>
      <c r="L117" cm="1">
        <f t="array" ref="L117">_xlfn.IFS(ISBLANK(K117),0,NOT(ISBLANK(K117)),K117)</f>
        <v>396.99</v>
      </c>
      <c r="M117" s="2">
        <v>45023</v>
      </c>
      <c r="N117" s="3">
        <f t="shared" si="5"/>
        <v>2023</v>
      </c>
      <c r="O117" s="3" t="str">
        <f t="shared" si="6"/>
        <v>Apr-2023</v>
      </c>
      <c r="P117" s="3">
        <f t="shared" si="7"/>
        <v>1</v>
      </c>
      <c r="Q117" s="3" t="b">
        <f t="shared" si="8"/>
        <v>0</v>
      </c>
      <c r="R117">
        <f t="shared" si="9"/>
        <v>151</v>
      </c>
    </row>
    <row r="118" spans="1:18" x14ac:dyDescent="0.4">
      <c r="A118">
        <v>493</v>
      </c>
      <c r="B118" t="s">
        <v>1979</v>
      </c>
      <c r="C118" t="s">
        <v>2815</v>
      </c>
      <c r="D118" t="s">
        <v>921</v>
      </c>
      <c r="E118" t="s">
        <v>1847</v>
      </c>
      <c r="F118" t="s">
        <v>1849</v>
      </c>
      <c r="G118" t="s">
        <v>1</v>
      </c>
      <c r="H118" t="s">
        <v>920</v>
      </c>
      <c r="I118" s="1">
        <v>111.72092752628696</v>
      </c>
      <c r="J118" s="2">
        <v>44886</v>
      </c>
      <c r="K118">
        <v>370</v>
      </c>
      <c r="L118" cm="1">
        <f t="array" ref="L118">_xlfn.IFS(ISBLANK(K118),0,NOT(ISBLANK(K118)),K118)</f>
        <v>370</v>
      </c>
      <c r="M118" s="2">
        <v>45222</v>
      </c>
      <c r="N118" s="3">
        <f t="shared" si="5"/>
        <v>2023</v>
      </c>
      <c r="O118" s="3" t="str">
        <f t="shared" si="6"/>
        <v>Oct-2023</v>
      </c>
      <c r="P118" s="3">
        <f t="shared" si="7"/>
        <v>1</v>
      </c>
      <c r="Q118" s="3" t="b">
        <f t="shared" si="8"/>
        <v>0</v>
      </c>
      <c r="R118">
        <f t="shared" si="9"/>
        <v>336</v>
      </c>
    </row>
    <row r="119" spans="1:18" x14ac:dyDescent="0.4">
      <c r="A119">
        <v>473</v>
      </c>
      <c r="B119" t="s">
        <v>1980</v>
      </c>
      <c r="C119" t="s">
        <v>2873</v>
      </c>
      <c r="D119" t="s">
        <v>961</v>
      </c>
      <c r="E119" t="s">
        <v>1838</v>
      </c>
      <c r="F119" t="s">
        <v>1852</v>
      </c>
      <c r="G119" t="s">
        <v>1</v>
      </c>
      <c r="H119" t="s">
        <v>960</v>
      </c>
      <c r="I119" s="1">
        <v>112.77175751373228</v>
      </c>
      <c r="J119" s="2">
        <v>44878</v>
      </c>
      <c r="K119">
        <v>271.54000000000002</v>
      </c>
      <c r="L119" cm="1">
        <f t="array" ref="L119">_xlfn.IFS(ISBLANK(K119),0,NOT(ISBLANK(K119)),K119)</f>
        <v>271.54000000000002</v>
      </c>
      <c r="M119" s="2">
        <v>45169</v>
      </c>
      <c r="N119" s="3">
        <f t="shared" si="5"/>
        <v>2023</v>
      </c>
      <c r="O119" s="3" t="str">
        <f t="shared" si="6"/>
        <v>Aug-2023</v>
      </c>
      <c r="P119" s="3">
        <f t="shared" si="7"/>
        <v>1</v>
      </c>
      <c r="Q119" s="3" t="b">
        <f t="shared" si="8"/>
        <v>0</v>
      </c>
      <c r="R119">
        <f t="shared" si="9"/>
        <v>291</v>
      </c>
    </row>
    <row r="120" spans="1:18" x14ac:dyDescent="0.4">
      <c r="A120">
        <v>826</v>
      </c>
      <c r="B120" t="s">
        <v>1981</v>
      </c>
      <c r="C120" t="s">
        <v>2874</v>
      </c>
      <c r="D120" t="s">
        <v>325</v>
      </c>
      <c r="E120" t="s">
        <v>1830</v>
      </c>
      <c r="F120" t="s">
        <v>1831</v>
      </c>
      <c r="G120" t="s">
        <v>4</v>
      </c>
      <c r="H120" t="s">
        <v>324</v>
      </c>
      <c r="I120" s="1">
        <v>112.88719124280325</v>
      </c>
      <c r="J120" s="2">
        <v>45041</v>
      </c>
      <c r="K120">
        <v>436.22</v>
      </c>
      <c r="L120" cm="1">
        <f t="array" ref="L120">_xlfn.IFS(ISBLANK(K120),0,NOT(ISBLANK(K120)),K120)</f>
        <v>436.22</v>
      </c>
      <c r="M120" s="2">
        <v>45222</v>
      </c>
      <c r="N120" s="3">
        <f t="shared" si="5"/>
        <v>2023</v>
      </c>
      <c r="O120" s="3" t="str">
        <f t="shared" si="6"/>
        <v>Oct-2023</v>
      </c>
      <c r="P120" s="3">
        <f t="shared" si="7"/>
        <v>1</v>
      </c>
      <c r="Q120" s="3" t="b">
        <f t="shared" si="8"/>
        <v>0</v>
      </c>
      <c r="R120">
        <f t="shared" si="9"/>
        <v>181</v>
      </c>
    </row>
    <row r="121" spans="1:18" x14ac:dyDescent="0.4">
      <c r="A121">
        <v>774</v>
      </c>
      <c r="B121" t="s">
        <v>1982</v>
      </c>
      <c r="C121" t="s">
        <v>2875</v>
      </c>
      <c r="D121" t="s">
        <v>421</v>
      </c>
      <c r="E121" t="s">
        <v>1843</v>
      </c>
      <c r="F121" t="s">
        <v>1849</v>
      </c>
      <c r="G121" t="s">
        <v>1</v>
      </c>
      <c r="H121" t="s">
        <v>420</v>
      </c>
      <c r="I121" s="1">
        <v>114.4040256668379</v>
      </c>
      <c r="J121" s="2"/>
      <c r="K121">
        <v>147.69999999999999</v>
      </c>
      <c r="L121" cm="1">
        <f t="array" ref="L121">_xlfn.IFS(ISBLANK(K121),0,NOT(ISBLANK(K121)),K121)</f>
        <v>147.69999999999999</v>
      </c>
      <c r="M121" s="2">
        <v>45109</v>
      </c>
      <c r="N121" s="3">
        <f t="shared" si="5"/>
        <v>2023</v>
      </c>
      <c r="O121" s="3" t="str">
        <f t="shared" si="6"/>
        <v>Jul-2023</v>
      </c>
      <c r="P121" s="3">
        <f t="shared" si="7"/>
        <v>1</v>
      </c>
      <c r="Q121" s="3" t="b">
        <f t="shared" si="8"/>
        <v>1</v>
      </c>
      <c r="R121" t="str">
        <f t="shared" si="9"/>
        <v/>
      </c>
    </row>
    <row r="122" spans="1:18" x14ac:dyDescent="0.4">
      <c r="A122">
        <v>630</v>
      </c>
      <c r="B122" t="s">
        <v>1983</v>
      </c>
      <c r="C122" t="s">
        <v>2876</v>
      </c>
      <c r="D122" t="s">
        <v>683</v>
      </c>
      <c r="E122" t="s">
        <v>1836</v>
      </c>
      <c r="F122" t="s">
        <v>1853</v>
      </c>
      <c r="G122" t="s">
        <v>1</v>
      </c>
      <c r="H122" t="s">
        <v>682</v>
      </c>
      <c r="I122" s="1">
        <v>114.5859892435974</v>
      </c>
      <c r="J122" s="2">
        <v>45130</v>
      </c>
      <c r="K122">
        <v>174.92</v>
      </c>
      <c r="L122" cm="1">
        <f t="array" ref="L122">_xlfn.IFS(ISBLANK(K122),0,NOT(ISBLANK(K122)),K122)</f>
        <v>174.92</v>
      </c>
      <c r="M122" s="2">
        <v>45028</v>
      </c>
      <c r="N122" s="3">
        <f t="shared" si="5"/>
        <v>2023</v>
      </c>
      <c r="O122" s="3" t="str">
        <f t="shared" si="6"/>
        <v>Apr-2023</v>
      </c>
      <c r="P122" s="3">
        <f t="shared" si="7"/>
        <v>1</v>
      </c>
      <c r="Q122" s="3" t="b">
        <f t="shared" si="8"/>
        <v>0</v>
      </c>
      <c r="R122">
        <f t="shared" si="9"/>
        <v>-102</v>
      </c>
    </row>
    <row r="123" spans="1:18" x14ac:dyDescent="0.4">
      <c r="A123">
        <v>699</v>
      </c>
      <c r="B123" t="s">
        <v>1984</v>
      </c>
      <c r="C123" t="s">
        <v>2877</v>
      </c>
      <c r="D123" t="s">
        <v>557</v>
      </c>
      <c r="E123" t="s">
        <v>1847</v>
      </c>
      <c r="F123" t="s">
        <v>1829</v>
      </c>
      <c r="G123" t="s">
        <v>4</v>
      </c>
      <c r="H123" t="s">
        <v>556</v>
      </c>
      <c r="I123" s="1">
        <v>115.13874909585995</v>
      </c>
      <c r="J123" s="2">
        <v>45033</v>
      </c>
      <c r="K123">
        <v>434.97</v>
      </c>
      <c r="L123" cm="1">
        <f t="array" ref="L123">_xlfn.IFS(ISBLANK(K123),0,NOT(ISBLANK(K123)),K123)</f>
        <v>434.97</v>
      </c>
      <c r="M123" s="2">
        <v>44968</v>
      </c>
      <c r="N123" s="3">
        <f t="shared" si="5"/>
        <v>2023</v>
      </c>
      <c r="O123" s="3" t="str">
        <f t="shared" si="6"/>
        <v>Feb-2023</v>
      </c>
      <c r="P123" s="3">
        <f t="shared" si="7"/>
        <v>1</v>
      </c>
      <c r="Q123" s="3" t="b">
        <f t="shared" si="8"/>
        <v>0</v>
      </c>
      <c r="R123">
        <f t="shared" si="9"/>
        <v>-65</v>
      </c>
    </row>
    <row r="124" spans="1:18" x14ac:dyDescent="0.4">
      <c r="A124">
        <v>764</v>
      </c>
      <c r="B124" t="s">
        <v>1985</v>
      </c>
      <c r="C124" t="s">
        <v>2878</v>
      </c>
      <c r="D124" t="s">
        <v>439</v>
      </c>
      <c r="E124" t="s">
        <v>1828</v>
      </c>
      <c r="F124" t="s">
        <v>1831</v>
      </c>
      <c r="G124" t="s">
        <v>1</v>
      </c>
      <c r="H124" t="s">
        <v>438</v>
      </c>
      <c r="I124" s="1">
        <v>115.32681938286144</v>
      </c>
      <c r="J124" s="2">
        <v>44826</v>
      </c>
      <c r="L124" cm="1">
        <f t="array" ref="L124">_xlfn.IFS(ISBLANK(K124),0,NOT(ISBLANK(K124)),K124)</f>
        <v>0</v>
      </c>
      <c r="M124" s="2">
        <v>45070</v>
      </c>
      <c r="N124" s="3">
        <f t="shared" si="5"/>
        <v>2023</v>
      </c>
      <c r="O124" s="3" t="str">
        <f t="shared" si="6"/>
        <v>May-2023</v>
      </c>
      <c r="P124" s="3">
        <f t="shared" si="7"/>
        <v>0</v>
      </c>
      <c r="Q124" s="3" t="b">
        <f t="shared" si="8"/>
        <v>0</v>
      </c>
      <c r="R124">
        <f t="shared" si="9"/>
        <v>244</v>
      </c>
    </row>
    <row r="125" spans="1:18" x14ac:dyDescent="0.4">
      <c r="A125">
        <v>804</v>
      </c>
      <c r="B125" t="s">
        <v>1986</v>
      </c>
      <c r="C125" t="s">
        <v>2879</v>
      </c>
      <c r="D125" t="s">
        <v>367</v>
      </c>
      <c r="E125" t="s">
        <v>1842</v>
      </c>
      <c r="F125" t="s">
        <v>1852</v>
      </c>
      <c r="G125" t="s">
        <v>1</v>
      </c>
      <c r="H125" t="s">
        <v>366</v>
      </c>
      <c r="I125" s="1">
        <v>115.6999754592309</v>
      </c>
      <c r="J125" s="2">
        <v>44966</v>
      </c>
      <c r="K125">
        <v>140.53</v>
      </c>
      <c r="L125" cm="1">
        <f t="array" ref="L125">_xlfn.IFS(ISBLANK(K125),0,NOT(ISBLANK(K125)),K125)</f>
        <v>140.53</v>
      </c>
      <c r="M125" s="2">
        <v>44908</v>
      </c>
      <c r="N125" s="3">
        <f t="shared" si="5"/>
        <v>2022</v>
      </c>
      <c r="O125" s="3" t="str">
        <f t="shared" si="6"/>
        <v>Dec-2022</v>
      </c>
      <c r="P125" s="3">
        <f t="shared" si="7"/>
        <v>1</v>
      </c>
      <c r="Q125" s="3" t="b">
        <f t="shared" si="8"/>
        <v>0</v>
      </c>
      <c r="R125">
        <f t="shared" si="9"/>
        <v>-58</v>
      </c>
    </row>
    <row r="126" spans="1:18" x14ac:dyDescent="0.4">
      <c r="A126">
        <v>245</v>
      </c>
      <c r="B126" t="s">
        <v>1987</v>
      </c>
      <c r="C126" t="s">
        <v>2880</v>
      </c>
      <c r="D126" t="s">
        <v>1379</v>
      </c>
      <c r="E126" t="s">
        <v>1840</v>
      </c>
      <c r="F126" t="s">
        <v>1833</v>
      </c>
      <c r="G126" t="s">
        <v>4</v>
      </c>
      <c r="H126" t="s">
        <v>1378</v>
      </c>
      <c r="I126" s="1">
        <v>116.0476388767482</v>
      </c>
      <c r="J126" s="2">
        <v>44921</v>
      </c>
      <c r="K126">
        <v>177.04</v>
      </c>
      <c r="L126" cm="1">
        <f t="array" ref="L126">_xlfn.IFS(ISBLANK(K126),0,NOT(ISBLANK(K126)),K126)</f>
        <v>177.04</v>
      </c>
      <c r="M126" s="2">
        <v>45144</v>
      </c>
      <c r="N126" s="3">
        <f t="shared" si="5"/>
        <v>2023</v>
      </c>
      <c r="O126" s="3" t="str">
        <f t="shared" si="6"/>
        <v>Aug-2023</v>
      </c>
      <c r="P126" s="3">
        <f t="shared" si="7"/>
        <v>1</v>
      </c>
      <c r="Q126" s="3" t="b">
        <f t="shared" si="8"/>
        <v>0</v>
      </c>
      <c r="R126">
        <f t="shared" si="9"/>
        <v>223</v>
      </c>
    </row>
    <row r="127" spans="1:18" x14ac:dyDescent="0.4">
      <c r="A127">
        <v>226</v>
      </c>
      <c r="B127" t="s">
        <v>1988</v>
      </c>
      <c r="C127" t="s">
        <v>2881</v>
      </c>
      <c r="D127" t="s">
        <v>1411</v>
      </c>
      <c r="E127" t="s">
        <v>1836</v>
      </c>
      <c r="F127" t="s">
        <v>1853</v>
      </c>
      <c r="G127" t="s">
        <v>1</v>
      </c>
      <c r="H127" t="s">
        <v>1410</v>
      </c>
      <c r="I127" s="1">
        <v>116.24590189373727</v>
      </c>
      <c r="J127" s="2">
        <v>44972</v>
      </c>
      <c r="K127">
        <v>265.45</v>
      </c>
      <c r="L127" cm="1">
        <f t="array" ref="L127">_xlfn.IFS(ISBLANK(K127),0,NOT(ISBLANK(K127)),K127)</f>
        <v>265.45</v>
      </c>
      <c r="M127" s="2">
        <v>45239</v>
      </c>
      <c r="N127" s="3">
        <f t="shared" si="5"/>
        <v>2023</v>
      </c>
      <c r="O127" s="3" t="str">
        <f t="shared" si="6"/>
        <v>Nov-2023</v>
      </c>
      <c r="P127" s="3">
        <f t="shared" si="7"/>
        <v>1</v>
      </c>
      <c r="Q127" s="3" t="b">
        <f t="shared" si="8"/>
        <v>0</v>
      </c>
      <c r="R127">
        <f t="shared" si="9"/>
        <v>267</v>
      </c>
    </row>
    <row r="128" spans="1:18" x14ac:dyDescent="0.4">
      <c r="A128">
        <v>775</v>
      </c>
      <c r="B128" t="s">
        <v>1989</v>
      </c>
      <c r="C128" t="s">
        <v>2882</v>
      </c>
      <c r="D128" t="s">
        <v>419</v>
      </c>
      <c r="E128" t="s">
        <v>1845</v>
      </c>
      <c r="F128" t="s">
        <v>1831</v>
      </c>
      <c r="G128" t="s">
        <v>1</v>
      </c>
      <c r="H128" t="s">
        <v>418</v>
      </c>
      <c r="I128" s="1">
        <v>116.32413350099804</v>
      </c>
      <c r="J128" s="2">
        <v>45134</v>
      </c>
      <c r="K128">
        <v>222.13</v>
      </c>
      <c r="L128" cm="1">
        <f t="array" ref="L128">_xlfn.IFS(ISBLANK(K128),0,NOT(ISBLANK(K128)),K128)</f>
        <v>222.13</v>
      </c>
      <c r="M128" s="2">
        <v>45230</v>
      </c>
      <c r="N128" s="3">
        <f t="shared" si="5"/>
        <v>2023</v>
      </c>
      <c r="O128" s="3" t="str">
        <f t="shared" si="6"/>
        <v>Oct-2023</v>
      </c>
      <c r="P128" s="3">
        <f t="shared" si="7"/>
        <v>1</v>
      </c>
      <c r="Q128" s="3" t="b">
        <f t="shared" si="8"/>
        <v>0</v>
      </c>
      <c r="R128">
        <f t="shared" si="9"/>
        <v>96</v>
      </c>
    </row>
    <row r="129" spans="1:18" x14ac:dyDescent="0.4">
      <c r="A129">
        <v>598</v>
      </c>
      <c r="B129" t="s">
        <v>1990</v>
      </c>
      <c r="C129" t="s">
        <v>2883</v>
      </c>
      <c r="D129" t="s">
        <v>737</v>
      </c>
      <c r="E129" t="s">
        <v>1838</v>
      </c>
      <c r="F129" t="s">
        <v>1835</v>
      </c>
      <c r="G129" t="s">
        <v>1</v>
      </c>
      <c r="H129" t="s">
        <v>736</v>
      </c>
      <c r="I129" s="1">
        <v>118.09687895355565</v>
      </c>
      <c r="J129" s="2">
        <v>45099</v>
      </c>
      <c r="K129">
        <v>481.51</v>
      </c>
      <c r="L129" cm="1">
        <f t="array" ref="L129">_xlfn.IFS(ISBLANK(K129),0,NOT(ISBLANK(K129)),K129)</f>
        <v>481.51</v>
      </c>
      <c r="M129" s="2">
        <v>45223</v>
      </c>
      <c r="N129" s="3">
        <f t="shared" si="5"/>
        <v>2023</v>
      </c>
      <c r="O129" s="3" t="str">
        <f t="shared" si="6"/>
        <v>Oct-2023</v>
      </c>
      <c r="P129" s="3">
        <f t="shared" si="7"/>
        <v>1</v>
      </c>
      <c r="Q129" s="3" t="b">
        <f t="shared" si="8"/>
        <v>0</v>
      </c>
      <c r="R129">
        <f t="shared" si="9"/>
        <v>124</v>
      </c>
    </row>
    <row r="130" spans="1:18" x14ac:dyDescent="0.4">
      <c r="A130">
        <v>783</v>
      </c>
      <c r="B130" t="s">
        <v>1991</v>
      </c>
      <c r="C130" t="s">
        <v>2884</v>
      </c>
      <c r="D130" t="s">
        <v>405</v>
      </c>
      <c r="E130" t="s">
        <v>1834</v>
      </c>
      <c r="F130" t="s">
        <v>1837</v>
      </c>
      <c r="G130" t="s">
        <v>4</v>
      </c>
      <c r="H130" t="s">
        <v>404</v>
      </c>
      <c r="I130" s="1">
        <v>119.27666109758523</v>
      </c>
      <c r="J130" s="2">
        <v>44930</v>
      </c>
      <c r="K130">
        <v>226.47</v>
      </c>
      <c r="L130" cm="1">
        <f t="array" ref="L130">_xlfn.IFS(ISBLANK(K130),0,NOT(ISBLANK(K130)),K130)</f>
        <v>226.47</v>
      </c>
      <c r="M130" s="2">
        <v>45199</v>
      </c>
      <c r="N130" s="3">
        <f t="shared" si="5"/>
        <v>2023</v>
      </c>
      <c r="O130" s="3" t="str">
        <f t="shared" si="6"/>
        <v>Sep-2023</v>
      </c>
      <c r="P130" s="3">
        <f t="shared" si="7"/>
        <v>1</v>
      </c>
      <c r="Q130" s="3" t="b">
        <f t="shared" si="8"/>
        <v>0</v>
      </c>
      <c r="R130">
        <f t="shared" si="9"/>
        <v>269</v>
      </c>
    </row>
    <row r="131" spans="1:18" x14ac:dyDescent="0.4">
      <c r="A131">
        <v>903</v>
      </c>
      <c r="B131" t="s">
        <v>1992</v>
      </c>
      <c r="C131" t="s">
        <v>2870</v>
      </c>
      <c r="D131" t="s">
        <v>175</v>
      </c>
      <c r="E131" t="s">
        <v>1840</v>
      </c>
      <c r="F131" t="s">
        <v>1846</v>
      </c>
      <c r="G131" t="s">
        <v>1</v>
      </c>
      <c r="H131" t="s">
        <v>174</v>
      </c>
      <c r="I131" s="1">
        <v>120.33347632802436</v>
      </c>
      <c r="J131" s="2">
        <v>45061</v>
      </c>
      <c r="K131">
        <v>490.61</v>
      </c>
      <c r="L131" cm="1">
        <f t="array" ref="L131">_xlfn.IFS(ISBLANK(K131),0,NOT(ISBLANK(K131)),K131)</f>
        <v>490.61</v>
      </c>
      <c r="M131" s="2">
        <v>45223</v>
      </c>
      <c r="N131" s="3">
        <f t="shared" ref="N131:N194" si="10">YEAR(M131)</f>
        <v>2023</v>
      </c>
      <c r="O131" s="3" t="str">
        <f t="shared" ref="O131:O194" si="11">IF(ISBLANK(M131),"Missing Date",TEXT(M131,"MMM-YYYY"))</f>
        <v>Oct-2023</v>
      </c>
      <c r="P131" s="3">
        <f t="shared" ref="P131:P194" si="12">IF(K131&gt;I131,1,0)</f>
        <v>1</v>
      </c>
      <c r="Q131" s="3" t="b">
        <f t="shared" ref="Q131:Q194" si="13">OR(ISBLANK(J131),ISBLANK(M131))</f>
        <v>0</v>
      </c>
      <c r="R131">
        <f t="shared" ref="R131:R194" si="14">IF(Q131,"",M131-J131)</f>
        <v>162</v>
      </c>
    </row>
    <row r="132" spans="1:18" x14ac:dyDescent="0.4">
      <c r="A132">
        <v>323</v>
      </c>
      <c r="B132" t="s">
        <v>1993</v>
      </c>
      <c r="C132" t="s">
        <v>2885</v>
      </c>
      <c r="D132" t="s">
        <v>1233</v>
      </c>
      <c r="E132" t="s">
        <v>1843</v>
      </c>
      <c r="F132" t="s">
        <v>1844</v>
      </c>
      <c r="G132" t="s">
        <v>4</v>
      </c>
      <c r="H132" t="s">
        <v>1232</v>
      </c>
      <c r="I132" s="1">
        <v>120.56867132384274</v>
      </c>
      <c r="J132" s="2">
        <v>44848</v>
      </c>
      <c r="K132">
        <v>146.22999999999999</v>
      </c>
      <c r="L132" cm="1">
        <f t="array" ref="L132">_xlfn.IFS(ISBLANK(K132),0,NOT(ISBLANK(K132)),K132)</f>
        <v>146.22999999999999</v>
      </c>
      <c r="M132" s="2">
        <v>45171</v>
      </c>
      <c r="N132" s="3">
        <f t="shared" si="10"/>
        <v>2023</v>
      </c>
      <c r="O132" s="3" t="str">
        <f t="shared" si="11"/>
        <v>Sep-2023</v>
      </c>
      <c r="P132" s="3">
        <f t="shared" si="12"/>
        <v>1</v>
      </c>
      <c r="Q132" s="3" t="b">
        <f t="shared" si="13"/>
        <v>0</v>
      </c>
      <c r="R132">
        <f t="shared" si="14"/>
        <v>323</v>
      </c>
    </row>
    <row r="133" spans="1:18" x14ac:dyDescent="0.4">
      <c r="A133">
        <v>458</v>
      </c>
      <c r="B133" t="s">
        <v>1994</v>
      </c>
      <c r="C133" t="s">
        <v>2886</v>
      </c>
      <c r="D133" t="s">
        <v>989</v>
      </c>
      <c r="E133" t="s">
        <v>1838</v>
      </c>
      <c r="F133" t="s">
        <v>1852</v>
      </c>
      <c r="G133" t="s">
        <v>1</v>
      </c>
      <c r="H133" t="s">
        <v>988</v>
      </c>
      <c r="I133" s="1">
        <v>120.62324114628242</v>
      </c>
      <c r="J133" s="2">
        <v>44980</v>
      </c>
      <c r="K133">
        <v>402.43</v>
      </c>
      <c r="L133" cm="1">
        <f t="array" ref="L133">_xlfn.IFS(ISBLANK(K133),0,NOT(ISBLANK(K133)),K133)</f>
        <v>402.43</v>
      </c>
      <c r="M133" s="2">
        <v>45018</v>
      </c>
      <c r="N133" s="3">
        <f t="shared" si="10"/>
        <v>2023</v>
      </c>
      <c r="O133" s="3" t="str">
        <f t="shared" si="11"/>
        <v>Apr-2023</v>
      </c>
      <c r="P133" s="3">
        <f t="shared" si="12"/>
        <v>1</v>
      </c>
      <c r="Q133" s="3" t="b">
        <f t="shared" si="13"/>
        <v>0</v>
      </c>
      <c r="R133">
        <f t="shared" si="14"/>
        <v>38</v>
      </c>
    </row>
    <row r="134" spans="1:18" x14ac:dyDescent="0.4">
      <c r="A134">
        <v>519</v>
      </c>
      <c r="B134" t="s">
        <v>1995</v>
      </c>
      <c r="C134" t="s">
        <v>2887</v>
      </c>
      <c r="D134" t="s">
        <v>879</v>
      </c>
      <c r="E134" t="s">
        <v>1836</v>
      </c>
      <c r="F134" t="s">
        <v>1849</v>
      </c>
      <c r="G134" t="s">
        <v>4</v>
      </c>
      <c r="H134" t="s">
        <v>878</v>
      </c>
      <c r="I134" s="1">
        <v>120.78667250895782</v>
      </c>
      <c r="J134" s="2">
        <v>45101</v>
      </c>
      <c r="K134">
        <v>277.86</v>
      </c>
      <c r="L134" cm="1">
        <f t="array" ref="L134">_xlfn.IFS(ISBLANK(K134),0,NOT(ISBLANK(K134)),K134)</f>
        <v>277.86</v>
      </c>
      <c r="M134" s="2">
        <v>44886</v>
      </c>
      <c r="N134" s="3">
        <f t="shared" si="10"/>
        <v>2022</v>
      </c>
      <c r="O134" s="3" t="str">
        <f t="shared" si="11"/>
        <v>Nov-2022</v>
      </c>
      <c r="P134" s="3">
        <f t="shared" si="12"/>
        <v>1</v>
      </c>
      <c r="Q134" s="3" t="b">
        <f t="shared" si="13"/>
        <v>0</v>
      </c>
      <c r="R134">
        <f t="shared" si="14"/>
        <v>-215</v>
      </c>
    </row>
    <row r="135" spans="1:18" x14ac:dyDescent="0.4">
      <c r="A135">
        <v>162</v>
      </c>
      <c r="B135" t="s">
        <v>1996</v>
      </c>
      <c r="C135" t="s">
        <v>2888</v>
      </c>
      <c r="D135" t="s">
        <v>1527</v>
      </c>
      <c r="E135" t="s">
        <v>1832</v>
      </c>
      <c r="F135" t="s">
        <v>1849</v>
      </c>
      <c r="G135" t="s">
        <v>4</v>
      </c>
      <c r="H135" t="s">
        <v>1526</v>
      </c>
      <c r="I135" s="1">
        <v>121.46557671608909</v>
      </c>
      <c r="J135" s="2">
        <v>44794</v>
      </c>
      <c r="K135">
        <v>256.60000000000002</v>
      </c>
      <c r="L135" cm="1">
        <f t="array" ref="L135">_xlfn.IFS(ISBLANK(K135),0,NOT(ISBLANK(K135)),K135)</f>
        <v>256.60000000000002</v>
      </c>
      <c r="M135" s="2">
        <v>45216</v>
      </c>
      <c r="N135" s="3">
        <f t="shared" si="10"/>
        <v>2023</v>
      </c>
      <c r="O135" s="3" t="str">
        <f t="shared" si="11"/>
        <v>Oct-2023</v>
      </c>
      <c r="P135" s="3">
        <f t="shared" si="12"/>
        <v>1</v>
      </c>
      <c r="Q135" s="3" t="b">
        <f t="shared" si="13"/>
        <v>0</v>
      </c>
      <c r="R135">
        <f t="shared" si="14"/>
        <v>422</v>
      </c>
    </row>
    <row r="136" spans="1:18" x14ac:dyDescent="0.4">
      <c r="A136">
        <v>34</v>
      </c>
      <c r="B136" t="s">
        <v>1997</v>
      </c>
      <c r="C136" t="s">
        <v>2889</v>
      </c>
      <c r="D136" t="s">
        <v>1751</v>
      </c>
      <c r="E136" t="s">
        <v>1832</v>
      </c>
      <c r="F136" t="s">
        <v>1831</v>
      </c>
      <c r="G136" t="s">
        <v>4</v>
      </c>
      <c r="H136" t="s">
        <v>1750</v>
      </c>
      <c r="I136" s="1">
        <v>121.69449806702009</v>
      </c>
      <c r="J136" s="2">
        <v>44972</v>
      </c>
      <c r="K136">
        <v>135.36000000000001</v>
      </c>
      <c r="L136" cm="1">
        <f t="array" ref="L136">_xlfn.IFS(ISBLANK(K136),0,NOT(ISBLANK(K136)),K136)</f>
        <v>135.36000000000001</v>
      </c>
      <c r="M136" s="2">
        <v>44926</v>
      </c>
      <c r="N136" s="3">
        <f t="shared" si="10"/>
        <v>2022</v>
      </c>
      <c r="O136" s="3" t="str">
        <f t="shared" si="11"/>
        <v>Dec-2022</v>
      </c>
      <c r="P136" s="3">
        <f t="shared" si="12"/>
        <v>1</v>
      </c>
      <c r="Q136" s="3" t="b">
        <f t="shared" si="13"/>
        <v>0</v>
      </c>
      <c r="R136">
        <f t="shared" si="14"/>
        <v>-46</v>
      </c>
    </row>
    <row r="137" spans="1:18" x14ac:dyDescent="0.4">
      <c r="A137">
        <v>837</v>
      </c>
      <c r="B137" t="s">
        <v>1998</v>
      </c>
      <c r="C137" t="s">
        <v>2890</v>
      </c>
      <c r="D137" t="s">
        <v>303</v>
      </c>
      <c r="E137" t="s">
        <v>1848</v>
      </c>
      <c r="F137" t="s">
        <v>1849</v>
      </c>
      <c r="G137" t="s">
        <v>1</v>
      </c>
      <c r="H137" t="s">
        <v>302</v>
      </c>
      <c r="I137" s="1">
        <v>122.6805591927871</v>
      </c>
      <c r="J137" s="2">
        <v>44871</v>
      </c>
      <c r="K137">
        <v>278.77</v>
      </c>
      <c r="L137" cm="1">
        <f t="array" ref="L137">_xlfn.IFS(ISBLANK(K137),0,NOT(ISBLANK(K137)),K137)</f>
        <v>278.77</v>
      </c>
      <c r="M137" s="2">
        <v>45157</v>
      </c>
      <c r="N137" s="3">
        <f t="shared" si="10"/>
        <v>2023</v>
      </c>
      <c r="O137" s="3" t="str">
        <f t="shared" si="11"/>
        <v>Aug-2023</v>
      </c>
      <c r="P137" s="3">
        <f t="shared" si="12"/>
        <v>1</v>
      </c>
      <c r="Q137" s="3" t="b">
        <f t="shared" si="13"/>
        <v>0</v>
      </c>
      <c r="R137">
        <f t="shared" si="14"/>
        <v>286</v>
      </c>
    </row>
    <row r="138" spans="1:18" x14ac:dyDescent="0.4">
      <c r="A138">
        <v>948</v>
      </c>
      <c r="B138" t="s">
        <v>1999</v>
      </c>
      <c r="C138" t="s">
        <v>2891</v>
      </c>
      <c r="D138" t="s">
        <v>95</v>
      </c>
      <c r="E138" t="s">
        <v>1836</v>
      </c>
      <c r="F138" t="s">
        <v>1839</v>
      </c>
      <c r="G138" t="s">
        <v>4</v>
      </c>
      <c r="H138" t="s">
        <v>94</v>
      </c>
      <c r="I138" s="1">
        <v>122.72332983462995</v>
      </c>
      <c r="J138" s="2">
        <v>44933</v>
      </c>
      <c r="K138">
        <v>255.88</v>
      </c>
      <c r="L138" cm="1">
        <f t="array" ref="L138">_xlfn.IFS(ISBLANK(K138),0,NOT(ISBLANK(K138)),K138)</f>
        <v>255.88</v>
      </c>
      <c r="M138" s="2">
        <v>44882</v>
      </c>
      <c r="N138" s="3">
        <f t="shared" si="10"/>
        <v>2022</v>
      </c>
      <c r="O138" s="3" t="str">
        <f t="shared" si="11"/>
        <v>Nov-2022</v>
      </c>
      <c r="P138" s="3">
        <f t="shared" si="12"/>
        <v>1</v>
      </c>
      <c r="Q138" s="3" t="b">
        <f t="shared" si="13"/>
        <v>0</v>
      </c>
      <c r="R138">
        <f t="shared" si="14"/>
        <v>-51</v>
      </c>
    </row>
    <row r="139" spans="1:18" x14ac:dyDescent="0.4">
      <c r="A139">
        <v>252</v>
      </c>
      <c r="B139" t="s">
        <v>2000</v>
      </c>
      <c r="C139" t="s">
        <v>2892</v>
      </c>
      <c r="D139" t="s">
        <v>1365</v>
      </c>
      <c r="E139" t="s">
        <v>1850</v>
      </c>
      <c r="F139" t="s">
        <v>1837</v>
      </c>
      <c r="G139" t="s">
        <v>4</v>
      </c>
      <c r="H139" t="s">
        <v>1364</v>
      </c>
      <c r="I139" s="1">
        <v>123.12764999157343</v>
      </c>
      <c r="J139" s="2">
        <v>45027</v>
      </c>
      <c r="K139">
        <v>195.06</v>
      </c>
      <c r="L139" cm="1">
        <f t="array" ref="L139">_xlfn.IFS(ISBLANK(K139),0,NOT(ISBLANK(K139)),K139)</f>
        <v>195.06</v>
      </c>
      <c r="M139" s="2">
        <v>45191</v>
      </c>
      <c r="N139" s="3">
        <f t="shared" si="10"/>
        <v>2023</v>
      </c>
      <c r="O139" s="3" t="str">
        <f t="shared" si="11"/>
        <v>Sep-2023</v>
      </c>
      <c r="P139" s="3">
        <f t="shared" si="12"/>
        <v>1</v>
      </c>
      <c r="Q139" s="3" t="b">
        <f t="shared" si="13"/>
        <v>0</v>
      </c>
      <c r="R139">
        <f t="shared" si="14"/>
        <v>164</v>
      </c>
    </row>
    <row r="140" spans="1:18" x14ac:dyDescent="0.4">
      <c r="A140">
        <v>702</v>
      </c>
      <c r="B140" t="s">
        <v>2001</v>
      </c>
      <c r="C140" t="s">
        <v>2893</v>
      </c>
      <c r="D140" t="s">
        <v>551</v>
      </c>
      <c r="E140" t="s">
        <v>1828</v>
      </c>
      <c r="F140" t="s">
        <v>1852</v>
      </c>
      <c r="G140" t="s">
        <v>1</v>
      </c>
      <c r="H140" t="s">
        <v>550</v>
      </c>
      <c r="I140" s="1">
        <v>123.21644904593983</v>
      </c>
      <c r="J140" s="2">
        <v>44910</v>
      </c>
      <c r="K140">
        <v>248.12</v>
      </c>
      <c r="L140" cm="1">
        <f t="array" ref="L140">_xlfn.IFS(ISBLANK(K140),0,NOT(ISBLANK(K140)),K140)</f>
        <v>248.12</v>
      </c>
      <c r="M140" s="2">
        <v>45132</v>
      </c>
      <c r="N140" s="3">
        <f t="shared" si="10"/>
        <v>2023</v>
      </c>
      <c r="O140" s="3" t="str">
        <f t="shared" si="11"/>
        <v>Jul-2023</v>
      </c>
      <c r="P140" s="3">
        <f t="shared" si="12"/>
        <v>1</v>
      </c>
      <c r="Q140" s="3" t="b">
        <f t="shared" si="13"/>
        <v>0</v>
      </c>
      <c r="R140">
        <f t="shared" si="14"/>
        <v>222</v>
      </c>
    </row>
    <row r="141" spans="1:18" x14ac:dyDescent="0.4">
      <c r="A141">
        <v>854</v>
      </c>
      <c r="B141" t="s">
        <v>2002</v>
      </c>
      <c r="C141" t="s">
        <v>2894</v>
      </c>
      <c r="D141" t="s">
        <v>271</v>
      </c>
      <c r="E141" t="s">
        <v>1828</v>
      </c>
      <c r="F141" t="s">
        <v>1846</v>
      </c>
      <c r="G141" t="s">
        <v>4</v>
      </c>
      <c r="H141" t="s">
        <v>270</v>
      </c>
      <c r="I141" s="1">
        <v>126.01245498821247</v>
      </c>
      <c r="J141" s="2">
        <v>45189</v>
      </c>
      <c r="K141">
        <v>116.18</v>
      </c>
      <c r="L141" cm="1">
        <f t="array" ref="L141">_xlfn.IFS(ISBLANK(K141),0,NOT(ISBLANK(K141)),K141)</f>
        <v>116.18</v>
      </c>
      <c r="M141" s="2">
        <v>45101</v>
      </c>
      <c r="N141" s="3">
        <f t="shared" si="10"/>
        <v>2023</v>
      </c>
      <c r="O141" s="3" t="str">
        <f t="shared" si="11"/>
        <v>Jun-2023</v>
      </c>
      <c r="P141" s="3">
        <f t="shared" si="12"/>
        <v>0</v>
      </c>
      <c r="Q141" s="3" t="b">
        <f t="shared" si="13"/>
        <v>0</v>
      </c>
      <c r="R141">
        <f t="shared" si="14"/>
        <v>-88</v>
      </c>
    </row>
    <row r="142" spans="1:18" x14ac:dyDescent="0.4">
      <c r="A142">
        <v>154</v>
      </c>
      <c r="B142" t="s">
        <v>2003</v>
      </c>
      <c r="C142" t="s">
        <v>2895</v>
      </c>
      <c r="D142" t="s">
        <v>1543</v>
      </c>
      <c r="E142" t="s">
        <v>1842</v>
      </c>
      <c r="F142" t="s">
        <v>1853</v>
      </c>
      <c r="G142" t="s">
        <v>4</v>
      </c>
      <c r="H142" t="s">
        <v>1542</v>
      </c>
      <c r="I142" s="1">
        <v>126.0290588661537</v>
      </c>
      <c r="J142" s="2">
        <v>44848</v>
      </c>
      <c r="K142">
        <v>316.8</v>
      </c>
      <c r="L142" cm="1">
        <f t="array" ref="L142">_xlfn.IFS(ISBLANK(K142),0,NOT(ISBLANK(K142)),K142)</f>
        <v>316.8</v>
      </c>
      <c r="M142" s="2">
        <v>45231</v>
      </c>
      <c r="N142" s="3">
        <f t="shared" si="10"/>
        <v>2023</v>
      </c>
      <c r="O142" s="3" t="str">
        <f t="shared" si="11"/>
        <v>Nov-2023</v>
      </c>
      <c r="P142" s="3">
        <f t="shared" si="12"/>
        <v>1</v>
      </c>
      <c r="Q142" s="3" t="b">
        <f t="shared" si="13"/>
        <v>0</v>
      </c>
      <c r="R142">
        <f t="shared" si="14"/>
        <v>383</v>
      </c>
    </row>
    <row r="143" spans="1:18" x14ac:dyDescent="0.4">
      <c r="A143">
        <v>483</v>
      </c>
      <c r="B143" t="s">
        <v>2004</v>
      </c>
      <c r="C143" t="s">
        <v>2896</v>
      </c>
      <c r="D143" t="s">
        <v>941</v>
      </c>
      <c r="E143" t="s">
        <v>1830</v>
      </c>
      <c r="F143" t="s">
        <v>1829</v>
      </c>
      <c r="G143" t="s">
        <v>1</v>
      </c>
      <c r="H143" t="s">
        <v>940</v>
      </c>
      <c r="I143" s="1">
        <v>127.58544628061239</v>
      </c>
      <c r="J143" s="2">
        <v>44953</v>
      </c>
      <c r="K143">
        <v>384.09</v>
      </c>
      <c r="L143" cm="1">
        <f t="array" ref="L143">_xlfn.IFS(ISBLANK(K143),0,NOT(ISBLANK(K143)),K143)</f>
        <v>384.09</v>
      </c>
      <c r="M143" s="2">
        <v>45158</v>
      </c>
      <c r="N143" s="3">
        <f t="shared" si="10"/>
        <v>2023</v>
      </c>
      <c r="O143" s="3" t="str">
        <f t="shared" si="11"/>
        <v>Aug-2023</v>
      </c>
      <c r="P143" s="3">
        <f t="shared" si="12"/>
        <v>1</v>
      </c>
      <c r="Q143" s="3" t="b">
        <f t="shared" si="13"/>
        <v>0</v>
      </c>
      <c r="R143">
        <f t="shared" si="14"/>
        <v>205</v>
      </c>
    </row>
    <row r="144" spans="1:18" x14ac:dyDescent="0.4">
      <c r="A144">
        <v>801</v>
      </c>
      <c r="B144" t="s">
        <v>2005</v>
      </c>
      <c r="C144" t="s">
        <v>2897</v>
      </c>
      <c r="D144" t="s">
        <v>373</v>
      </c>
      <c r="E144" t="s">
        <v>1838</v>
      </c>
      <c r="F144" t="s">
        <v>1849</v>
      </c>
      <c r="G144" t="s">
        <v>1</v>
      </c>
      <c r="H144" t="s">
        <v>372</v>
      </c>
      <c r="I144" s="1">
        <v>127.76832743697064</v>
      </c>
      <c r="J144" s="2">
        <v>45141</v>
      </c>
      <c r="K144">
        <v>193.02</v>
      </c>
      <c r="L144" cm="1">
        <f t="array" ref="L144">_xlfn.IFS(ISBLANK(K144),0,NOT(ISBLANK(K144)),K144)</f>
        <v>193.02</v>
      </c>
      <c r="M144" s="2">
        <v>44901</v>
      </c>
      <c r="N144" s="3">
        <f t="shared" si="10"/>
        <v>2022</v>
      </c>
      <c r="O144" s="3" t="str">
        <f t="shared" si="11"/>
        <v>Dec-2022</v>
      </c>
      <c r="P144" s="3">
        <f t="shared" si="12"/>
        <v>1</v>
      </c>
      <c r="Q144" s="3" t="b">
        <f t="shared" si="13"/>
        <v>0</v>
      </c>
      <c r="R144">
        <f t="shared" si="14"/>
        <v>-240</v>
      </c>
    </row>
    <row r="145" spans="1:18" x14ac:dyDescent="0.4">
      <c r="A145">
        <v>729</v>
      </c>
      <c r="B145" t="s">
        <v>2006</v>
      </c>
      <c r="C145" t="s">
        <v>2898</v>
      </c>
      <c r="D145" t="s">
        <v>505</v>
      </c>
      <c r="E145" t="s">
        <v>1843</v>
      </c>
      <c r="F145" t="s">
        <v>1852</v>
      </c>
      <c r="G145" t="s">
        <v>4</v>
      </c>
      <c r="H145" t="s">
        <v>504</v>
      </c>
      <c r="I145" s="1">
        <v>128.68327176111495</v>
      </c>
      <c r="J145" s="2">
        <v>44810</v>
      </c>
      <c r="K145">
        <v>394.12</v>
      </c>
      <c r="L145" cm="1">
        <f t="array" ref="L145">_xlfn.IFS(ISBLANK(K145),0,NOT(ISBLANK(K145)),K145)</f>
        <v>394.12</v>
      </c>
      <c r="M145" s="2">
        <v>44974</v>
      </c>
      <c r="N145" s="3">
        <f t="shared" si="10"/>
        <v>2023</v>
      </c>
      <c r="O145" s="3" t="str">
        <f t="shared" si="11"/>
        <v>Feb-2023</v>
      </c>
      <c r="P145" s="3">
        <f t="shared" si="12"/>
        <v>1</v>
      </c>
      <c r="Q145" s="3" t="b">
        <f t="shared" si="13"/>
        <v>0</v>
      </c>
      <c r="R145">
        <f t="shared" si="14"/>
        <v>164</v>
      </c>
    </row>
    <row r="146" spans="1:18" x14ac:dyDescent="0.4">
      <c r="A146">
        <v>357</v>
      </c>
      <c r="B146" t="s">
        <v>2007</v>
      </c>
      <c r="C146" t="s">
        <v>2899</v>
      </c>
      <c r="D146" t="s">
        <v>1167</v>
      </c>
      <c r="E146" t="s">
        <v>1828</v>
      </c>
      <c r="F146" t="s">
        <v>1846</v>
      </c>
      <c r="G146" t="s">
        <v>4</v>
      </c>
      <c r="H146" t="s">
        <v>1166</v>
      </c>
      <c r="I146" s="1">
        <v>129.22148580674551</v>
      </c>
      <c r="J146" s="2">
        <v>45163</v>
      </c>
      <c r="K146">
        <v>341.98</v>
      </c>
      <c r="L146" cm="1">
        <f t="array" ref="L146">_xlfn.IFS(ISBLANK(K146),0,NOT(ISBLANK(K146)),K146)</f>
        <v>341.98</v>
      </c>
      <c r="M146" s="2">
        <v>45015</v>
      </c>
      <c r="N146" s="3">
        <f t="shared" si="10"/>
        <v>2023</v>
      </c>
      <c r="O146" s="3" t="str">
        <f t="shared" si="11"/>
        <v>Mar-2023</v>
      </c>
      <c r="P146" s="3">
        <f t="shared" si="12"/>
        <v>1</v>
      </c>
      <c r="Q146" s="3" t="b">
        <f t="shared" si="13"/>
        <v>0</v>
      </c>
      <c r="R146">
        <f t="shared" si="14"/>
        <v>-148</v>
      </c>
    </row>
    <row r="147" spans="1:18" x14ac:dyDescent="0.4">
      <c r="A147">
        <v>198</v>
      </c>
      <c r="B147" t="s">
        <v>2008</v>
      </c>
      <c r="C147" t="s">
        <v>2900</v>
      </c>
      <c r="D147" t="s">
        <v>1467</v>
      </c>
      <c r="E147" t="s">
        <v>1836</v>
      </c>
      <c r="F147" t="s">
        <v>1844</v>
      </c>
      <c r="G147" t="s">
        <v>1</v>
      </c>
      <c r="H147" t="s">
        <v>1466</v>
      </c>
      <c r="I147" s="1">
        <v>129.82803710891054</v>
      </c>
      <c r="J147" s="2">
        <v>44987</v>
      </c>
      <c r="L147" cm="1">
        <f t="array" ref="L147">_xlfn.IFS(ISBLANK(K147),0,NOT(ISBLANK(K147)),K147)</f>
        <v>0</v>
      </c>
      <c r="M147" s="2">
        <v>45078</v>
      </c>
      <c r="N147" s="3">
        <f t="shared" si="10"/>
        <v>2023</v>
      </c>
      <c r="O147" s="3" t="str">
        <f t="shared" si="11"/>
        <v>Jun-2023</v>
      </c>
      <c r="P147" s="3">
        <f t="shared" si="12"/>
        <v>0</v>
      </c>
      <c r="Q147" s="3" t="b">
        <f t="shared" si="13"/>
        <v>0</v>
      </c>
      <c r="R147">
        <f t="shared" si="14"/>
        <v>91</v>
      </c>
    </row>
    <row r="148" spans="1:18" x14ac:dyDescent="0.4">
      <c r="A148">
        <v>237</v>
      </c>
      <c r="B148" t="s">
        <v>2009</v>
      </c>
      <c r="C148" t="s">
        <v>2901</v>
      </c>
      <c r="D148" t="s">
        <v>1391</v>
      </c>
      <c r="E148" t="s">
        <v>1828</v>
      </c>
      <c r="F148" t="s">
        <v>1833</v>
      </c>
      <c r="G148" t="s">
        <v>4</v>
      </c>
      <c r="H148" t="s">
        <v>1390</v>
      </c>
      <c r="I148" s="1">
        <v>130.21044007805182</v>
      </c>
      <c r="J148" s="2">
        <v>44880</v>
      </c>
      <c r="L148" cm="1">
        <f t="array" ref="L148">_xlfn.IFS(ISBLANK(K148),0,NOT(ISBLANK(K148)),K148)</f>
        <v>0</v>
      </c>
      <c r="M148" s="2">
        <v>44907</v>
      </c>
      <c r="N148" s="3">
        <f t="shared" si="10"/>
        <v>2022</v>
      </c>
      <c r="O148" s="3" t="str">
        <f t="shared" si="11"/>
        <v>Dec-2022</v>
      </c>
      <c r="P148" s="3">
        <f t="shared" si="12"/>
        <v>0</v>
      </c>
      <c r="Q148" s="3" t="b">
        <f t="shared" si="13"/>
        <v>0</v>
      </c>
      <c r="R148">
        <f t="shared" si="14"/>
        <v>27</v>
      </c>
    </row>
    <row r="149" spans="1:18" x14ac:dyDescent="0.4">
      <c r="A149">
        <v>482</v>
      </c>
      <c r="B149" t="s">
        <v>2010</v>
      </c>
      <c r="C149" t="s">
        <v>2902</v>
      </c>
      <c r="D149" t="s">
        <v>943</v>
      </c>
      <c r="E149" t="s">
        <v>1828</v>
      </c>
      <c r="F149" t="s">
        <v>1849</v>
      </c>
      <c r="G149" t="s">
        <v>4</v>
      </c>
      <c r="H149" t="s">
        <v>942</v>
      </c>
      <c r="I149" s="1">
        <v>130.32310871471094</v>
      </c>
      <c r="J149" s="2">
        <v>45216</v>
      </c>
      <c r="K149">
        <v>350.97</v>
      </c>
      <c r="L149" cm="1">
        <f t="array" ref="L149">_xlfn.IFS(ISBLANK(K149),0,NOT(ISBLANK(K149)),K149)</f>
        <v>350.97</v>
      </c>
      <c r="M149" s="2">
        <v>44899</v>
      </c>
      <c r="N149" s="3">
        <f t="shared" si="10"/>
        <v>2022</v>
      </c>
      <c r="O149" s="3" t="str">
        <f t="shared" si="11"/>
        <v>Dec-2022</v>
      </c>
      <c r="P149" s="3">
        <f t="shared" si="12"/>
        <v>1</v>
      </c>
      <c r="Q149" s="3" t="b">
        <f t="shared" si="13"/>
        <v>0</v>
      </c>
      <c r="R149">
        <f t="shared" si="14"/>
        <v>-317</v>
      </c>
    </row>
    <row r="150" spans="1:18" x14ac:dyDescent="0.4">
      <c r="A150">
        <v>646</v>
      </c>
      <c r="B150" t="s">
        <v>2011</v>
      </c>
      <c r="C150" t="s">
        <v>2903</v>
      </c>
      <c r="D150" t="s">
        <v>651</v>
      </c>
      <c r="E150" t="s">
        <v>1840</v>
      </c>
      <c r="F150" t="s">
        <v>1849</v>
      </c>
      <c r="G150" t="s">
        <v>4</v>
      </c>
      <c r="H150" t="s">
        <v>650</v>
      </c>
      <c r="I150" s="1">
        <v>130.62352183899492</v>
      </c>
      <c r="J150" s="2">
        <v>44886</v>
      </c>
      <c r="K150">
        <v>315.70999999999998</v>
      </c>
      <c r="L150" cm="1">
        <f t="array" ref="L150">_xlfn.IFS(ISBLANK(K150),0,NOT(ISBLANK(K150)),K150)</f>
        <v>315.70999999999998</v>
      </c>
      <c r="M150" s="2">
        <v>45060</v>
      </c>
      <c r="N150" s="3">
        <f t="shared" si="10"/>
        <v>2023</v>
      </c>
      <c r="O150" s="3" t="str">
        <f t="shared" si="11"/>
        <v>May-2023</v>
      </c>
      <c r="P150" s="3">
        <f t="shared" si="12"/>
        <v>1</v>
      </c>
      <c r="Q150" s="3" t="b">
        <f t="shared" si="13"/>
        <v>0</v>
      </c>
      <c r="R150">
        <f t="shared" si="14"/>
        <v>174</v>
      </c>
    </row>
    <row r="151" spans="1:18" x14ac:dyDescent="0.4">
      <c r="A151">
        <v>123</v>
      </c>
      <c r="B151" t="s">
        <v>2012</v>
      </c>
      <c r="C151" t="s">
        <v>2904</v>
      </c>
      <c r="D151" t="s">
        <v>1601</v>
      </c>
      <c r="E151" t="s">
        <v>1841</v>
      </c>
      <c r="F151" t="s">
        <v>1852</v>
      </c>
      <c r="G151" t="s">
        <v>4</v>
      </c>
      <c r="H151" t="s">
        <v>1600</v>
      </c>
      <c r="I151" s="1">
        <v>130.98085957866383</v>
      </c>
      <c r="J151" s="2">
        <v>45136</v>
      </c>
      <c r="K151">
        <v>215.89</v>
      </c>
      <c r="L151" cm="1">
        <f t="array" ref="L151">_xlfn.IFS(ISBLANK(K151),0,NOT(ISBLANK(K151)),K151)</f>
        <v>215.89</v>
      </c>
      <c r="M151" s="2">
        <v>44957</v>
      </c>
      <c r="N151" s="3">
        <f t="shared" si="10"/>
        <v>2023</v>
      </c>
      <c r="O151" s="3" t="str">
        <f t="shared" si="11"/>
        <v>Jan-2023</v>
      </c>
      <c r="P151" s="3">
        <f t="shared" si="12"/>
        <v>1</v>
      </c>
      <c r="Q151" s="3" t="b">
        <f t="shared" si="13"/>
        <v>0</v>
      </c>
      <c r="R151">
        <f t="shared" si="14"/>
        <v>-179</v>
      </c>
    </row>
    <row r="152" spans="1:18" x14ac:dyDescent="0.4">
      <c r="A152">
        <v>548</v>
      </c>
      <c r="B152" t="s">
        <v>2013</v>
      </c>
      <c r="C152" t="s">
        <v>2905</v>
      </c>
      <c r="D152" t="s">
        <v>827</v>
      </c>
      <c r="E152" t="s">
        <v>1832</v>
      </c>
      <c r="F152" t="s">
        <v>1833</v>
      </c>
      <c r="G152" t="s">
        <v>4</v>
      </c>
      <c r="H152" t="s">
        <v>826</v>
      </c>
      <c r="I152" s="1">
        <v>131.03600180794112</v>
      </c>
      <c r="J152" s="2">
        <v>44912</v>
      </c>
      <c r="K152">
        <v>308.45</v>
      </c>
      <c r="L152" cm="1">
        <f t="array" ref="L152">_xlfn.IFS(ISBLANK(K152),0,NOT(ISBLANK(K152)),K152)</f>
        <v>308.45</v>
      </c>
      <c r="M152" s="2">
        <v>45006</v>
      </c>
      <c r="N152" s="3">
        <f t="shared" si="10"/>
        <v>2023</v>
      </c>
      <c r="O152" s="3" t="str">
        <f t="shared" si="11"/>
        <v>Mar-2023</v>
      </c>
      <c r="P152" s="3">
        <f t="shared" si="12"/>
        <v>1</v>
      </c>
      <c r="Q152" s="3" t="b">
        <f t="shared" si="13"/>
        <v>0</v>
      </c>
      <c r="R152">
        <f t="shared" si="14"/>
        <v>94</v>
      </c>
    </row>
    <row r="153" spans="1:18" x14ac:dyDescent="0.4">
      <c r="A153">
        <v>416</v>
      </c>
      <c r="B153" t="s">
        <v>2014</v>
      </c>
      <c r="C153" t="s">
        <v>2906</v>
      </c>
      <c r="D153" t="s">
        <v>1067</v>
      </c>
      <c r="E153" t="s">
        <v>1842</v>
      </c>
      <c r="F153" t="s">
        <v>1833</v>
      </c>
      <c r="G153" t="s">
        <v>1</v>
      </c>
      <c r="H153" t="s">
        <v>1066</v>
      </c>
      <c r="I153" s="1">
        <v>131.57573747215204</v>
      </c>
      <c r="J153" s="2">
        <v>45109</v>
      </c>
      <c r="K153">
        <v>171.52</v>
      </c>
      <c r="L153" cm="1">
        <f t="array" ref="L153">_xlfn.IFS(ISBLANK(K153),0,NOT(ISBLANK(K153)),K153)</f>
        <v>171.52</v>
      </c>
      <c r="M153" s="2">
        <v>45025</v>
      </c>
      <c r="N153" s="3">
        <f t="shared" si="10"/>
        <v>2023</v>
      </c>
      <c r="O153" s="3" t="str">
        <f t="shared" si="11"/>
        <v>Apr-2023</v>
      </c>
      <c r="P153" s="3">
        <f t="shared" si="12"/>
        <v>1</v>
      </c>
      <c r="Q153" s="3" t="b">
        <f t="shared" si="13"/>
        <v>0</v>
      </c>
      <c r="R153">
        <f t="shared" si="14"/>
        <v>-84</v>
      </c>
    </row>
    <row r="154" spans="1:18" x14ac:dyDescent="0.4">
      <c r="A154">
        <v>47</v>
      </c>
      <c r="B154" t="s">
        <v>2015</v>
      </c>
      <c r="C154" t="s">
        <v>2847</v>
      </c>
      <c r="D154" t="s">
        <v>1727</v>
      </c>
      <c r="E154" t="s">
        <v>1828</v>
      </c>
      <c r="F154" t="s">
        <v>1831</v>
      </c>
      <c r="G154" t="s">
        <v>4</v>
      </c>
      <c r="H154" t="s">
        <v>1726</v>
      </c>
      <c r="I154" s="1">
        <v>133.38349532754876</v>
      </c>
      <c r="J154" s="2">
        <v>44817</v>
      </c>
      <c r="K154">
        <v>191.62</v>
      </c>
      <c r="L154" cm="1">
        <f t="array" ref="L154">_xlfn.IFS(ISBLANK(K154),0,NOT(ISBLANK(K154)),K154)</f>
        <v>191.62</v>
      </c>
      <c r="M154" s="2">
        <v>45107</v>
      </c>
      <c r="N154" s="3">
        <f t="shared" si="10"/>
        <v>2023</v>
      </c>
      <c r="O154" s="3" t="str">
        <f t="shared" si="11"/>
        <v>Jun-2023</v>
      </c>
      <c r="P154" s="3">
        <f t="shared" si="12"/>
        <v>1</v>
      </c>
      <c r="Q154" s="3" t="b">
        <f t="shared" si="13"/>
        <v>0</v>
      </c>
      <c r="R154">
        <f t="shared" si="14"/>
        <v>290</v>
      </c>
    </row>
    <row r="155" spans="1:18" x14ac:dyDescent="0.4">
      <c r="A155">
        <v>839</v>
      </c>
      <c r="B155" t="s">
        <v>2016</v>
      </c>
      <c r="C155" t="s">
        <v>2907</v>
      </c>
      <c r="D155" t="s">
        <v>299</v>
      </c>
      <c r="E155" t="s">
        <v>1828</v>
      </c>
      <c r="F155" t="s">
        <v>1853</v>
      </c>
      <c r="G155" t="s">
        <v>1</v>
      </c>
      <c r="H155" t="s">
        <v>298</v>
      </c>
      <c r="I155" s="1">
        <v>133.55503345186668</v>
      </c>
      <c r="J155" s="2">
        <v>45114</v>
      </c>
      <c r="K155">
        <v>332.17</v>
      </c>
      <c r="L155" cm="1">
        <f t="array" ref="L155">_xlfn.IFS(ISBLANK(K155),0,NOT(ISBLANK(K155)),K155)</f>
        <v>332.17</v>
      </c>
      <c r="M155" s="2">
        <v>44879</v>
      </c>
      <c r="N155" s="3">
        <f t="shared" si="10"/>
        <v>2022</v>
      </c>
      <c r="O155" s="3" t="str">
        <f t="shared" si="11"/>
        <v>Nov-2022</v>
      </c>
      <c r="P155" s="3">
        <f t="shared" si="12"/>
        <v>1</v>
      </c>
      <c r="Q155" s="3" t="b">
        <f t="shared" si="13"/>
        <v>0</v>
      </c>
      <c r="R155">
        <f t="shared" si="14"/>
        <v>-235</v>
      </c>
    </row>
    <row r="156" spans="1:18" x14ac:dyDescent="0.4">
      <c r="A156">
        <v>794</v>
      </c>
      <c r="B156" t="s">
        <v>2017</v>
      </c>
      <c r="C156" t="s">
        <v>2908</v>
      </c>
      <c r="D156" t="s">
        <v>385</v>
      </c>
      <c r="E156" t="s">
        <v>1850</v>
      </c>
      <c r="F156" t="s">
        <v>1839</v>
      </c>
      <c r="G156" t="s">
        <v>1</v>
      </c>
      <c r="H156" t="s">
        <v>384</v>
      </c>
      <c r="I156" s="1">
        <v>133.78272044948767</v>
      </c>
      <c r="J156" s="2">
        <v>44904</v>
      </c>
      <c r="K156">
        <v>167.97</v>
      </c>
      <c r="L156" cm="1">
        <f t="array" ref="L156">_xlfn.IFS(ISBLANK(K156),0,NOT(ISBLANK(K156)),K156)</f>
        <v>167.97</v>
      </c>
      <c r="M156" s="2">
        <v>44919</v>
      </c>
      <c r="N156" s="3">
        <f t="shared" si="10"/>
        <v>2022</v>
      </c>
      <c r="O156" s="3" t="str">
        <f t="shared" si="11"/>
        <v>Dec-2022</v>
      </c>
      <c r="P156" s="3">
        <f t="shared" si="12"/>
        <v>1</v>
      </c>
      <c r="Q156" s="3" t="b">
        <f t="shared" si="13"/>
        <v>0</v>
      </c>
      <c r="R156">
        <f t="shared" si="14"/>
        <v>15</v>
      </c>
    </row>
    <row r="157" spans="1:18" x14ac:dyDescent="0.4">
      <c r="A157">
        <v>656</v>
      </c>
      <c r="B157" t="s">
        <v>2018</v>
      </c>
      <c r="C157" t="s">
        <v>2909</v>
      </c>
      <c r="D157" t="s">
        <v>631</v>
      </c>
      <c r="E157" t="s">
        <v>1832</v>
      </c>
      <c r="F157" t="s">
        <v>1852</v>
      </c>
      <c r="G157" t="s">
        <v>4</v>
      </c>
      <c r="H157" t="s">
        <v>630</v>
      </c>
      <c r="I157" s="1">
        <v>134.11916071514347</v>
      </c>
      <c r="J157" s="2">
        <v>45182</v>
      </c>
      <c r="K157">
        <v>453.29</v>
      </c>
      <c r="L157" cm="1">
        <f t="array" ref="L157">_xlfn.IFS(ISBLANK(K157),0,NOT(ISBLANK(K157)),K157)</f>
        <v>453.29</v>
      </c>
      <c r="M157" s="2">
        <v>45017</v>
      </c>
      <c r="N157" s="3">
        <f t="shared" si="10"/>
        <v>2023</v>
      </c>
      <c r="O157" s="3" t="str">
        <f t="shared" si="11"/>
        <v>Apr-2023</v>
      </c>
      <c r="P157" s="3">
        <f t="shared" si="12"/>
        <v>1</v>
      </c>
      <c r="Q157" s="3" t="b">
        <f t="shared" si="13"/>
        <v>0</v>
      </c>
      <c r="R157">
        <f t="shared" si="14"/>
        <v>-165</v>
      </c>
    </row>
    <row r="158" spans="1:18" x14ac:dyDescent="0.4">
      <c r="A158">
        <v>779</v>
      </c>
      <c r="B158" t="s">
        <v>2019</v>
      </c>
      <c r="C158" t="s">
        <v>2910</v>
      </c>
      <c r="D158" t="s">
        <v>413</v>
      </c>
      <c r="E158" t="s">
        <v>1850</v>
      </c>
      <c r="F158" t="s">
        <v>1835</v>
      </c>
      <c r="G158" t="s">
        <v>1</v>
      </c>
      <c r="H158" t="s">
        <v>412</v>
      </c>
      <c r="I158" s="1">
        <v>135.06735439234566</v>
      </c>
      <c r="J158" s="2">
        <v>45090</v>
      </c>
      <c r="K158">
        <v>284.73</v>
      </c>
      <c r="L158" cm="1">
        <f t="array" ref="L158">_xlfn.IFS(ISBLANK(K158),0,NOT(ISBLANK(K158)),K158)</f>
        <v>284.73</v>
      </c>
      <c r="N158" s="3">
        <f t="shared" si="10"/>
        <v>1900</v>
      </c>
      <c r="O158" s="3" t="str">
        <f t="shared" si="11"/>
        <v>Missing Date</v>
      </c>
      <c r="P158" s="3">
        <f t="shared" si="12"/>
        <v>1</v>
      </c>
      <c r="Q158" s="3" t="b">
        <f t="shared" si="13"/>
        <v>1</v>
      </c>
      <c r="R158" t="str">
        <f t="shared" si="14"/>
        <v/>
      </c>
    </row>
    <row r="159" spans="1:18" x14ac:dyDescent="0.4">
      <c r="A159">
        <v>962</v>
      </c>
      <c r="B159" t="s">
        <v>2020</v>
      </c>
      <c r="C159" t="s">
        <v>2911</v>
      </c>
      <c r="D159" t="s">
        <v>71</v>
      </c>
      <c r="E159" t="s">
        <v>1832</v>
      </c>
      <c r="F159" t="s">
        <v>1852</v>
      </c>
      <c r="G159" t="s">
        <v>1</v>
      </c>
      <c r="H159" t="s">
        <v>70</v>
      </c>
      <c r="I159" s="1">
        <v>135.55024593765009</v>
      </c>
      <c r="J159" s="2">
        <v>45173</v>
      </c>
      <c r="K159">
        <v>297.39</v>
      </c>
      <c r="L159" cm="1">
        <f t="array" ref="L159">_xlfn.IFS(ISBLANK(K159),0,NOT(ISBLANK(K159)),K159)</f>
        <v>297.39</v>
      </c>
      <c r="M159" s="2">
        <v>45197</v>
      </c>
      <c r="N159" s="3">
        <f t="shared" si="10"/>
        <v>2023</v>
      </c>
      <c r="O159" s="3" t="str">
        <f t="shared" si="11"/>
        <v>Sep-2023</v>
      </c>
      <c r="P159" s="3">
        <f t="shared" si="12"/>
        <v>1</v>
      </c>
      <c r="Q159" s="3" t="b">
        <f t="shared" si="13"/>
        <v>0</v>
      </c>
      <c r="R159">
        <f t="shared" si="14"/>
        <v>24</v>
      </c>
    </row>
    <row r="160" spans="1:18" x14ac:dyDescent="0.4">
      <c r="A160">
        <v>593</v>
      </c>
      <c r="B160" t="s">
        <v>2021</v>
      </c>
      <c r="C160" t="s">
        <v>2912</v>
      </c>
      <c r="D160" t="s">
        <v>745</v>
      </c>
      <c r="E160" t="s">
        <v>1830</v>
      </c>
      <c r="F160" t="s">
        <v>1837</v>
      </c>
      <c r="G160" t="s">
        <v>1</v>
      </c>
      <c r="H160" t="s">
        <v>744</v>
      </c>
      <c r="I160" s="1">
        <v>135.55463683544824</v>
      </c>
      <c r="J160" s="2">
        <v>45101</v>
      </c>
      <c r="K160">
        <v>267.55</v>
      </c>
      <c r="L160" cm="1">
        <f t="array" ref="L160">_xlfn.IFS(ISBLANK(K160),0,NOT(ISBLANK(K160)),K160)</f>
        <v>267.55</v>
      </c>
      <c r="M160" s="2">
        <v>45138</v>
      </c>
      <c r="N160" s="3">
        <f t="shared" si="10"/>
        <v>2023</v>
      </c>
      <c r="O160" s="3" t="str">
        <f t="shared" si="11"/>
        <v>Jul-2023</v>
      </c>
      <c r="P160" s="3">
        <f t="shared" si="12"/>
        <v>1</v>
      </c>
      <c r="Q160" s="3" t="b">
        <f t="shared" si="13"/>
        <v>0</v>
      </c>
      <c r="R160">
        <f t="shared" si="14"/>
        <v>37</v>
      </c>
    </row>
    <row r="161" spans="1:18" x14ac:dyDescent="0.4">
      <c r="A161">
        <v>622</v>
      </c>
      <c r="B161" t="s">
        <v>2022</v>
      </c>
      <c r="C161" t="s">
        <v>2913</v>
      </c>
      <c r="D161" t="s">
        <v>697</v>
      </c>
      <c r="E161" t="s">
        <v>1847</v>
      </c>
      <c r="F161" t="s">
        <v>1837</v>
      </c>
      <c r="G161" t="s">
        <v>1</v>
      </c>
      <c r="H161" t="s">
        <v>696</v>
      </c>
      <c r="I161" s="1">
        <v>136.4121129931363</v>
      </c>
      <c r="J161" s="2">
        <v>44966</v>
      </c>
      <c r="K161">
        <v>204.3</v>
      </c>
      <c r="L161" cm="1">
        <f t="array" ref="L161">_xlfn.IFS(ISBLANK(K161),0,NOT(ISBLANK(K161)),K161)</f>
        <v>204.3</v>
      </c>
      <c r="M161" s="2">
        <v>45164</v>
      </c>
      <c r="N161" s="3">
        <f t="shared" si="10"/>
        <v>2023</v>
      </c>
      <c r="O161" s="3" t="str">
        <f t="shared" si="11"/>
        <v>Aug-2023</v>
      </c>
      <c r="P161" s="3">
        <f t="shared" si="12"/>
        <v>1</v>
      </c>
      <c r="Q161" s="3" t="b">
        <f t="shared" si="13"/>
        <v>0</v>
      </c>
      <c r="R161">
        <f t="shared" si="14"/>
        <v>198</v>
      </c>
    </row>
    <row r="162" spans="1:18" x14ac:dyDescent="0.4">
      <c r="A162">
        <v>708</v>
      </c>
      <c r="B162" t="s">
        <v>2023</v>
      </c>
      <c r="C162" t="s">
        <v>2914</v>
      </c>
      <c r="D162" t="s">
        <v>541</v>
      </c>
      <c r="E162" t="s">
        <v>1838</v>
      </c>
      <c r="F162" t="s">
        <v>1851</v>
      </c>
      <c r="G162" t="s">
        <v>1</v>
      </c>
      <c r="H162" t="s">
        <v>540</v>
      </c>
      <c r="I162" s="1">
        <v>138.21181435445297</v>
      </c>
      <c r="J162" s="2">
        <v>45189</v>
      </c>
      <c r="K162">
        <v>335.71</v>
      </c>
      <c r="L162" cm="1">
        <f t="array" ref="L162">_xlfn.IFS(ISBLANK(K162),0,NOT(ISBLANK(K162)),K162)</f>
        <v>335.71</v>
      </c>
      <c r="M162" s="2">
        <v>45169</v>
      </c>
      <c r="N162" s="3">
        <f t="shared" si="10"/>
        <v>2023</v>
      </c>
      <c r="O162" s="3" t="str">
        <f t="shared" si="11"/>
        <v>Aug-2023</v>
      </c>
      <c r="P162" s="3">
        <f t="shared" si="12"/>
        <v>1</v>
      </c>
      <c r="Q162" s="3" t="b">
        <f t="shared" si="13"/>
        <v>0</v>
      </c>
      <c r="R162">
        <f t="shared" si="14"/>
        <v>-20</v>
      </c>
    </row>
    <row r="163" spans="1:18" x14ac:dyDescent="0.4">
      <c r="A163">
        <v>784</v>
      </c>
      <c r="B163" t="s">
        <v>2024</v>
      </c>
      <c r="C163" t="s">
        <v>2853</v>
      </c>
      <c r="D163" t="s">
        <v>403</v>
      </c>
      <c r="E163" t="s">
        <v>1836</v>
      </c>
      <c r="F163" t="s">
        <v>1844</v>
      </c>
      <c r="G163" t="s">
        <v>1</v>
      </c>
      <c r="H163" t="s">
        <v>402</v>
      </c>
      <c r="I163" s="1">
        <v>138.59726276282947</v>
      </c>
      <c r="J163" s="2">
        <v>44922</v>
      </c>
      <c r="K163">
        <v>360.43</v>
      </c>
      <c r="L163" cm="1">
        <f t="array" ref="L163">_xlfn.IFS(ISBLANK(K163),0,NOT(ISBLANK(K163)),K163)</f>
        <v>360.43</v>
      </c>
      <c r="M163" s="2">
        <v>45018</v>
      </c>
      <c r="N163" s="3">
        <f t="shared" si="10"/>
        <v>2023</v>
      </c>
      <c r="O163" s="3" t="str">
        <f t="shared" si="11"/>
        <v>Apr-2023</v>
      </c>
      <c r="P163" s="3">
        <f t="shared" si="12"/>
        <v>1</v>
      </c>
      <c r="Q163" s="3" t="b">
        <f t="shared" si="13"/>
        <v>0</v>
      </c>
      <c r="R163">
        <f t="shared" si="14"/>
        <v>96</v>
      </c>
    </row>
    <row r="164" spans="1:18" x14ac:dyDescent="0.4">
      <c r="A164">
        <v>671</v>
      </c>
      <c r="B164" t="s">
        <v>2025</v>
      </c>
      <c r="C164" t="s">
        <v>2915</v>
      </c>
      <c r="D164" t="s">
        <v>603</v>
      </c>
      <c r="E164" t="s">
        <v>1832</v>
      </c>
      <c r="F164" t="s">
        <v>1849</v>
      </c>
      <c r="G164" t="s">
        <v>4</v>
      </c>
      <c r="H164" t="s">
        <v>602</v>
      </c>
      <c r="I164" s="1">
        <v>139.41463720183162</v>
      </c>
      <c r="J164" s="2">
        <v>44995</v>
      </c>
      <c r="K164">
        <v>148.01</v>
      </c>
      <c r="L164" cm="1">
        <f t="array" ref="L164">_xlfn.IFS(ISBLANK(K164),0,NOT(ISBLANK(K164)),K164)</f>
        <v>148.01</v>
      </c>
      <c r="M164" s="2">
        <v>45035</v>
      </c>
      <c r="N164" s="3">
        <f t="shared" si="10"/>
        <v>2023</v>
      </c>
      <c r="O164" s="3" t="str">
        <f t="shared" si="11"/>
        <v>Apr-2023</v>
      </c>
      <c r="P164" s="3">
        <f t="shared" si="12"/>
        <v>1</v>
      </c>
      <c r="Q164" s="3" t="b">
        <f t="shared" si="13"/>
        <v>0</v>
      </c>
      <c r="R164">
        <f t="shared" si="14"/>
        <v>40</v>
      </c>
    </row>
    <row r="165" spans="1:18" x14ac:dyDescent="0.4">
      <c r="A165">
        <v>127</v>
      </c>
      <c r="B165" t="s">
        <v>2026</v>
      </c>
      <c r="C165" t="s">
        <v>2916</v>
      </c>
      <c r="D165" t="s">
        <v>1593</v>
      </c>
      <c r="E165" t="s">
        <v>1847</v>
      </c>
      <c r="F165" t="s">
        <v>1833</v>
      </c>
      <c r="G165" t="s">
        <v>4</v>
      </c>
      <c r="H165" t="s">
        <v>1592</v>
      </c>
      <c r="I165" s="1">
        <v>139.69845394697049</v>
      </c>
      <c r="J165" s="2">
        <v>44855</v>
      </c>
      <c r="K165">
        <v>122.74</v>
      </c>
      <c r="L165" cm="1">
        <f t="array" ref="L165">_xlfn.IFS(ISBLANK(K165),0,NOT(ISBLANK(K165)),K165)</f>
        <v>122.74</v>
      </c>
      <c r="M165" s="2">
        <v>45036</v>
      </c>
      <c r="N165" s="3">
        <f t="shared" si="10"/>
        <v>2023</v>
      </c>
      <c r="O165" s="3" t="str">
        <f t="shared" si="11"/>
        <v>Apr-2023</v>
      </c>
      <c r="P165" s="3">
        <f t="shared" si="12"/>
        <v>0</v>
      </c>
      <c r="Q165" s="3" t="b">
        <f t="shared" si="13"/>
        <v>0</v>
      </c>
      <c r="R165">
        <f t="shared" si="14"/>
        <v>181</v>
      </c>
    </row>
    <row r="166" spans="1:18" x14ac:dyDescent="0.4">
      <c r="A166">
        <v>361</v>
      </c>
      <c r="B166" t="s">
        <v>2027</v>
      </c>
      <c r="C166" t="s">
        <v>2917</v>
      </c>
      <c r="D166" t="s">
        <v>1159</v>
      </c>
      <c r="E166" t="s">
        <v>1836</v>
      </c>
      <c r="F166" t="s">
        <v>1851</v>
      </c>
      <c r="G166" t="s">
        <v>4</v>
      </c>
      <c r="H166" t="s">
        <v>1158</v>
      </c>
      <c r="I166" s="1">
        <v>139.79972629111208</v>
      </c>
      <c r="J166" s="2">
        <v>45119</v>
      </c>
      <c r="K166">
        <v>344.48</v>
      </c>
      <c r="L166" cm="1">
        <f t="array" ref="L166">_xlfn.IFS(ISBLANK(K166),0,NOT(ISBLANK(K166)),K166)</f>
        <v>344.48</v>
      </c>
      <c r="M166" s="2">
        <v>45218</v>
      </c>
      <c r="N166" s="3">
        <f t="shared" si="10"/>
        <v>2023</v>
      </c>
      <c r="O166" s="3" t="str">
        <f t="shared" si="11"/>
        <v>Oct-2023</v>
      </c>
      <c r="P166" s="3">
        <f t="shared" si="12"/>
        <v>1</v>
      </c>
      <c r="Q166" s="3" t="b">
        <f t="shared" si="13"/>
        <v>0</v>
      </c>
      <c r="R166">
        <f t="shared" si="14"/>
        <v>99</v>
      </c>
    </row>
    <row r="167" spans="1:18" x14ac:dyDescent="0.4">
      <c r="A167">
        <v>112</v>
      </c>
      <c r="B167" t="s">
        <v>2028</v>
      </c>
      <c r="C167" t="s">
        <v>2918</v>
      </c>
      <c r="D167" t="s">
        <v>1619</v>
      </c>
      <c r="E167" t="s">
        <v>1848</v>
      </c>
      <c r="F167" t="s">
        <v>1853</v>
      </c>
      <c r="G167" t="s">
        <v>4</v>
      </c>
      <c r="H167" t="s">
        <v>1618</v>
      </c>
      <c r="I167" s="1">
        <v>140.22194516398079</v>
      </c>
      <c r="J167" s="2">
        <v>44864</v>
      </c>
      <c r="K167">
        <v>460.72</v>
      </c>
      <c r="L167" cm="1">
        <f t="array" ref="L167">_xlfn.IFS(ISBLANK(K167),0,NOT(ISBLANK(K167)),K167)</f>
        <v>460.72</v>
      </c>
      <c r="M167" s="2">
        <v>45226</v>
      </c>
      <c r="N167" s="3">
        <f t="shared" si="10"/>
        <v>2023</v>
      </c>
      <c r="O167" s="3" t="str">
        <f t="shared" si="11"/>
        <v>Oct-2023</v>
      </c>
      <c r="P167" s="3">
        <f t="shared" si="12"/>
        <v>1</v>
      </c>
      <c r="Q167" s="3" t="b">
        <f t="shared" si="13"/>
        <v>0</v>
      </c>
      <c r="R167">
        <f t="shared" si="14"/>
        <v>362</v>
      </c>
    </row>
    <row r="168" spans="1:18" x14ac:dyDescent="0.4">
      <c r="A168">
        <v>57</v>
      </c>
      <c r="B168" t="s">
        <v>2029</v>
      </c>
      <c r="C168" t="s">
        <v>2919</v>
      </c>
      <c r="D168" t="s">
        <v>1709</v>
      </c>
      <c r="E168" t="s">
        <v>1843</v>
      </c>
      <c r="F168" t="s">
        <v>1837</v>
      </c>
      <c r="G168" t="s">
        <v>4</v>
      </c>
      <c r="H168" t="s">
        <v>1708</v>
      </c>
      <c r="I168" s="1">
        <v>140.22528415760914</v>
      </c>
      <c r="J168" s="2">
        <v>44992</v>
      </c>
      <c r="K168">
        <v>176.72</v>
      </c>
      <c r="L168" cm="1">
        <f t="array" ref="L168">_xlfn.IFS(ISBLANK(K168),0,NOT(ISBLANK(K168)),K168)</f>
        <v>176.72</v>
      </c>
      <c r="M168" s="2">
        <v>45130</v>
      </c>
      <c r="N168" s="3">
        <f t="shared" si="10"/>
        <v>2023</v>
      </c>
      <c r="O168" s="3" t="str">
        <f t="shared" si="11"/>
        <v>Jul-2023</v>
      </c>
      <c r="P168" s="3">
        <f t="shared" si="12"/>
        <v>1</v>
      </c>
      <c r="Q168" s="3" t="b">
        <f t="shared" si="13"/>
        <v>0</v>
      </c>
      <c r="R168">
        <f t="shared" si="14"/>
        <v>138</v>
      </c>
    </row>
    <row r="169" spans="1:18" x14ac:dyDescent="0.4">
      <c r="A169">
        <v>277</v>
      </c>
      <c r="B169" t="s">
        <v>2030</v>
      </c>
      <c r="C169" t="s">
        <v>2920</v>
      </c>
      <c r="D169" t="s">
        <v>1317</v>
      </c>
      <c r="E169" t="s">
        <v>1843</v>
      </c>
      <c r="F169" t="s">
        <v>1852</v>
      </c>
      <c r="G169" t="s">
        <v>4</v>
      </c>
      <c r="H169" t="s">
        <v>1316</v>
      </c>
      <c r="I169" s="1">
        <v>140.40597148489459</v>
      </c>
      <c r="J169" s="2">
        <v>45071</v>
      </c>
      <c r="K169">
        <v>235.08</v>
      </c>
      <c r="L169" cm="1">
        <f t="array" ref="L169">_xlfn.IFS(ISBLANK(K169),0,NOT(ISBLANK(K169)),K169)</f>
        <v>235.08</v>
      </c>
      <c r="M169" s="2">
        <v>45081</v>
      </c>
      <c r="N169" s="3">
        <f t="shared" si="10"/>
        <v>2023</v>
      </c>
      <c r="O169" s="3" t="str">
        <f t="shared" si="11"/>
        <v>Jun-2023</v>
      </c>
      <c r="P169" s="3">
        <f t="shared" si="12"/>
        <v>1</v>
      </c>
      <c r="Q169" s="3" t="b">
        <f t="shared" si="13"/>
        <v>0</v>
      </c>
      <c r="R169">
        <f t="shared" si="14"/>
        <v>10</v>
      </c>
    </row>
    <row r="170" spans="1:18" x14ac:dyDescent="0.4">
      <c r="A170">
        <v>843</v>
      </c>
      <c r="B170" t="s">
        <v>2031</v>
      </c>
      <c r="C170" t="s">
        <v>2921</v>
      </c>
      <c r="D170" t="s">
        <v>291</v>
      </c>
      <c r="E170" t="s">
        <v>1836</v>
      </c>
      <c r="F170" t="s">
        <v>1829</v>
      </c>
      <c r="G170" t="s">
        <v>1</v>
      </c>
      <c r="H170" t="s">
        <v>290</v>
      </c>
      <c r="I170" s="1">
        <v>140.70493635031724</v>
      </c>
      <c r="J170" s="2">
        <v>45104</v>
      </c>
      <c r="K170">
        <v>121.46</v>
      </c>
      <c r="L170" cm="1">
        <f t="array" ref="L170">_xlfn.IFS(ISBLANK(K170),0,NOT(ISBLANK(K170)),K170)</f>
        <v>121.46</v>
      </c>
      <c r="M170" s="2">
        <v>44992</v>
      </c>
      <c r="N170" s="3">
        <f t="shared" si="10"/>
        <v>2023</v>
      </c>
      <c r="O170" s="3" t="str">
        <f t="shared" si="11"/>
        <v>Mar-2023</v>
      </c>
      <c r="P170" s="3">
        <f t="shared" si="12"/>
        <v>0</v>
      </c>
      <c r="Q170" s="3" t="b">
        <f t="shared" si="13"/>
        <v>0</v>
      </c>
      <c r="R170">
        <f t="shared" si="14"/>
        <v>-112</v>
      </c>
    </row>
    <row r="171" spans="1:18" x14ac:dyDescent="0.4">
      <c r="A171">
        <v>134</v>
      </c>
      <c r="B171" t="s">
        <v>2032</v>
      </c>
      <c r="C171" t="s">
        <v>2922</v>
      </c>
      <c r="D171" t="s">
        <v>1581</v>
      </c>
      <c r="E171" t="s">
        <v>1834</v>
      </c>
      <c r="F171" t="s">
        <v>1837</v>
      </c>
      <c r="G171" t="s">
        <v>1</v>
      </c>
      <c r="H171" t="s">
        <v>1580</v>
      </c>
      <c r="I171" s="1">
        <v>141.38798795606442</v>
      </c>
      <c r="J171" s="2">
        <v>45013</v>
      </c>
      <c r="K171">
        <v>373.92</v>
      </c>
      <c r="L171" cm="1">
        <f t="array" ref="L171">_xlfn.IFS(ISBLANK(K171),0,NOT(ISBLANK(K171)),K171)</f>
        <v>373.92</v>
      </c>
      <c r="M171" s="2">
        <v>44875</v>
      </c>
      <c r="N171" s="3">
        <f t="shared" si="10"/>
        <v>2022</v>
      </c>
      <c r="O171" s="3" t="str">
        <f t="shared" si="11"/>
        <v>Nov-2022</v>
      </c>
      <c r="P171" s="3">
        <f t="shared" si="12"/>
        <v>1</v>
      </c>
      <c r="Q171" s="3" t="b">
        <f t="shared" si="13"/>
        <v>0</v>
      </c>
      <c r="R171">
        <f t="shared" si="14"/>
        <v>-138</v>
      </c>
    </row>
    <row r="172" spans="1:18" x14ac:dyDescent="0.4">
      <c r="A172">
        <v>284</v>
      </c>
      <c r="B172" t="s">
        <v>2033</v>
      </c>
      <c r="C172" t="s">
        <v>2923</v>
      </c>
      <c r="D172" t="s">
        <v>1303</v>
      </c>
      <c r="E172" t="s">
        <v>1832</v>
      </c>
      <c r="F172" t="s">
        <v>1833</v>
      </c>
      <c r="G172" t="s">
        <v>4</v>
      </c>
      <c r="H172" t="s">
        <v>1302</v>
      </c>
      <c r="I172" s="1">
        <v>142.01474761344815</v>
      </c>
      <c r="J172" s="2">
        <v>44831</v>
      </c>
      <c r="K172">
        <v>106.2</v>
      </c>
      <c r="L172" cm="1">
        <f t="array" ref="L172">_xlfn.IFS(ISBLANK(K172),0,NOT(ISBLANK(K172)),K172)</f>
        <v>106.2</v>
      </c>
      <c r="M172" s="2">
        <v>45012</v>
      </c>
      <c r="N172" s="3">
        <f t="shared" si="10"/>
        <v>2023</v>
      </c>
      <c r="O172" s="3" t="str">
        <f t="shared" si="11"/>
        <v>Mar-2023</v>
      </c>
      <c r="P172" s="3">
        <f t="shared" si="12"/>
        <v>0</v>
      </c>
      <c r="Q172" s="3" t="b">
        <f t="shared" si="13"/>
        <v>0</v>
      </c>
      <c r="R172">
        <f t="shared" si="14"/>
        <v>181</v>
      </c>
    </row>
    <row r="173" spans="1:18" x14ac:dyDescent="0.4">
      <c r="A173">
        <v>377</v>
      </c>
      <c r="B173" t="s">
        <v>2034</v>
      </c>
      <c r="C173" t="s">
        <v>2924</v>
      </c>
      <c r="D173" t="s">
        <v>1133</v>
      </c>
      <c r="E173" t="s">
        <v>1834</v>
      </c>
      <c r="F173" t="s">
        <v>1852</v>
      </c>
      <c r="G173" t="s">
        <v>1</v>
      </c>
      <c r="H173" t="s">
        <v>1132</v>
      </c>
      <c r="I173" s="1">
        <v>142.46259267017524</v>
      </c>
      <c r="J173" s="2">
        <v>45036</v>
      </c>
      <c r="K173">
        <v>107.1</v>
      </c>
      <c r="L173" cm="1">
        <f t="array" ref="L173">_xlfn.IFS(ISBLANK(K173),0,NOT(ISBLANK(K173)),K173)</f>
        <v>107.1</v>
      </c>
      <c r="M173" s="2">
        <v>44894</v>
      </c>
      <c r="N173" s="3">
        <f t="shared" si="10"/>
        <v>2022</v>
      </c>
      <c r="O173" s="3" t="str">
        <f t="shared" si="11"/>
        <v>Nov-2022</v>
      </c>
      <c r="P173" s="3">
        <f t="shared" si="12"/>
        <v>0</v>
      </c>
      <c r="Q173" s="3" t="b">
        <f t="shared" si="13"/>
        <v>0</v>
      </c>
      <c r="R173">
        <f t="shared" si="14"/>
        <v>-142</v>
      </c>
    </row>
    <row r="174" spans="1:18" x14ac:dyDescent="0.4">
      <c r="A174">
        <v>823</v>
      </c>
      <c r="B174" t="s">
        <v>2035</v>
      </c>
      <c r="C174" t="s">
        <v>2925</v>
      </c>
      <c r="D174" t="s">
        <v>331</v>
      </c>
      <c r="E174" t="s">
        <v>1848</v>
      </c>
      <c r="F174" t="s">
        <v>1833</v>
      </c>
      <c r="G174" t="s">
        <v>4</v>
      </c>
      <c r="H174" t="s">
        <v>330</v>
      </c>
      <c r="I174" s="1">
        <v>143.05698706720571</v>
      </c>
      <c r="J174" s="2">
        <v>45168</v>
      </c>
      <c r="K174">
        <v>127.67</v>
      </c>
      <c r="L174" cm="1">
        <f t="array" ref="L174">_xlfn.IFS(ISBLANK(K174),0,NOT(ISBLANK(K174)),K174)</f>
        <v>127.67</v>
      </c>
      <c r="M174" s="2">
        <v>45017</v>
      </c>
      <c r="N174" s="3">
        <f t="shared" si="10"/>
        <v>2023</v>
      </c>
      <c r="O174" s="3" t="str">
        <f t="shared" si="11"/>
        <v>Apr-2023</v>
      </c>
      <c r="P174" s="3">
        <f t="shared" si="12"/>
        <v>0</v>
      </c>
      <c r="Q174" s="3" t="b">
        <f t="shared" si="13"/>
        <v>0</v>
      </c>
      <c r="R174">
        <f t="shared" si="14"/>
        <v>-151</v>
      </c>
    </row>
    <row r="175" spans="1:18" x14ac:dyDescent="0.4">
      <c r="A175">
        <v>848</v>
      </c>
      <c r="B175" t="s">
        <v>2036</v>
      </c>
      <c r="C175" t="s">
        <v>2926</v>
      </c>
      <c r="D175" t="s">
        <v>283</v>
      </c>
      <c r="E175" t="s">
        <v>1842</v>
      </c>
      <c r="F175" t="s">
        <v>1831</v>
      </c>
      <c r="G175" t="s">
        <v>4</v>
      </c>
      <c r="H175" t="s">
        <v>282</v>
      </c>
      <c r="I175" s="1">
        <v>143.29686100333373</v>
      </c>
      <c r="J175" s="2">
        <v>44899</v>
      </c>
      <c r="K175">
        <v>203.05</v>
      </c>
      <c r="L175" cm="1">
        <f t="array" ref="L175">_xlfn.IFS(ISBLANK(K175),0,NOT(ISBLANK(K175)),K175)</f>
        <v>203.05</v>
      </c>
      <c r="M175" s="2">
        <v>44937</v>
      </c>
      <c r="N175" s="3">
        <f t="shared" si="10"/>
        <v>2023</v>
      </c>
      <c r="O175" s="3" t="str">
        <f t="shared" si="11"/>
        <v>Jan-2023</v>
      </c>
      <c r="P175" s="3">
        <f t="shared" si="12"/>
        <v>1</v>
      </c>
      <c r="Q175" s="3" t="b">
        <f t="shared" si="13"/>
        <v>0</v>
      </c>
      <c r="R175">
        <f t="shared" si="14"/>
        <v>38</v>
      </c>
    </row>
    <row r="176" spans="1:18" x14ac:dyDescent="0.4">
      <c r="A176">
        <v>310</v>
      </c>
      <c r="B176" t="s">
        <v>2037</v>
      </c>
      <c r="C176" t="s">
        <v>2927</v>
      </c>
      <c r="D176" t="s">
        <v>1257</v>
      </c>
      <c r="E176" t="s">
        <v>1847</v>
      </c>
      <c r="F176" t="s">
        <v>1852</v>
      </c>
      <c r="G176" t="s">
        <v>1</v>
      </c>
      <c r="H176" t="s">
        <v>1256</v>
      </c>
      <c r="I176" s="1">
        <v>143.43010427498888</v>
      </c>
      <c r="J176" s="2">
        <v>45043</v>
      </c>
      <c r="K176">
        <v>451.64</v>
      </c>
      <c r="L176" cm="1">
        <f t="array" ref="L176">_xlfn.IFS(ISBLANK(K176),0,NOT(ISBLANK(K176)),K176)</f>
        <v>451.64</v>
      </c>
      <c r="M176" s="2">
        <v>45214</v>
      </c>
      <c r="N176" s="3">
        <f t="shared" si="10"/>
        <v>2023</v>
      </c>
      <c r="O176" s="3" t="str">
        <f t="shared" si="11"/>
        <v>Oct-2023</v>
      </c>
      <c r="P176" s="3">
        <f t="shared" si="12"/>
        <v>1</v>
      </c>
      <c r="Q176" s="3" t="b">
        <f t="shared" si="13"/>
        <v>0</v>
      </c>
      <c r="R176">
        <f t="shared" si="14"/>
        <v>171</v>
      </c>
    </row>
    <row r="177" spans="1:18" x14ac:dyDescent="0.4">
      <c r="A177">
        <v>260</v>
      </c>
      <c r="B177" t="s">
        <v>2038</v>
      </c>
      <c r="C177" t="s">
        <v>2928</v>
      </c>
      <c r="D177" t="s">
        <v>1349</v>
      </c>
      <c r="E177" t="s">
        <v>1841</v>
      </c>
      <c r="F177" t="s">
        <v>1851</v>
      </c>
      <c r="G177" t="s">
        <v>4</v>
      </c>
      <c r="H177" t="s">
        <v>1348</v>
      </c>
      <c r="I177" s="1">
        <v>144.09209769410694</v>
      </c>
      <c r="J177" s="2">
        <v>44854</v>
      </c>
      <c r="K177">
        <v>390.85</v>
      </c>
      <c r="L177" cm="1">
        <f t="array" ref="L177">_xlfn.IFS(ISBLANK(K177),0,NOT(ISBLANK(K177)),K177)</f>
        <v>390.85</v>
      </c>
      <c r="M177" s="2">
        <v>45023</v>
      </c>
      <c r="N177" s="3">
        <f t="shared" si="10"/>
        <v>2023</v>
      </c>
      <c r="O177" s="3" t="str">
        <f t="shared" si="11"/>
        <v>Apr-2023</v>
      </c>
      <c r="P177" s="3">
        <f t="shared" si="12"/>
        <v>1</v>
      </c>
      <c r="Q177" s="3" t="b">
        <f t="shared" si="13"/>
        <v>0</v>
      </c>
      <c r="R177">
        <f t="shared" si="14"/>
        <v>169</v>
      </c>
    </row>
    <row r="178" spans="1:18" x14ac:dyDescent="0.4">
      <c r="A178">
        <v>399</v>
      </c>
      <c r="B178" t="s">
        <v>2039</v>
      </c>
      <c r="C178" t="s">
        <v>2929</v>
      </c>
      <c r="D178" t="s">
        <v>1095</v>
      </c>
      <c r="E178" t="s">
        <v>1842</v>
      </c>
      <c r="F178" t="s">
        <v>1846</v>
      </c>
      <c r="G178" t="s">
        <v>1</v>
      </c>
      <c r="H178" t="s">
        <v>1094</v>
      </c>
      <c r="I178" s="1">
        <v>145.11280912215526</v>
      </c>
      <c r="J178" s="2">
        <v>44863</v>
      </c>
      <c r="K178">
        <v>463.29</v>
      </c>
      <c r="L178" cm="1">
        <f t="array" ref="L178">_xlfn.IFS(ISBLANK(K178),0,NOT(ISBLANK(K178)),K178)</f>
        <v>463.29</v>
      </c>
      <c r="M178" s="2">
        <v>45234</v>
      </c>
      <c r="N178" s="3">
        <f t="shared" si="10"/>
        <v>2023</v>
      </c>
      <c r="O178" s="3" t="str">
        <f t="shared" si="11"/>
        <v>Nov-2023</v>
      </c>
      <c r="P178" s="3">
        <f t="shared" si="12"/>
        <v>1</v>
      </c>
      <c r="Q178" s="3" t="b">
        <f t="shared" si="13"/>
        <v>0</v>
      </c>
      <c r="R178">
        <f t="shared" si="14"/>
        <v>371</v>
      </c>
    </row>
    <row r="179" spans="1:18" x14ac:dyDescent="0.4">
      <c r="A179">
        <v>872</v>
      </c>
      <c r="B179" t="s">
        <v>2040</v>
      </c>
      <c r="C179" t="s">
        <v>2930</v>
      </c>
      <c r="D179" t="s">
        <v>235</v>
      </c>
      <c r="E179" t="s">
        <v>1836</v>
      </c>
      <c r="F179" t="s">
        <v>1837</v>
      </c>
      <c r="G179" t="s">
        <v>4</v>
      </c>
      <c r="H179" t="s">
        <v>234</v>
      </c>
      <c r="I179" s="1">
        <v>145.85212091564028</v>
      </c>
      <c r="J179" s="2">
        <v>45040</v>
      </c>
      <c r="K179">
        <v>370.2</v>
      </c>
      <c r="L179" cm="1">
        <f t="array" ref="L179">_xlfn.IFS(ISBLANK(K179),0,NOT(ISBLANK(K179)),K179)</f>
        <v>370.2</v>
      </c>
      <c r="M179" s="2">
        <v>45214</v>
      </c>
      <c r="N179" s="3">
        <f t="shared" si="10"/>
        <v>2023</v>
      </c>
      <c r="O179" s="3" t="str">
        <f t="shared" si="11"/>
        <v>Oct-2023</v>
      </c>
      <c r="P179" s="3">
        <f t="shared" si="12"/>
        <v>1</v>
      </c>
      <c r="Q179" s="3" t="b">
        <f t="shared" si="13"/>
        <v>0</v>
      </c>
      <c r="R179">
        <f t="shared" si="14"/>
        <v>174</v>
      </c>
    </row>
    <row r="180" spans="1:18" x14ac:dyDescent="0.4">
      <c r="A180">
        <v>981</v>
      </c>
      <c r="B180" t="s">
        <v>2041</v>
      </c>
      <c r="C180" t="s">
        <v>2931</v>
      </c>
      <c r="D180" t="s">
        <v>39</v>
      </c>
      <c r="E180" t="s">
        <v>1836</v>
      </c>
      <c r="F180" t="s">
        <v>1853</v>
      </c>
      <c r="G180" t="s">
        <v>1</v>
      </c>
      <c r="H180" t="s">
        <v>38</v>
      </c>
      <c r="I180" s="1">
        <v>145.95254283558535</v>
      </c>
      <c r="J180" s="2">
        <v>45068</v>
      </c>
      <c r="L180" cm="1">
        <f t="array" ref="L180">_xlfn.IFS(ISBLANK(K180),0,NOT(ISBLANK(K180)),K180)</f>
        <v>0</v>
      </c>
      <c r="N180" s="3">
        <f t="shared" si="10"/>
        <v>1900</v>
      </c>
      <c r="O180" s="3" t="str">
        <f t="shared" si="11"/>
        <v>Missing Date</v>
      </c>
      <c r="P180" s="3">
        <f t="shared" si="12"/>
        <v>0</v>
      </c>
      <c r="Q180" s="3" t="b">
        <f t="shared" si="13"/>
        <v>1</v>
      </c>
      <c r="R180" t="str">
        <f t="shared" si="14"/>
        <v/>
      </c>
    </row>
    <row r="181" spans="1:18" x14ac:dyDescent="0.4">
      <c r="A181">
        <v>81</v>
      </c>
      <c r="B181" t="s">
        <v>2042</v>
      </c>
      <c r="C181" t="s">
        <v>2932</v>
      </c>
      <c r="D181" t="s">
        <v>1669</v>
      </c>
      <c r="E181" t="s">
        <v>1830</v>
      </c>
      <c r="F181" t="s">
        <v>1849</v>
      </c>
      <c r="G181" t="s">
        <v>1</v>
      </c>
      <c r="H181" t="s">
        <v>1668</v>
      </c>
      <c r="I181" s="1">
        <v>146.5433820179353</v>
      </c>
      <c r="J181" s="2">
        <v>44897</v>
      </c>
      <c r="K181">
        <v>307.23</v>
      </c>
      <c r="L181" cm="1">
        <f t="array" ref="L181">_xlfn.IFS(ISBLANK(K181),0,NOT(ISBLANK(K181)),K181)</f>
        <v>307.23</v>
      </c>
      <c r="M181" s="2">
        <v>44908</v>
      </c>
      <c r="N181" s="3">
        <f t="shared" si="10"/>
        <v>2022</v>
      </c>
      <c r="O181" s="3" t="str">
        <f t="shared" si="11"/>
        <v>Dec-2022</v>
      </c>
      <c r="P181" s="3">
        <f t="shared" si="12"/>
        <v>1</v>
      </c>
      <c r="Q181" s="3" t="b">
        <f t="shared" si="13"/>
        <v>0</v>
      </c>
      <c r="R181">
        <f t="shared" si="14"/>
        <v>11</v>
      </c>
    </row>
    <row r="182" spans="1:18" x14ac:dyDescent="0.4">
      <c r="A182">
        <v>635</v>
      </c>
      <c r="B182" t="s">
        <v>2043</v>
      </c>
      <c r="C182" t="s">
        <v>2933</v>
      </c>
      <c r="D182" t="s">
        <v>673</v>
      </c>
      <c r="E182" t="s">
        <v>1843</v>
      </c>
      <c r="F182" t="s">
        <v>1837</v>
      </c>
      <c r="G182" t="s">
        <v>4</v>
      </c>
      <c r="H182" t="s">
        <v>672</v>
      </c>
      <c r="I182" s="1">
        <v>147.03497844466904</v>
      </c>
      <c r="J182" s="2">
        <v>44914</v>
      </c>
      <c r="K182">
        <v>276.61</v>
      </c>
      <c r="L182" cm="1">
        <f t="array" ref="L182">_xlfn.IFS(ISBLANK(K182),0,NOT(ISBLANK(K182)),K182)</f>
        <v>276.61</v>
      </c>
      <c r="M182" s="2">
        <v>44922</v>
      </c>
      <c r="N182" s="3">
        <f t="shared" si="10"/>
        <v>2022</v>
      </c>
      <c r="O182" s="3" t="str">
        <f t="shared" si="11"/>
        <v>Dec-2022</v>
      </c>
      <c r="P182" s="3">
        <f t="shared" si="12"/>
        <v>1</v>
      </c>
      <c r="Q182" s="3" t="b">
        <f t="shared" si="13"/>
        <v>0</v>
      </c>
      <c r="R182">
        <f t="shared" si="14"/>
        <v>8</v>
      </c>
    </row>
    <row r="183" spans="1:18" x14ac:dyDescent="0.4">
      <c r="A183">
        <v>715</v>
      </c>
      <c r="B183" t="s">
        <v>2044</v>
      </c>
      <c r="C183" t="s">
        <v>2934</v>
      </c>
      <c r="D183" t="s">
        <v>531</v>
      </c>
      <c r="E183" t="s">
        <v>1845</v>
      </c>
      <c r="F183" t="s">
        <v>1835</v>
      </c>
      <c r="G183" t="s">
        <v>1</v>
      </c>
      <c r="H183" t="s">
        <v>530</v>
      </c>
      <c r="I183" s="1">
        <v>148.51801646950949</v>
      </c>
      <c r="J183" s="2">
        <v>45062</v>
      </c>
      <c r="K183">
        <v>398.98</v>
      </c>
      <c r="L183" cm="1">
        <f t="array" ref="L183">_xlfn.IFS(ISBLANK(K183),0,NOT(ISBLANK(K183)),K183)</f>
        <v>398.98</v>
      </c>
      <c r="M183" s="2">
        <v>45199</v>
      </c>
      <c r="N183" s="3">
        <f t="shared" si="10"/>
        <v>2023</v>
      </c>
      <c r="O183" s="3" t="str">
        <f t="shared" si="11"/>
        <v>Sep-2023</v>
      </c>
      <c r="P183" s="3">
        <f t="shared" si="12"/>
        <v>1</v>
      </c>
      <c r="Q183" s="3" t="b">
        <f t="shared" si="13"/>
        <v>0</v>
      </c>
      <c r="R183">
        <f t="shared" si="14"/>
        <v>137</v>
      </c>
    </row>
    <row r="184" spans="1:18" x14ac:dyDescent="0.4">
      <c r="A184">
        <v>680</v>
      </c>
      <c r="B184" t="s">
        <v>2045</v>
      </c>
      <c r="C184" t="s">
        <v>2935</v>
      </c>
      <c r="D184" t="s">
        <v>591</v>
      </c>
      <c r="E184" t="s">
        <v>1842</v>
      </c>
      <c r="F184" t="s">
        <v>1831</v>
      </c>
      <c r="G184" t="s">
        <v>4</v>
      </c>
      <c r="H184" t="s">
        <v>590</v>
      </c>
      <c r="I184" s="1">
        <v>148.73395559745282</v>
      </c>
      <c r="J184" s="2">
        <v>44821</v>
      </c>
      <c r="K184">
        <v>211.96</v>
      </c>
      <c r="L184" cm="1">
        <f t="array" ref="L184">_xlfn.IFS(ISBLANK(K184),0,NOT(ISBLANK(K184)),K184)</f>
        <v>211.96</v>
      </c>
      <c r="M184" s="2">
        <v>45042</v>
      </c>
      <c r="N184" s="3">
        <f t="shared" si="10"/>
        <v>2023</v>
      </c>
      <c r="O184" s="3" t="str">
        <f t="shared" si="11"/>
        <v>Apr-2023</v>
      </c>
      <c r="P184" s="3">
        <f t="shared" si="12"/>
        <v>1</v>
      </c>
      <c r="Q184" s="3" t="b">
        <f t="shared" si="13"/>
        <v>0</v>
      </c>
      <c r="R184">
        <f t="shared" si="14"/>
        <v>221</v>
      </c>
    </row>
    <row r="185" spans="1:18" x14ac:dyDescent="0.4">
      <c r="A185">
        <v>579</v>
      </c>
      <c r="B185" t="s">
        <v>2046</v>
      </c>
      <c r="C185" t="s">
        <v>2936</v>
      </c>
      <c r="D185" t="s">
        <v>773</v>
      </c>
      <c r="E185" t="s">
        <v>1830</v>
      </c>
      <c r="F185" t="s">
        <v>1839</v>
      </c>
      <c r="G185" t="s">
        <v>4</v>
      </c>
      <c r="H185" t="s">
        <v>772</v>
      </c>
      <c r="I185" s="1">
        <v>150.47268272748852</v>
      </c>
      <c r="J185" s="2">
        <v>44909</v>
      </c>
      <c r="K185">
        <v>190.79</v>
      </c>
      <c r="L185" cm="1">
        <f t="array" ref="L185">_xlfn.IFS(ISBLANK(K185),0,NOT(ISBLANK(K185)),K185)</f>
        <v>190.79</v>
      </c>
      <c r="M185" s="2">
        <v>44914</v>
      </c>
      <c r="N185" s="3">
        <f t="shared" si="10"/>
        <v>2022</v>
      </c>
      <c r="O185" s="3" t="str">
        <f t="shared" si="11"/>
        <v>Dec-2022</v>
      </c>
      <c r="P185" s="3">
        <f t="shared" si="12"/>
        <v>1</v>
      </c>
      <c r="Q185" s="3" t="b">
        <f t="shared" si="13"/>
        <v>0</v>
      </c>
      <c r="R185">
        <f t="shared" si="14"/>
        <v>5</v>
      </c>
    </row>
    <row r="186" spans="1:18" x14ac:dyDescent="0.4">
      <c r="A186">
        <v>802</v>
      </c>
      <c r="B186" t="s">
        <v>2047</v>
      </c>
      <c r="C186" t="s">
        <v>2937</v>
      </c>
      <c r="D186" t="s">
        <v>371</v>
      </c>
      <c r="E186" t="s">
        <v>1840</v>
      </c>
      <c r="F186" t="s">
        <v>1833</v>
      </c>
      <c r="G186" t="s">
        <v>1</v>
      </c>
      <c r="H186" t="s">
        <v>370</v>
      </c>
      <c r="I186" s="1">
        <v>150.86374208894887</v>
      </c>
      <c r="J186" s="2">
        <v>45043</v>
      </c>
      <c r="K186">
        <v>431.37</v>
      </c>
      <c r="L186" cm="1">
        <f t="array" ref="L186">_xlfn.IFS(ISBLANK(K186),0,NOT(ISBLANK(K186)),K186)</f>
        <v>431.37</v>
      </c>
      <c r="M186" s="2">
        <v>45238</v>
      </c>
      <c r="N186" s="3">
        <f t="shared" si="10"/>
        <v>2023</v>
      </c>
      <c r="O186" s="3" t="str">
        <f t="shared" si="11"/>
        <v>Nov-2023</v>
      </c>
      <c r="P186" s="3">
        <f t="shared" si="12"/>
        <v>1</v>
      </c>
      <c r="Q186" s="3" t="b">
        <f t="shared" si="13"/>
        <v>0</v>
      </c>
      <c r="R186">
        <f t="shared" si="14"/>
        <v>195</v>
      </c>
    </row>
    <row r="187" spans="1:18" x14ac:dyDescent="0.4">
      <c r="A187">
        <v>820</v>
      </c>
      <c r="B187" t="s">
        <v>2048</v>
      </c>
      <c r="C187" t="s">
        <v>2938</v>
      </c>
      <c r="D187" t="s">
        <v>337</v>
      </c>
      <c r="E187" t="s">
        <v>1843</v>
      </c>
      <c r="F187" t="s">
        <v>1829</v>
      </c>
      <c r="G187" t="s">
        <v>1</v>
      </c>
      <c r="H187" t="s">
        <v>336</v>
      </c>
      <c r="I187" s="1">
        <v>151.39401826888175</v>
      </c>
      <c r="J187" s="2">
        <v>45063</v>
      </c>
      <c r="K187">
        <v>338.68</v>
      </c>
      <c r="L187" cm="1">
        <f t="array" ref="L187">_xlfn.IFS(ISBLANK(K187),0,NOT(ISBLANK(K187)),K187)</f>
        <v>338.68</v>
      </c>
      <c r="M187" s="2">
        <v>45221</v>
      </c>
      <c r="N187" s="3">
        <f t="shared" si="10"/>
        <v>2023</v>
      </c>
      <c r="O187" s="3" t="str">
        <f t="shared" si="11"/>
        <v>Oct-2023</v>
      </c>
      <c r="P187" s="3">
        <f t="shared" si="12"/>
        <v>1</v>
      </c>
      <c r="Q187" s="3" t="b">
        <f t="shared" si="13"/>
        <v>0</v>
      </c>
      <c r="R187">
        <f t="shared" si="14"/>
        <v>158</v>
      </c>
    </row>
    <row r="188" spans="1:18" x14ac:dyDescent="0.4">
      <c r="A188">
        <v>536</v>
      </c>
      <c r="B188" t="s">
        <v>2049</v>
      </c>
      <c r="C188" t="s">
        <v>2939</v>
      </c>
      <c r="D188" t="s">
        <v>847</v>
      </c>
      <c r="E188" t="s">
        <v>1840</v>
      </c>
      <c r="F188" t="s">
        <v>1831</v>
      </c>
      <c r="G188" t="s">
        <v>1</v>
      </c>
      <c r="H188" t="s">
        <v>846</v>
      </c>
      <c r="I188" s="1">
        <v>151.60712607678792</v>
      </c>
      <c r="J188" s="2">
        <v>44856</v>
      </c>
      <c r="K188">
        <v>475.84</v>
      </c>
      <c r="L188" cm="1">
        <f t="array" ref="L188">_xlfn.IFS(ISBLANK(K188),0,NOT(ISBLANK(K188)),K188)</f>
        <v>475.84</v>
      </c>
      <c r="M188" s="2">
        <v>45222</v>
      </c>
      <c r="N188" s="3">
        <f t="shared" si="10"/>
        <v>2023</v>
      </c>
      <c r="O188" s="3" t="str">
        <f t="shared" si="11"/>
        <v>Oct-2023</v>
      </c>
      <c r="P188" s="3">
        <f t="shared" si="12"/>
        <v>1</v>
      </c>
      <c r="Q188" s="3" t="b">
        <f t="shared" si="13"/>
        <v>0</v>
      </c>
      <c r="R188">
        <f t="shared" si="14"/>
        <v>366</v>
      </c>
    </row>
    <row r="189" spans="1:18" x14ac:dyDescent="0.4">
      <c r="A189">
        <v>845</v>
      </c>
      <c r="B189" t="s">
        <v>2050</v>
      </c>
      <c r="C189" t="s">
        <v>2940</v>
      </c>
      <c r="D189" t="s">
        <v>287</v>
      </c>
      <c r="E189" t="s">
        <v>1840</v>
      </c>
      <c r="F189" t="s">
        <v>1844</v>
      </c>
      <c r="G189" t="s">
        <v>4</v>
      </c>
      <c r="H189" t="s">
        <v>286</v>
      </c>
      <c r="I189" s="1">
        <v>151.83821235732299</v>
      </c>
      <c r="J189" s="2">
        <v>44799</v>
      </c>
      <c r="K189">
        <v>233.9</v>
      </c>
      <c r="L189" cm="1">
        <f t="array" ref="L189">_xlfn.IFS(ISBLANK(K189),0,NOT(ISBLANK(K189)),K189)</f>
        <v>233.9</v>
      </c>
      <c r="M189" s="2">
        <v>45073</v>
      </c>
      <c r="N189" s="3">
        <f t="shared" si="10"/>
        <v>2023</v>
      </c>
      <c r="O189" s="3" t="str">
        <f t="shared" si="11"/>
        <v>May-2023</v>
      </c>
      <c r="P189" s="3">
        <f t="shared" si="12"/>
        <v>1</v>
      </c>
      <c r="Q189" s="3" t="b">
        <f t="shared" si="13"/>
        <v>0</v>
      </c>
      <c r="R189">
        <f t="shared" si="14"/>
        <v>274</v>
      </c>
    </row>
    <row r="190" spans="1:18" x14ac:dyDescent="0.4">
      <c r="A190">
        <v>148</v>
      </c>
      <c r="B190" t="s">
        <v>2051</v>
      </c>
      <c r="C190" t="s">
        <v>2941</v>
      </c>
      <c r="D190" t="s">
        <v>1553</v>
      </c>
      <c r="E190" t="s">
        <v>1834</v>
      </c>
      <c r="F190" t="s">
        <v>1851</v>
      </c>
      <c r="G190" t="s">
        <v>4</v>
      </c>
      <c r="H190" t="s">
        <v>1552</v>
      </c>
      <c r="I190" s="1">
        <v>151.87018286183073</v>
      </c>
      <c r="J190" s="2">
        <v>45166</v>
      </c>
      <c r="K190">
        <v>130.69999999999999</v>
      </c>
      <c r="L190" cm="1">
        <f t="array" ref="L190">_xlfn.IFS(ISBLANK(K190),0,NOT(ISBLANK(K190)),K190)</f>
        <v>130.69999999999999</v>
      </c>
      <c r="M190" s="2">
        <v>45047</v>
      </c>
      <c r="N190" s="3">
        <f t="shared" si="10"/>
        <v>2023</v>
      </c>
      <c r="O190" s="3" t="str">
        <f t="shared" si="11"/>
        <v>May-2023</v>
      </c>
      <c r="P190" s="3">
        <f t="shared" si="12"/>
        <v>0</v>
      </c>
      <c r="Q190" s="3" t="b">
        <f t="shared" si="13"/>
        <v>0</v>
      </c>
      <c r="R190">
        <f t="shared" si="14"/>
        <v>-119</v>
      </c>
    </row>
    <row r="191" spans="1:18" x14ac:dyDescent="0.4">
      <c r="A191">
        <v>3</v>
      </c>
      <c r="B191" t="s">
        <v>2052</v>
      </c>
      <c r="C191" t="s">
        <v>2942</v>
      </c>
      <c r="D191" t="s">
        <v>1807</v>
      </c>
      <c r="E191" t="s">
        <v>1832</v>
      </c>
      <c r="F191" t="s">
        <v>1833</v>
      </c>
      <c r="G191" t="s">
        <v>4</v>
      </c>
      <c r="H191" t="s">
        <v>1806</v>
      </c>
      <c r="I191" s="1">
        <v>152.10640437449268</v>
      </c>
      <c r="J191" s="2">
        <v>44978</v>
      </c>
      <c r="K191">
        <v>256.08999999999997</v>
      </c>
      <c r="L191" cm="1">
        <f t="array" ref="L191">_xlfn.IFS(ISBLANK(K191),0,NOT(ISBLANK(K191)),K191)</f>
        <v>256.08999999999997</v>
      </c>
      <c r="M191" s="2">
        <v>45167</v>
      </c>
      <c r="N191" s="3">
        <f t="shared" si="10"/>
        <v>2023</v>
      </c>
      <c r="O191" s="3" t="str">
        <f t="shared" si="11"/>
        <v>Aug-2023</v>
      </c>
      <c r="P191" s="3">
        <f t="shared" si="12"/>
        <v>1</v>
      </c>
      <c r="Q191" s="3" t="b">
        <f t="shared" si="13"/>
        <v>0</v>
      </c>
      <c r="R191">
        <f t="shared" si="14"/>
        <v>189</v>
      </c>
    </row>
    <row r="192" spans="1:18" x14ac:dyDescent="0.4">
      <c r="A192">
        <v>797</v>
      </c>
      <c r="B192" t="s">
        <v>2053</v>
      </c>
      <c r="C192" t="s">
        <v>2943</v>
      </c>
      <c r="D192" t="s">
        <v>381</v>
      </c>
      <c r="E192" t="s">
        <v>1830</v>
      </c>
      <c r="F192" t="s">
        <v>1849</v>
      </c>
      <c r="G192" t="s">
        <v>1</v>
      </c>
      <c r="H192" t="s">
        <v>380</v>
      </c>
      <c r="I192" s="1">
        <v>153.35145279307272</v>
      </c>
      <c r="J192" s="2">
        <v>44829</v>
      </c>
      <c r="L192" cm="1">
        <f t="array" ref="L192">_xlfn.IFS(ISBLANK(K192),0,NOT(ISBLANK(K192)),K192)</f>
        <v>0</v>
      </c>
      <c r="M192" s="2">
        <v>45226</v>
      </c>
      <c r="N192" s="3">
        <f t="shared" si="10"/>
        <v>2023</v>
      </c>
      <c r="O192" s="3" t="str">
        <f t="shared" si="11"/>
        <v>Oct-2023</v>
      </c>
      <c r="P192" s="3">
        <f t="shared" si="12"/>
        <v>0</v>
      </c>
      <c r="Q192" s="3" t="b">
        <f t="shared" si="13"/>
        <v>0</v>
      </c>
      <c r="R192">
        <f t="shared" si="14"/>
        <v>397</v>
      </c>
    </row>
    <row r="193" spans="1:18" x14ac:dyDescent="0.4">
      <c r="A193">
        <v>242</v>
      </c>
      <c r="B193" t="s">
        <v>2054</v>
      </c>
      <c r="C193" t="s">
        <v>2944</v>
      </c>
      <c r="D193" t="s">
        <v>1383</v>
      </c>
      <c r="E193" t="s">
        <v>1836</v>
      </c>
      <c r="F193" t="s">
        <v>1835</v>
      </c>
      <c r="G193" t="s">
        <v>1</v>
      </c>
      <c r="H193" t="s">
        <v>1382</v>
      </c>
      <c r="I193" s="1">
        <v>153.58080947133655</v>
      </c>
      <c r="J193" s="2">
        <v>44895</v>
      </c>
      <c r="K193">
        <v>208.9</v>
      </c>
      <c r="L193" cm="1">
        <f t="array" ref="L193">_xlfn.IFS(ISBLANK(K193),0,NOT(ISBLANK(K193)),K193)</f>
        <v>208.9</v>
      </c>
      <c r="M193" s="2">
        <v>45033</v>
      </c>
      <c r="N193" s="3">
        <f t="shared" si="10"/>
        <v>2023</v>
      </c>
      <c r="O193" s="3" t="str">
        <f t="shared" si="11"/>
        <v>Apr-2023</v>
      </c>
      <c r="P193" s="3">
        <f t="shared" si="12"/>
        <v>1</v>
      </c>
      <c r="Q193" s="3" t="b">
        <f t="shared" si="13"/>
        <v>0</v>
      </c>
      <c r="R193">
        <f t="shared" si="14"/>
        <v>138</v>
      </c>
    </row>
    <row r="194" spans="1:18" x14ac:dyDescent="0.4">
      <c r="A194">
        <v>651</v>
      </c>
      <c r="B194" t="s">
        <v>2055</v>
      </c>
      <c r="C194" t="s">
        <v>2945</v>
      </c>
      <c r="D194" t="s">
        <v>641</v>
      </c>
      <c r="E194" t="s">
        <v>1847</v>
      </c>
      <c r="F194" t="s">
        <v>1831</v>
      </c>
      <c r="G194" t="s">
        <v>1</v>
      </c>
      <c r="H194" t="s">
        <v>640</v>
      </c>
      <c r="I194" s="1">
        <v>154.85147357630851</v>
      </c>
      <c r="J194" s="2">
        <v>45099</v>
      </c>
      <c r="K194">
        <v>254.46</v>
      </c>
      <c r="L194" cm="1">
        <f t="array" ref="L194">_xlfn.IFS(ISBLANK(K194),0,NOT(ISBLANK(K194)),K194)</f>
        <v>254.46</v>
      </c>
      <c r="M194" s="2">
        <v>44889</v>
      </c>
      <c r="N194" s="3">
        <f t="shared" si="10"/>
        <v>2022</v>
      </c>
      <c r="O194" s="3" t="str">
        <f t="shared" si="11"/>
        <v>Nov-2022</v>
      </c>
      <c r="P194" s="3">
        <f t="shared" si="12"/>
        <v>1</v>
      </c>
      <c r="Q194" s="3" t="b">
        <f t="shared" si="13"/>
        <v>0</v>
      </c>
      <c r="R194">
        <f t="shared" si="14"/>
        <v>-210</v>
      </c>
    </row>
    <row r="195" spans="1:18" x14ac:dyDescent="0.4">
      <c r="A195">
        <v>873</v>
      </c>
      <c r="B195" t="s">
        <v>2056</v>
      </c>
      <c r="C195" t="s">
        <v>2946</v>
      </c>
      <c r="D195" t="s">
        <v>233</v>
      </c>
      <c r="E195" t="s">
        <v>1838</v>
      </c>
      <c r="F195" t="s">
        <v>1835</v>
      </c>
      <c r="G195" t="s">
        <v>1</v>
      </c>
      <c r="H195" t="s">
        <v>232</v>
      </c>
      <c r="I195" s="1">
        <v>154.85546924837186</v>
      </c>
      <c r="J195" s="2">
        <v>44881</v>
      </c>
      <c r="K195">
        <v>196.2</v>
      </c>
      <c r="L195" cm="1">
        <f t="array" ref="L195">_xlfn.IFS(ISBLANK(K195),0,NOT(ISBLANK(K195)),K195)</f>
        <v>196.2</v>
      </c>
      <c r="M195" s="2">
        <v>45175</v>
      </c>
      <c r="N195" s="3">
        <f t="shared" ref="N195:N258" si="15">YEAR(M195)</f>
        <v>2023</v>
      </c>
      <c r="O195" s="3" t="str">
        <f t="shared" ref="O195:O258" si="16">IF(ISBLANK(M195),"Missing Date",TEXT(M195,"MMM-YYYY"))</f>
        <v>Sep-2023</v>
      </c>
      <c r="P195" s="3">
        <f t="shared" ref="P195:P258" si="17">IF(K195&gt;I195,1,0)</f>
        <v>1</v>
      </c>
      <c r="Q195" s="3" t="b">
        <f t="shared" ref="Q195:Q258" si="18">OR(ISBLANK(J195),ISBLANK(M195))</f>
        <v>0</v>
      </c>
      <c r="R195">
        <f t="shared" ref="R195:R258" si="19">IF(Q195,"",M195-J195)</f>
        <v>294</v>
      </c>
    </row>
    <row r="196" spans="1:18" x14ac:dyDescent="0.4">
      <c r="A196">
        <v>917</v>
      </c>
      <c r="B196" t="s">
        <v>2057</v>
      </c>
      <c r="C196" t="s">
        <v>2947</v>
      </c>
      <c r="D196" t="s">
        <v>151</v>
      </c>
      <c r="E196" t="s">
        <v>1836</v>
      </c>
      <c r="F196" t="s">
        <v>1844</v>
      </c>
      <c r="G196" t="s">
        <v>1</v>
      </c>
      <c r="H196" t="s">
        <v>150</v>
      </c>
      <c r="I196" s="1">
        <v>155.03887908203066</v>
      </c>
      <c r="J196" s="2"/>
      <c r="K196">
        <v>338.17</v>
      </c>
      <c r="L196" cm="1">
        <f t="array" ref="L196">_xlfn.IFS(ISBLANK(K196),0,NOT(ISBLANK(K196)),K196)</f>
        <v>338.17</v>
      </c>
      <c r="M196" s="2">
        <v>44950</v>
      </c>
      <c r="N196" s="3">
        <f t="shared" si="15"/>
        <v>2023</v>
      </c>
      <c r="O196" s="3" t="str">
        <f t="shared" si="16"/>
        <v>Jan-2023</v>
      </c>
      <c r="P196" s="3">
        <f t="shared" si="17"/>
        <v>1</v>
      </c>
      <c r="Q196" s="3" t="b">
        <f t="shared" si="18"/>
        <v>1</v>
      </c>
      <c r="R196" t="str">
        <f t="shared" si="19"/>
        <v/>
      </c>
    </row>
    <row r="197" spans="1:18" x14ac:dyDescent="0.4">
      <c r="A197">
        <v>93</v>
      </c>
      <c r="B197" t="s">
        <v>2058</v>
      </c>
      <c r="C197" t="s">
        <v>2948</v>
      </c>
      <c r="D197" t="s">
        <v>1647</v>
      </c>
      <c r="E197" t="s">
        <v>1848</v>
      </c>
      <c r="F197" t="s">
        <v>1829</v>
      </c>
      <c r="G197" t="s">
        <v>1</v>
      </c>
      <c r="H197" t="s">
        <v>1646</v>
      </c>
      <c r="I197" s="1">
        <v>156.525456172134</v>
      </c>
      <c r="J197" s="2">
        <v>44883</v>
      </c>
      <c r="K197">
        <v>175.59</v>
      </c>
      <c r="L197" cm="1">
        <f t="array" ref="L197">_xlfn.IFS(ISBLANK(K197),0,NOT(ISBLANK(K197)),K197)</f>
        <v>175.59</v>
      </c>
      <c r="M197" s="2">
        <v>44940</v>
      </c>
      <c r="N197" s="3">
        <f t="shared" si="15"/>
        <v>2023</v>
      </c>
      <c r="O197" s="3" t="str">
        <f t="shared" si="16"/>
        <v>Jan-2023</v>
      </c>
      <c r="P197" s="3">
        <f t="shared" si="17"/>
        <v>1</v>
      </c>
      <c r="Q197" s="3" t="b">
        <f t="shared" si="18"/>
        <v>0</v>
      </c>
      <c r="R197">
        <f t="shared" si="19"/>
        <v>57</v>
      </c>
    </row>
    <row r="198" spans="1:18" x14ac:dyDescent="0.4">
      <c r="A198">
        <v>338</v>
      </c>
      <c r="B198" t="s">
        <v>2059</v>
      </c>
      <c r="C198" t="s">
        <v>2949</v>
      </c>
      <c r="D198" t="s">
        <v>1203</v>
      </c>
      <c r="E198" t="s">
        <v>1845</v>
      </c>
      <c r="F198" t="s">
        <v>1829</v>
      </c>
      <c r="G198" t="s">
        <v>1</v>
      </c>
      <c r="H198" t="s">
        <v>1202</v>
      </c>
      <c r="I198" s="1">
        <v>156.71216296460915</v>
      </c>
      <c r="J198" s="2">
        <v>44899</v>
      </c>
      <c r="K198">
        <v>126.79</v>
      </c>
      <c r="L198" cm="1">
        <f t="array" ref="L198">_xlfn.IFS(ISBLANK(K198),0,NOT(ISBLANK(K198)),K198)</f>
        <v>126.79</v>
      </c>
      <c r="M198" s="2">
        <v>45009</v>
      </c>
      <c r="N198" s="3">
        <f t="shared" si="15"/>
        <v>2023</v>
      </c>
      <c r="O198" s="3" t="str">
        <f t="shared" si="16"/>
        <v>Mar-2023</v>
      </c>
      <c r="P198" s="3">
        <f t="shared" si="17"/>
        <v>0</v>
      </c>
      <c r="Q198" s="3" t="b">
        <f t="shared" si="18"/>
        <v>0</v>
      </c>
      <c r="R198">
        <f t="shared" si="19"/>
        <v>110</v>
      </c>
    </row>
    <row r="199" spans="1:18" x14ac:dyDescent="0.4">
      <c r="A199">
        <v>530</v>
      </c>
      <c r="B199" t="s">
        <v>2060</v>
      </c>
      <c r="C199" t="s">
        <v>2891</v>
      </c>
      <c r="D199" t="s">
        <v>859</v>
      </c>
      <c r="E199" t="s">
        <v>1828</v>
      </c>
      <c r="F199" t="s">
        <v>1835</v>
      </c>
      <c r="G199" t="s">
        <v>4</v>
      </c>
      <c r="H199" t="s">
        <v>858</v>
      </c>
      <c r="I199" s="1">
        <v>157.05096489643364</v>
      </c>
      <c r="J199" s="2">
        <v>45198</v>
      </c>
      <c r="K199">
        <v>236.5</v>
      </c>
      <c r="L199" cm="1">
        <f t="array" ref="L199">_xlfn.IFS(ISBLANK(K199),0,NOT(ISBLANK(K199)),K199)</f>
        <v>236.5</v>
      </c>
      <c r="M199" s="2">
        <v>45218</v>
      </c>
      <c r="N199" s="3">
        <f t="shared" si="15"/>
        <v>2023</v>
      </c>
      <c r="O199" s="3" t="str">
        <f t="shared" si="16"/>
        <v>Oct-2023</v>
      </c>
      <c r="P199" s="3">
        <f t="shared" si="17"/>
        <v>1</v>
      </c>
      <c r="Q199" s="3" t="b">
        <f t="shared" si="18"/>
        <v>0</v>
      </c>
      <c r="R199">
        <f t="shared" si="19"/>
        <v>20</v>
      </c>
    </row>
    <row r="200" spans="1:18" x14ac:dyDescent="0.4">
      <c r="A200">
        <v>463</v>
      </c>
      <c r="B200" t="s">
        <v>2061</v>
      </c>
      <c r="C200" t="s">
        <v>2950</v>
      </c>
      <c r="D200" t="s">
        <v>979</v>
      </c>
      <c r="E200" t="s">
        <v>1845</v>
      </c>
      <c r="F200" t="s">
        <v>1833</v>
      </c>
      <c r="G200" t="s">
        <v>4</v>
      </c>
      <c r="H200" t="s">
        <v>978</v>
      </c>
      <c r="I200" s="1">
        <v>157.7233968701895</v>
      </c>
      <c r="J200" s="2">
        <v>45148</v>
      </c>
      <c r="K200">
        <v>128.30000000000001</v>
      </c>
      <c r="L200" cm="1">
        <f t="array" ref="L200">_xlfn.IFS(ISBLANK(K200),0,NOT(ISBLANK(K200)),K200)</f>
        <v>128.30000000000001</v>
      </c>
      <c r="M200" s="2">
        <v>44996</v>
      </c>
      <c r="N200" s="3">
        <f t="shared" si="15"/>
        <v>2023</v>
      </c>
      <c r="O200" s="3" t="str">
        <f t="shared" si="16"/>
        <v>Mar-2023</v>
      </c>
      <c r="P200" s="3">
        <f t="shared" si="17"/>
        <v>0</v>
      </c>
      <c r="Q200" s="3" t="b">
        <f t="shared" si="18"/>
        <v>0</v>
      </c>
      <c r="R200">
        <f t="shared" si="19"/>
        <v>-152</v>
      </c>
    </row>
    <row r="201" spans="1:18" x14ac:dyDescent="0.4">
      <c r="A201">
        <v>950</v>
      </c>
      <c r="B201" t="s">
        <v>2062</v>
      </c>
      <c r="C201" t="s">
        <v>2951</v>
      </c>
      <c r="D201" t="s">
        <v>91</v>
      </c>
      <c r="E201" t="s">
        <v>1840</v>
      </c>
      <c r="F201" t="s">
        <v>1851</v>
      </c>
      <c r="G201" t="s">
        <v>4</v>
      </c>
      <c r="H201" t="s">
        <v>90</v>
      </c>
      <c r="I201" s="1">
        <v>157.8406923424819</v>
      </c>
      <c r="J201" s="2">
        <v>45059</v>
      </c>
      <c r="K201">
        <v>274.37</v>
      </c>
      <c r="L201" cm="1">
        <f t="array" ref="L201">_xlfn.IFS(ISBLANK(K201),0,NOT(ISBLANK(K201)),K201)</f>
        <v>274.37</v>
      </c>
      <c r="M201" s="2">
        <v>44988</v>
      </c>
      <c r="N201" s="3">
        <f t="shared" si="15"/>
        <v>2023</v>
      </c>
      <c r="O201" s="3" t="str">
        <f t="shared" si="16"/>
        <v>Mar-2023</v>
      </c>
      <c r="P201" s="3">
        <f t="shared" si="17"/>
        <v>1</v>
      </c>
      <c r="Q201" s="3" t="b">
        <f t="shared" si="18"/>
        <v>0</v>
      </c>
      <c r="R201">
        <f t="shared" si="19"/>
        <v>-71</v>
      </c>
    </row>
    <row r="202" spans="1:18" x14ac:dyDescent="0.4">
      <c r="A202">
        <v>299</v>
      </c>
      <c r="B202" t="s">
        <v>2063</v>
      </c>
      <c r="C202" t="s">
        <v>2952</v>
      </c>
      <c r="D202" t="s">
        <v>1275</v>
      </c>
      <c r="E202" t="s">
        <v>1832</v>
      </c>
      <c r="F202" t="s">
        <v>1831</v>
      </c>
      <c r="G202" t="s">
        <v>4</v>
      </c>
      <c r="H202" t="s">
        <v>1274</v>
      </c>
      <c r="I202" s="1">
        <v>158.60732263644095</v>
      </c>
      <c r="J202" s="2">
        <v>45118</v>
      </c>
      <c r="K202">
        <v>394.87</v>
      </c>
      <c r="L202" cm="1">
        <f t="array" ref="L202">_xlfn.IFS(ISBLANK(K202),0,NOT(ISBLANK(K202)),K202)</f>
        <v>394.87</v>
      </c>
      <c r="M202" s="2">
        <v>45085</v>
      </c>
      <c r="N202" s="3">
        <f t="shared" si="15"/>
        <v>2023</v>
      </c>
      <c r="O202" s="3" t="str">
        <f t="shared" si="16"/>
        <v>Jun-2023</v>
      </c>
      <c r="P202" s="3">
        <f t="shared" si="17"/>
        <v>1</v>
      </c>
      <c r="Q202" s="3" t="b">
        <f t="shared" si="18"/>
        <v>0</v>
      </c>
      <c r="R202">
        <f t="shared" si="19"/>
        <v>-33</v>
      </c>
    </row>
    <row r="203" spans="1:18" x14ac:dyDescent="0.4">
      <c r="A203">
        <v>647</v>
      </c>
      <c r="B203" t="s">
        <v>2064</v>
      </c>
      <c r="C203" t="s">
        <v>2953</v>
      </c>
      <c r="D203" t="s">
        <v>649</v>
      </c>
      <c r="E203" t="s">
        <v>1841</v>
      </c>
      <c r="F203" t="s">
        <v>1849</v>
      </c>
      <c r="G203" t="s">
        <v>1</v>
      </c>
      <c r="H203" t="s">
        <v>648</v>
      </c>
      <c r="I203" s="1">
        <v>159.11592926493756</v>
      </c>
      <c r="J203" s="2">
        <v>45153</v>
      </c>
      <c r="K203">
        <v>304.63</v>
      </c>
      <c r="L203" cm="1">
        <f t="array" ref="L203">_xlfn.IFS(ISBLANK(K203),0,NOT(ISBLANK(K203)),K203)</f>
        <v>304.63</v>
      </c>
      <c r="M203" s="2">
        <v>45033</v>
      </c>
      <c r="N203" s="3">
        <f t="shared" si="15"/>
        <v>2023</v>
      </c>
      <c r="O203" s="3" t="str">
        <f t="shared" si="16"/>
        <v>Apr-2023</v>
      </c>
      <c r="P203" s="3">
        <f t="shared" si="17"/>
        <v>1</v>
      </c>
      <c r="Q203" s="3" t="b">
        <f t="shared" si="18"/>
        <v>0</v>
      </c>
      <c r="R203">
        <f t="shared" si="19"/>
        <v>-120</v>
      </c>
    </row>
    <row r="204" spans="1:18" x14ac:dyDescent="0.4">
      <c r="A204">
        <v>308</v>
      </c>
      <c r="B204" t="s">
        <v>2065</v>
      </c>
      <c r="C204" t="s">
        <v>2954</v>
      </c>
      <c r="D204" t="s">
        <v>1259</v>
      </c>
      <c r="E204" t="s">
        <v>1845</v>
      </c>
      <c r="F204" t="s">
        <v>1829</v>
      </c>
      <c r="G204" t="s">
        <v>4</v>
      </c>
      <c r="H204" t="s">
        <v>1258</v>
      </c>
      <c r="I204" s="1">
        <v>160.01222458852612</v>
      </c>
      <c r="J204" s="2">
        <v>45021</v>
      </c>
      <c r="K204">
        <v>264.76</v>
      </c>
      <c r="L204" cm="1">
        <f t="array" ref="L204">_xlfn.IFS(ISBLANK(K204),0,NOT(ISBLANK(K204)),K204)</f>
        <v>264.76</v>
      </c>
      <c r="M204" s="2">
        <v>45148</v>
      </c>
      <c r="N204" s="3">
        <f t="shared" si="15"/>
        <v>2023</v>
      </c>
      <c r="O204" s="3" t="str">
        <f t="shared" si="16"/>
        <v>Aug-2023</v>
      </c>
      <c r="P204" s="3">
        <f t="shared" si="17"/>
        <v>1</v>
      </c>
      <c r="Q204" s="3" t="b">
        <f t="shared" si="18"/>
        <v>0</v>
      </c>
      <c r="R204">
        <f t="shared" si="19"/>
        <v>127</v>
      </c>
    </row>
    <row r="205" spans="1:18" x14ac:dyDescent="0.4">
      <c r="A205">
        <v>7</v>
      </c>
      <c r="B205" t="s">
        <v>2066</v>
      </c>
      <c r="C205" t="s">
        <v>2955</v>
      </c>
      <c r="D205" t="s">
        <v>1799</v>
      </c>
      <c r="E205" t="s">
        <v>1840</v>
      </c>
      <c r="F205" t="s">
        <v>1829</v>
      </c>
      <c r="G205" t="s">
        <v>1</v>
      </c>
      <c r="H205" t="s">
        <v>1798</v>
      </c>
      <c r="I205" s="1">
        <v>160.7456322165817</v>
      </c>
      <c r="J205" s="2">
        <v>44920</v>
      </c>
      <c r="K205">
        <v>326.01</v>
      </c>
      <c r="L205" cm="1">
        <f t="array" ref="L205">_xlfn.IFS(ISBLANK(K205),0,NOT(ISBLANK(K205)),K205)</f>
        <v>326.01</v>
      </c>
      <c r="M205" s="2">
        <v>44939</v>
      </c>
      <c r="N205" s="3">
        <f t="shared" si="15"/>
        <v>2023</v>
      </c>
      <c r="O205" s="3" t="str">
        <f t="shared" si="16"/>
        <v>Jan-2023</v>
      </c>
      <c r="P205" s="3">
        <f t="shared" si="17"/>
        <v>1</v>
      </c>
      <c r="Q205" s="3" t="b">
        <f t="shared" si="18"/>
        <v>0</v>
      </c>
      <c r="R205">
        <f t="shared" si="19"/>
        <v>19</v>
      </c>
    </row>
    <row r="206" spans="1:18" x14ac:dyDescent="0.4">
      <c r="A206">
        <v>305</v>
      </c>
      <c r="B206" t="s">
        <v>2067</v>
      </c>
      <c r="C206" t="s">
        <v>2956</v>
      </c>
      <c r="D206" t="s">
        <v>1265</v>
      </c>
      <c r="E206" t="s">
        <v>1841</v>
      </c>
      <c r="F206" t="s">
        <v>1844</v>
      </c>
      <c r="G206" t="s">
        <v>4</v>
      </c>
      <c r="H206" t="s">
        <v>1264</v>
      </c>
      <c r="I206" s="1">
        <v>160.74820635760406</v>
      </c>
      <c r="J206" s="2">
        <v>44966</v>
      </c>
      <c r="K206">
        <v>349.96</v>
      </c>
      <c r="L206" cm="1">
        <f t="array" ref="L206">_xlfn.IFS(ISBLANK(K206),0,NOT(ISBLANK(K206)),K206)</f>
        <v>349.96</v>
      </c>
      <c r="M206" s="2">
        <v>44995</v>
      </c>
      <c r="N206" s="3">
        <f t="shared" si="15"/>
        <v>2023</v>
      </c>
      <c r="O206" s="3" t="str">
        <f t="shared" si="16"/>
        <v>Mar-2023</v>
      </c>
      <c r="P206" s="3">
        <f t="shared" si="17"/>
        <v>1</v>
      </c>
      <c r="Q206" s="3" t="b">
        <f t="shared" si="18"/>
        <v>0</v>
      </c>
      <c r="R206">
        <f t="shared" si="19"/>
        <v>29</v>
      </c>
    </row>
    <row r="207" spans="1:18" x14ac:dyDescent="0.4">
      <c r="A207">
        <v>741</v>
      </c>
      <c r="B207" t="s">
        <v>2068</v>
      </c>
      <c r="C207" t="s">
        <v>2957</v>
      </c>
      <c r="D207" t="s">
        <v>483</v>
      </c>
      <c r="E207" t="s">
        <v>1840</v>
      </c>
      <c r="F207" t="s">
        <v>1849</v>
      </c>
      <c r="G207" t="s">
        <v>4</v>
      </c>
      <c r="H207" t="s">
        <v>482</v>
      </c>
      <c r="I207" s="1">
        <v>161.11915501977404</v>
      </c>
      <c r="J207" s="2"/>
      <c r="K207">
        <v>199.45</v>
      </c>
      <c r="L207" cm="1">
        <f t="array" ref="L207">_xlfn.IFS(ISBLANK(K207),0,NOT(ISBLANK(K207)),K207)</f>
        <v>199.45</v>
      </c>
      <c r="M207" s="2">
        <v>45067</v>
      </c>
      <c r="N207" s="3">
        <f t="shared" si="15"/>
        <v>2023</v>
      </c>
      <c r="O207" s="3" t="str">
        <f t="shared" si="16"/>
        <v>May-2023</v>
      </c>
      <c r="P207" s="3">
        <f t="shared" si="17"/>
        <v>1</v>
      </c>
      <c r="Q207" s="3" t="b">
        <f t="shared" si="18"/>
        <v>1</v>
      </c>
      <c r="R207" t="str">
        <f t="shared" si="19"/>
        <v/>
      </c>
    </row>
    <row r="208" spans="1:18" x14ac:dyDescent="0.4">
      <c r="A208">
        <v>420</v>
      </c>
      <c r="B208" t="s">
        <v>2069</v>
      </c>
      <c r="C208" t="s">
        <v>2958</v>
      </c>
      <c r="D208" t="s">
        <v>1059</v>
      </c>
      <c r="E208" t="s">
        <v>1848</v>
      </c>
      <c r="F208" t="s">
        <v>1846</v>
      </c>
      <c r="G208" t="s">
        <v>1</v>
      </c>
      <c r="H208" t="s">
        <v>1058</v>
      </c>
      <c r="I208" s="1">
        <v>161.57079539722162</v>
      </c>
      <c r="J208" s="2">
        <v>44975</v>
      </c>
      <c r="L208" cm="1">
        <f t="array" ref="L208">_xlfn.IFS(ISBLANK(K208),0,NOT(ISBLANK(K208)),K208)</f>
        <v>0</v>
      </c>
      <c r="M208" s="2">
        <v>45139</v>
      </c>
      <c r="N208" s="3">
        <f t="shared" si="15"/>
        <v>2023</v>
      </c>
      <c r="O208" s="3" t="str">
        <f t="shared" si="16"/>
        <v>Aug-2023</v>
      </c>
      <c r="P208" s="3">
        <f t="shared" si="17"/>
        <v>0</v>
      </c>
      <c r="Q208" s="3" t="b">
        <f t="shared" si="18"/>
        <v>0</v>
      </c>
      <c r="R208">
        <f t="shared" si="19"/>
        <v>164</v>
      </c>
    </row>
    <row r="209" spans="1:18" x14ac:dyDescent="0.4">
      <c r="A209">
        <v>921</v>
      </c>
      <c r="B209" t="s">
        <v>2070</v>
      </c>
      <c r="C209" t="s">
        <v>2959</v>
      </c>
      <c r="D209" t="s">
        <v>145</v>
      </c>
      <c r="E209" t="s">
        <v>1841</v>
      </c>
      <c r="F209" t="s">
        <v>1839</v>
      </c>
      <c r="G209" t="s">
        <v>1</v>
      </c>
      <c r="H209" t="s">
        <v>144</v>
      </c>
      <c r="I209" s="1">
        <v>162.06643080606642</v>
      </c>
      <c r="J209" s="2">
        <v>44989</v>
      </c>
      <c r="K209">
        <v>132.21</v>
      </c>
      <c r="L209" cm="1">
        <f t="array" ref="L209">_xlfn.IFS(ISBLANK(K209),0,NOT(ISBLANK(K209)),K209)</f>
        <v>132.21</v>
      </c>
      <c r="M209" s="2">
        <v>45095</v>
      </c>
      <c r="N209" s="3">
        <f t="shared" si="15"/>
        <v>2023</v>
      </c>
      <c r="O209" s="3" t="str">
        <f t="shared" si="16"/>
        <v>Jun-2023</v>
      </c>
      <c r="P209" s="3">
        <f t="shared" si="17"/>
        <v>0</v>
      </c>
      <c r="Q209" s="3" t="b">
        <f t="shared" si="18"/>
        <v>0</v>
      </c>
      <c r="R209">
        <f t="shared" si="19"/>
        <v>106</v>
      </c>
    </row>
    <row r="210" spans="1:18" x14ac:dyDescent="0.4">
      <c r="A210">
        <v>814</v>
      </c>
      <c r="B210" t="s">
        <v>2071</v>
      </c>
      <c r="C210" t="s">
        <v>2960</v>
      </c>
      <c r="D210" t="s">
        <v>349</v>
      </c>
      <c r="E210" t="s">
        <v>1834</v>
      </c>
      <c r="F210" t="s">
        <v>1846</v>
      </c>
      <c r="G210" t="s">
        <v>4</v>
      </c>
      <c r="H210" t="s">
        <v>348</v>
      </c>
      <c r="I210" s="1">
        <v>163.26881133689952</v>
      </c>
      <c r="J210" s="2">
        <v>45065</v>
      </c>
      <c r="K210">
        <v>345.64</v>
      </c>
      <c r="L210" cm="1">
        <f t="array" ref="L210">_xlfn.IFS(ISBLANK(K210),0,NOT(ISBLANK(K210)),K210)</f>
        <v>345.64</v>
      </c>
      <c r="M210" s="2">
        <v>45052</v>
      </c>
      <c r="N210" s="3">
        <f t="shared" si="15"/>
        <v>2023</v>
      </c>
      <c r="O210" s="3" t="str">
        <f t="shared" si="16"/>
        <v>May-2023</v>
      </c>
      <c r="P210" s="3">
        <f t="shared" si="17"/>
        <v>1</v>
      </c>
      <c r="Q210" s="3" t="b">
        <f t="shared" si="18"/>
        <v>0</v>
      </c>
      <c r="R210">
        <f t="shared" si="19"/>
        <v>-13</v>
      </c>
    </row>
    <row r="211" spans="1:18" x14ac:dyDescent="0.4">
      <c r="A211">
        <v>425</v>
      </c>
      <c r="B211" t="s">
        <v>2072</v>
      </c>
      <c r="C211" t="s">
        <v>2961</v>
      </c>
      <c r="D211" t="s">
        <v>1049</v>
      </c>
      <c r="E211" t="s">
        <v>1834</v>
      </c>
      <c r="F211" t="s">
        <v>1829</v>
      </c>
      <c r="G211" t="s">
        <v>4</v>
      </c>
      <c r="H211" t="s">
        <v>1048</v>
      </c>
      <c r="I211" s="1">
        <v>164.20653619736942</v>
      </c>
      <c r="J211" s="2">
        <v>45072</v>
      </c>
      <c r="K211">
        <v>327.51</v>
      </c>
      <c r="L211" cm="1">
        <f t="array" ref="L211">_xlfn.IFS(ISBLANK(K211),0,NOT(ISBLANK(K211)),K211)</f>
        <v>327.51</v>
      </c>
      <c r="M211" s="2">
        <v>45053</v>
      </c>
      <c r="N211" s="3">
        <f t="shared" si="15"/>
        <v>2023</v>
      </c>
      <c r="O211" s="3" t="str">
        <f t="shared" si="16"/>
        <v>May-2023</v>
      </c>
      <c r="P211" s="3">
        <f t="shared" si="17"/>
        <v>1</v>
      </c>
      <c r="Q211" s="3" t="b">
        <f t="shared" si="18"/>
        <v>0</v>
      </c>
      <c r="R211">
        <f t="shared" si="19"/>
        <v>-19</v>
      </c>
    </row>
    <row r="212" spans="1:18" x14ac:dyDescent="0.4">
      <c r="A212">
        <v>195</v>
      </c>
      <c r="B212" t="s">
        <v>2073</v>
      </c>
      <c r="C212" t="s">
        <v>2962</v>
      </c>
      <c r="D212" t="s">
        <v>1471</v>
      </c>
      <c r="E212" t="s">
        <v>1832</v>
      </c>
      <c r="F212" t="s">
        <v>1852</v>
      </c>
      <c r="G212" t="s">
        <v>1</v>
      </c>
      <c r="H212" t="s">
        <v>1470</v>
      </c>
      <c r="I212" s="1">
        <v>164.29720936098269</v>
      </c>
      <c r="J212" s="2">
        <v>44935</v>
      </c>
      <c r="L212" cm="1">
        <f t="array" ref="L212">_xlfn.IFS(ISBLANK(K212),0,NOT(ISBLANK(K212)),K212)</f>
        <v>0</v>
      </c>
      <c r="M212" s="2">
        <v>44904</v>
      </c>
      <c r="N212" s="3">
        <f t="shared" si="15"/>
        <v>2022</v>
      </c>
      <c r="O212" s="3" t="str">
        <f t="shared" si="16"/>
        <v>Dec-2022</v>
      </c>
      <c r="P212" s="3">
        <f t="shared" si="17"/>
        <v>0</v>
      </c>
      <c r="Q212" s="3" t="b">
        <f t="shared" si="18"/>
        <v>0</v>
      </c>
      <c r="R212">
        <f t="shared" si="19"/>
        <v>-31</v>
      </c>
    </row>
    <row r="213" spans="1:18" x14ac:dyDescent="0.4">
      <c r="A213">
        <v>531</v>
      </c>
      <c r="B213" t="s">
        <v>2074</v>
      </c>
      <c r="C213" t="s">
        <v>2963</v>
      </c>
      <c r="D213" t="s">
        <v>857</v>
      </c>
      <c r="E213" t="s">
        <v>1830</v>
      </c>
      <c r="F213" t="s">
        <v>1844</v>
      </c>
      <c r="G213" t="s">
        <v>4</v>
      </c>
      <c r="H213" t="s">
        <v>856</v>
      </c>
      <c r="I213" s="1">
        <v>164.36157555842766</v>
      </c>
      <c r="J213" s="2">
        <v>44948</v>
      </c>
      <c r="K213">
        <v>295.75</v>
      </c>
      <c r="L213" cm="1">
        <f t="array" ref="L213">_xlfn.IFS(ISBLANK(K213),0,NOT(ISBLANK(K213)),K213)</f>
        <v>295.75</v>
      </c>
      <c r="M213" s="2">
        <v>45222</v>
      </c>
      <c r="N213" s="3">
        <f t="shared" si="15"/>
        <v>2023</v>
      </c>
      <c r="O213" s="3" t="str">
        <f t="shared" si="16"/>
        <v>Oct-2023</v>
      </c>
      <c r="P213" s="3">
        <f t="shared" si="17"/>
        <v>1</v>
      </c>
      <c r="Q213" s="3" t="b">
        <f t="shared" si="18"/>
        <v>0</v>
      </c>
      <c r="R213">
        <f t="shared" si="19"/>
        <v>274</v>
      </c>
    </row>
    <row r="214" spans="1:18" x14ac:dyDescent="0.4">
      <c r="A214">
        <v>912</v>
      </c>
      <c r="B214" t="s">
        <v>2075</v>
      </c>
      <c r="C214" t="s">
        <v>2964</v>
      </c>
      <c r="D214" t="s">
        <v>161</v>
      </c>
      <c r="E214" t="s">
        <v>1850</v>
      </c>
      <c r="F214" t="s">
        <v>1839</v>
      </c>
      <c r="G214" t="s">
        <v>1</v>
      </c>
      <c r="H214" t="s">
        <v>160</v>
      </c>
      <c r="I214" s="1">
        <v>164.38063423742705</v>
      </c>
      <c r="J214" s="2">
        <v>44884</v>
      </c>
      <c r="K214">
        <v>227.53</v>
      </c>
      <c r="L214" cm="1">
        <f t="array" ref="L214">_xlfn.IFS(ISBLANK(K214),0,NOT(ISBLANK(K214)),K214)</f>
        <v>227.53</v>
      </c>
      <c r="M214" s="2">
        <v>45149</v>
      </c>
      <c r="N214" s="3">
        <f t="shared" si="15"/>
        <v>2023</v>
      </c>
      <c r="O214" s="3" t="str">
        <f t="shared" si="16"/>
        <v>Aug-2023</v>
      </c>
      <c r="P214" s="3">
        <f t="shared" si="17"/>
        <v>1</v>
      </c>
      <c r="Q214" s="3" t="b">
        <f t="shared" si="18"/>
        <v>0</v>
      </c>
      <c r="R214">
        <f t="shared" si="19"/>
        <v>265</v>
      </c>
    </row>
    <row r="215" spans="1:18" x14ac:dyDescent="0.4">
      <c r="A215">
        <v>5</v>
      </c>
      <c r="B215" t="s">
        <v>2076</v>
      </c>
      <c r="C215" t="s">
        <v>2965</v>
      </c>
      <c r="D215" t="s">
        <v>1803</v>
      </c>
      <c r="E215" t="s">
        <v>1836</v>
      </c>
      <c r="F215" t="s">
        <v>1837</v>
      </c>
      <c r="G215" t="s">
        <v>4</v>
      </c>
      <c r="H215" t="s">
        <v>1802</v>
      </c>
      <c r="I215" s="1">
        <v>164.65269855488282</v>
      </c>
      <c r="J215" s="2">
        <v>45018</v>
      </c>
      <c r="K215">
        <v>415.99</v>
      </c>
      <c r="L215" cm="1">
        <f t="array" ref="L215">_xlfn.IFS(ISBLANK(K215),0,NOT(ISBLANK(K215)),K215)</f>
        <v>415.99</v>
      </c>
      <c r="M215" s="2">
        <v>44896</v>
      </c>
      <c r="N215" s="3">
        <f t="shared" si="15"/>
        <v>2022</v>
      </c>
      <c r="O215" s="3" t="str">
        <f t="shared" si="16"/>
        <v>Dec-2022</v>
      </c>
      <c r="P215" s="3">
        <f t="shared" si="17"/>
        <v>1</v>
      </c>
      <c r="Q215" s="3" t="b">
        <f t="shared" si="18"/>
        <v>0</v>
      </c>
      <c r="R215">
        <f t="shared" si="19"/>
        <v>-122</v>
      </c>
    </row>
    <row r="216" spans="1:18" x14ac:dyDescent="0.4">
      <c r="A216">
        <v>975</v>
      </c>
      <c r="B216" t="s">
        <v>2077</v>
      </c>
      <c r="C216" t="s">
        <v>2966</v>
      </c>
      <c r="D216" t="s">
        <v>49</v>
      </c>
      <c r="E216" t="s">
        <v>1850</v>
      </c>
      <c r="F216" t="s">
        <v>1837</v>
      </c>
      <c r="G216" t="s">
        <v>4</v>
      </c>
      <c r="H216" t="s">
        <v>48</v>
      </c>
      <c r="I216" s="1">
        <v>164.76167055301784</v>
      </c>
      <c r="J216" s="2">
        <v>45051</v>
      </c>
      <c r="K216">
        <v>413.6</v>
      </c>
      <c r="L216" cm="1">
        <f t="array" ref="L216">_xlfn.IFS(ISBLANK(K216),0,NOT(ISBLANK(K216)),K216)</f>
        <v>413.6</v>
      </c>
      <c r="M216" s="2">
        <v>44910</v>
      </c>
      <c r="N216" s="3">
        <f t="shared" si="15"/>
        <v>2022</v>
      </c>
      <c r="O216" s="3" t="str">
        <f t="shared" si="16"/>
        <v>Dec-2022</v>
      </c>
      <c r="P216" s="3">
        <f t="shared" si="17"/>
        <v>1</v>
      </c>
      <c r="Q216" s="3" t="b">
        <f t="shared" si="18"/>
        <v>0</v>
      </c>
      <c r="R216">
        <f t="shared" si="19"/>
        <v>-141</v>
      </c>
    </row>
    <row r="217" spans="1:18" x14ac:dyDescent="0.4">
      <c r="A217">
        <v>834</v>
      </c>
      <c r="B217" t="s">
        <v>2078</v>
      </c>
      <c r="C217" t="s">
        <v>2967</v>
      </c>
      <c r="D217" t="s">
        <v>309</v>
      </c>
      <c r="E217" t="s">
        <v>1843</v>
      </c>
      <c r="F217" t="s">
        <v>1835</v>
      </c>
      <c r="G217" t="s">
        <v>1</v>
      </c>
      <c r="H217" t="s">
        <v>308</v>
      </c>
      <c r="I217" s="1">
        <v>164.93474713027666</v>
      </c>
      <c r="J217" s="2">
        <v>45133</v>
      </c>
      <c r="K217">
        <v>309</v>
      </c>
      <c r="L217" cm="1">
        <f t="array" ref="L217">_xlfn.IFS(ISBLANK(K217),0,NOT(ISBLANK(K217)),K217)</f>
        <v>309</v>
      </c>
      <c r="M217" s="2">
        <v>45198</v>
      </c>
      <c r="N217" s="3">
        <f t="shared" si="15"/>
        <v>2023</v>
      </c>
      <c r="O217" s="3" t="str">
        <f t="shared" si="16"/>
        <v>Sep-2023</v>
      </c>
      <c r="P217" s="3">
        <f t="shared" si="17"/>
        <v>1</v>
      </c>
      <c r="Q217" s="3" t="b">
        <f t="shared" si="18"/>
        <v>0</v>
      </c>
      <c r="R217">
        <f t="shared" si="19"/>
        <v>65</v>
      </c>
    </row>
    <row r="218" spans="1:18" x14ac:dyDescent="0.4">
      <c r="A218">
        <v>295</v>
      </c>
      <c r="B218" t="s">
        <v>2079</v>
      </c>
      <c r="C218" t="s">
        <v>2968</v>
      </c>
      <c r="D218" t="s">
        <v>1283</v>
      </c>
      <c r="E218" t="s">
        <v>1848</v>
      </c>
      <c r="F218" t="s">
        <v>1839</v>
      </c>
      <c r="G218" t="s">
        <v>4</v>
      </c>
      <c r="H218" t="s">
        <v>1282</v>
      </c>
      <c r="I218" s="1">
        <v>165.11860108552054</v>
      </c>
      <c r="J218" s="2">
        <v>44935</v>
      </c>
      <c r="K218">
        <v>333.92</v>
      </c>
      <c r="L218" cm="1">
        <f t="array" ref="L218">_xlfn.IFS(ISBLANK(K218),0,NOT(ISBLANK(K218)),K218)</f>
        <v>333.92</v>
      </c>
      <c r="M218" s="2">
        <v>44946</v>
      </c>
      <c r="N218" s="3">
        <f t="shared" si="15"/>
        <v>2023</v>
      </c>
      <c r="O218" s="3" t="str">
        <f t="shared" si="16"/>
        <v>Jan-2023</v>
      </c>
      <c r="P218" s="3">
        <f t="shared" si="17"/>
        <v>1</v>
      </c>
      <c r="Q218" s="3" t="b">
        <f t="shared" si="18"/>
        <v>0</v>
      </c>
      <c r="R218">
        <f t="shared" si="19"/>
        <v>11</v>
      </c>
    </row>
    <row r="219" spans="1:18" x14ac:dyDescent="0.4">
      <c r="A219">
        <v>557</v>
      </c>
      <c r="B219" t="s">
        <v>2080</v>
      </c>
      <c r="C219" t="s">
        <v>2969</v>
      </c>
      <c r="D219" t="s">
        <v>813</v>
      </c>
      <c r="E219" t="s">
        <v>1843</v>
      </c>
      <c r="F219" t="s">
        <v>1851</v>
      </c>
      <c r="G219" t="s">
        <v>4</v>
      </c>
      <c r="H219" t="s">
        <v>812</v>
      </c>
      <c r="I219" s="1">
        <v>165.89229754989836</v>
      </c>
      <c r="J219" s="2">
        <v>45136</v>
      </c>
      <c r="K219">
        <v>434.35</v>
      </c>
      <c r="L219" cm="1">
        <f t="array" ref="L219">_xlfn.IFS(ISBLANK(K219),0,NOT(ISBLANK(K219)),K219)</f>
        <v>434.35</v>
      </c>
      <c r="M219" s="2">
        <v>45140</v>
      </c>
      <c r="N219" s="3">
        <f t="shared" si="15"/>
        <v>2023</v>
      </c>
      <c r="O219" s="3" t="str">
        <f t="shared" si="16"/>
        <v>Aug-2023</v>
      </c>
      <c r="P219" s="3">
        <f t="shared" si="17"/>
        <v>1</v>
      </c>
      <c r="Q219" s="3" t="b">
        <f t="shared" si="18"/>
        <v>0</v>
      </c>
      <c r="R219">
        <f t="shared" si="19"/>
        <v>4</v>
      </c>
    </row>
    <row r="220" spans="1:18" x14ac:dyDescent="0.4">
      <c r="A220">
        <v>359</v>
      </c>
      <c r="B220" t="s">
        <v>2081</v>
      </c>
      <c r="C220" t="s">
        <v>2970</v>
      </c>
      <c r="D220" t="s">
        <v>1163</v>
      </c>
      <c r="E220" t="s">
        <v>1832</v>
      </c>
      <c r="F220" t="s">
        <v>1851</v>
      </c>
      <c r="G220" t="s">
        <v>1</v>
      </c>
      <c r="H220" t="s">
        <v>1162</v>
      </c>
      <c r="I220" s="1">
        <v>166.32608787856083</v>
      </c>
      <c r="J220" s="2">
        <v>45212</v>
      </c>
      <c r="K220">
        <v>255.44</v>
      </c>
      <c r="L220" cm="1">
        <f t="array" ref="L220">_xlfn.IFS(ISBLANK(K220),0,NOT(ISBLANK(K220)),K220)</f>
        <v>255.44</v>
      </c>
      <c r="M220" s="2">
        <v>45159</v>
      </c>
      <c r="N220" s="3">
        <f t="shared" si="15"/>
        <v>2023</v>
      </c>
      <c r="O220" s="3" t="str">
        <f t="shared" si="16"/>
        <v>Aug-2023</v>
      </c>
      <c r="P220" s="3">
        <f t="shared" si="17"/>
        <v>1</v>
      </c>
      <c r="Q220" s="3" t="b">
        <f t="shared" si="18"/>
        <v>0</v>
      </c>
      <c r="R220">
        <f t="shared" si="19"/>
        <v>-53</v>
      </c>
    </row>
    <row r="221" spans="1:18" x14ac:dyDescent="0.4">
      <c r="A221">
        <v>631</v>
      </c>
      <c r="B221" t="s">
        <v>2082</v>
      </c>
      <c r="C221" t="s">
        <v>2971</v>
      </c>
      <c r="D221" t="s">
        <v>681</v>
      </c>
      <c r="E221" t="s">
        <v>1838</v>
      </c>
      <c r="F221" t="s">
        <v>1837</v>
      </c>
      <c r="G221" t="s">
        <v>1</v>
      </c>
      <c r="H221" t="s">
        <v>680</v>
      </c>
      <c r="I221" s="1">
        <v>166.35421810504582</v>
      </c>
      <c r="J221" s="2">
        <v>45077</v>
      </c>
      <c r="K221">
        <v>476.66</v>
      </c>
      <c r="L221" cm="1">
        <f t="array" ref="L221">_xlfn.IFS(ISBLANK(K221),0,NOT(ISBLANK(K221)),K221)</f>
        <v>476.66</v>
      </c>
      <c r="M221" s="2">
        <v>44896</v>
      </c>
      <c r="N221" s="3">
        <f t="shared" si="15"/>
        <v>2022</v>
      </c>
      <c r="O221" s="3" t="str">
        <f t="shared" si="16"/>
        <v>Dec-2022</v>
      </c>
      <c r="P221" s="3">
        <f t="shared" si="17"/>
        <v>1</v>
      </c>
      <c r="Q221" s="3" t="b">
        <f t="shared" si="18"/>
        <v>0</v>
      </c>
      <c r="R221">
        <f t="shared" si="19"/>
        <v>-181</v>
      </c>
    </row>
    <row r="222" spans="1:18" x14ac:dyDescent="0.4">
      <c r="A222">
        <v>553</v>
      </c>
      <c r="B222" t="s">
        <v>2083</v>
      </c>
      <c r="C222" t="s">
        <v>2972</v>
      </c>
      <c r="D222" t="s">
        <v>819</v>
      </c>
      <c r="E222" t="s">
        <v>1840</v>
      </c>
      <c r="F222" t="s">
        <v>1835</v>
      </c>
      <c r="G222" t="s">
        <v>4</v>
      </c>
      <c r="H222" t="s">
        <v>818</v>
      </c>
      <c r="I222" s="1">
        <v>166.56987324260427</v>
      </c>
      <c r="J222" s="2">
        <v>45058</v>
      </c>
      <c r="K222">
        <v>461.45</v>
      </c>
      <c r="L222" cm="1">
        <f t="array" ref="L222">_xlfn.IFS(ISBLANK(K222),0,NOT(ISBLANK(K222)),K222)</f>
        <v>461.45</v>
      </c>
      <c r="M222" s="2">
        <v>45065</v>
      </c>
      <c r="N222" s="3">
        <f t="shared" si="15"/>
        <v>2023</v>
      </c>
      <c r="O222" s="3" t="str">
        <f t="shared" si="16"/>
        <v>May-2023</v>
      </c>
      <c r="P222" s="3">
        <f t="shared" si="17"/>
        <v>1</v>
      </c>
      <c r="Q222" s="3" t="b">
        <f t="shared" si="18"/>
        <v>0</v>
      </c>
      <c r="R222">
        <f t="shared" si="19"/>
        <v>7</v>
      </c>
    </row>
    <row r="223" spans="1:18" x14ac:dyDescent="0.4">
      <c r="A223">
        <v>861</v>
      </c>
      <c r="B223" t="s">
        <v>2084</v>
      </c>
      <c r="C223" t="s">
        <v>2973</v>
      </c>
      <c r="D223" t="s">
        <v>257</v>
      </c>
      <c r="E223" t="s">
        <v>1841</v>
      </c>
      <c r="F223" t="s">
        <v>1835</v>
      </c>
      <c r="G223" t="s">
        <v>4</v>
      </c>
      <c r="H223" t="s">
        <v>256</v>
      </c>
      <c r="I223" s="1">
        <v>166.71134785988701</v>
      </c>
      <c r="J223" s="2">
        <v>45076</v>
      </c>
      <c r="K223">
        <v>441.03</v>
      </c>
      <c r="L223" cm="1">
        <f t="array" ref="L223">_xlfn.IFS(ISBLANK(K223),0,NOT(ISBLANK(K223)),K223)</f>
        <v>441.03</v>
      </c>
      <c r="M223" s="2">
        <v>45114</v>
      </c>
      <c r="N223" s="3">
        <f t="shared" si="15"/>
        <v>2023</v>
      </c>
      <c r="O223" s="3" t="str">
        <f t="shared" si="16"/>
        <v>Jul-2023</v>
      </c>
      <c r="P223" s="3">
        <f t="shared" si="17"/>
        <v>1</v>
      </c>
      <c r="Q223" s="3" t="b">
        <f t="shared" si="18"/>
        <v>0</v>
      </c>
      <c r="R223">
        <f t="shared" si="19"/>
        <v>38</v>
      </c>
    </row>
    <row r="224" spans="1:18" x14ac:dyDescent="0.4">
      <c r="A224">
        <v>385</v>
      </c>
      <c r="B224" t="s">
        <v>2085</v>
      </c>
      <c r="C224" t="s">
        <v>2974</v>
      </c>
      <c r="D224" t="s">
        <v>1117</v>
      </c>
      <c r="E224" t="s">
        <v>1847</v>
      </c>
      <c r="F224" t="s">
        <v>1837</v>
      </c>
      <c r="G224" t="s">
        <v>4</v>
      </c>
      <c r="H224" t="s">
        <v>1116</v>
      </c>
      <c r="I224" s="1">
        <v>166.92741581533244</v>
      </c>
      <c r="J224" s="2">
        <v>45220</v>
      </c>
      <c r="K224">
        <v>481.08</v>
      </c>
      <c r="L224" cm="1">
        <f t="array" ref="L224">_xlfn.IFS(ISBLANK(K224),0,NOT(ISBLANK(K224)),K224)</f>
        <v>481.08</v>
      </c>
      <c r="M224" s="2">
        <v>45140</v>
      </c>
      <c r="N224" s="3">
        <f t="shared" si="15"/>
        <v>2023</v>
      </c>
      <c r="O224" s="3" t="str">
        <f t="shared" si="16"/>
        <v>Aug-2023</v>
      </c>
      <c r="P224" s="3">
        <f t="shared" si="17"/>
        <v>1</v>
      </c>
      <c r="Q224" s="3" t="b">
        <f t="shared" si="18"/>
        <v>0</v>
      </c>
      <c r="R224">
        <f t="shared" si="19"/>
        <v>-80</v>
      </c>
    </row>
    <row r="225" spans="1:18" x14ac:dyDescent="0.4">
      <c r="A225">
        <v>423</v>
      </c>
      <c r="B225" t="s">
        <v>2086</v>
      </c>
      <c r="C225" t="s">
        <v>2975</v>
      </c>
      <c r="D225" t="s">
        <v>1053</v>
      </c>
      <c r="E225" t="s">
        <v>1830</v>
      </c>
      <c r="F225" t="s">
        <v>1835</v>
      </c>
      <c r="G225" t="s">
        <v>1</v>
      </c>
      <c r="H225" t="s">
        <v>1052</v>
      </c>
      <c r="I225" s="1">
        <v>167.67441270671819</v>
      </c>
      <c r="J225" s="2">
        <v>44880</v>
      </c>
      <c r="K225">
        <v>471.33</v>
      </c>
      <c r="L225" cm="1">
        <f t="array" ref="L225">_xlfn.IFS(ISBLANK(K225),0,NOT(ISBLANK(K225)),K225)</f>
        <v>471.33</v>
      </c>
      <c r="M225" s="2">
        <v>45110</v>
      </c>
      <c r="N225" s="3">
        <f t="shared" si="15"/>
        <v>2023</v>
      </c>
      <c r="O225" s="3" t="str">
        <f t="shared" si="16"/>
        <v>Jul-2023</v>
      </c>
      <c r="P225" s="3">
        <f t="shared" si="17"/>
        <v>1</v>
      </c>
      <c r="Q225" s="3" t="b">
        <f t="shared" si="18"/>
        <v>0</v>
      </c>
      <c r="R225">
        <f t="shared" si="19"/>
        <v>230</v>
      </c>
    </row>
    <row r="226" spans="1:18" x14ac:dyDescent="0.4">
      <c r="A226">
        <v>543</v>
      </c>
      <c r="B226" t="s">
        <v>2087</v>
      </c>
      <c r="C226" t="s">
        <v>2976</v>
      </c>
      <c r="D226" t="s">
        <v>835</v>
      </c>
      <c r="E226" t="s">
        <v>1848</v>
      </c>
      <c r="F226" t="s">
        <v>1831</v>
      </c>
      <c r="G226" t="s">
        <v>4</v>
      </c>
      <c r="H226" t="s">
        <v>834</v>
      </c>
      <c r="I226" s="1">
        <v>167.69112964498257</v>
      </c>
      <c r="J226" s="2">
        <v>45206</v>
      </c>
      <c r="K226">
        <v>329.36</v>
      </c>
      <c r="L226" cm="1">
        <f t="array" ref="L226">_xlfn.IFS(ISBLANK(K226),0,NOT(ISBLANK(K226)),K226)</f>
        <v>329.36</v>
      </c>
      <c r="M226" s="2">
        <v>44994</v>
      </c>
      <c r="N226" s="3">
        <f t="shared" si="15"/>
        <v>2023</v>
      </c>
      <c r="O226" s="3" t="str">
        <f t="shared" si="16"/>
        <v>Mar-2023</v>
      </c>
      <c r="P226" s="3">
        <f t="shared" si="17"/>
        <v>1</v>
      </c>
      <c r="Q226" s="3" t="b">
        <f t="shared" si="18"/>
        <v>0</v>
      </c>
      <c r="R226">
        <f t="shared" si="19"/>
        <v>-212</v>
      </c>
    </row>
    <row r="227" spans="1:18" x14ac:dyDescent="0.4">
      <c r="A227">
        <v>199</v>
      </c>
      <c r="B227" t="s">
        <v>2088</v>
      </c>
      <c r="C227" t="s">
        <v>2977</v>
      </c>
      <c r="D227" t="s">
        <v>1465</v>
      </c>
      <c r="E227" t="s">
        <v>1838</v>
      </c>
      <c r="F227" t="s">
        <v>1833</v>
      </c>
      <c r="G227" t="s">
        <v>1</v>
      </c>
      <c r="H227" t="s">
        <v>1464</v>
      </c>
      <c r="I227" s="1">
        <v>168.06580792232506</v>
      </c>
      <c r="J227" s="2">
        <v>44902</v>
      </c>
      <c r="K227">
        <v>133.75</v>
      </c>
      <c r="L227" cm="1">
        <f t="array" ref="L227">_xlfn.IFS(ISBLANK(K227),0,NOT(ISBLANK(K227)),K227)</f>
        <v>133.75</v>
      </c>
      <c r="M227" s="2">
        <v>45134</v>
      </c>
      <c r="N227" s="3">
        <f t="shared" si="15"/>
        <v>2023</v>
      </c>
      <c r="O227" s="3" t="str">
        <f t="shared" si="16"/>
        <v>Jul-2023</v>
      </c>
      <c r="P227" s="3">
        <f t="shared" si="17"/>
        <v>0</v>
      </c>
      <c r="Q227" s="3" t="b">
        <f t="shared" si="18"/>
        <v>0</v>
      </c>
      <c r="R227">
        <f t="shared" si="19"/>
        <v>232</v>
      </c>
    </row>
    <row r="228" spans="1:18" x14ac:dyDescent="0.4">
      <c r="A228">
        <v>85</v>
      </c>
      <c r="B228" t="s">
        <v>2089</v>
      </c>
      <c r="C228" t="s">
        <v>2766</v>
      </c>
      <c r="D228" t="s">
        <v>1661</v>
      </c>
      <c r="E228" t="s">
        <v>1838</v>
      </c>
      <c r="F228" t="s">
        <v>1852</v>
      </c>
      <c r="G228" t="s">
        <v>1</v>
      </c>
      <c r="H228" t="s">
        <v>1660</v>
      </c>
      <c r="I228" s="1">
        <v>168.2007743446317</v>
      </c>
      <c r="J228" s="2">
        <v>45143</v>
      </c>
      <c r="K228">
        <v>301.26</v>
      </c>
      <c r="L228" cm="1">
        <f t="array" ref="L228">_xlfn.IFS(ISBLANK(K228),0,NOT(ISBLANK(K228)),K228)</f>
        <v>301.26</v>
      </c>
      <c r="M228" s="2">
        <v>45202</v>
      </c>
      <c r="N228" s="3">
        <f t="shared" si="15"/>
        <v>2023</v>
      </c>
      <c r="O228" s="3" t="str">
        <f t="shared" si="16"/>
        <v>Oct-2023</v>
      </c>
      <c r="P228" s="3">
        <f t="shared" si="17"/>
        <v>1</v>
      </c>
      <c r="Q228" s="3" t="b">
        <f t="shared" si="18"/>
        <v>0</v>
      </c>
      <c r="R228">
        <f t="shared" si="19"/>
        <v>59</v>
      </c>
    </row>
    <row r="229" spans="1:18" x14ac:dyDescent="0.4">
      <c r="A229">
        <v>18</v>
      </c>
      <c r="B229" t="s">
        <v>2090</v>
      </c>
      <c r="C229" t="s">
        <v>2978</v>
      </c>
      <c r="D229" t="s">
        <v>1779</v>
      </c>
      <c r="E229" t="s">
        <v>1832</v>
      </c>
      <c r="F229" t="s">
        <v>1851</v>
      </c>
      <c r="G229" t="s">
        <v>1</v>
      </c>
      <c r="H229" t="s">
        <v>1778</v>
      </c>
      <c r="I229" s="1">
        <v>170.35030868614487</v>
      </c>
      <c r="J229" s="2">
        <v>45203</v>
      </c>
      <c r="K229">
        <v>471.93</v>
      </c>
      <c r="L229" cm="1">
        <f t="array" ref="L229">_xlfn.IFS(ISBLANK(K229),0,NOT(ISBLANK(K229)),K229)</f>
        <v>471.93</v>
      </c>
      <c r="M229" s="2">
        <v>45118</v>
      </c>
      <c r="N229" s="3">
        <f t="shared" si="15"/>
        <v>2023</v>
      </c>
      <c r="O229" s="3" t="str">
        <f t="shared" si="16"/>
        <v>Jul-2023</v>
      </c>
      <c r="P229" s="3">
        <f t="shared" si="17"/>
        <v>1</v>
      </c>
      <c r="Q229" s="3" t="b">
        <f t="shared" si="18"/>
        <v>0</v>
      </c>
      <c r="R229">
        <f t="shared" si="19"/>
        <v>-85</v>
      </c>
    </row>
    <row r="230" spans="1:18" x14ac:dyDescent="0.4">
      <c r="A230">
        <v>2</v>
      </c>
      <c r="B230" t="s">
        <v>2091</v>
      </c>
      <c r="C230" t="s">
        <v>2979</v>
      </c>
      <c r="D230" t="s">
        <v>1809</v>
      </c>
      <c r="E230" t="s">
        <v>1830</v>
      </c>
      <c r="F230" t="s">
        <v>1831</v>
      </c>
      <c r="G230" t="s">
        <v>1</v>
      </c>
      <c r="H230" t="s">
        <v>1808</v>
      </c>
      <c r="I230" s="1">
        <v>170.44340516598115</v>
      </c>
      <c r="J230" s="2">
        <v>44921</v>
      </c>
      <c r="K230">
        <v>136.91999999999999</v>
      </c>
      <c r="L230" cm="1">
        <f t="array" ref="L230">_xlfn.IFS(ISBLANK(K230),0,NOT(ISBLANK(K230)),K230)</f>
        <v>136.91999999999999</v>
      </c>
      <c r="M230" s="2">
        <v>44927</v>
      </c>
      <c r="N230" s="3">
        <f t="shared" si="15"/>
        <v>2023</v>
      </c>
      <c r="O230" s="3" t="str">
        <f t="shared" si="16"/>
        <v>Jan-2023</v>
      </c>
      <c r="P230" s="3">
        <f t="shared" si="17"/>
        <v>0</v>
      </c>
      <c r="Q230" s="3" t="b">
        <f t="shared" si="18"/>
        <v>0</v>
      </c>
      <c r="R230">
        <f t="shared" si="19"/>
        <v>6</v>
      </c>
    </row>
    <row r="231" spans="1:18" x14ac:dyDescent="0.4">
      <c r="A231">
        <v>670</v>
      </c>
      <c r="B231" t="s">
        <v>2092</v>
      </c>
      <c r="C231" t="s">
        <v>2980</v>
      </c>
      <c r="D231" t="s">
        <v>605</v>
      </c>
      <c r="E231" t="s">
        <v>1830</v>
      </c>
      <c r="F231" t="s">
        <v>1833</v>
      </c>
      <c r="G231" t="s">
        <v>1</v>
      </c>
      <c r="H231" t="s">
        <v>604</v>
      </c>
      <c r="I231" s="1">
        <v>170.87084070607699</v>
      </c>
      <c r="J231" s="2">
        <v>45186</v>
      </c>
      <c r="K231">
        <v>401.26</v>
      </c>
      <c r="L231" cm="1">
        <f t="array" ref="L231">_xlfn.IFS(ISBLANK(K231),0,NOT(ISBLANK(K231)),K231)</f>
        <v>401.26</v>
      </c>
      <c r="M231" s="2">
        <v>44987</v>
      </c>
      <c r="N231" s="3">
        <f t="shared" si="15"/>
        <v>2023</v>
      </c>
      <c r="O231" s="3" t="str">
        <f t="shared" si="16"/>
        <v>Mar-2023</v>
      </c>
      <c r="P231" s="3">
        <f t="shared" si="17"/>
        <v>1</v>
      </c>
      <c r="Q231" s="3" t="b">
        <f t="shared" si="18"/>
        <v>0</v>
      </c>
      <c r="R231">
        <f t="shared" si="19"/>
        <v>-199</v>
      </c>
    </row>
    <row r="232" spans="1:18" x14ac:dyDescent="0.4">
      <c r="A232">
        <v>937</v>
      </c>
      <c r="B232" t="s">
        <v>2093</v>
      </c>
      <c r="C232" t="s">
        <v>2981</v>
      </c>
      <c r="D232" t="s">
        <v>115</v>
      </c>
      <c r="E232" t="s">
        <v>1842</v>
      </c>
      <c r="F232" t="s">
        <v>1835</v>
      </c>
      <c r="G232" t="s">
        <v>1</v>
      </c>
      <c r="H232" t="s">
        <v>114</v>
      </c>
      <c r="I232" s="1">
        <v>171.36363198649138</v>
      </c>
      <c r="J232" s="2">
        <v>45161</v>
      </c>
      <c r="K232">
        <v>246.71</v>
      </c>
      <c r="L232" cm="1">
        <f t="array" ref="L232">_xlfn.IFS(ISBLANK(K232),0,NOT(ISBLANK(K232)),K232)</f>
        <v>246.71</v>
      </c>
      <c r="M232" s="2">
        <v>45189</v>
      </c>
      <c r="N232" s="3">
        <f t="shared" si="15"/>
        <v>2023</v>
      </c>
      <c r="O232" s="3" t="str">
        <f t="shared" si="16"/>
        <v>Sep-2023</v>
      </c>
      <c r="P232" s="3">
        <f t="shared" si="17"/>
        <v>1</v>
      </c>
      <c r="Q232" s="3" t="b">
        <f t="shared" si="18"/>
        <v>0</v>
      </c>
      <c r="R232">
        <f t="shared" si="19"/>
        <v>28</v>
      </c>
    </row>
    <row r="233" spans="1:18" x14ac:dyDescent="0.4">
      <c r="A233">
        <v>792</v>
      </c>
      <c r="B233" t="s">
        <v>2094</v>
      </c>
      <c r="C233" t="s">
        <v>2982</v>
      </c>
      <c r="D233" t="s">
        <v>389</v>
      </c>
      <c r="E233" t="s">
        <v>1847</v>
      </c>
      <c r="F233" t="s">
        <v>1839</v>
      </c>
      <c r="G233" t="s">
        <v>4</v>
      </c>
      <c r="H233" t="s">
        <v>388</v>
      </c>
      <c r="I233" s="1">
        <v>171.90076813635361</v>
      </c>
      <c r="J233" s="2">
        <v>45060</v>
      </c>
      <c r="K233">
        <v>105.69</v>
      </c>
      <c r="L233" cm="1">
        <f t="array" ref="L233">_xlfn.IFS(ISBLANK(K233),0,NOT(ISBLANK(K233)),K233)</f>
        <v>105.69</v>
      </c>
      <c r="M233" s="2">
        <v>44891</v>
      </c>
      <c r="N233" s="3">
        <f t="shared" si="15"/>
        <v>2022</v>
      </c>
      <c r="O233" s="3" t="str">
        <f t="shared" si="16"/>
        <v>Nov-2022</v>
      </c>
      <c r="P233" s="3">
        <f t="shared" si="17"/>
        <v>0</v>
      </c>
      <c r="Q233" s="3" t="b">
        <f t="shared" si="18"/>
        <v>0</v>
      </c>
      <c r="R233">
        <f t="shared" si="19"/>
        <v>-169</v>
      </c>
    </row>
    <row r="234" spans="1:18" x14ac:dyDescent="0.4">
      <c r="A234">
        <v>126</v>
      </c>
      <c r="B234" t="s">
        <v>2095</v>
      </c>
      <c r="C234" t="s">
        <v>2983</v>
      </c>
      <c r="D234" t="s">
        <v>1595</v>
      </c>
      <c r="E234" t="s">
        <v>1845</v>
      </c>
      <c r="F234" t="s">
        <v>1829</v>
      </c>
      <c r="G234" t="s">
        <v>4</v>
      </c>
      <c r="H234" t="s">
        <v>1594</v>
      </c>
      <c r="I234" s="1">
        <v>171.91775681851277</v>
      </c>
      <c r="J234" s="2">
        <v>44987</v>
      </c>
      <c r="K234">
        <v>345.03</v>
      </c>
      <c r="L234" cm="1">
        <f t="array" ref="L234">_xlfn.IFS(ISBLANK(K234),0,NOT(ISBLANK(K234)),K234)</f>
        <v>345.03</v>
      </c>
      <c r="M234" s="2">
        <v>45129</v>
      </c>
      <c r="N234" s="3">
        <f t="shared" si="15"/>
        <v>2023</v>
      </c>
      <c r="O234" s="3" t="str">
        <f t="shared" si="16"/>
        <v>Jul-2023</v>
      </c>
      <c r="P234" s="3">
        <f t="shared" si="17"/>
        <v>1</v>
      </c>
      <c r="Q234" s="3" t="b">
        <f t="shared" si="18"/>
        <v>0</v>
      </c>
      <c r="R234">
        <f t="shared" si="19"/>
        <v>142</v>
      </c>
    </row>
    <row r="235" spans="1:18" x14ac:dyDescent="0.4">
      <c r="A235">
        <v>217</v>
      </c>
      <c r="B235" t="s">
        <v>2096</v>
      </c>
      <c r="C235" t="s">
        <v>2984</v>
      </c>
      <c r="D235" t="s">
        <v>1429</v>
      </c>
      <c r="E235" t="s">
        <v>1843</v>
      </c>
      <c r="F235" t="s">
        <v>1851</v>
      </c>
      <c r="G235" t="s">
        <v>4</v>
      </c>
      <c r="H235" t="s">
        <v>1428</v>
      </c>
      <c r="I235" s="1">
        <v>172.04359341411032</v>
      </c>
      <c r="J235" s="2">
        <v>44987</v>
      </c>
      <c r="K235">
        <v>231.59</v>
      </c>
      <c r="L235" cm="1">
        <f t="array" ref="L235">_xlfn.IFS(ISBLANK(K235),0,NOT(ISBLANK(K235)),K235)</f>
        <v>231.59</v>
      </c>
      <c r="M235" s="2">
        <v>44876</v>
      </c>
      <c r="N235" s="3">
        <f t="shared" si="15"/>
        <v>2022</v>
      </c>
      <c r="O235" s="3" t="str">
        <f t="shared" si="16"/>
        <v>Nov-2022</v>
      </c>
      <c r="P235" s="3">
        <f t="shared" si="17"/>
        <v>1</v>
      </c>
      <c r="Q235" s="3" t="b">
        <f t="shared" si="18"/>
        <v>0</v>
      </c>
      <c r="R235">
        <f t="shared" si="19"/>
        <v>-111</v>
      </c>
    </row>
    <row r="236" spans="1:18" x14ac:dyDescent="0.4">
      <c r="A236">
        <v>871</v>
      </c>
      <c r="B236" t="s">
        <v>2097</v>
      </c>
      <c r="C236" t="s">
        <v>2985</v>
      </c>
      <c r="D236" t="s">
        <v>237</v>
      </c>
      <c r="E236" t="s">
        <v>1834</v>
      </c>
      <c r="F236" t="s">
        <v>1831</v>
      </c>
      <c r="G236" t="s">
        <v>4</v>
      </c>
      <c r="H236" t="s">
        <v>236</v>
      </c>
      <c r="I236" s="1">
        <v>172.41111576815825</v>
      </c>
      <c r="J236" s="2">
        <v>45165</v>
      </c>
      <c r="K236">
        <v>241.63</v>
      </c>
      <c r="L236" cm="1">
        <f t="array" ref="L236">_xlfn.IFS(ISBLANK(K236),0,NOT(ISBLANK(K236)),K236)</f>
        <v>241.63</v>
      </c>
      <c r="M236" s="2">
        <v>45173</v>
      </c>
      <c r="N236" s="3">
        <f t="shared" si="15"/>
        <v>2023</v>
      </c>
      <c r="O236" s="3" t="str">
        <f t="shared" si="16"/>
        <v>Sep-2023</v>
      </c>
      <c r="P236" s="3">
        <f t="shared" si="17"/>
        <v>1</v>
      </c>
      <c r="Q236" s="3" t="b">
        <f t="shared" si="18"/>
        <v>0</v>
      </c>
      <c r="R236">
        <f t="shared" si="19"/>
        <v>8</v>
      </c>
    </row>
    <row r="237" spans="1:18" x14ac:dyDescent="0.4">
      <c r="A237">
        <v>344</v>
      </c>
      <c r="B237" t="s">
        <v>2098</v>
      </c>
      <c r="C237" t="s">
        <v>2986</v>
      </c>
      <c r="D237" t="s">
        <v>1191</v>
      </c>
      <c r="E237" t="s">
        <v>1832</v>
      </c>
      <c r="F237" t="s">
        <v>1833</v>
      </c>
      <c r="G237" t="s">
        <v>4</v>
      </c>
      <c r="H237" t="s">
        <v>1190</v>
      </c>
      <c r="I237" s="1">
        <v>172.50891645836688</v>
      </c>
      <c r="J237" s="2">
        <v>44946</v>
      </c>
      <c r="K237">
        <v>269.75</v>
      </c>
      <c r="L237" cm="1">
        <f t="array" ref="L237">_xlfn.IFS(ISBLANK(K237),0,NOT(ISBLANK(K237)),K237)</f>
        <v>269.75</v>
      </c>
      <c r="M237" s="2">
        <v>45111</v>
      </c>
      <c r="N237" s="3">
        <f t="shared" si="15"/>
        <v>2023</v>
      </c>
      <c r="O237" s="3" t="str">
        <f t="shared" si="16"/>
        <v>Jul-2023</v>
      </c>
      <c r="P237" s="3">
        <f t="shared" si="17"/>
        <v>1</v>
      </c>
      <c r="Q237" s="3" t="b">
        <f t="shared" si="18"/>
        <v>0</v>
      </c>
      <c r="R237">
        <f t="shared" si="19"/>
        <v>165</v>
      </c>
    </row>
    <row r="238" spans="1:18" x14ac:dyDescent="0.4">
      <c r="A238">
        <v>851</v>
      </c>
      <c r="B238" t="s">
        <v>2099</v>
      </c>
      <c r="C238" t="s">
        <v>2987</v>
      </c>
      <c r="D238" t="s">
        <v>277</v>
      </c>
      <c r="E238" t="s">
        <v>1847</v>
      </c>
      <c r="F238" t="s">
        <v>1846</v>
      </c>
      <c r="G238" t="s">
        <v>1</v>
      </c>
      <c r="H238" t="s">
        <v>276</v>
      </c>
      <c r="I238" s="1">
        <v>174.10199938111813</v>
      </c>
      <c r="J238" s="2">
        <v>44846</v>
      </c>
      <c r="L238" cm="1">
        <f t="array" ref="L238">_xlfn.IFS(ISBLANK(K238),0,NOT(ISBLANK(K238)),K238)</f>
        <v>0</v>
      </c>
      <c r="M238" s="2">
        <v>45073</v>
      </c>
      <c r="N238" s="3">
        <f t="shared" si="15"/>
        <v>2023</v>
      </c>
      <c r="O238" s="3" t="str">
        <f t="shared" si="16"/>
        <v>May-2023</v>
      </c>
      <c r="P238" s="3">
        <f t="shared" si="17"/>
        <v>0</v>
      </c>
      <c r="Q238" s="3" t="b">
        <f t="shared" si="18"/>
        <v>0</v>
      </c>
      <c r="R238">
        <f t="shared" si="19"/>
        <v>227</v>
      </c>
    </row>
    <row r="239" spans="1:18" x14ac:dyDescent="0.4">
      <c r="A239">
        <v>421</v>
      </c>
      <c r="B239" t="s">
        <v>2100</v>
      </c>
      <c r="C239" t="s">
        <v>2988</v>
      </c>
      <c r="D239" t="s">
        <v>1057</v>
      </c>
      <c r="E239" t="s">
        <v>1850</v>
      </c>
      <c r="F239" t="s">
        <v>1833</v>
      </c>
      <c r="G239" t="s">
        <v>4</v>
      </c>
      <c r="H239" t="s">
        <v>1056</v>
      </c>
      <c r="I239" s="1">
        <v>175.23058530220752</v>
      </c>
      <c r="J239" s="2">
        <v>45099</v>
      </c>
      <c r="K239">
        <v>421.39</v>
      </c>
      <c r="L239" cm="1">
        <f t="array" ref="L239">_xlfn.IFS(ISBLANK(K239),0,NOT(ISBLANK(K239)),K239)</f>
        <v>421.39</v>
      </c>
      <c r="M239" s="2">
        <v>45100</v>
      </c>
      <c r="N239" s="3">
        <f t="shared" si="15"/>
        <v>2023</v>
      </c>
      <c r="O239" s="3" t="str">
        <f t="shared" si="16"/>
        <v>Jun-2023</v>
      </c>
      <c r="P239" s="3">
        <f t="shared" si="17"/>
        <v>1</v>
      </c>
      <c r="Q239" s="3" t="b">
        <f t="shared" si="18"/>
        <v>0</v>
      </c>
      <c r="R239">
        <f t="shared" si="19"/>
        <v>1</v>
      </c>
    </row>
    <row r="240" spans="1:18" x14ac:dyDescent="0.4">
      <c r="A240">
        <v>860</v>
      </c>
      <c r="B240" t="s">
        <v>2101</v>
      </c>
      <c r="C240" t="s">
        <v>2989</v>
      </c>
      <c r="D240" t="s">
        <v>259</v>
      </c>
      <c r="E240" t="s">
        <v>1840</v>
      </c>
      <c r="F240" t="s">
        <v>1846</v>
      </c>
      <c r="G240" t="s">
        <v>4</v>
      </c>
      <c r="H240" t="s">
        <v>258</v>
      </c>
      <c r="I240" s="1">
        <v>175.54058769314349</v>
      </c>
      <c r="J240" s="2">
        <v>44981</v>
      </c>
      <c r="K240">
        <v>341.12</v>
      </c>
      <c r="L240" cm="1">
        <f t="array" ref="L240">_xlfn.IFS(ISBLANK(K240),0,NOT(ISBLANK(K240)),K240)</f>
        <v>341.12</v>
      </c>
      <c r="N240" s="3">
        <f t="shared" si="15"/>
        <v>1900</v>
      </c>
      <c r="O240" s="3" t="str">
        <f t="shared" si="16"/>
        <v>Missing Date</v>
      </c>
      <c r="P240" s="3">
        <f t="shared" si="17"/>
        <v>1</v>
      </c>
      <c r="Q240" s="3" t="b">
        <f t="shared" si="18"/>
        <v>1</v>
      </c>
      <c r="R240" t="str">
        <f t="shared" si="19"/>
        <v/>
      </c>
    </row>
    <row r="241" spans="1:18" x14ac:dyDescent="0.4">
      <c r="A241">
        <v>653</v>
      </c>
      <c r="B241" t="s">
        <v>2102</v>
      </c>
      <c r="C241" t="s">
        <v>2990</v>
      </c>
      <c r="D241" t="s">
        <v>637</v>
      </c>
      <c r="E241" t="s">
        <v>1850</v>
      </c>
      <c r="F241" t="s">
        <v>1853</v>
      </c>
      <c r="G241" t="s">
        <v>4</v>
      </c>
      <c r="H241" t="s">
        <v>636</v>
      </c>
      <c r="I241" s="1">
        <v>175.72963486265152</v>
      </c>
      <c r="J241" s="2">
        <v>44988</v>
      </c>
      <c r="K241">
        <v>208.73</v>
      </c>
      <c r="L241" cm="1">
        <f t="array" ref="L241">_xlfn.IFS(ISBLANK(K241),0,NOT(ISBLANK(K241)),K241)</f>
        <v>208.73</v>
      </c>
      <c r="M241" s="2">
        <v>45058</v>
      </c>
      <c r="N241" s="3">
        <f t="shared" si="15"/>
        <v>2023</v>
      </c>
      <c r="O241" s="3" t="str">
        <f t="shared" si="16"/>
        <v>May-2023</v>
      </c>
      <c r="P241" s="3">
        <f t="shared" si="17"/>
        <v>1</v>
      </c>
      <c r="Q241" s="3" t="b">
        <f t="shared" si="18"/>
        <v>0</v>
      </c>
      <c r="R241">
        <f t="shared" si="19"/>
        <v>70</v>
      </c>
    </row>
    <row r="242" spans="1:18" x14ac:dyDescent="0.4">
      <c r="A242">
        <v>638</v>
      </c>
      <c r="B242" t="s">
        <v>2103</v>
      </c>
      <c r="C242" t="s">
        <v>2961</v>
      </c>
      <c r="D242" t="s">
        <v>667</v>
      </c>
      <c r="E242" t="s">
        <v>1848</v>
      </c>
      <c r="F242" t="s">
        <v>1851</v>
      </c>
      <c r="G242" t="s">
        <v>4</v>
      </c>
      <c r="H242" t="s">
        <v>666</v>
      </c>
      <c r="I242" s="1">
        <v>175.81274125709785</v>
      </c>
      <c r="J242" s="2">
        <v>44951</v>
      </c>
      <c r="K242">
        <v>249.79</v>
      </c>
      <c r="L242" cm="1">
        <f t="array" ref="L242">_xlfn.IFS(ISBLANK(K242),0,NOT(ISBLANK(K242)),K242)</f>
        <v>249.79</v>
      </c>
      <c r="M242" s="2">
        <v>44924</v>
      </c>
      <c r="N242" s="3">
        <f t="shared" si="15"/>
        <v>2022</v>
      </c>
      <c r="O242" s="3" t="str">
        <f t="shared" si="16"/>
        <v>Dec-2022</v>
      </c>
      <c r="P242" s="3">
        <f t="shared" si="17"/>
        <v>1</v>
      </c>
      <c r="Q242" s="3" t="b">
        <f t="shared" si="18"/>
        <v>0</v>
      </c>
      <c r="R242">
        <f t="shared" si="19"/>
        <v>-27</v>
      </c>
    </row>
    <row r="243" spans="1:18" x14ac:dyDescent="0.4">
      <c r="A243">
        <v>674</v>
      </c>
      <c r="B243" t="s">
        <v>2104</v>
      </c>
      <c r="C243" t="s">
        <v>2991</v>
      </c>
      <c r="D243" t="s">
        <v>599</v>
      </c>
      <c r="E243" t="s">
        <v>1836</v>
      </c>
      <c r="F243" t="s">
        <v>1853</v>
      </c>
      <c r="G243" t="s">
        <v>1</v>
      </c>
      <c r="H243" t="s">
        <v>598</v>
      </c>
      <c r="I243" s="1">
        <v>176.48064379636401</v>
      </c>
      <c r="J243" s="2">
        <v>44796</v>
      </c>
      <c r="K243">
        <v>421.86</v>
      </c>
      <c r="L243" cm="1">
        <f t="array" ref="L243">_xlfn.IFS(ISBLANK(K243),0,NOT(ISBLANK(K243)),K243)</f>
        <v>421.86</v>
      </c>
      <c r="M243" s="2">
        <v>45115</v>
      </c>
      <c r="N243" s="3">
        <f t="shared" si="15"/>
        <v>2023</v>
      </c>
      <c r="O243" s="3" t="str">
        <f t="shared" si="16"/>
        <v>Jul-2023</v>
      </c>
      <c r="P243" s="3">
        <f t="shared" si="17"/>
        <v>1</v>
      </c>
      <c r="Q243" s="3" t="b">
        <f t="shared" si="18"/>
        <v>0</v>
      </c>
      <c r="R243">
        <f t="shared" si="19"/>
        <v>319</v>
      </c>
    </row>
    <row r="244" spans="1:18" x14ac:dyDescent="0.4">
      <c r="A244">
        <v>56</v>
      </c>
      <c r="B244" t="s">
        <v>2105</v>
      </c>
      <c r="C244" t="s">
        <v>2992</v>
      </c>
      <c r="D244" t="s">
        <v>1711</v>
      </c>
      <c r="E244" t="s">
        <v>1842</v>
      </c>
      <c r="F244" t="s">
        <v>1846</v>
      </c>
      <c r="G244" t="s">
        <v>1</v>
      </c>
      <c r="H244" t="s">
        <v>1710</v>
      </c>
      <c r="I244" s="1">
        <v>176.66561515109859</v>
      </c>
      <c r="J244" s="2">
        <v>44912</v>
      </c>
      <c r="K244">
        <v>340.35</v>
      </c>
      <c r="L244" cm="1">
        <f t="array" ref="L244">_xlfn.IFS(ISBLANK(K244),0,NOT(ISBLANK(K244)),K244)</f>
        <v>340.35</v>
      </c>
      <c r="M244" s="2">
        <v>44968</v>
      </c>
      <c r="N244" s="3">
        <f t="shared" si="15"/>
        <v>2023</v>
      </c>
      <c r="O244" s="3" t="str">
        <f t="shared" si="16"/>
        <v>Feb-2023</v>
      </c>
      <c r="P244" s="3">
        <f t="shared" si="17"/>
        <v>1</v>
      </c>
      <c r="Q244" s="3" t="b">
        <f t="shared" si="18"/>
        <v>0</v>
      </c>
      <c r="R244">
        <f t="shared" si="19"/>
        <v>56</v>
      </c>
    </row>
    <row r="245" spans="1:18" x14ac:dyDescent="0.4">
      <c r="A245">
        <v>224</v>
      </c>
      <c r="B245" t="s">
        <v>2106</v>
      </c>
      <c r="C245" t="s">
        <v>2993</v>
      </c>
      <c r="D245" t="s">
        <v>1415</v>
      </c>
      <c r="E245" t="s">
        <v>1832</v>
      </c>
      <c r="F245" t="s">
        <v>1851</v>
      </c>
      <c r="G245" t="s">
        <v>4</v>
      </c>
      <c r="H245" t="s">
        <v>1414</v>
      </c>
      <c r="I245" s="1">
        <v>176.87937082191215</v>
      </c>
      <c r="J245" s="2">
        <v>44937</v>
      </c>
      <c r="K245">
        <v>113.46</v>
      </c>
      <c r="L245" cm="1">
        <f t="array" ref="L245">_xlfn.IFS(ISBLANK(K245),0,NOT(ISBLANK(K245)),K245)</f>
        <v>113.46</v>
      </c>
      <c r="M245" s="2">
        <v>44892</v>
      </c>
      <c r="N245" s="3">
        <f t="shared" si="15"/>
        <v>2022</v>
      </c>
      <c r="O245" s="3" t="str">
        <f t="shared" si="16"/>
        <v>Nov-2022</v>
      </c>
      <c r="P245" s="3">
        <f t="shared" si="17"/>
        <v>0</v>
      </c>
      <c r="Q245" s="3" t="b">
        <f t="shared" si="18"/>
        <v>0</v>
      </c>
      <c r="R245">
        <f t="shared" si="19"/>
        <v>-45</v>
      </c>
    </row>
    <row r="246" spans="1:18" x14ac:dyDescent="0.4">
      <c r="A246">
        <v>500</v>
      </c>
      <c r="B246" t="s">
        <v>2107</v>
      </c>
      <c r="C246" t="s">
        <v>2994</v>
      </c>
      <c r="D246" t="s">
        <v>909</v>
      </c>
      <c r="E246" t="s">
        <v>1834</v>
      </c>
      <c r="F246" t="s">
        <v>1852</v>
      </c>
      <c r="G246" t="s">
        <v>4</v>
      </c>
      <c r="H246" t="s">
        <v>908</v>
      </c>
      <c r="I246" s="1">
        <v>176.93348696353161</v>
      </c>
      <c r="J246" s="2">
        <v>45056</v>
      </c>
      <c r="K246">
        <v>345.36</v>
      </c>
      <c r="L246" cm="1">
        <f t="array" ref="L246">_xlfn.IFS(ISBLANK(K246),0,NOT(ISBLANK(K246)),K246)</f>
        <v>345.36</v>
      </c>
      <c r="M246" s="2">
        <v>44960</v>
      </c>
      <c r="N246" s="3">
        <f t="shared" si="15"/>
        <v>2023</v>
      </c>
      <c r="O246" s="3" t="str">
        <f t="shared" si="16"/>
        <v>Feb-2023</v>
      </c>
      <c r="P246" s="3">
        <f t="shared" si="17"/>
        <v>1</v>
      </c>
      <c r="Q246" s="3" t="b">
        <f t="shared" si="18"/>
        <v>0</v>
      </c>
      <c r="R246">
        <f t="shared" si="19"/>
        <v>-96</v>
      </c>
    </row>
    <row r="247" spans="1:18" x14ac:dyDescent="0.4">
      <c r="A247">
        <v>37</v>
      </c>
      <c r="B247" t="s">
        <v>2108</v>
      </c>
      <c r="C247" t="s">
        <v>2995</v>
      </c>
      <c r="D247" t="s">
        <v>1745</v>
      </c>
      <c r="E247" t="s">
        <v>1838</v>
      </c>
      <c r="F247" t="s">
        <v>1829</v>
      </c>
      <c r="G247" t="s">
        <v>4</v>
      </c>
      <c r="H247" t="s">
        <v>1744</v>
      </c>
      <c r="I247" s="1">
        <v>176.94490994519182</v>
      </c>
      <c r="J247" s="2">
        <v>45064</v>
      </c>
      <c r="K247">
        <v>115.56</v>
      </c>
      <c r="L247" cm="1">
        <f t="array" ref="L247">_xlfn.IFS(ISBLANK(K247),0,NOT(ISBLANK(K247)),K247)</f>
        <v>115.56</v>
      </c>
      <c r="M247" s="2">
        <v>45207</v>
      </c>
      <c r="N247" s="3">
        <f t="shared" si="15"/>
        <v>2023</v>
      </c>
      <c r="O247" s="3" t="str">
        <f t="shared" si="16"/>
        <v>Oct-2023</v>
      </c>
      <c r="P247" s="3">
        <f t="shared" si="17"/>
        <v>0</v>
      </c>
      <c r="Q247" s="3" t="b">
        <f t="shared" si="18"/>
        <v>0</v>
      </c>
      <c r="R247">
        <f t="shared" si="19"/>
        <v>143</v>
      </c>
    </row>
    <row r="248" spans="1:18" x14ac:dyDescent="0.4">
      <c r="A248">
        <v>156</v>
      </c>
      <c r="B248" t="s">
        <v>2109</v>
      </c>
      <c r="C248" t="s">
        <v>2996</v>
      </c>
      <c r="D248" t="s">
        <v>1539</v>
      </c>
      <c r="E248" t="s">
        <v>1845</v>
      </c>
      <c r="F248" t="s">
        <v>1839</v>
      </c>
      <c r="G248" t="s">
        <v>4</v>
      </c>
      <c r="H248" t="s">
        <v>1538</v>
      </c>
      <c r="I248" s="1">
        <v>177.40432483509937</v>
      </c>
      <c r="J248" s="2">
        <v>44844</v>
      </c>
      <c r="K248">
        <v>467.1</v>
      </c>
      <c r="L248" cm="1">
        <f t="array" ref="L248">_xlfn.IFS(ISBLANK(K248),0,NOT(ISBLANK(K248)),K248)</f>
        <v>467.1</v>
      </c>
      <c r="M248" s="2">
        <v>45019</v>
      </c>
      <c r="N248" s="3">
        <f t="shared" si="15"/>
        <v>2023</v>
      </c>
      <c r="O248" s="3" t="str">
        <f t="shared" si="16"/>
        <v>Apr-2023</v>
      </c>
      <c r="P248" s="3">
        <f t="shared" si="17"/>
        <v>1</v>
      </c>
      <c r="Q248" s="3" t="b">
        <f t="shared" si="18"/>
        <v>0</v>
      </c>
      <c r="R248">
        <f t="shared" si="19"/>
        <v>175</v>
      </c>
    </row>
    <row r="249" spans="1:18" x14ac:dyDescent="0.4">
      <c r="A249">
        <v>799</v>
      </c>
      <c r="B249" t="s">
        <v>2110</v>
      </c>
      <c r="C249" t="s">
        <v>2997</v>
      </c>
      <c r="D249" t="s">
        <v>377</v>
      </c>
      <c r="E249" t="s">
        <v>1834</v>
      </c>
      <c r="F249" t="s">
        <v>1837</v>
      </c>
      <c r="G249" t="s">
        <v>1</v>
      </c>
      <c r="H249" t="s">
        <v>376</v>
      </c>
      <c r="I249" s="1">
        <v>177.4113857248916</v>
      </c>
      <c r="J249" s="2">
        <v>44873</v>
      </c>
      <c r="K249">
        <v>222.13</v>
      </c>
      <c r="L249" cm="1">
        <f t="array" ref="L249">_xlfn.IFS(ISBLANK(K249),0,NOT(ISBLANK(K249)),K249)</f>
        <v>222.13</v>
      </c>
      <c r="M249" s="2">
        <v>45138</v>
      </c>
      <c r="N249" s="3">
        <f t="shared" si="15"/>
        <v>2023</v>
      </c>
      <c r="O249" s="3" t="str">
        <f t="shared" si="16"/>
        <v>Jul-2023</v>
      </c>
      <c r="P249" s="3">
        <f t="shared" si="17"/>
        <v>1</v>
      </c>
      <c r="Q249" s="3" t="b">
        <f t="shared" si="18"/>
        <v>0</v>
      </c>
      <c r="R249">
        <f t="shared" si="19"/>
        <v>265</v>
      </c>
    </row>
    <row r="250" spans="1:18" x14ac:dyDescent="0.4">
      <c r="A250">
        <v>603</v>
      </c>
      <c r="B250" t="s">
        <v>2111</v>
      </c>
      <c r="C250" t="s">
        <v>2998</v>
      </c>
      <c r="D250" t="s">
        <v>731</v>
      </c>
      <c r="E250" t="s">
        <v>1842</v>
      </c>
      <c r="F250" t="s">
        <v>1846</v>
      </c>
      <c r="G250" t="s">
        <v>4</v>
      </c>
      <c r="H250" t="s">
        <v>730</v>
      </c>
      <c r="I250" s="1">
        <v>177.72101662803726</v>
      </c>
      <c r="J250" s="2">
        <v>45116</v>
      </c>
      <c r="K250">
        <v>403.79</v>
      </c>
      <c r="L250" cm="1">
        <f t="array" ref="L250">_xlfn.IFS(ISBLANK(K250),0,NOT(ISBLANK(K250)),K250)</f>
        <v>403.79</v>
      </c>
      <c r="M250" s="2">
        <v>45091</v>
      </c>
      <c r="N250" s="3">
        <f t="shared" si="15"/>
        <v>2023</v>
      </c>
      <c r="O250" s="3" t="str">
        <f t="shared" si="16"/>
        <v>Jun-2023</v>
      </c>
      <c r="P250" s="3">
        <f t="shared" si="17"/>
        <v>1</v>
      </c>
      <c r="Q250" s="3" t="b">
        <f t="shared" si="18"/>
        <v>0</v>
      </c>
      <c r="R250">
        <f t="shared" si="19"/>
        <v>-25</v>
      </c>
    </row>
    <row r="251" spans="1:18" x14ac:dyDescent="0.4">
      <c r="A251">
        <v>627</v>
      </c>
      <c r="B251" t="s">
        <v>2112</v>
      </c>
      <c r="C251" t="s">
        <v>2999</v>
      </c>
      <c r="D251" t="s">
        <v>687</v>
      </c>
      <c r="E251" t="s">
        <v>1832</v>
      </c>
      <c r="F251" t="s">
        <v>1849</v>
      </c>
      <c r="G251" t="s">
        <v>1</v>
      </c>
      <c r="H251" t="s">
        <v>686</v>
      </c>
      <c r="I251" s="1">
        <v>179.01642233060647</v>
      </c>
      <c r="J251" s="2">
        <v>44866</v>
      </c>
      <c r="K251">
        <v>466.06</v>
      </c>
      <c r="L251" cm="1">
        <f t="array" ref="L251">_xlfn.IFS(ISBLANK(K251),0,NOT(ISBLANK(K251)),K251)</f>
        <v>466.06</v>
      </c>
      <c r="M251" s="2">
        <v>44966</v>
      </c>
      <c r="N251" s="3">
        <f t="shared" si="15"/>
        <v>2023</v>
      </c>
      <c r="O251" s="3" t="str">
        <f t="shared" si="16"/>
        <v>Feb-2023</v>
      </c>
      <c r="P251" s="3">
        <f t="shared" si="17"/>
        <v>1</v>
      </c>
      <c r="Q251" s="3" t="b">
        <f t="shared" si="18"/>
        <v>0</v>
      </c>
      <c r="R251">
        <f t="shared" si="19"/>
        <v>100</v>
      </c>
    </row>
    <row r="252" spans="1:18" x14ac:dyDescent="0.4">
      <c r="A252">
        <v>4</v>
      </c>
      <c r="B252" t="s">
        <v>2113</v>
      </c>
      <c r="C252" t="s">
        <v>3000</v>
      </c>
      <c r="D252" t="s">
        <v>1805</v>
      </c>
      <c r="E252" t="s">
        <v>1834</v>
      </c>
      <c r="F252" t="s">
        <v>1835</v>
      </c>
      <c r="G252" t="s">
        <v>1</v>
      </c>
      <c r="H252" t="s">
        <v>1804</v>
      </c>
      <c r="I252" s="1">
        <v>179.27408313554932</v>
      </c>
      <c r="J252" s="2">
        <v>45088</v>
      </c>
      <c r="K252">
        <v>238.99</v>
      </c>
      <c r="L252" cm="1">
        <f t="array" ref="L252">_xlfn.IFS(ISBLANK(K252),0,NOT(ISBLANK(K252)),K252)</f>
        <v>238.99</v>
      </c>
      <c r="M252" s="2">
        <v>44988</v>
      </c>
      <c r="N252" s="3">
        <f t="shared" si="15"/>
        <v>2023</v>
      </c>
      <c r="O252" s="3" t="str">
        <f t="shared" si="16"/>
        <v>Mar-2023</v>
      </c>
      <c r="P252" s="3">
        <f t="shared" si="17"/>
        <v>1</v>
      </c>
      <c r="Q252" s="3" t="b">
        <f t="shared" si="18"/>
        <v>0</v>
      </c>
      <c r="R252">
        <f t="shared" si="19"/>
        <v>-100</v>
      </c>
    </row>
    <row r="253" spans="1:18" x14ac:dyDescent="0.4">
      <c r="A253">
        <v>655</v>
      </c>
      <c r="B253" t="s">
        <v>2114</v>
      </c>
      <c r="C253" t="s">
        <v>3001</v>
      </c>
      <c r="D253" t="s">
        <v>633</v>
      </c>
      <c r="E253" t="s">
        <v>1830</v>
      </c>
      <c r="F253" t="s">
        <v>1839</v>
      </c>
      <c r="G253" t="s">
        <v>1</v>
      </c>
      <c r="H253" t="s">
        <v>632</v>
      </c>
      <c r="I253" s="1">
        <v>179.69112267615284</v>
      </c>
      <c r="J253" s="2">
        <v>45119</v>
      </c>
      <c r="K253">
        <v>194.06</v>
      </c>
      <c r="L253" cm="1">
        <f t="array" ref="L253">_xlfn.IFS(ISBLANK(K253),0,NOT(ISBLANK(K253)),K253)</f>
        <v>194.06</v>
      </c>
      <c r="M253" s="2">
        <v>45096</v>
      </c>
      <c r="N253" s="3">
        <f t="shared" si="15"/>
        <v>2023</v>
      </c>
      <c r="O253" s="3" t="str">
        <f t="shared" si="16"/>
        <v>Jun-2023</v>
      </c>
      <c r="P253" s="3">
        <f t="shared" si="17"/>
        <v>1</v>
      </c>
      <c r="Q253" s="3" t="b">
        <f t="shared" si="18"/>
        <v>0</v>
      </c>
      <c r="R253">
        <f t="shared" si="19"/>
        <v>-23</v>
      </c>
    </row>
    <row r="254" spans="1:18" x14ac:dyDescent="0.4">
      <c r="A254">
        <v>704</v>
      </c>
      <c r="B254" t="s">
        <v>2115</v>
      </c>
      <c r="C254" t="s">
        <v>3002</v>
      </c>
      <c r="D254" t="s">
        <v>547</v>
      </c>
      <c r="E254" t="s">
        <v>1832</v>
      </c>
      <c r="F254" t="s">
        <v>1835</v>
      </c>
      <c r="G254" t="s">
        <v>1</v>
      </c>
      <c r="H254" t="s">
        <v>546</v>
      </c>
      <c r="I254" s="1">
        <v>180.24967567590173</v>
      </c>
      <c r="J254" s="2">
        <v>44882</v>
      </c>
      <c r="K254">
        <v>124.22</v>
      </c>
      <c r="L254" cm="1">
        <f t="array" ref="L254">_xlfn.IFS(ISBLANK(K254),0,NOT(ISBLANK(K254)),K254)</f>
        <v>124.22</v>
      </c>
      <c r="M254" s="2">
        <v>45079</v>
      </c>
      <c r="N254" s="3">
        <f t="shared" si="15"/>
        <v>2023</v>
      </c>
      <c r="O254" s="3" t="str">
        <f t="shared" si="16"/>
        <v>Jun-2023</v>
      </c>
      <c r="P254" s="3">
        <f t="shared" si="17"/>
        <v>0</v>
      </c>
      <c r="Q254" s="3" t="b">
        <f t="shared" si="18"/>
        <v>0</v>
      </c>
      <c r="R254">
        <f t="shared" si="19"/>
        <v>197</v>
      </c>
    </row>
    <row r="255" spans="1:18" x14ac:dyDescent="0.4">
      <c r="A255">
        <v>625</v>
      </c>
      <c r="B255" t="s">
        <v>2116</v>
      </c>
      <c r="C255" t="s">
        <v>3003</v>
      </c>
      <c r="D255" t="s">
        <v>691</v>
      </c>
      <c r="E255" t="s">
        <v>1828</v>
      </c>
      <c r="F255" t="s">
        <v>1846</v>
      </c>
      <c r="G255" t="s">
        <v>1</v>
      </c>
      <c r="H255" t="s">
        <v>690</v>
      </c>
      <c r="I255" s="1">
        <v>181.48773318366261</v>
      </c>
      <c r="J255" s="2">
        <v>45177</v>
      </c>
      <c r="K255">
        <v>260.56</v>
      </c>
      <c r="L255" cm="1">
        <f t="array" ref="L255">_xlfn.IFS(ISBLANK(K255),0,NOT(ISBLANK(K255)),K255)</f>
        <v>260.56</v>
      </c>
      <c r="M255" s="2">
        <v>45205</v>
      </c>
      <c r="N255" s="3">
        <f t="shared" si="15"/>
        <v>2023</v>
      </c>
      <c r="O255" s="3" t="str">
        <f t="shared" si="16"/>
        <v>Oct-2023</v>
      </c>
      <c r="P255" s="3">
        <f t="shared" si="17"/>
        <v>1</v>
      </c>
      <c r="Q255" s="3" t="b">
        <f t="shared" si="18"/>
        <v>0</v>
      </c>
      <c r="R255">
        <f t="shared" si="19"/>
        <v>28</v>
      </c>
    </row>
    <row r="256" spans="1:18" x14ac:dyDescent="0.4">
      <c r="A256">
        <v>454</v>
      </c>
      <c r="B256" t="s">
        <v>2117</v>
      </c>
      <c r="C256" t="s">
        <v>3004</v>
      </c>
      <c r="D256" t="s">
        <v>997</v>
      </c>
      <c r="E256" t="s">
        <v>1830</v>
      </c>
      <c r="F256" t="s">
        <v>1849</v>
      </c>
      <c r="G256" t="s">
        <v>1</v>
      </c>
      <c r="H256" t="s">
        <v>996</v>
      </c>
      <c r="I256" s="1">
        <v>182.33009167885317</v>
      </c>
      <c r="J256" s="2">
        <v>45105</v>
      </c>
      <c r="K256">
        <v>142.43</v>
      </c>
      <c r="L256" cm="1">
        <f t="array" ref="L256">_xlfn.IFS(ISBLANK(K256),0,NOT(ISBLANK(K256)),K256)</f>
        <v>142.43</v>
      </c>
      <c r="M256" s="2">
        <v>44911</v>
      </c>
      <c r="N256" s="3">
        <f t="shared" si="15"/>
        <v>2022</v>
      </c>
      <c r="O256" s="3" t="str">
        <f t="shared" si="16"/>
        <v>Dec-2022</v>
      </c>
      <c r="P256" s="3">
        <f t="shared" si="17"/>
        <v>0</v>
      </c>
      <c r="Q256" s="3" t="b">
        <f t="shared" si="18"/>
        <v>0</v>
      </c>
      <c r="R256">
        <f t="shared" si="19"/>
        <v>-194</v>
      </c>
    </row>
    <row r="257" spans="1:18" x14ac:dyDescent="0.4">
      <c r="A257">
        <v>415</v>
      </c>
      <c r="B257" t="s">
        <v>2118</v>
      </c>
      <c r="C257" t="s">
        <v>3005</v>
      </c>
      <c r="D257" t="s">
        <v>1069</v>
      </c>
      <c r="E257" t="s">
        <v>1841</v>
      </c>
      <c r="F257" t="s">
        <v>1846</v>
      </c>
      <c r="G257" t="s">
        <v>4</v>
      </c>
      <c r="H257" t="s">
        <v>1068</v>
      </c>
      <c r="I257" s="1">
        <v>184.5502799452581</v>
      </c>
      <c r="J257" s="2">
        <v>45022</v>
      </c>
      <c r="K257">
        <v>391.28</v>
      </c>
      <c r="L257" cm="1">
        <f t="array" ref="L257">_xlfn.IFS(ISBLANK(K257),0,NOT(ISBLANK(K257)),K257)</f>
        <v>391.28</v>
      </c>
      <c r="M257" s="2">
        <v>45179</v>
      </c>
      <c r="N257" s="3">
        <f t="shared" si="15"/>
        <v>2023</v>
      </c>
      <c r="O257" s="3" t="str">
        <f t="shared" si="16"/>
        <v>Sep-2023</v>
      </c>
      <c r="P257" s="3">
        <f t="shared" si="17"/>
        <v>1</v>
      </c>
      <c r="Q257" s="3" t="b">
        <f t="shared" si="18"/>
        <v>0</v>
      </c>
      <c r="R257">
        <f t="shared" si="19"/>
        <v>157</v>
      </c>
    </row>
    <row r="258" spans="1:18" x14ac:dyDescent="0.4">
      <c r="A258">
        <v>61</v>
      </c>
      <c r="B258" t="s">
        <v>2119</v>
      </c>
      <c r="C258" t="s">
        <v>3006</v>
      </c>
      <c r="D258" t="s">
        <v>1701</v>
      </c>
      <c r="E258" t="s">
        <v>1850</v>
      </c>
      <c r="F258" t="s">
        <v>1833</v>
      </c>
      <c r="G258" t="s">
        <v>4</v>
      </c>
      <c r="H258" t="s">
        <v>1700</v>
      </c>
      <c r="I258" s="1">
        <v>185.69330513348984</v>
      </c>
      <c r="J258" s="2">
        <v>44876</v>
      </c>
      <c r="K258">
        <v>104.18</v>
      </c>
      <c r="L258" cm="1">
        <f t="array" ref="L258">_xlfn.IFS(ISBLANK(K258),0,NOT(ISBLANK(K258)),K258)</f>
        <v>104.18</v>
      </c>
      <c r="M258" s="2">
        <v>45035</v>
      </c>
      <c r="N258" s="3">
        <f t="shared" si="15"/>
        <v>2023</v>
      </c>
      <c r="O258" s="3" t="str">
        <f t="shared" si="16"/>
        <v>Apr-2023</v>
      </c>
      <c r="P258" s="3">
        <f t="shared" si="17"/>
        <v>0</v>
      </c>
      <c r="Q258" s="3" t="b">
        <f t="shared" si="18"/>
        <v>0</v>
      </c>
      <c r="R258">
        <f t="shared" si="19"/>
        <v>159</v>
      </c>
    </row>
    <row r="259" spans="1:18" x14ac:dyDescent="0.4">
      <c r="A259">
        <v>379</v>
      </c>
      <c r="B259" t="s">
        <v>2120</v>
      </c>
      <c r="C259" t="s">
        <v>3007</v>
      </c>
      <c r="D259" t="s">
        <v>1129</v>
      </c>
      <c r="E259" t="s">
        <v>1838</v>
      </c>
      <c r="F259" t="s">
        <v>1851</v>
      </c>
      <c r="G259" t="s">
        <v>4</v>
      </c>
      <c r="H259" t="s">
        <v>1128</v>
      </c>
      <c r="I259" s="1">
        <v>186.25054012628635</v>
      </c>
      <c r="J259" s="2">
        <v>45015</v>
      </c>
      <c r="K259">
        <v>498.74</v>
      </c>
      <c r="L259" cm="1">
        <f t="array" ref="L259">_xlfn.IFS(ISBLANK(K259),0,NOT(ISBLANK(K259)),K259)</f>
        <v>498.74</v>
      </c>
      <c r="M259" s="2">
        <v>44935</v>
      </c>
      <c r="N259" s="3">
        <f t="shared" ref="N259:N322" si="20">YEAR(M259)</f>
        <v>2023</v>
      </c>
      <c r="O259" s="3" t="str">
        <f t="shared" ref="O259:O322" si="21">IF(ISBLANK(M259),"Missing Date",TEXT(M259,"MMM-YYYY"))</f>
        <v>Jan-2023</v>
      </c>
      <c r="P259" s="3">
        <f t="shared" ref="P259:P322" si="22">IF(K259&gt;I259,1,0)</f>
        <v>1</v>
      </c>
      <c r="Q259" s="3" t="b">
        <f t="shared" ref="Q259:Q322" si="23">OR(ISBLANK(J259),ISBLANK(M259))</f>
        <v>0</v>
      </c>
      <c r="R259">
        <f t="shared" ref="R259:R322" si="24">IF(Q259,"",M259-J259)</f>
        <v>-80</v>
      </c>
    </row>
    <row r="260" spans="1:18" x14ac:dyDescent="0.4">
      <c r="A260">
        <v>577</v>
      </c>
      <c r="B260" t="s">
        <v>2121</v>
      </c>
      <c r="C260" t="s">
        <v>3008</v>
      </c>
      <c r="D260" t="s">
        <v>777</v>
      </c>
      <c r="E260" t="s">
        <v>1850</v>
      </c>
      <c r="F260" t="s">
        <v>1853</v>
      </c>
      <c r="G260" t="s">
        <v>4</v>
      </c>
      <c r="H260" t="s">
        <v>776</v>
      </c>
      <c r="I260" s="1">
        <v>186.2705023442758</v>
      </c>
      <c r="J260" s="2">
        <v>44922</v>
      </c>
      <c r="K260">
        <v>201.15</v>
      </c>
      <c r="L260" cm="1">
        <f t="array" ref="L260">_xlfn.IFS(ISBLANK(K260),0,NOT(ISBLANK(K260)),K260)</f>
        <v>201.15</v>
      </c>
      <c r="M260" s="2">
        <v>45198</v>
      </c>
      <c r="N260" s="3">
        <f t="shared" si="20"/>
        <v>2023</v>
      </c>
      <c r="O260" s="3" t="str">
        <f t="shared" si="21"/>
        <v>Sep-2023</v>
      </c>
      <c r="P260" s="3">
        <f t="shared" si="22"/>
        <v>1</v>
      </c>
      <c r="Q260" s="3" t="b">
        <f t="shared" si="23"/>
        <v>0</v>
      </c>
      <c r="R260">
        <f t="shared" si="24"/>
        <v>276</v>
      </c>
    </row>
    <row r="261" spans="1:18" x14ac:dyDescent="0.4">
      <c r="A261">
        <v>335</v>
      </c>
      <c r="B261" t="s">
        <v>2122</v>
      </c>
      <c r="C261" t="s">
        <v>3009</v>
      </c>
      <c r="D261" t="s">
        <v>1209</v>
      </c>
      <c r="E261" t="s">
        <v>1841</v>
      </c>
      <c r="F261" t="s">
        <v>1846</v>
      </c>
      <c r="G261" t="s">
        <v>1</v>
      </c>
      <c r="H261" t="s">
        <v>1208</v>
      </c>
      <c r="I261" s="1">
        <v>186.33508969128542</v>
      </c>
      <c r="J261" s="2">
        <v>44882</v>
      </c>
      <c r="K261">
        <v>133.29</v>
      </c>
      <c r="L261" cm="1">
        <f t="array" ref="L261">_xlfn.IFS(ISBLANK(K261),0,NOT(ISBLANK(K261)),K261)</f>
        <v>133.29</v>
      </c>
      <c r="M261" s="2">
        <v>45087</v>
      </c>
      <c r="N261" s="3">
        <f t="shared" si="20"/>
        <v>2023</v>
      </c>
      <c r="O261" s="3" t="str">
        <f t="shared" si="21"/>
        <v>Jun-2023</v>
      </c>
      <c r="P261" s="3">
        <f t="shared" si="22"/>
        <v>0</v>
      </c>
      <c r="Q261" s="3" t="b">
        <f t="shared" si="23"/>
        <v>0</v>
      </c>
      <c r="R261">
        <f t="shared" si="24"/>
        <v>205</v>
      </c>
    </row>
    <row r="262" spans="1:18" x14ac:dyDescent="0.4">
      <c r="A262">
        <v>879</v>
      </c>
      <c r="B262" t="s">
        <v>2123</v>
      </c>
      <c r="C262" t="s">
        <v>3010</v>
      </c>
      <c r="D262" t="s">
        <v>223</v>
      </c>
      <c r="E262" t="s">
        <v>1845</v>
      </c>
      <c r="F262" t="s">
        <v>1853</v>
      </c>
      <c r="G262" t="s">
        <v>4</v>
      </c>
      <c r="H262" t="s">
        <v>222</v>
      </c>
      <c r="I262" s="1">
        <v>186.58707610502574</v>
      </c>
      <c r="J262" s="2">
        <v>45087</v>
      </c>
      <c r="K262">
        <v>497.3</v>
      </c>
      <c r="L262" cm="1">
        <f t="array" ref="L262">_xlfn.IFS(ISBLANK(K262),0,NOT(ISBLANK(K262)),K262)</f>
        <v>497.3</v>
      </c>
      <c r="M262" s="2">
        <v>45233</v>
      </c>
      <c r="N262" s="3">
        <f t="shared" si="20"/>
        <v>2023</v>
      </c>
      <c r="O262" s="3" t="str">
        <f t="shared" si="21"/>
        <v>Nov-2023</v>
      </c>
      <c r="P262" s="3">
        <f t="shared" si="22"/>
        <v>1</v>
      </c>
      <c r="Q262" s="3" t="b">
        <f t="shared" si="23"/>
        <v>0</v>
      </c>
      <c r="R262">
        <f t="shared" si="24"/>
        <v>146</v>
      </c>
    </row>
    <row r="263" spans="1:18" x14ac:dyDescent="0.4">
      <c r="A263">
        <v>654</v>
      </c>
      <c r="B263" t="s">
        <v>2124</v>
      </c>
      <c r="C263" t="s">
        <v>3011</v>
      </c>
      <c r="D263" t="s">
        <v>635</v>
      </c>
      <c r="E263" t="s">
        <v>1828</v>
      </c>
      <c r="F263" t="s">
        <v>1835</v>
      </c>
      <c r="G263" t="s">
        <v>4</v>
      </c>
      <c r="H263" t="s">
        <v>634</v>
      </c>
      <c r="I263" s="1">
        <v>186.92317823679269</v>
      </c>
      <c r="J263" s="2">
        <v>45158</v>
      </c>
      <c r="K263">
        <v>239.74</v>
      </c>
      <c r="L263" cm="1">
        <f t="array" ref="L263">_xlfn.IFS(ISBLANK(K263),0,NOT(ISBLANK(K263)),K263)</f>
        <v>239.74</v>
      </c>
      <c r="M263" s="2">
        <v>44921</v>
      </c>
      <c r="N263" s="3">
        <f t="shared" si="20"/>
        <v>2022</v>
      </c>
      <c r="O263" s="3" t="str">
        <f t="shared" si="21"/>
        <v>Dec-2022</v>
      </c>
      <c r="P263" s="3">
        <f t="shared" si="22"/>
        <v>1</v>
      </c>
      <c r="Q263" s="3" t="b">
        <f t="shared" si="23"/>
        <v>0</v>
      </c>
      <c r="R263">
        <f t="shared" si="24"/>
        <v>-237</v>
      </c>
    </row>
    <row r="264" spans="1:18" x14ac:dyDescent="0.4">
      <c r="A264">
        <v>762</v>
      </c>
      <c r="B264" t="s">
        <v>2125</v>
      </c>
      <c r="C264" t="s">
        <v>3012</v>
      </c>
      <c r="D264" t="s">
        <v>443</v>
      </c>
      <c r="E264" t="s">
        <v>1848</v>
      </c>
      <c r="F264" t="s">
        <v>1839</v>
      </c>
      <c r="G264" t="s">
        <v>4</v>
      </c>
      <c r="H264" t="s">
        <v>442</v>
      </c>
      <c r="I264" s="1">
        <v>187.1156443393491</v>
      </c>
      <c r="J264" s="2">
        <v>45150</v>
      </c>
      <c r="K264">
        <v>318.86</v>
      </c>
      <c r="L264" cm="1">
        <f t="array" ref="L264">_xlfn.IFS(ISBLANK(K264),0,NOT(ISBLANK(K264)),K264)</f>
        <v>318.86</v>
      </c>
      <c r="M264" s="2">
        <v>45042</v>
      </c>
      <c r="N264" s="3">
        <f t="shared" si="20"/>
        <v>2023</v>
      </c>
      <c r="O264" s="3" t="str">
        <f t="shared" si="21"/>
        <v>Apr-2023</v>
      </c>
      <c r="P264" s="3">
        <f t="shared" si="22"/>
        <v>1</v>
      </c>
      <c r="Q264" s="3" t="b">
        <f t="shared" si="23"/>
        <v>0</v>
      </c>
      <c r="R264">
        <f t="shared" si="24"/>
        <v>-108</v>
      </c>
    </row>
    <row r="265" spans="1:18" x14ac:dyDescent="0.4">
      <c r="A265">
        <v>33</v>
      </c>
      <c r="B265" t="s">
        <v>2126</v>
      </c>
      <c r="C265" t="s">
        <v>3013</v>
      </c>
      <c r="D265" t="s">
        <v>1753</v>
      </c>
      <c r="E265" t="s">
        <v>1830</v>
      </c>
      <c r="F265" t="s">
        <v>1831</v>
      </c>
      <c r="G265" t="s">
        <v>1</v>
      </c>
      <c r="H265" t="s">
        <v>1752</v>
      </c>
      <c r="I265" s="1">
        <v>187.78155164833919</v>
      </c>
      <c r="J265" s="2">
        <v>45041</v>
      </c>
      <c r="K265">
        <v>256.12</v>
      </c>
      <c r="L265" cm="1">
        <f t="array" ref="L265">_xlfn.IFS(ISBLANK(K265),0,NOT(ISBLANK(K265)),K265)</f>
        <v>256.12</v>
      </c>
      <c r="M265" s="2">
        <v>45227</v>
      </c>
      <c r="N265" s="3">
        <f t="shared" si="20"/>
        <v>2023</v>
      </c>
      <c r="O265" s="3" t="str">
        <f t="shared" si="21"/>
        <v>Oct-2023</v>
      </c>
      <c r="P265" s="3">
        <f t="shared" si="22"/>
        <v>1</v>
      </c>
      <c r="Q265" s="3" t="b">
        <f t="shared" si="23"/>
        <v>0</v>
      </c>
      <c r="R265">
        <f t="shared" si="24"/>
        <v>186</v>
      </c>
    </row>
    <row r="266" spans="1:18" x14ac:dyDescent="0.4">
      <c r="A266">
        <v>484</v>
      </c>
      <c r="B266" t="s">
        <v>2127</v>
      </c>
      <c r="C266" t="s">
        <v>2803</v>
      </c>
      <c r="D266" t="s">
        <v>939</v>
      </c>
      <c r="E266" t="s">
        <v>1832</v>
      </c>
      <c r="F266" t="s">
        <v>1852</v>
      </c>
      <c r="G266" t="s">
        <v>1</v>
      </c>
      <c r="H266" t="s">
        <v>938</v>
      </c>
      <c r="I266" s="1">
        <v>188.09381178538783</v>
      </c>
      <c r="J266" s="2">
        <v>44941</v>
      </c>
      <c r="K266">
        <v>460.19</v>
      </c>
      <c r="L266" cm="1">
        <f t="array" ref="L266">_xlfn.IFS(ISBLANK(K266),0,NOT(ISBLANK(K266)),K266)</f>
        <v>460.19</v>
      </c>
      <c r="M266" s="2">
        <v>44987</v>
      </c>
      <c r="N266" s="3">
        <f t="shared" si="20"/>
        <v>2023</v>
      </c>
      <c r="O266" s="3" t="str">
        <f t="shared" si="21"/>
        <v>Mar-2023</v>
      </c>
      <c r="P266" s="3">
        <f t="shared" si="22"/>
        <v>1</v>
      </c>
      <c r="Q266" s="3" t="b">
        <f t="shared" si="23"/>
        <v>0</v>
      </c>
      <c r="R266">
        <f t="shared" si="24"/>
        <v>46</v>
      </c>
    </row>
    <row r="267" spans="1:18" x14ac:dyDescent="0.4">
      <c r="A267">
        <v>686</v>
      </c>
      <c r="B267" t="s">
        <v>2128</v>
      </c>
      <c r="C267" t="s">
        <v>3014</v>
      </c>
      <c r="D267" t="s">
        <v>581</v>
      </c>
      <c r="E267" t="s">
        <v>1850</v>
      </c>
      <c r="F267" t="s">
        <v>1853</v>
      </c>
      <c r="G267" t="s">
        <v>4</v>
      </c>
      <c r="H267" t="s">
        <v>580</v>
      </c>
      <c r="I267" s="1">
        <v>188.92415730151916</v>
      </c>
      <c r="J267" s="2">
        <v>44956</v>
      </c>
      <c r="K267">
        <v>313.93</v>
      </c>
      <c r="L267" cm="1">
        <f t="array" ref="L267">_xlfn.IFS(ISBLANK(K267),0,NOT(ISBLANK(K267)),K267)</f>
        <v>313.93</v>
      </c>
      <c r="M267" s="2">
        <v>45102</v>
      </c>
      <c r="N267" s="3">
        <f t="shared" si="20"/>
        <v>2023</v>
      </c>
      <c r="O267" s="3" t="str">
        <f t="shared" si="21"/>
        <v>Jun-2023</v>
      </c>
      <c r="P267" s="3">
        <f t="shared" si="22"/>
        <v>1</v>
      </c>
      <c r="Q267" s="3" t="b">
        <f t="shared" si="23"/>
        <v>0</v>
      </c>
      <c r="R267">
        <f t="shared" si="24"/>
        <v>146</v>
      </c>
    </row>
    <row r="268" spans="1:18" x14ac:dyDescent="0.4">
      <c r="A268">
        <v>271</v>
      </c>
      <c r="B268" t="s">
        <v>2129</v>
      </c>
      <c r="C268" t="s">
        <v>3000</v>
      </c>
      <c r="D268" t="s">
        <v>1329</v>
      </c>
      <c r="E268" t="s">
        <v>1834</v>
      </c>
      <c r="F268" t="s">
        <v>1853</v>
      </c>
      <c r="G268" t="s">
        <v>1</v>
      </c>
      <c r="H268" t="s">
        <v>1328</v>
      </c>
      <c r="I268" s="1">
        <v>189.1924753957577</v>
      </c>
      <c r="J268" s="2">
        <v>45014</v>
      </c>
      <c r="K268">
        <v>126.29</v>
      </c>
      <c r="L268" cm="1">
        <f t="array" ref="L268">_xlfn.IFS(ISBLANK(K268),0,NOT(ISBLANK(K268)),K268)</f>
        <v>126.29</v>
      </c>
      <c r="M268" s="2">
        <v>45155</v>
      </c>
      <c r="N268" s="3">
        <f t="shared" si="20"/>
        <v>2023</v>
      </c>
      <c r="O268" s="3" t="str">
        <f t="shared" si="21"/>
        <v>Aug-2023</v>
      </c>
      <c r="P268" s="3">
        <f t="shared" si="22"/>
        <v>0</v>
      </c>
      <c r="Q268" s="3" t="b">
        <f t="shared" si="23"/>
        <v>0</v>
      </c>
      <c r="R268">
        <f t="shared" si="24"/>
        <v>141</v>
      </c>
    </row>
    <row r="269" spans="1:18" x14ac:dyDescent="0.4">
      <c r="A269">
        <v>191</v>
      </c>
      <c r="B269" t="s">
        <v>2130</v>
      </c>
      <c r="C269" t="s">
        <v>3015</v>
      </c>
      <c r="D269" t="s">
        <v>1479</v>
      </c>
      <c r="E269" t="s">
        <v>1848</v>
      </c>
      <c r="F269" t="s">
        <v>1835</v>
      </c>
      <c r="G269" t="s">
        <v>1</v>
      </c>
      <c r="H269" t="s">
        <v>1478</v>
      </c>
      <c r="I269" s="1">
        <v>189.43930246084739</v>
      </c>
      <c r="J269" s="2">
        <v>45045</v>
      </c>
      <c r="K269">
        <v>474.72</v>
      </c>
      <c r="L269" cm="1">
        <f t="array" ref="L269">_xlfn.IFS(ISBLANK(K269),0,NOT(ISBLANK(K269)),K269)</f>
        <v>474.72</v>
      </c>
      <c r="M269" s="2">
        <v>45016</v>
      </c>
      <c r="N269" s="3">
        <f t="shared" si="20"/>
        <v>2023</v>
      </c>
      <c r="O269" s="3" t="str">
        <f t="shared" si="21"/>
        <v>Mar-2023</v>
      </c>
      <c r="P269" s="3">
        <f t="shared" si="22"/>
        <v>1</v>
      </c>
      <c r="Q269" s="3" t="b">
        <f t="shared" si="23"/>
        <v>0</v>
      </c>
      <c r="R269">
        <f t="shared" si="24"/>
        <v>-29</v>
      </c>
    </row>
    <row r="270" spans="1:18" x14ac:dyDescent="0.4">
      <c r="A270">
        <v>841</v>
      </c>
      <c r="B270" t="s">
        <v>2131</v>
      </c>
      <c r="C270" t="s">
        <v>3016</v>
      </c>
      <c r="D270" t="s">
        <v>295</v>
      </c>
      <c r="E270" t="s">
        <v>1832</v>
      </c>
      <c r="F270" t="s">
        <v>1846</v>
      </c>
      <c r="G270" t="s">
        <v>4</v>
      </c>
      <c r="H270" t="s">
        <v>294</v>
      </c>
      <c r="I270" s="1">
        <v>189.73443938712484</v>
      </c>
      <c r="J270" s="2">
        <v>45093</v>
      </c>
      <c r="K270">
        <v>423.25</v>
      </c>
      <c r="L270" cm="1">
        <f t="array" ref="L270">_xlfn.IFS(ISBLANK(K270),0,NOT(ISBLANK(K270)),K270)</f>
        <v>423.25</v>
      </c>
      <c r="M270" s="2">
        <v>45191</v>
      </c>
      <c r="N270" s="3">
        <f t="shared" si="20"/>
        <v>2023</v>
      </c>
      <c r="O270" s="3" t="str">
        <f t="shared" si="21"/>
        <v>Sep-2023</v>
      </c>
      <c r="P270" s="3">
        <f t="shared" si="22"/>
        <v>1</v>
      </c>
      <c r="Q270" s="3" t="b">
        <f t="shared" si="23"/>
        <v>0</v>
      </c>
      <c r="R270">
        <f t="shared" si="24"/>
        <v>98</v>
      </c>
    </row>
    <row r="271" spans="1:18" x14ac:dyDescent="0.4">
      <c r="A271">
        <v>375</v>
      </c>
      <c r="B271" t="s">
        <v>2132</v>
      </c>
      <c r="C271" t="s">
        <v>3017</v>
      </c>
      <c r="D271" t="s">
        <v>1137</v>
      </c>
      <c r="E271" t="s">
        <v>1830</v>
      </c>
      <c r="F271" t="s">
        <v>1844</v>
      </c>
      <c r="G271" t="s">
        <v>4</v>
      </c>
      <c r="H271" t="s">
        <v>1136</v>
      </c>
      <c r="I271" s="1">
        <v>190.10978281988918</v>
      </c>
      <c r="J271" s="2">
        <v>44901</v>
      </c>
      <c r="K271">
        <v>409.83</v>
      </c>
      <c r="L271" cm="1">
        <f t="array" ref="L271">_xlfn.IFS(ISBLANK(K271),0,NOT(ISBLANK(K271)),K271)</f>
        <v>409.83</v>
      </c>
      <c r="M271" s="2">
        <v>44899</v>
      </c>
      <c r="N271" s="3">
        <f t="shared" si="20"/>
        <v>2022</v>
      </c>
      <c r="O271" s="3" t="str">
        <f t="shared" si="21"/>
        <v>Dec-2022</v>
      </c>
      <c r="P271" s="3">
        <f t="shared" si="22"/>
        <v>1</v>
      </c>
      <c r="Q271" s="3" t="b">
        <f t="shared" si="23"/>
        <v>0</v>
      </c>
      <c r="R271">
        <f t="shared" si="24"/>
        <v>-2</v>
      </c>
    </row>
    <row r="272" spans="1:18" x14ac:dyDescent="0.4">
      <c r="A272">
        <v>396</v>
      </c>
      <c r="B272" t="s">
        <v>2133</v>
      </c>
      <c r="C272" t="s">
        <v>3018</v>
      </c>
      <c r="D272" t="s">
        <v>1101</v>
      </c>
      <c r="E272" t="s">
        <v>1838</v>
      </c>
      <c r="F272" t="s">
        <v>1846</v>
      </c>
      <c r="G272" t="s">
        <v>1</v>
      </c>
      <c r="H272" t="s">
        <v>1100</v>
      </c>
      <c r="I272" s="1">
        <v>190.49994596649748</v>
      </c>
      <c r="J272" s="2">
        <v>45051</v>
      </c>
      <c r="K272">
        <v>230.97</v>
      </c>
      <c r="L272" cm="1">
        <f t="array" ref="L272">_xlfn.IFS(ISBLANK(K272),0,NOT(ISBLANK(K272)),K272)</f>
        <v>230.97</v>
      </c>
      <c r="M272" s="2">
        <v>45006</v>
      </c>
      <c r="N272" s="3">
        <f t="shared" si="20"/>
        <v>2023</v>
      </c>
      <c r="O272" s="3" t="str">
        <f t="shared" si="21"/>
        <v>Mar-2023</v>
      </c>
      <c r="P272" s="3">
        <f t="shared" si="22"/>
        <v>1</v>
      </c>
      <c r="Q272" s="3" t="b">
        <f t="shared" si="23"/>
        <v>0</v>
      </c>
      <c r="R272">
        <f t="shared" si="24"/>
        <v>-45</v>
      </c>
    </row>
    <row r="273" spans="1:18" x14ac:dyDescent="0.4">
      <c r="A273">
        <v>346</v>
      </c>
      <c r="B273" t="s">
        <v>2134</v>
      </c>
      <c r="C273" t="s">
        <v>3019</v>
      </c>
      <c r="D273" t="s">
        <v>1187</v>
      </c>
      <c r="E273" t="s">
        <v>1836</v>
      </c>
      <c r="F273" t="s">
        <v>1839</v>
      </c>
      <c r="G273" t="s">
        <v>1</v>
      </c>
      <c r="H273" t="s">
        <v>1186</v>
      </c>
      <c r="I273" s="1">
        <v>192.09710526105863</v>
      </c>
      <c r="J273" s="2">
        <v>45124</v>
      </c>
      <c r="K273">
        <v>239.91</v>
      </c>
      <c r="L273" cm="1">
        <f t="array" ref="L273">_xlfn.IFS(ISBLANK(K273),0,NOT(ISBLANK(K273)),K273)</f>
        <v>239.91</v>
      </c>
      <c r="M273" s="2">
        <v>45155</v>
      </c>
      <c r="N273" s="3">
        <f t="shared" si="20"/>
        <v>2023</v>
      </c>
      <c r="O273" s="3" t="str">
        <f t="shared" si="21"/>
        <v>Aug-2023</v>
      </c>
      <c r="P273" s="3">
        <f t="shared" si="22"/>
        <v>1</v>
      </c>
      <c r="Q273" s="3" t="b">
        <f t="shared" si="23"/>
        <v>0</v>
      </c>
      <c r="R273">
        <f t="shared" si="24"/>
        <v>31</v>
      </c>
    </row>
    <row r="274" spans="1:18" x14ac:dyDescent="0.4">
      <c r="A274">
        <v>461</v>
      </c>
      <c r="B274" t="s">
        <v>2135</v>
      </c>
      <c r="C274" t="s">
        <v>3020</v>
      </c>
      <c r="D274" t="s">
        <v>983</v>
      </c>
      <c r="E274" t="s">
        <v>1842</v>
      </c>
      <c r="F274" t="s">
        <v>1831</v>
      </c>
      <c r="G274" t="s">
        <v>4</v>
      </c>
      <c r="H274" t="s">
        <v>982</v>
      </c>
      <c r="I274" s="1">
        <v>192.34119369313396</v>
      </c>
      <c r="J274" s="2">
        <v>44795</v>
      </c>
      <c r="K274">
        <v>234.91</v>
      </c>
      <c r="L274" cm="1">
        <f t="array" ref="L274">_xlfn.IFS(ISBLANK(K274),0,NOT(ISBLANK(K274)),K274)</f>
        <v>234.91</v>
      </c>
      <c r="M274" s="2">
        <v>45062</v>
      </c>
      <c r="N274" s="3">
        <f t="shared" si="20"/>
        <v>2023</v>
      </c>
      <c r="O274" s="3" t="str">
        <f t="shared" si="21"/>
        <v>May-2023</v>
      </c>
      <c r="P274" s="3">
        <f t="shared" si="22"/>
        <v>1</v>
      </c>
      <c r="Q274" s="3" t="b">
        <f t="shared" si="23"/>
        <v>0</v>
      </c>
      <c r="R274">
        <f t="shared" si="24"/>
        <v>267</v>
      </c>
    </row>
    <row r="275" spans="1:18" x14ac:dyDescent="0.4">
      <c r="A275">
        <v>771</v>
      </c>
      <c r="B275" t="s">
        <v>2136</v>
      </c>
      <c r="C275" t="s">
        <v>2552</v>
      </c>
      <c r="D275" t="s">
        <v>427</v>
      </c>
      <c r="E275" t="s">
        <v>1840</v>
      </c>
      <c r="F275" t="s">
        <v>1853</v>
      </c>
      <c r="G275" t="s">
        <v>1</v>
      </c>
      <c r="H275" t="s">
        <v>426</v>
      </c>
      <c r="I275" s="1">
        <v>192.82533827379345</v>
      </c>
      <c r="J275" s="2">
        <v>44840</v>
      </c>
      <c r="K275">
        <v>261.36</v>
      </c>
      <c r="L275" cm="1">
        <f t="array" ref="L275">_xlfn.IFS(ISBLANK(K275),0,NOT(ISBLANK(K275)),K275)</f>
        <v>261.36</v>
      </c>
      <c r="M275" s="2">
        <v>45015</v>
      </c>
      <c r="N275" s="3">
        <f t="shared" si="20"/>
        <v>2023</v>
      </c>
      <c r="O275" s="3" t="str">
        <f t="shared" si="21"/>
        <v>Mar-2023</v>
      </c>
      <c r="P275" s="3">
        <f t="shared" si="22"/>
        <v>1</v>
      </c>
      <c r="Q275" s="3" t="b">
        <f t="shared" si="23"/>
        <v>0</v>
      </c>
      <c r="R275">
        <f t="shared" si="24"/>
        <v>175</v>
      </c>
    </row>
    <row r="276" spans="1:18" x14ac:dyDescent="0.4">
      <c r="A276">
        <v>523</v>
      </c>
      <c r="B276" t="s">
        <v>2137</v>
      </c>
      <c r="C276" t="s">
        <v>3021</v>
      </c>
      <c r="D276" t="s">
        <v>873</v>
      </c>
      <c r="E276" t="s">
        <v>1841</v>
      </c>
      <c r="F276" t="s">
        <v>1837</v>
      </c>
      <c r="G276" t="s">
        <v>1</v>
      </c>
      <c r="H276" t="s">
        <v>872</v>
      </c>
      <c r="I276" s="1">
        <v>195.09040103973717</v>
      </c>
      <c r="J276" s="2">
        <v>44963</v>
      </c>
      <c r="K276">
        <v>446.45</v>
      </c>
      <c r="L276" cm="1">
        <f t="array" ref="L276">_xlfn.IFS(ISBLANK(K276),0,NOT(ISBLANK(K276)),K276)</f>
        <v>446.45</v>
      </c>
      <c r="M276" s="2">
        <v>45165</v>
      </c>
      <c r="N276" s="3">
        <f t="shared" si="20"/>
        <v>2023</v>
      </c>
      <c r="O276" s="3" t="str">
        <f t="shared" si="21"/>
        <v>Aug-2023</v>
      </c>
      <c r="P276" s="3">
        <f t="shared" si="22"/>
        <v>1</v>
      </c>
      <c r="Q276" s="3" t="b">
        <f t="shared" si="23"/>
        <v>0</v>
      </c>
      <c r="R276">
        <f t="shared" si="24"/>
        <v>202</v>
      </c>
    </row>
    <row r="277" spans="1:18" x14ac:dyDescent="0.4">
      <c r="A277">
        <v>178</v>
      </c>
      <c r="B277" t="s">
        <v>2138</v>
      </c>
      <c r="C277" t="s">
        <v>3022</v>
      </c>
      <c r="D277" t="s">
        <v>1501</v>
      </c>
      <c r="E277" t="s">
        <v>1830</v>
      </c>
      <c r="F277" t="s">
        <v>1851</v>
      </c>
      <c r="G277" t="s">
        <v>4</v>
      </c>
      <c r="H277" t="s">
        <v>1500</v>
      </c>
      <c r="I277" s="1">
        <v>195.57974110418638</v>
      </c>
      <c r="J277" s="2">
        <v>44975</v>
      </c>
      <c r="K277">
        <v>342.26</v>
      </c>
      <c r="L277" cm="1">
        <f t="array" ref="L277">_xlfn.IFS(ISBLANK(K277),0,NOT(ISBLANK(K277)),K277)</f>
        <v>342.26</v>
      </c>
      <c r="M277" s="2">
        <v>44981</v>
      </c>
      <c r="N277" s="3">
        <f t="shared" si="20"/>
        <v>2023</v>
      </c>
      <c r="O277" s="3" t="str">
        <f t="shared" si="21"/>
        <v>Feb-2023</v>
      </c>
      <c r="P277" s="3">
        <f t="shared" si="22"/>
        <v>1</v>
      </c>
      <c r="Q277" s="3" t="b">
        <f t="shared" si="23"/>
        <v>0</v>
      </c>
      <c r="R277">
        <f t="shared" si="24"/>
        <v>6</v>
      </c>
    </row>
    <row r="278" spans="1:18" x14ac:dyDescent="0.4">
      <c r="A278">
        <v>208</v>
      </c>
      <c r="B278" t="s">
        <v>2139</v>
      </c>
      <c r="C278" t="s">
        <v>3023</v>
      </c>
      <c r="D278" t="s">
        <v>1447</v>
      </c>
      <c r="E278" t="s">
        <v>1828</v>
      </c>
      <c r="F278" t="s">
        <v>1849</v>
      </c>
      <c r="G278" t="s">
        <v>4</v>
      </c>
      <c r="H278" t="s">
        <v>1446</v>
      </c>
      <c r="I278" s="1">
        <v>195.90432391881859</v>
      </c>
      <c r="J278" s="2">
        <v>44968</v>
      </c>
      <c r="K278">
        <v>357.71</v>
      </c>
      <c r="L278" cm="1">
        <f t="array" ref="L278">_xlfn.IFS(ISBLANK(K278),0,NOT(ISBLANK(K278)),K278)</f>
        <v>357.71</v>
      </c>
      <c r="M278" s="2">
        <v>45079</v>
      </c>
      <c r="N278" s="3">
        <f t="shared" si="20"/>
        <v>2023</v>
      </c>
      <c r="O278" s="3" t="str">
        <f t="shared" si="21"/>
        <v>Jun-2023</v>
      </c>
      <c r="P278" s="3">
        <f t="shared" si="22"/>
        <v>1</v>
      </c>
      <c r="Q278" s="3" t="b">
        <f t="shared" si="23"/>
        <v>0</v>
      </c>
      <c r="R278">
        <f t="shared" si="24"/>
        <v>111</v>
      </c>
    </row>
    <row r="279" spans="1:18" x14ac:dyDescent="0.4">
      <c r="A279">
        <v>507</v>
      </c>
      <c r="B279" t="s">
        <v>2140</v>
      </c>
      <c r="C279" t="s">
        <v>3024</v>
      </c>
      <c r="D279" t="s">
        <v>895</v>
      </c>
      <c r="E279" t="s">
        <v>1845</v>
      </c>
      <c r="F279" t="s">
        <v>1837</v>
      </c>
      <c r="G279" t="s">
        <v>1</v>
      </c>
      <c r="H279" t="s">
        <v>894</v>
      </c>
      <c r="I279" s="1">
        <v>196.15332929125006</v>
      </c>
      <c r="J279" s="2">
        <v>45031</v>
      </c>
      <c r="K279">
        <v>293.10000000000002</v>
      </c>
      <c r="L279" cm="1">
        <f t="array" ref="L279">_xlfn.IFS(ISBLANK(K279),0,NOT(ISBLANK(K279)),K279)</f>
        <v>293.10000000000002</v>
      </c>
      <c r="M279" s="2">
        <v>45111</v>
      </c>
      <c r="N279" s="3">
        <f t="shared" si="20"/>
        <v>2023</v>
      </c>
      <c r="O279" s="3" t="str">
        <f t="shared" si="21"/>
        <v>Jul-2023</v>
      </c>
      <c r="P279" s="3">
        <f t="shared" si="22"/>
        <v>1</v>
      </c>
      <c r="Q279" s="3" t="b">
        <f t="shared" si="23"/>
        <v>0</v>
      </c>
      <c r="R279">
        <f t="shared" si="24"/>
        <v>80</v>
      </c>
    </row>
    <row r="280" spans="1:18" x14ac:dyDescent="0.4">
      <c r="A280">
        <v>641</v>
      </c>
      <c r="B280" t="s">
        <v>2141</v>
      </c>
      <c r="C280" t="s">
        <v>3025</v>
      </c>
      <c r="D280" t="s">
        <v>661</v>
      </c>
      <c r="E280" t="s">
        <v>1830</v>
      </c>
      <c r="F280" t="s">
        <v>1844</v>
      </c>
      <c r="G280" t="s">
        <v>4</v>
      </c>
      <c r="H280" t="s">
        <v>660</v>
      </c>
      <c r="I280" s="1">
        <v>196.18480516117324</v>
      </c>
      <c r="J280" s="2">
        <v>45055</v>
      </c>
      <c r="K280">
        <v>238</v>
      </c>
      <c r="L280" cm="1">
        <f t="array" ref="L280">_xlfn.IFS(ISBLANK(K280),0,NOT(ISBLANK(K280)),K280)</f>
        <v>238</v>
      </c>
      <c r="M280" s="2">
        <v>45208</v>
      </c>
      <c r="N280" s="3">
        <f t="shared" si="20"/>
        <v>2023</v>
      </c>
      <c r="O280" s="3" t="str">
        <f t="shared" si="21"/>
        <v>Oct-2023</v>
      </c>
      <c r="P280" s="3">
        <f t="shared" si="22"/>
        <v>1</v>
      </c>
      <c r="Q280" s="3" t="b">
        <f t="shared" si="23"/>
        <v>0</v>
      </c>
      <c r="R280">
        <f t="shared" si="24"/>
        <v>153</v>
      </c>
    </row>
    <row r="281" spans="1:18" x14ac:dyDescent="0.4">
      <c r="A281">
        <v>36</v>
      </c>
      <c r="B281" t="s">
        <v>2142</v>
      </c>
      <c r="C281" t="s">
        <v>3026</v>
      </c>
      <c r="D281" t="s">
        <v>1747</v>
      </c>
      <c r="E281" t="s">
        <v>1836</v>
      </c>
      <c r="F281" t="s">
        <v>1852</v>
      </c>
      <c r="G281" t="s">
        <v>1</v>
      </c>
      <c r="H281" t="s">
        <v>1746</v>
      </c>
      <c r="I281" s="1">
        <v>196.24158086152488</v>
      </c>
      <c r="J281" s="2">
        <v>45019</v>
      </c>
      <c r="K281">
        <v>350.3</v>
      </c>
      <c r="L281" cm="1">
        <f t="array" ref="L281">_xlfn.IFS(ISBLANK(K281),0,NOT(ISBLANK(K281)),K281)</f>
        <v>350.3</v>
      </c>
      <c r="M281" s="2">
        <v>45194</v>
      </c>
      <c r="N281" s="3">
        <f t="shared" si="20"/>
        <v>2023</v>
      </c>
      <c r="O281" s="3" t="str">
        <f t="shared" si="21"/>
        <v>Sep-2023</v>
      </c>
      <c r="P281" s="3">
        <f t="shared" si="22"/>
        <v>1</v>
      </c>
      <c r="Q281" s="3" t="b">
        <f t="shared" si="23"/>
        <v>0</v>
      </c>
      <c r="R281">
        <f t="shared" si="24"/>
        <v>175</v>
      </c>
    </row>
    <row r="282" spans="1:18" x14ac:dyDescent="0.4">
      <c r="A282">
        <v>980</v>
      </c>
      <c r="B282" t="s">
        <v>2143</v>
      </c>
      <c r="C282" t="s">
        <v>3027</v>
      </c>
      <c r="D282" t="s">
        <v>41</v>
      </c>
      <c r="E282" t="s">
        <v>1834</v>
      </c>
      <c r="F282" t="s">
        <v>1851</v>
      </c>
      <c r="G282" t="s">
        <v>1</v>
      </c>
      <c r="H282" t="s">
        <v>40</v>
      </c>
      <c r="I282" s="1">
        <v>196.74651888226208</v>
      </c>
      <c r="J282" s="2">
        <v>44833</v>
      </c>
      <c r="K282">
        <v>263.45999999999998</v>
      </c>
      <c r="L282" cm="1">
        <f t="array" ref="L282">_xlfn.IFS(ISBLANK(K282),0,NOT(ISBLANK(K282)),K282)</f>
        <v>263.45999999999998</v>
      </c>
      <c r="M282" s="2">
        <v>44886</v>
      </c>
      <c r="N282" s="3">
        <f t="shared" si="20"/>
        <v>2022</v>
      </c>
      <c r="O282" s="3" t="str">
        <f t="shared" si="21"/>
        <v>Nov-2022</v>
      </c>
      <c r="P282" s="3">
        <f t="shared" si="22"/>
        <v>1</v>
      </c>
      <c r="Q282" s="3" t="b">
        <f t="shared" si="23"/>
        <v>0</v>
      </c>
      <c r="R282">
        <f t="shared" si="24"/>
        <v>53</v>
      </c>
    </row>
    <row r="283" spans="1:18" x14ac:dyDescent="0.4">
      <c r="A283">
        <v>129</v>
      </c>
      <c r="B283" t="s">
        <v>2144</v>
      </c>
      <c r="C283" t="s">
        <v>3028</v>
      </c>
      <c r="D283" t="s">
        <v>1589</v>
      </c>
      <c r="E283" t="s">
        <v>1850</v>
      </c>
      <c r="F283" t="s">
        <v>1835</v>
      </c>
      <c r="G283" t="s">
        <v>1</v>
      </c>
      <c r="H283" t="s">
        <v>1588</v>
      </c>
      <c r="I283" s="1">
        <v>198.11802349263456</v>
      </c>
      <c r="J283" s="2">
        <v>44961</v>
      </c>
      <c r="K283">
        <v>265.54000000000002</v>
      </c>
      <c r="L283" cm="1">
        <f t="array" ref="L283">_xlfn.IFS(ISBLANK(K283),0,NOT(ISBLANK(K283)),K283)</f>
        <v>265.54000000000002</v>
      </c>
      <c r="M283" s="2">
        <v>45142</v>
      </c>
      <c r="N283" s="3">
        <f t="shared" si="20"/>
        <v>2023</v>
      </c>
      <c r="O283" s="3" t="str">
        <f t="shared" si="21"/>
        <v>Aug-2023</v>
      </c>
      <c r="P283" s="3">
        <f t="shared" si="22"/>
        <v>1</v>
      </c>
      <c r="Q283" s="3" t="b">
        <f t="shared" si="23"/>
        <v>0</v>
      </c>
      <c r="R283">
        <f t="shared" si="24"/>
        <v>181</v>
      </c>
    </row>
    <row r="284" spans="1:18" x14ac:dyDescent="0.4">
      <c r="A284">
        <v>974</v>
      </c>
      <c r="B284" t="s">
        <v>2145</v>
      </c>
      <c r="C284" t="s">
        <v>3029</v>
      </c>
      <c r="D284" t="s">
        <v>51</v>
      </c>
      <c r="E284" t="s">
        <v>1848</v>
      </c>
      <c r="F284" t="s">
        <v>1851</v>
      </c>
      <c r="G284" t="s">
        <v>4</v>
      </c>
      <c r="H284" t="s">
        <v>50</v>
      </c>
      <c r="I284" s="1">
        <v>198.24136364892192</v>
      </c>
      <c r="J284" s="2">
        <v>44971</v>
      </c>
      <c r="K284">
        <v>147.99</v>
      </c>
      <c r="L284" cm="1">
        <f t="array" ref="L284">_xlfn.IFS(ISBLANK(K284),0,NOT(ISBLANK(K284)),K284)</f>
        <v>147.99</v>
      </c>
      <c r="M284" s="2">
        <v>45072</v>
      </c>
      <c r="N284" s="3">
        <f t="shared" si="20"/>
        <v>2023</v>
      </c>
      <c r="O284" s="3" t="str">
        <f t="shared" si="21"/>
        <v>May-2023</v>
      </c>
      <c r="P284" s="3">
        <f t="shared" si="22"/>
        <v>0</v>
      </c>
      <c r="Q284" s="3" t="b">
        <f t="shared" si="23"/>
        <v>0</v>
      </c>
      <c r="R284">
        <f t="shared" si="24"/>
        <v>101</v>
      </c>
    </row>
    <row r="285" spans="1:18" x14ac:dyDescent="0.4">
      <c r="A285">
        <v>63</v>
      </c>
      <c r="B285" t="s">
        <v>2146</v>
      </c>
      <c r="C285" t="s">
        <v>3030</v>
      </c>
      <c r="D285" t="s">
        <v>1697</v>
      </c>
      <c r="E285" t="s">
        <v>1830</v>
      </c>
      <c r="F285" t="s">
        <v>1844</v>
      </c>
      <c r="G285" t="s">
        <v>1</v>
      </c>
      <c r="H285" t="s">
        <v>1696</v>
      </c>
      <c r="I285" s="1">
        <v>199.00325296065492</v>
      </c>
      <c r="J285" s="2">
        <v>44985</v>
      </c>
      <c r="K285">
        <v>149.18</v>
      </c>
      <c r="L285" cm="1">
        <f t="array" ref="L285">_xlfn.IFS(ISBLANK(K285),0,NOT(ISBLANK(K285)),K285)</f>
        <v>149.18</v>
      </c>
      <c r="M285" s="2">
        <v>45187</v>
      </c>
      <c r="N285" s="3">
        <f t="shared" si="20"/>
        <v>2023</v>
      </c>
      <c r="O285" s="3" t="str">
        <f t="shared" si="21"/>
        <v>Sep-2023</v>
      </c>
      <c r="P285" s="3">
        <f t="shared" si="22"/>
        <v>0</v>
      </c>
      <c r="Q285" s="3" t="b">
        <f t="shared" si="23"/>
        <v>0</v>
      </c>
      <c r="R285">
        <f t="shared" si="24"/>
        <v>202</v>
      </c>
    </row>
    <row r="286" spans="1:18" x14ac:dyDescent="0.4">
      <c r="A286">
        <v>301</v>
      </c>
      <c r="B286" t="s">
        <v>2147</v>
      </c>
      <c r="C286" t="s">
        <v>3031</v>
      </c>
      <c r="D286" t="s">
        <v>1271</v>
      </c>
      <c r="E286" t="s">
        <v>1836</v>
      </c>
      <c r="F286" t="s">
        <v>1853</v>
      </c>
      <c r="G286" t="s">
        <v>1</v>
      </c>
      <c r="H286" t="s">
        <v>1270</v>
      </c>
      <c r="I286" s="1">
        <v>199.82213259720891</v>
      </c>
      <c r="J286" s="2">
        <v>44957</v>
      </c>
      <c r="K286">
        <v>140.46</v>
      </c>
      <c r="L286" cm="1">
        <f t="array" ref="L286">_xlfn.IFS(ISBLANK(K286),0,NOT(ISBLANK(K286)),K286)</f>
        <v>140.46</v>
      </c>
      <c r="M286" s="2">
        <v>45095</v>
      </c>
      <c r="N286" s="3">
        <f t="shared" si="20"/>
        <v>2023</v>
      </c>
      <c r="O286" s="3" t="str">
        <f t="shared" si="21"/>
        <v>Jun-2023</v>
      </c>
      <c r="P286" s="3">
        <f t="shared" si="22"/>
        <v>0</v>
      </c>
      <c r="Q286" s="3" t="b">
        <f t="shared" si="23"/>
        <v>0</v>
      </c>
      <c r="R286">
        <f t="shared" si="24"/>
        <v>138</v>
      </c>
    </row>
    <row r="287" spans="1:18" x14ac:dyDescent="0.4">
      <c r="A287">
        <v>979</v>
      </c>
      <c r="B287" t="s">
        <v>2148</v>
      </c>
      <c r="C287" t="s">
        <v>3032</v>
      </c>
      <c r="D287" t="s">
        <v>43</v>
      </c>
      <c r="E287" t="s">
        <v>1832</v>
      </c>
      <c r="F287" t="s">
        <v>1839</v>
      </c>
      <c r="G287" t="s">
        <v>1</v>
      </c>
      <c r="H287" t="s">
        <v>42</v>
      </c>
      <c r="I287" s="1">
        <v>200.0215038488063</v>
      </c>
      <c r="J287" s="2">
        <v>45191</v>
      </c>
      <c r="K287">
        <v>482.45</v>
      </c>
      <c r="L287" cm="1">
        <f t="array" ref="L287">_xlfn.IFS(ISBLANK(K287),0,NOT(ISBLANK(K287)),K287)</f>
        <v>482.45</v>
      </c>
      <c r="M287" s="2">
        <v>45125</v>
      </c>
      <c r="N287" s="3">
        <f t="shared" si="20"/>
        <v>2023</v>
      </c>
      <c r="O287" s="3" t="str">
        <f t="shared" si="21"/>
        <v>Jul-2023</v>
      </c>
      <c r="P287" s="3">
        <f t="shared" si="22"/>
        <v>1</v>
      </c>
      <c r="Q287" s="3" t="b">
        <f t="shared" si="23"/>
        <v>0</v>
      </c>
      <c r="R287">
        <f t="shared" si="24"/>
        <v>-66</v>
      </c>
    </row>
    <row r="288" spans="1:18" x14ac:dyDescent="0.4">
      <c r="A288">
        <v>374</v>
      </c>
      <c r="B288" t="s">
        <v>2149</v>
      </c>
      <c r="C288" t="s">
        <v>3033</v>
      </c>
      <c r="D288" t="s">
        <v>1139</v>
      </c>
      <c r="E288" t="s">
        <v>1828</v>
      </c>
      <c r="F288" t="s">
        <v>1829</v>
      </c>
      <c r="G288" t="s">
        <v>1</v>
      </c>
      <c r="H288" t="s">
        <v>1138</v>
      </c>
      <c r="I288" s="1">
        <v>200.13611357646565</v>
      </c>
      <c r="J288" s="2">
        <v>44955</v>
      </c>
      <c r="K288">
        <v>119.47</v>
      </c>
      <c r="L288" cm="1">
        <f t="array" ref="L288">_xlfn.IFS(ISBLANK(K288),0,NOT(ISBLANK(K288)),K288)</f>
        <v>119.47</v>
      </c>
      <c r="M288" s="2">
        <v>44894</v>
      </c>
      <c r="N288" s="3">
        <f t="shared" si="20"/>
        <v>2022</v>
      </c>
      <c r="O288" s="3" t="str">
        <f t="shared" si="21"/>
        <v>Nov-2022</v>
      </c>
      <c r="P288" s="3">
        <f t="shared" si="22"/>
        <v>0</v>
      </c>
      <c r="Q288" s="3" t="b">
        <f t="shared" si="23"/>
        <v>0</v>
      </c>
      <c r="R288">
        <f t="shared" si="24"/>
        <v>-61</v>
      </c>
    </row>
    <row r="289" spans="1:18" x14ac:dyDescent="0.4">
      <c r="A289">
        <v>528</v>
      </c>
      <c r="B289" t="s">
        <v>2150</v>
      </c>
      <c r="C289" t="s">
        <v>3034</v>
      </c>
      <c r="D289" t="s">
        <v>863</v>
      </c>
      <c r="E289" t="s">
        <v>1848</v>
      </c>
      <c r="F289" t="s">
        <v>1837</v>
      </c>
      <c r="G289" t="s">
        <v>1</v>
      </c>
      <c r="H289" t="s">
        <v>862</v>
      </c>
      <c r="I289" s="1">
        <v>200.94314646302507</v>
      </c>
      <c r="J289" s="2">
        <v>44900</v>
      </c>
      <c r="K289">
        <v>311.45</v>
      </c>
      <c r="L289" cm="1">
        <f t="array" ref="L289">_xlfn.IFS(ISBLANK(K289),0,NOT(ISBLANK(K289)),K289)</f>
        <v>311.45</v>
      </c>
      <c r="M289" s="2">
        <v>45222</v>
      </c>
      <c r="N289" s="3">
        <f t="shared" si="20"/>
        <v>2023</v>
      </c>
      <c r="O289" s="3" t="str">
        <f t="shared" si="21"/>
        <v>Oct-2023</v>
      </c>
      <c r="P289" s="3">
        <f t="shared" si="22"/>
        <v>1</v>
      </c>
      <c r="Q289" s="3" t="b">
        <f t="shared" si="23"/>
        <v>0</v>
      </c>
      <c r="R289">
        <f t="shared" si="24"/>
        <v>322</v>
      </c>
    </row>
    <row r="290" spans="1:18" x14ac:dyDescent="0.4">
      <c r="A290">
        <v>561</v>
      </c>
      <c r="B290" t="s">
        <v>2151</v>
      </c>
      <c r="C290" t="s">
        <v>3035</v>
      </c>
      <c r="D290" t="s">
        <v>805</v>
      </c>
      <c r="E290" t="s">
        <v>1850</v>
      </c>
      <c r="F290" t="s">
        <v>1849</v>
      </c>
      <c r="G290" t="s">
        <v>4</v>
      </c>
      <c r="H290" t="s">
        <v>804</v>
      </c>
      <c r="I290" s="1">
        <v>201.0220746106618</v>
      </c>
      <c r="J290" s="2">
        <v>45208</v>
      </c>
      <c r="K290">
        <v>193.88</v>
      </c>
      <c r="L290" cm="1">
        <f t="array" ref="L290">_xlfn.IFS(ISBLANK(K290),0,NOT(ISBLANK(K290)),K290)</f>
        <v>193.88</v>
      </c>
      <c r="M290" s="2">
        <v>45217</v>
      </c>
      <c r="N290" s="3">
        <f t="shared" si="20"/>
        <v>2023</v>
      </c>
      <c r="O290" s="3" t="str">
        <f t="shared" si="21"/>
        <v>Oct-2023</v>
      </c>
      <c r="P290" s="3">
        <f t="shared" si="22"/>
        <v>0</v>
      </c>
      <c r="Q290" s="3" t="b">
        <f t="shared" si="23"/>
        <v>0</v>
      </c>
      <c r="R290">
        <f t="shared" si="24"/>
        <v>9</v>
      </c>
    </row>
    <row r="291" spans="1:18" x14ac:dyDescent="0.4">
      <c r="A291">
        <v>164</v>
      </c>
      <c r="B291" t="s">
        <v>2152</v>
      </c>
      <c r="C291" t="s">
        <v>3036</v>
      </c>
      <c r="D291" t="s">
        <v>1525</v>
      </c>
      <c r="E291" t="s">
        <v>1834</v>
      </c>
      <c r="F291" t="s">
        <v>1835</v>
      </c>
      <c r="G291" t="s">
        <v>1</v>
      </c>
      <c r="H291" t="s">
        <v>1524</v>
      </c>
      <c r="I291" s="1">
        <v>202.24438615421019</v>
      </c>
      <c r="J291" s="2">
        <v>44868</v>
      </c>
      <c r="K291">
        <v>240.05</v>
      </c>
      <c r="L291" cm="1">
        <f t="array" ref="L291">_xlfn.IFS(ISBLANK(K291),0,NOT(ISBLANK(K291)),K291)</f>
        <v>240.05</v>
      </c>
      <c r="M291" s="2">
        <v>44888</v>
      </c>
      <c r="N291" s="3">
        <f t="shared" si="20"/>
        <v>2022</v>
      </c>
      <c r="O291" s="3" t="str">
        <f t="shared" si="21"/>
        <v>Nov-2022</v>
      </c>
      <c r="P291" s="3">
        <f t="shared" si="22"/>
        <v>1</v>
      </c>
      <c r="Q291" s="3" t="b">
        <f t="shared" si="23"/>
        <v>0</v>
      </c>
      <c r="R291">
        <f t="shared" si="24"/>
        <v>20</v>
      </c>
    </row>
    <row r="292" spans="1:18" x14ac:dyDescent="0.4">
      <c r="A292">
        <v>849</v>
      </c>
      <c r="B292" t="s">
        <v>2153</v>
      </c>
      <c r="C292" t="s">
        <v>3037</v>
      </c>
      <c r="D292" t="s">
        <v>281</v>
      </c>
      <c r="E292" t="s">
        <v>1843</v>
      </c>
      <c r="F292" t="s">
        <v>1829</v>
      </c>
      <c r="G292" t="s">
        <v>1</v>
      </c>
      <c r="H292" t="s">
        <v>280</v>
      </c>
      <c r="I292" s="1">
        <v>202.85886275260594</v>
      </c>
      <c r="J292" s="2">
        <v>44876</v>
      </c>
      <c r="K292">
        <v>122.11</v>
      </c>
      <c r="L292" cm="1">
        <f t="array" ref="L292">_xlfn.IFS(ISBLANK(K292),0,NOT(ISBLANK(K292)),K292)</f>
        <v>122.11</v>
      </c>
      <c r="M292" s="2">
        <v>45144</v>
      </c>
      <c r="N292" s="3">
        <f t="shared" si="20"/>
        <v>2023</v>
      </c>
      <c r="O292" s="3" t="str">
        <f t="shared" si="21"/>
        <v>Aug-2023</v>
      </c>
      <c r="P292" s="3">
        <f t="shared" si="22"/>
        <v>0</v>
      </c>
      <c r="Q292" s="3" t="b">
        <f t="shared" si="23"/>
        <v>0</v>
      </c>
      <c r="R292">
        <f t="shared" si="24"/>
        <v>268</v>
      </c>
    </row>
    <row r="293" spans="1:18" x14ac:dyDescent="0.4">
      <c r="A293">
        <v>397</v>
      </c>
      <c r="B293" t="s">
        <v>2154</v>
      </c>
      <c r="C293" t="s">
        <v>3038</v>
      </c>
      <c r="D293" t="s">
        <v>1099</v>
      </c>
      <c r="E293" t="s">
        <v>1840</v>
      </c>
      <c r="F293" t="s">
        <v>1849</v>
      </c>
      <c r="G293" t="s">
        <v>1</v>
      </c>
      <c r="H293" t="s">
        <v>1098</v>
      </c>
      <c r="I293" s="1">
        <v>204.09798542970071</v>
      </c>
      <c r="J293" s="2">
        <v>45118</v>
      </c>
      <c r="K293">
        <v>103.13</v>
      </c>
      <c r="L293" cm="1">
        <f t="array" ref="L293">_xlfn.IFS(ISBLANK(K293),0,NOT(ISBLANK(K293)),K293)</f>
        <v>103.13</v>
      </c>
      <c r="M293" s="2">
        <v>45046</v>
      </c>
      <c r="N293" s="3">
        <f t="shared" si="20"/>
        <v>2023</v>
      </c>
      <c r="O293" s="3" t="str">
        <f t="shared" si="21"/>
        <v>Apr-2023</v>
      </c>
      <c r="P293" s="3">
        <f t="shared" si="22"/>
        <v>0</v>
      </c>
      <c r="Q293" s="3" t="b">
        <f t="shared" si="23"/>
        <v>0</v>
      </c>
      <c r="R293">
        <f t="shared" si="24"/>
        <v>-72</v>
      </c>
    </row>
    <row r="294" spans="1:18" x14ac:dyDescent="0.4">
      <c r="A294">
        <v>269</v>
      </c>
      <c r="B294" t="s">
        <v>2155</v>
      </c>
      <c r="C294" t="s">
        <v>3039</v>
      </c>
      <c r="D294" t="s">
        <v>1333</v>
      </c>
      <c r="E294" t="s">
        <v>1830</v>
      </c>
      <c r="F294" t="s">
        <v>1839</v>
      </c>
      <c r="G294" t="s">
        <v>4</v>
      </c>
      <c r="H294" t="s">
        <v>1332</v>
      </c>
      <c r="I294" s="1">
        <v>204.3277447880505</v>
      </c>
      <c r="J294" s="2">
        <v>45023</v>
      </c>
      <c r="K294">
        <v>235.53</v>
      </c>
      <c r="L294" cm="1">
        <f t="array" ref="L294">_xlfn.IFS(ISBLANK(K294),0,NOT(ISBLANK(K294)),K294)</f>
        <v>235.53</v>
      </c>
      <c r="M294" s="2">
        <v>45215</v>
      </c>
      <c r="N294" s="3">
        <f t="shared" si="20"/>
        <v>2023</v>
      </c>
      <c r="O294" s="3" t="str">
        <f t="shared" si="21"/>
        <v>Oct-2023</v>
      </c>
      <c r="P294" s="3">
        <f t="shared" si="22"/>
        <v>1</v>
      </c>
      <c r="Q294" s="3" t="b">
        <f t="shared" si="23"/>
        <v>0</v>
      </c>
      <c r="R294">
        <f t="shared" si="24"/>
        <v>192</v>
      </c>
    </row>
    <row r="295" spans="1:18" x14ac:dyDescent="0.4">
      <c r="A295">
        <v>736</v>
      </c>
      <c r="B295" t="s">
        <v>2156</v>
      </c>
      <c r="C295" t="s">
        <v>3040</v>
      </c>
      <c r="D295" t="s">
        <v>491</v>
      </c>
      <c r="E295" t="s">
        <v>1832</v>
      </c>
      <c r="F295" t="s">
        <v>1844</v>
      </c>
      <c r="G295" t="s">
        <v>4</v>
      </c>
      <c r="H295" t="s">
        <v>490</v>
      </c>
      <c r="I295" s="1">
        <v>204.45148216463701</v>
      </c>
      <c r="J295" s="2">
        <v>44932</v>
      </c>
      <c r="K295">
        <v>127.27</v>
      </c>
      <c r="L295" cm="1">
        <f t="array" ref="L295">_xlfn.IFS(ISBLANK(K295),0,NOT(ISBLANK(K295)),K295)</f>
        <v>127.27</v>
      </c>
      <c r="M295" s="2">
        <v>45234</v>
      </c>
      <c r="N295" s="3">
        <f t="shared" si="20"/>
        <v>2023</v>
      </c>
      <c r="O295" s="3" t="str">
        <f t="shared" si="21"/>
        <v>Nov-2023</v>
      </c>
      <c r="P295" s="3">
        <f t="shared" si="22"/>
        <v>0</v>
      </c>
      <c r="Q295" s="3" t="b">
        <f t="shared" si="23"/>
        <v>0</v>
      </c>
      <c r="R295">
        <f t="shared" si="24"/>
        <v>302</v>
      </c>
    </row>
    <row r="296" spans="1:18" x14ac:dyDescent="0.4">
      <c r="A296">
        <v>526</v>
      </c>
      <c r="B296" t="s">
        <v>2157</v>
      </c>
      <c r="C296" t="s">
        <v>3041</v>
      </c>
      <c r="D296" t="s">
        <v>867</v>
      </c>
      <c r="E296" t="s">
        <v>1845</v>
      </c>
      <c r="F296" t="s">
        <v>1844</v>
      </c>
      <c r="G296" t="s">
        <v>1</v>
      </c>
      <c r="H296" t="s">
        <v>866</v>
      </c>
      <c r="I296" s="1">
        <v>204.56829541349515</v>
      </c>
      <c r="J296" s="2">
        <v>44942</v>
      </c>
      <c r="K296">
        <v>233.32</v>
      </c>
      <c r="L296" cm="1">
        <f t="array" ref="L296">_xlfn.IFS(ISBLANK(K296),0,NOT(ISBLANK(K296)),K296)</f>
        <v>233.32</v>
      </c>
      <c r="M296" s="2">
        <v>45068</v>
      </c>
      <c r="N296" s="3">
        <f t="shared" si="20"/>
        <v>2023</v>
      </c>
      <c r="O296" s="3" t="str">
        <f t="shared" si="21"/>
        <v>May-2023</v>
      </c>
      <c r="P296" s="3">
        <f t="shared" si="22"/>
        <v>1</v>
      </c>
      <c r="Q296" s="3" t="b">
        <f t="shared" si="23"/>
        <v>0</v>
      </c>
      <c r="R296">
        <f t="shared" si="24"/>
        <v>126</v>
      </c>
    </row>
    <row r="297" spans="1:18" x14ac:dyDescent="0.4">
      <c r="A297">
        <v>639</v>
      </c>
      <c r="B297" t="s">
        <v>2158</v>
      </c>
      <c r="C297" t="s">
        <v>3042</v>
      </c>
      <c r="D297" t="s">
        <v>665</v>
      </c>
      <c r="E297" t="s">
        <v>1850</v>
      </c>
      <c r="F297" t="s">
        <v>1831</v>
      </c>
      <c r="G297" t="s">
        <v>1</v>
      </c>
      <c r="H297" t="s">
        <v>664</v>
      </c>
      <c r="I297" s="1">
        <v>204.81540935130118</v>
      </c>
      <c r="J297" s="2">
        <v>44925</v>
      </c>
      <c r="K297">
        <v>479.41</v>
      </c>
      <c r="L297" cm="1">
        <f t="array" ref="L297">_xlfn.IFS(ISBLANK(K297),0,NOT(ISBLANK(K297)),K297)</f>
        <v>479.41</v>
      </c>
      <c r="M297" s="2">
        <v>45110</v>
      </c>
      <c r="N297" s="3">
        <f t="shared" si="20"/>
        <v>2023</v>
      </c>
      <c r="O297" s="3" t="str">
        <f t="shared" si="21"/>
        <v>Jul-2023</v>
      </c>
      <c r="P297" s="3">
        <f t="shared" si="22"/>
        <v>1</v>
      </c>
      <c r="Q297" s="3" t="b">
        <f t="shared" si="23"/>
        <v>0</v>
      </c>
      <c r="R297">
        <f t="shared" si="24"/>
        <v>185</v>
      </c>
    </row>
    <row r="298" spans="1:18" x14ac:dyDescent="0.4">
      <c r="A298">
        <v>780</v>
      </c>
      <c r="B298" t="s">
        <v>2159</v>
      </c>
      <c r="C298" t="s">
        <v>3043</v>
      </c>
      <c r="D298" t="s">
        <v>411</v>
      </c>
      <c r="E298" t="s">
        <v>1828</v>
      </c>
      <c r="F298" t="s">
        <v>1849</v>
      </c>
      <c r="G298" t="s">
        <v>4</v>
      </c>
      <c r="H298" t="s">
        <v>410</v>
      </c>
      <c r="I298" s="1">
        <v>205.54923118182066</v>
      </c>
      <c r="J298" s="2">
        <v>45150</v>
      </c>
      <c r="K298">
        <v>281.02999999999997</v>
      </c>
      <c r="L298" cm="1">
        <f t="array" ref="L298">_xlfn.IFS(ISBLANK(K298),0,NOT(ISBLANK(K298)),K298)</f>
        <v>281.02999999999997</v>
      </c>
      <c r="M298" s="2">
        <v>45077</v>
      </c>
      <c r="N298" s="3">
        <f t="shared" si="20"/>
        <v>2023</v>
      </c>
      <c r="O298" s="3" t="str">
        <f t="shared" si="21"/>
        <v>May-2023</v>
      </c>
      <c r="P298" s="3">
        <f t="shared" si="22"/>
        <v>1</v>
      </c>
      <c r="Q298" s="3" t="b">
        <f t="shared" si="23"/>
        <v>0</v>
      </c>
      <c r="R298">
        <f t="shared" si="24"/>
        <v>-73</v>
      </c>
    </row>
    <row r="299" spans="1:18" x14ac:dyDescent="0.4">
      <c r="A299">
        <v>478</v>
      </c>
      <c r="B299" t="s">
        <v>2160</v>
      </c>
      <c r="C299" t="s">
        <v>3044</v>
      </c>
      <c r="D299" t="s">
        <v>951</v>
      </c>
      <c r="E299" t="s">
        <v>1845</v>
      </c>
      <c r="F299" t="s">
        <v>1853</v>
      </c>
      <c r="G299" t="s">
        <v>1</v>
      </c>
      <c r="H299" t="s">
        <v>950</v>
      </c>
      <c r="I299" s="1">
        <v>206.84404486059918</v>
      </c>
      <c r="J299" s="2">
        <v>44948</v>
      </c>
      <c r="K299">
        <v>124.96</v>
      </c>
      <c r="L299" cm="1">
        <f t="array" ref="L299">_xlfn.IFS(ISBLANK(K299),0,NOT(ISBLANK(K299)),K299)</f>
        <v>124.96</v>
      </c>
      <c r="M299" s="2">
        <v>45126</v>
      </c>
      <c r="N299" s="3">
        <f t="shared" si="20"/>
        <v>2023</v>
      </c>
      <c r="O299" s="3" t="str">
        <f t="shared" si="21"/>
        <v>Jul-2023</v>
      </c>
      <c r="P299" s="3">
        <f t="shared" si="22"/>
        <v>0</v>
      </c>
      <c r="Q299" s="3" t="b">
        <f t="shared" si="23"/>
        <v>0</v>
      </c>
      <c r="R299">
        <f t="shared" si="24"/>
        <v>178</v>
      </c>
    </row>
    <row r="300" spans="1:18" x14ac:dyDescent="0.4">
      <c r="A300">
        <v>8</v>
      </c>
      <c r="B300" t="s">
        <v>2161</v>
      </c>
      <c r="C300" t="s">
        <v>3045</v>
      </c>
      <c r="D300" t="s">
        <v>1797</v>
      </c>
      <c r="E300" t="s">
        <v>1841</v>
      </c>
      <c r="F300" t="s">
        <v>1831</v>
      </c>
      <c r="G300" t="s">
        <v>4</v>
      </c>
      <c r="H300" t="s">
        <v>1796</v>
      </c>
      <c r="I300" s="1">
        <v>206.91614916547348</v>
      </c>
      <c r="J300" s="2">
        <v>45094</v>
      </c>
      <c r="K300">
        <v>241.94</v>
      </c>
      <c r="L300" cm="1">
        <f t="array" ref="L300">_xlfn.IFS(ISBLANK(K300),0,NOT(ISBLANK(K300)),K300)</f>
        <v>241.94</v>
      </c>
      <c r="M300" s="2">
        <v>45017</v>
      </c>
      <c r="N300" s="3">
        <f t="shared" si="20"/>
        <v>2023</v>
      </c>
      <c r="O300" s="3" t="str">
        <f t="shared" si="21"/>
        <v>Apr-2023</v>
      </c>
      <c r="P300" s="3">
        <f t="shared" si="22"/>
        <v>1</v>
      </c>
      <c r="Q300" s="3" t="b">
        <f t="shared" si="23"/>
        <v>0</v>
      </c>
      <c r="R300">
        <f t="shared" si="24"/>
        <v>-77</v>
      </c>
    </row>
    <row r="301" spans="1:18" x14ac:dyDescent="0.4">
      <c r="A301">
        <v>84</v>
      </c>
      <c r="B301" t="s">
        <v>2162</v>
      </c>
      <c r="C301" t="s">
        <v>3046</v>
      </c>
      <c r="D301" t="s">
        <v>1663</v>
      </c>
      <c r="E301" t="s">
        <v>1836</v>
      </c>
      <c r="F301" t="s">
        <v>1831</v>
      </c>
      <c r="G301" t="s">
        <v>4</v>
      </c>
      <c r="H301" t="s">
        <v>1662</v>
      </c>
      <c r="I301" s="1">
        <v>207.05006221521057</v>
      </c>
      <c r="J301" s="2">
        <v>45139</v>
      </c>
      <c r="K301">
        <v>213.37</v>
      </c>
      <c r="L301" cm="1">
        <f t="array" ref="L301">_xlfn.IFS(ISBLANK(K301),0,NOT(ISBLANK(K301)),K301)</f>
        <v>213.37</v>
      </c>
      <c r="M301" s="2">
        <v>45202</v>
      </c>
      <c r="N301" s="3">
        <f t="shared" si="20"/>
        <v>2023</v>
      </c>
      <c r="O301" s="3" t="str">
        <f t="shared" si="21"/>
        <v>Oct-2023</v>
      </c>
      <c r="P301" s="3">
        <f t="shared" si="22"/>
        <v>1</v>
      </c>
      <c r="Q301" s="3" t="b">
        <f t="shared" si="23"/>
        <v>0</v>
      </c>
      <c r="R301">
        <f t="shared" si="24"/>
        <v>63</v>
      </c>
    </row>
    <row r="302" spans="1:18" x14ac:dyDescent="0.4">
      <c r="A302">
        <v>534</v>
      </c>
      <c r="B302" t="s">
        <v>2163</v>
      </c>
      <c r="C302" t="s">
        <v>3047</v>
      </c>
      <c r="D302" t="s">
        <v>851</v>
      </c>
      <c r="E302" t="s">
        <v>1836</v>
      </c>
      <c r="F302" t="s">
        <v>1852</v>
      </c>
      <c r="G302" t="s">
        <v>1</v>
      </c>
      <c r="H302" t="s">
        <v>850</v>
      </c>
      <c r="I302" s="1">
        <v>207.06338673736781</v>
      </c>
      <c r="J302" s="2">
        <v>44858</v>
      </c>
      <c r="K302">
        <v>175.82</v>
      </c>
      <c r="L302" cm="1">
        <f t="array" ref="L302">_xlfn.IFS(ISBLANK(K302),0,NOT(ISBLANK(K302)),K302)</f>
        <v>175.82</v>
      </c>
      <c r="M302" s="2">
        <v>45011</v>
      </c>
      <c r="N302" s="3">
        <f t="shared" si="20"/>
        <v>2023</v>
      </c>
      <c r="O302" s="3" t="str">
        <f t="shared" si="21"/>
        <v>Mar-2023</v>
      </c>
      <c r="P302" s="3">
        <f t="shared" si="22"/>
        <v>0</v>
      </c>
      <c r="Q302" s="3" t="b">
        <f t="shared" si="23"/>
        <v>0</v>
      </c>
      <c r="R302">
        <f t="shared" si="24"/>
        <v>153</v>
      </c>
    </row>
    <row r="303" spans="1:18" x14ac:dyDescent="0.4">
      <c r="A303">
        <v>329</v>
      </c>
      <c r="B303" t="s">
        <v>2164</v>
      </c>
      <c r="C303" t="s">
        <v>3048</v>
      </c>
      <c r="D303" t="s">
        <v>1221</v>
      </c>
      <c r="E303" t="s">
        <v>1830</v>
      </c>
      <c r="F303" t="s">
        <v>1849</v>
      </c>
      <c r="G303" t="s">
        <v>1</v>
      </c>
      <c r="H303" t="s">
        <v>1220</v>
      </c>
      <c r="I303" s="1">
        <v>207.31795432479078</v>
      </c>
      <c r="J303" s="2">
        <v>45048</v>
      </c>
      <c r="K303">
        <v>199.51</v>
      </c>
      <c r="L303" cm="1">
        <f t="array" ref="L303">_xlfn.IFS(ISBLANK(K303),0,NOT(ISBLANK(K303)),K303)</f>
        <v>199.51</v>
      </c>
      <c r="M303" s="2">
        <v>44883</v>
      </c>
      <c r="N303" s="3">
        <f t="shared" si="20"/>
        <v>2022</v>
      </c>
      <c r="O303" s="3" t="str">
        <f t="shared" si="21"/>
        <v>Nov-2022</v>
      </c>
      <c r="P303" s="3">
        <f t="shared" si="22"/>
        <v>0</v>
      </c>
      <c r="Q303" s="3" t="b">
        <f t="shared" si="23"/>
        <v>0</v>
      </c>
      <c r="R303">
        <f t="shared" si="24"/>
        <v>-165</v>
      </c>
    </row>
    <row r="304" spans="1:18" x14ac:dyDescent="0.4">
      <c r="A304">
        <v>790</v>
      </c>
      <c r="B304" t="s">
        <v>2165</v>
      </c>
      <c r="C304" t="s">
        <v>3049</v>
      </c>
      <c r="D304" t="s">
        <v>391</v>
      </c>
      <c r="E304" t="s">
        <v>1845</v>
      </c>
      <c r="F304" t="s">
        <v>1835</v>
      </c>
      <c r="G304" t="s">
        <v>4</v>
      </c>
      <c r="H304" t="s">
        <v>390</v>
      </c>
      <c r="I304" s="1">
        <v>207.59679589728404</v>
      </c>
      <c r="J304" s="2">
        <v>44869</v>
      </c>
      <c r="K304">
        <v>189.43</v>
      </c>
      <c r="L304" cm="1">
        <f t="array" ref="L304">_xlfn.IFS(ISBLANK(K304),0,NOT(ISBLANK(K304)),K304)</f>
        <v>189.43</v>
      </c>
      <c r="M304" s="2">
        <v>45055</v>
      </c>
      <c r="N304" s="3">
        <f t="shared" si="20"/>
        <v>2023</v>
      </c>
      <c r="O304" s="3" t="str">
        <f t="shared" si="21"/>
        <v>May-2023</v>
      </c>
      <c r="P304" s="3">
        <f t="shared" si="22"/>
        <v>0</v>
      </c>
      <c r="Q304" s="3" t="b">
        <f t="shared" si="23"/>
        <v>0</v>
      </c>
      <c r="R304">
        <f t="shared" si="24"/>
        <v>186</v>
      </c>
    </row>
    <row r="305" spans="1:18" x14ac:dyDescent="0.4">
      <c r="A305">
        <v>146</v>
      </c>
      <c r="B305" t="s">
        <v>2166</v>
      </c>
      <c r="C305" t="s">
        <v>3050</v>
      </c>
      <c r="D305" t="s">
        <v>1557</v>
      </c>
      <c r="E305" t="s">
        <v>1830</v>
      </c>
      <c r="F305" t="s">
        <v>1831</v>
      </c>
      <c r="G305" t="s">
        <v>4</v>
      </c>
      <c r="H305" t="s">
        <v>1556</v>
      </c>
      <c r="I305" s="1">
        <v>207.66819287376131</v>
      </c>
      <c r="J305" s="2">
        <v>45120</v>
      </c>
      <c r="K305">
        <v>351.84</v>
      </c>
      <c r="L305" cm="1">
        <f t="array" ref="L305">_xlfn.IFS(ISBLANK(K305),0,NOT(ISBLANK(K305)),K305)</f>
        <v>351.84</v>
      </c>
      <c r="M305" s="2">
        <v>45151</v>
      </c>
      <c r="N305" s="3">
        <f t="shared" si="20"/>
        <v>2023</v>
      </c>
      <c r="O305" s="3" t="str">
        <f t="shared" si="21"/>
        <v>Aug-2023</v>
      </c>
      <c r="P305" s="3">
        <f t="shared" si="22"/>
        <v>1</v>
      </c>
      <c r="Q305" s="3" t="b">
        <f t="shared" si="23"/>
        <v>0</v>
      </c>
      <c r="R305">
        <f t="shared" si="24"/>
        <v>31</v>
      </c>
    </row>
    <row r="306" spans="1:18" x14ac:dyDescent="0.4">
      <c r="A306">
        <v>490</v>
      </c>
      <c r="B306" t="s">
        <v>2167</v>
      </c>
      <c r="C306" t="s">
        <v>3051</v>
      </c>
      <c r="D306" t="s">
        <v>927</v>
      </c>
      <c r="E306" t="s">
        <v>1842</v>
      </c>
      <c r="F306" t="s">
        <v>1849</v>
      </c>
      <c r="G306" t="s">
        <v>4</v>
      </c>
      <c r="H306" t="s">
        <v>926</v>
      </c>
      <c r="I306" s="1">
        <v>209.23025460890139</v>
      </c>
      <c r="J306" s="2">
        <v>44843</v>
      </c>
      <c r="K306">
        <v>430.29</v>
      </c>
      <c r="L306" cm="1">
        <f t="array" ref="L306">_xlfn.IFS(ISBLANK(K306),0,NOT(ISBLANK(K306)),K306)</f>
        <v>430.29</v>
      </c>
      <c r="M306" s="2">
        <v>45010</v>
      </c>
      <c r="N306" s="3">
        <f t="shared" si="20"/>
        <v>2023</v>
      </c>
      <c r="O306" s="3" t="str">
        <f t="shared" si="21"/>
        <v>Mar-2023</v>
      </c>
      <c r="P306" s="3">
        <f t="shared" si="22"/>
        <v>1</v>
      </c>
      <c r="Q306" s="3" t="b">
        <f t="shared" si="23"/>
        <v>0</v>
      </c>
      <c r="R306">
        <f t="shared" si="24"/>
        <v>167</v>
      </c>
    </row>
    <row r="307" spans="1:18" x14ac:dyDescent="0.4">
      <c r="A307">
        <v>418</v>
      </c>
      <c r="B307" t="s">
        <v>2168</v>
      </c>
      <c r="C307" t="s">
        <v>3052</v>
      </c>
      <c r="D307" t="s">
        <v>1063</v>
      </c>
      <c r="E307" t="s">
        <v>1845</v>
      </c>
      <c r="F307" t="s">
        <v>1833</v>
      </c>
      <c r="G307" t="s">
        <v>4</v>
      </c>
      <c r="H307" t="s">
        <v>1062</v>
      </c>
      <c r="I307" s="1">
        <v>209.91335696217701</v>
      </c>
      <c r="J307" s="2">
        <v>44920</v>
      </c>
      <c r="K307">
        <v>201.19</v>
      </c>
      <c r="L307" cm="1">
        <f t="array" ref="L307">_xlfn.IFS(ISBLANK(K307),0,NOT(ISBLANK(K307)),K307)</f>
        <v>201.19</v>
      </c>
      <c r="M307" s="2">
        <v>44899</v>
      </c>
      <c r="N307" s="3">
        <f t="shared" si="20"/>
        <v>2022</v>
      </c>
      <c r="O307" s="3" t="str">
        <f t="shared" si="21"/>
        <v>Dec-2022</v>
      </c>
      <c r="P307" s="3">
        <f t="shared" si="22"/>
        <v>0</v>
      </c>
      <c r="Q307" s="3" t="b">
        <f t="shared" si="23"/>
        <v>0</v>
      </c>
      <c r="R307">
        <f t="shared" si="24"/>
        <v>-21</v>
      </c>
    </row>
    <row r="308" spans="1:18" x14ac:dyDescent="0.4">
      <c r="A308">
        <v>657</v>
      </c>
      <c r="B308" t="s">
        <v>2169</v>
      </c>
      <c r="C308" t="s">
        <v>3053</v>
      </c>
      <c r="D308" t="s">
        <v>629</v>
      </c>
      <c r="E308" t="s">
        <v>1834</v>
      </c>
      <c r="F308" t="s">
        <v>1849</v>
      </c>
      <c r="G308" t="s">
        <v>1</v>
      </c>
      <c r="H308" t="s">
        <v>628</v>
      </c>
      <c r="I308" s="1">
        <v>210.24035829744378</v>
      </c>
      <c r="J308" s="2">
        <v>44892</v>
      </c>
      <c r="K308">
        <v>470.84</v>
      </c>
      <c r="L308" cm="1">
        <f t="array" ref="L308">_xlfn.IFS(ISBLANK(K308),0,NOT(ISBLANK(K308)),K308)</f>
        <v>470.84</v>
      </c>
      <c r="M308" s="2">
        <v>45141</v>
      </c>
      <c r="N308" s="3">
        <f t="shared" si="20"/>
        <v>2023</v>
      </c>
      <c r="O308" s="3" t="str">
        <f t="shared" si="21"/>
        <v>Aug-2023</v>
      </c>
      <c r="P308" s="3">
        <f t="shared" si="22"/>
        <v>1</v>
      </c>
      <c r="Q308" s="3" t="b">
        <f t="shared" si="23"/>
        <v>0</v>
      </c>
      <c r="R308">
        <f t="shared" si="24"/>
        <v>249</v>
      </c>
    </row>
    <row r="309" spans="1:18" x14ac:dyDescent="0.4">
      <c r="A309">
        <v>807</v>
      </c>
      <c r="B309" t="s">
        <v>2170</v>
      </c>
      <c r="C309" t="s">
        <v>3054</v>
      </c>
      <c r="D309" t="s">
        <v>361</v>
      </c>
      <c r="E309" t="s">
        <v>1847</v>
      </c>
      <c r="F309" t="s">
        <v>1837</v>
      </c>
      <c r="G309" t="s">
        <v>4</v>
      </c>
      <c r="H309" t="s">
        <v>360</v>
      </c>
      <c r="I309" s="1">
        <v>210.35096644795419</v>
      </c>
      <c r="J309" s="2">
        <v>44900</v>
      </c>
      <c r="K309">
        <v>473.55</v>
      </c>
      <c r="L309" cm="1">
        <f t="array" ref="L309">_xlfn.IFS(ISBLANK(K309),0,NOT(ISBLANK(K309)),K309)</f>
        <v>473.55</v>
      </c>
      <c r="M309" s="2">
        <v>44945</v>
      </c>
      <c r="N309" s="3">
        <f t="shared" si="20"/>
        <v>2023</v>
      </c>
      <c r="O309" s="3" t="str">
        <f t="shared" si="21"/>
        <v>Jan-2023</v>
      </c>
      <c r="P309" s="3">
        <f t="shared" si="22"/>
        <v>1</v>
      </c>
      <c r="Q309" s="3" t="b">
        <f t="shared" si="23"/>
        <v>0</v>
      </c>
      <c r="R309">
        <f t="shared" si="24"/>
        <v>45</v>
      </c>
    </row>
    <row r="310" spans="1:18" x14ac:dyDescent="0.4">
      <c r="A310">
        <v>207</v>
      </c>
      <c r="B310" t="s">
        <v>2171</v>
      </c>
      <c r="C310" t="s">
        <v>3055</v>
      </c>
      <c r="D310" t="s">
        <v>1449</v>
      </c>
      <c r="E310" t="s">
        <v>1850</v>
      </c>
      <c r="F310" t="s">
        <v>1829</v>
      </c>
      <c r="G310" t="s">
        <v>1</v>
      </c>
      <c r="H310" t="s">
        <v>1448</v>
      </c>
      <c r="I310" s="1">
        <v>210.8880649186803</v>
      </c>
      <c r="J310" s="2">
        <v>45083</v>
      </c>
      <c r="K310">
        <v>275.62</v>
      </c>
      <c r="L310" cm="1">
        <f t="array" ref="L310">_xlfn.IFS(ISBLANK(K310),0,NOT(ISBLANK(K310)),K310)</f>
        <v>275.62</v>
      </c>
      <c r="M310" s="2">
        <v>44886</v>
      </c>
      <c r="N310" s="3">
        <f t="shared" si="20"/>
        <v>2022</v>
      </c>
      <c r="O310" s="3" t="str">
        <f t="shared" si="21"/>
        <v>Nov-2022</v>
      </c>
      <c r="P310" s="3">
        <f t="shared" si="22"/>
        <v>1</v>
      </c>
      <c r="Q310" s="3" t="b">
        <f t="shared" si="23"/>
        <v>0</v>
      </c>
      <c r="R310">
        <f t="shared" si="24"/>
        <v>-197</v>
      </c>
    </row>
    <row r="311" spans="1:18" x14ac:dyDescent="0.4">
      <c r="A311">
        <v>136</v>
      </c>
      <c r="B311" t="s">
        <v>2172</v>
      </c>
      <c r="C311" t="s">
        <v>3056</v>
      </c>
      <c r="D311" t="s">
        <v>1577</v>
      </c>
      <c r="E311" t="s">
        <v>1838</v>
      </c>
      <c r="F311" t="s">
        <v>1833</v>
      </c>
      <c r="G311" t="s">
        <v>4</v>
      </c>
      <c r="H311" t="s">
        <v>1576</v>
      </c>
      <c r="I311" s="1">
        <v>211.13278890304551</v>
      </c>
      <c r="J311" s="2">
        <v>45068</v>
      </c>
      <c r="K311">
        <v>294.97000000000003</v>
      </c>
      <c r="L311" cm="1">
        <f t="array" ref="L311">_xlfn.IFS(ISBLANK(K311),0,NOT(ISBLANK(K311)),K311)</f>
        <v>294.97000000000003</v>
      </c>
      <c r="M311" s="2">
        <v>45057</v>
      </c>
      <c r="N311" s="3">
        <f t="shared" si="20"/>
        <v>2023</v>
      </c>
      <c r="O311" s="3" t="str">
        <f t="shared" si="21"/>
        <v>May-2023</v>
      </c>
      <c r="P311" s="3">
        <f t="shared" si="22"/>
        <v>1</v>
      </c>
      <c r="Q311" s="3" t="b">
        <f t="shared" si="23"/>
        <v>0</v>
      </c>
      <c r="R311">
        <f t="shared" si="24"/>
        <v>-11</v>
      </c>
    </row>
    <row r="312" spans="1:18" x14ac:dyDescent="0.4">
      <c r="A312">
        <v>438</v>
      </c>
      <c r="B312" t="s">
        <v>2173</v>
      </c>
      <c r="C312" t="s">
        <v>3057</v>
      </c>
      <c r="D312" t="s">
        <v>1027</v>
      </c>
      <c r="E312" t="s">
        <v>1828</v>
      </c>
      <c r="F312" t="s">
        <v>1853</v>
      </c>
      <c r="G312" t="s">
        <v>4</v>
      </c>
      <c r="H312" t="s">
        <v>1026</v>
      </c>
      <c r="I312" s="1">
        <v>211.41005424560004</v>
      </c>
      <c r="J312" s="2">
        <v>44825</v>
      </c>
      <c r="K312">
        <v>287.91000000000003</v>
      </c>
      <c r="L312" cm="1">
        <f t="array" ref="L312">_xlfn.IFS(ISBLANK(K312),0,NOT(ISBLANK(K312)),K312)</f>
        <v>287.91000000000003</v>
      </c>
      <c r="M312" s="2">
        <v>45066</v>
      </c>
      <c r="N312" s="3">
        <f t="shared" si="20"/>
        <v>2023</v>
      </c>
      <c r="O312" s="3" t="str">
        <f t="shared" si="21"/>
        <v>May-2023</v>
      </c>
      <c r="P312" s="3">
        <f t="shared" si="22"/>
        <v>1</v>
      </c>
      <c r="Q312" s="3" t="b">
        <f t="shared" si="23"/>
        <v>0</v>
      </c>
      <c r="R312">
        <f t="shared" si="24"/>
        <v>241</v>
      </c>
    </row>
    <row r="313" spans="1:18" x14ac:dyDescent="0.4">
      <c r="A313">
        <v>64</v>
      </c>
      <c r="B313" t="s">
        <v>2174</v>
      </c>
      <c r="C313" t="s">
        <v>3058</v>
      </c>
      <c r="D313" t="s">
        <v>1695</v>
      </c>
      <c r="E313" t="s">
        <v>1832</v>
      </c>
      <c r="F313" t="s">
        <v>1853</v>
      </c>
      <c r="G313" t="s">
        <v>1</v>
      </c>
      <c r="H313" t="s">
        <v>1694</v>
      </c>
      <c r="I313" s="1">
        <v>212.21324289110316</v>
      </c>
      <c r="J313" s="2">
        <v>45090</v>
      </c>
      <c r="K313">
        <v>255.72</v>
      </c>
      <c r="L313" cm="1">
        <f t="array" ref="L313">_xlfn.IFS(ISBLANK(K313),0,NOT(ISBLANK(K313)),K313)</f>
        <v>255.72</v>
      </c>
      <c r="M313" s="2">
        <v>45136</v>
      </c>
      <c r="N313" s="3">
        <f t="shared" si="20"/>
        <v>2023</v>
      </c>
      <c r="O313" s="3" t="str">
        <f t="shared" si="21"/>
        <v>Jul-2023</v>
      </c>
      <c r="P313" s="3">
        <f t="shared" si="22"/>
        <v>1</v>
      </c>
      <c r="Q313" s="3" t="b">
        <f t="shared" si="23"/>
        <v>0</v>
      </c>
      <c r="R313">
        <f t="shared" si="24"/>
        <v>46</v>
      </c>
    </row>
    <row r="314" spans="1:18" x14ac:dyDescent="0.4">
      <c r="A314">
        <v>867</v>
      </c>
      <c r="B314" t="s">
        <v>2175</v>
      </c>
      <c r="C314" t="s">
        <v>3059</v>
      </c>
      <c r="D314" t="s">
        <v>245</v>
      </c>
      <c r="E314" t="s">
        <v>1850</v>
      </c>
      <c r="F314" t="s">
        <v>1837</v>
      </c>
      <c r="G314" t="s">
        <v>4</v>
      </c>
      <c r="H314" t="s">
        <v>244</v>
      </c>
      <c r="I314" s="1">
        <v>212.59598575119944</v>
      </c>
      <c r="J314" s="2">
        <v>44993</v>
      </c>
      <c r="K314">
        <v>108.15</v>
      </c>
      <c r="L314" cm="1">
        <f t="array" ref="L314">_xlfn.IFS(ISBLANK(K314),0,NOT(ISBLANK(K314)),K314)</f>
        <v>108.15</v>
      </c>
      <c r="M314" s="2">
        <v>45176</v>
      </c>
      <c r="N314" s="3">
        <f t="shared" si="20"/>
        <v>2023</v>
      </c>
      <c r="O314" s="3" t="str">
        <f t="shared" si="21"/>
        <v>Sep-2023</v>
      </c>
      <c r="P314" s="3">
        <f t="shared" si="22"/>
        <v>0</v>
      </c>
      <c r="Q314" s="3" t="b">
        <f t="shared" si="23"/>
        <v>0</v>
      </c>
      <c r="R314">
        <f t="shared" si="24"/>
        <v>183</v>
      </c>
    </row>
    <row r="315" spans="1:18" x14ac:dyDescent="0.4">
      <c r="A315">
        <v>315</v>
      </c>
      <c r="B315" t="s">
        <v>2176</v>
      </c>
      <c r="C315" t="s">
        <v>3060</v>
      </c>
      <c r="D315" t="s">
        <v>1247</v>
      </c>
      <c r="E315" t="s">
        <v>1832</v>
      </c>
      <c r="F315" t="s">
        <v>1839</v>
      </c>
      <c r="G315" t="s">
        <v>4</v>
      </c>
      <c r="H315" t="s">
        <v>1246</v>
      </c>
      <c r="I315" s="1">
        <v>213.74905208225283</v>
      </c>
      <c r="J315" s="2">
        <v>45026</v>
      </c>
      <c r="K315">
        <v>237.51</v>
      </c>
      <c r="L315" cm="1">
        <f t="array" ref="L315">_xlfn.IFS(ISBLANK(K315),0,NOT(ISBLANK(K315)),K315)</f>
        <v>237.51</v>
      </c>
      <c r="M315" s="2">
        <v>45236</v>
      </c>
      <c r="N315" s="3">
        <f t="shared" si="20"/>
        <v>2023</v>
      </c>
      <c r="O315" s="3" t="str">
        <f t="shared" si="21"/>
        <v>Nov-2023</v>
      </c>
      <c r="P315" s="3">
        <f t="shared" si="22"/>
        <v>1</v>
      </c>
      <c r="Q315" s="3" t="b">
        <f t="shared" si="23"/>
        <v>0</v>
      </c>
      <c r="R315">
        <f t="shared" si="24"/>
        <v>210</v>
      </c>
    </row>
    <row r="316" spans="1:18" x14ac:dyDescent="0.4">
      <c r="A316">
        <v>832</v>
      </c>
      <c r="B316" t="s">
        <v>2177</v>
      </c>
      <c r="C316" t="s">
        <v>3061</v>
      </c>
      <c r="D316" t="s">
        <v>313</v>
      </c>
      <c r="E316" t="s">
        <v>1841</v>
      </c>
      <c r="F316" t="s">
        <v>1851</v>
      </c>
      <c r="G316" t="s">
        <v>1</v>
      </c>
      <c r="H316" t="s">
        <v>312</v>
      </c>
      <c r="I316" s="1">
        <v>214.2627431614236</v>
      </c>
      <c r="J316" s="2">
        <v>44992</v>
      </c>
      <c r="K316">
        <v>239.84</v>
      </c>
      <c r="L316" cm="1">
        <f t="array" ref="L316">_xlfn.IFS(ISBLANK(K316),0,NOT(ISBLANK(K316)),K316)</f>
        <v>239.84</v>
      </c>
      <c r="M316" s="2">
        <v>44911</v>
      </c>
      <c r="N316" s="3">
        <f t="shared" si="20"/>
        <v>2022</v>
      </c>
      <c r="O316" s="3" t="str">
        <f t="shared" si="21"/>
        <v>Dec-2022</v>
      </c>
      <c r="P316" s="3">
        <f t="shared" si="22"/>
        <v>1</v>
      </c>
      <c r="Q316" s="3" t="b">
        <f t="shared" si="23"/>
        <v>0</v>
      </c>
      <c r="R316">
        <f t="shared" si="24"/>
        <v>-81</v>
      </c>
    </row>
    <row r="317" spans="1:18" x14ac:dyDescent="0.4">
      <c r="A317">
        <v>787</v>
      </c>
      <c r="B317" t="s">
        <v>2178</v>
      </c>
      <c r="C317" t="s">
        <v>3062</v>
      </c>
      <c r="D317" t="s">
        <v>397</v>
      </c>
      <c r="E317" t="s">
        <v>1841</v>
      </c>
      <c r="F317" t="s">
        <v>1831</v>
      </c>
      <c r="G317" t="s">
        <v>1</v>
      </c>
      <c r="H317" t="s">
        <v>396</v>
      </c>
      <c r="I317" s="1">
        <v>214.82982800218153</v>
      </c>
      <c r="J317" s="2">
        <v>45046</v>
      </c>
      <c r="K317">
        <v>396.45</v>
      </c>
      <c r="L317" cm="1">
        <f t="array" ref="L317">_xlfn.IFS(ISBLANK(K317),0,NOT(ISBLANK(K317)),K317)</f>
        <v>396.45</v>
      </c>
      <c r="M317" s="2">
        <v>44901</v>
      </c>
      <c r="N317" s="3">
        <f t="shared" si="20"/>
        <v>2022</v>
      </c>
      <c r="O317" s="3" t="str">
        <f t="shared" si="21"/>
        <v>Dec-2022</v>
      </c>
      <c r="P317" s="3">
        <f t="shared" si="22"/>
        <v>1</v>
      </c>
      <c r="Q317" s="3" t="b">
        <f t="shared" si="23"/>
        <v>0</v>
      </c>
      <c r="R317">
        <f t="shared" si="24"/>
        <v>-145</v>
      </c>
    </row>
    <row r="318" spans="1:18" x14ac:dyDescent="0.4">
      <c r="A318">
        <v>589</v>
      </c>
      <c r="B318" t="s">
        <v>2179</v>
      </c>
      <c r="C318" t="s">
        <v>3063</v>
      </c>
      <c r="D318" t="s">
        <v>753</v>
      </c>
      <c r="E318" t="s">
        <v>1847</v>
      </c>
      <c r="F318" t="s">
        <v>1851</v>
      </c>
      <c r="G318" t="s">
        <v>1</v>
      </c>
      <c r="H318" t="s">
        <v>752</v>
      </c>
      <c r="I318" s="1">
        <v>214.85713152111163</v>
      </c>
      <c r="J318" s="2">
        <v>45072</v>
      </c>
      <c r="L318" cm="1">
        <f t="array" ref="L318">_xlfn.IFS(ISBLANK(K318),0,NOT(ISBLANK(K318)),K318)</f>
        <v>0</v>
      </c>
      <c r="M318" s="2">
        <v>45238</v>
      </c>
      <c r="N318" s="3">
        <f t="shared" si="20"/>
        <v>2023</v>
      </c>
      <c r="O318" s="3" t="str">
        <f t="shared" si="21"/>
        <v>Nov-2023</v>
      </c>
      <c r="P318" s="3">
        <f t="shared" si="22"/>
        <v>0</v>
      </c>
      <c r="Q318" s="3" t="b">
        <f t="shared" si="23"/>
        <v>0</v>
      </c>
      <c r="R318">
        <f t="shared" si="24"/>
        <v>166</v>
      </c>
    </row>
    <row r="319" spans="1:18" x14ac:dyDescent="0.4">
      <c r="A319">
        <v>506</v>
      </c>
      <c r="B319" t="s">
        <v>2180</v>
      </c>
      <c r="C319" t="s">
        <v>3064</v>
      </c>
      <c r="D319" t="s">
        <v>897</v>
      </c>
      <c r="E319" t="s">
        <v>1843</v>
      </c>
      <c r="F319" t="s">
        <v>1831</v>
      </c>
      <c r="G319" t="s">
        <v>1</v>
      </c>
      <c r="H319" t="s">
        <v>896</v>
      </c>
      <c r="I319" s="1">
        <v>216.96607747726134</v>
      </c>
      <c r="J319" s="2">
        <v>44995</v>
      </c>
      <c r="K319">
        <v>435.8</v>
      </c>
      <c r="L319" cm="1">
        <f t="array" ref="L319">_xlfn.IFS(ISBLANK(K319),0,NOT(ISBLANK(K319)),K319)</f>
        <v>435.8</v>
      </c>
      <c r="M319" s="2">
        <v>45045</v>
      </c>
      <c r="N319" s="3">
        <f t="shared" si="20"/>
        <v>2023</v>
      </c>
      <c r="O319" s="3" t="str">
        <f t="shared" si="21"/>
        <v>Apr-2023</v>
      </c>
      <c r="P319" s="3">
        <f t="shared" si="22"/>
        <v>1</v>
      </c>
      <c r="Q319" s="3" t="b">
        <f t="shared" si="23"/>
        <v>0</v>
      </c>
      <c r="R319">
        <f t="shared" si="24"/>
        <v>50</v>
      </c>
    </row>
    <row r="320" spans="1:18" x14ac:dyDescent="0.4">
      <c r="A320">
        <v>785</v>
      </c>
      <c r="B320" t="s">
        <v>2181</v>
      </c>
      <c r="C320" t="s">
        <v>3065</v>
      </c>
      <c r="D320" t="s">
        <v>401</v>
      </c>
      <c r="E320" t="s">
        <v>1838</v>
      </c>
      <c r="F320" t="s">
        <v>1853</v>
      </c>
      <c r="G320" t="s">
        <v>4</v>
      </c>
      <c r="H320" t="s">
        <v>400</v>
      </c>
      <c r="I320" s="1">
        <v>217.01368007817419</v>
      </c>
      <c r="J320" s="2">
        <v>45008</v>
      </c>
      <c r="L320" cm="1">
        <f t="array" ref="L320">_xlfn.IFS(ISBLANK(K320),0,NOT(ISBLANK(K320)),K320)</f>
        <v>0</v>
      </c>
      <c r="M320" s="2">
        <v>45136</v>
      </c>
      <c r="N320" s="3">
        <f t="shared" si="20"/>
        <v>2023</v>
      </c>
      <c r="O320" s="3" t="str">
        <f t="shared" si="21"/>
        <v>Jul-2023</v>
      </c>
      <c r="P320" s="3">
        <f t="shared" si="22"/>
        <v>0</v>
      </c>
      <c r="Q320" s="3" t="b">
        <f t="shared" si="23"/>
        <v>0</v>
      </c>
      <c r="R320">
        <f t="shared" si="24"/>
        <v>128</v>
      </c>
    </row>
    <row r="321" spans="1:18" x14ac:dyDescent="0.4">
      <c r="A321">
        <v>623</v>
      </c>
      <c r="B321" t="s">
        <v>2182</v>
      </c>
      <c r="C321" t="s">
        <v>3066</v>
      </c>
      <c r="D321" t="s">
        <v>695</v>
      </c>
      <c r="E321" t="s">
        <v>1848</v>
      </c>
      <c r="F321" t="s">
        <v>1853</v>
      </c>
      <c r="G321" t="s">
        <v>1</v>
      </c>
      <c r="H321" t="s">
        <v>694</v>
      </c>
      <c r="I321" s="1">
        <v>217.57582224786367</v>
      </c>
      <c r="J321" s="2">
        <v>45141</v>
      </c>
      <c r="K321">
        <v>187.78</v>
      </c>
      <c r="L321" cm="1">
        <f t="array" ref="L321">_xlfn.IFS(ISBLANK(K321),0,NOT(ISBLANK(K321)),K321)</f>
        <v>187.78</v>
      </c>
      <c r="M321" s="2">
        <v>45016</v>
      </c>
      <c r="N321" s="3">
        <f t="shared" si="20"/>
        <v>2023</v>
      </c>
      <c r="O321" s="3" t="str">
        <f t="shared" si="21"/>
        <v>Mar-2023</v>
      </c>
      <c r="P321" s="3">
        <f t="shared" si="22"/>
        <v>0</v>
      </c>
      <c r="Q321" s="3" t="b">
        <f t="shared" si="23"/>
        <v>0</v>
      </c>
      <c r="R321">
        <f t="shared" si="24"/>
        <v>-125</v>
      </c>
    </row>
    <row r="322" spans="1:18" x14ac:dyDescent="0.4">
      <c r="A322">
        <v>442</v>
      </c>
      <c r="B322" t="s">
        <v>2183</v>
      </c>
      <c r="C322" t="s">
        <v>3067</v>
      </c>
      <c r="D322" t="s">
        <v>1019</v>
      </c>
      <c r="E322" t="s">
        <v>1836</v>
      </c>
      <c r="F322" t="s">
        <v>1831</v>
      </c>
      <c r="G322" t="s">
        <v>1</v>
      </c>
      <c r="H322" t="s">
        <v>1018</v>
      </c>
      <c r="I322" s="1">
        <v>217.83213670661229</v>
      </c>
      <c r="J322" s="2">
        <v>45114</v>
      </c>
      <c r="K322">
        <v>460.64</v>
      </c>
      <c r="L322" cm="1">
        <f t="array" ref="L322">_xlfn.IFS(ISBLANK(K322),0,NOT(ISBLANK(K322)),K322)</f>
        <v>460.64</v>
      </c>
      <c r="M322" s="2">
        <v>45218</v>
      </c>
      <c r="N322" s="3">
        <f t="shared" si="20"/>
        <v>2023</v>
      </c>
      <c r="O322" s="3" t="str">
        <f t="shared" si="21"/>
        <v>Oct-2023</v>
      </c>
      <c r="P322" s="3">
        <f t="shared" si="22"/>
        <v>1</v>
      </c>
      <c r="Q322" s="3" t="b">
        <f t="shared" si="23"/>
        <v>0</v>
      </c>
      <c r="R322">
        <f t="shared" si="24"/>
        <v>104</v>
      </c>
    </row>
    <row r="323" spans="1:18" x14ac:dyDescent="0.4">
      <c r="A323">
        <v>419</v>
      </c>
      <c r="B323" t="s">
        <v>2184</v>
      </c>
      <c r="C323" t="s">
        <v>2800</v>
      </c>
      <c r="D323" t="s">
        <v>1061</v>
      </c>
      <c r="E323" t="s">
        <v>1847</v>
      </c>
      <c r="F323" t="s">
        <v>1851</v>
      </c>
      <c r="G323" t="s">
        <v>4</v>
      </c>
      <c r="H323" t="s">
        <v>1060</v>
      </c>
      <c r="I323" s="1">
        <v>217.92796463312558</v>
      </c>
      <c r="J323" s="2">
        <v>44896</v>
      </c>
      <c r="K323">
        <v>308.76</v>
      </c>
      <c r="L323" cm="1">
        <f t="array" ref="L323">_xlfn.IFS(ISBLANK(K323),0,NOT(ISBLANK(K323)),K323)</f>
        <v>308.76</v>
      </c>
      <c r="M323" s="2">
        <v>44882</v>
      </c>
      <c r="N323" s="3">
        <f t="shared" ref="N323:N386" si="25">YEAR(M323)</f>
        <v>2022</v>
      </c>
      <c r="O323" s="3" t="str">
        <f t="shared" ref="O323:O386" si="26">IF(ISBLANK(M323),"Missing Date",TEXT(M323,"MMM-YYYY"))</f>
        <v>Nov-2022</v>
      </c>
      <c r="P323" s="3">
        <f t="shared" ref="P323:P386" si="27">IF(K323&gt;I323,1,0)</f>
        <v>1</v>
      </c>
      <c r="Q323" s="3" t="b">
        <f t="shared" ref="Q323:Q386" si="28">OR(ISBLANK(J323),ISBLANK(M323))</f>
        <v>0</v>
      </c>
      <c r="R323">
        <f t="shared" ref="R323:R386" si="29">IF(Q323,"",M323-J323)</f>
        <v>-14</v>
      </c>
    </row>
    <row r="324" spans="1:18" x14ac:dyDescent="0.4">
      <c r="A324">
        <v>855</v>
      </c>
      <c r="B324" t="s">
        <v>2185</v>
      </c>
      <c r="C324" t="s">
        <v>3068</v>
      </c>
      <c r="D324" t="s">
        <v>269</v>
      </c>
      <c r="E324" t="s">
        <v>1830</v>
      </c>
      <c r="F324" t="s">
        <v>1851</v>
      </c>
      <c r="G324" t="s">
        <v>4</v>
      </c>
      <c r="H324" t="s">
        <v>268</v>
      </c>
      <c r="I324" s="1">
        <v>218.83063223277691</v>
      </c>
      <c r="J324" s="2">
        <v>44853</v>
      </c>
      <c r="K324">
        <v>373.13</v>
      </c>
      <c r="L324" cm="1">
        <f t="array" ref="L324">_xlfn.IFS(ISBLANK(K324),0,NOT(ISBLANK(K324)),K324)</f>
        <v>373.13</v>
      </c>
      <c r="M324" s="2">
        <v>45210</v>
      </c>
      <c r="N324" s="3">
        <f t="shared" si="25"/>
        <v>2023</v>
      </c>
      <c r="O324" s="3" t="str">
        <f t="shared" si="26"/>
        <v>Oct-2023</v>
      </c>
      <c r="P324" s="3">
        <f t="shared" si="27"/>
        <v>1</v>
      </c>
      <c r="Q324" s="3" t="b">
        <f t="shared" si="28"/>
        <v>0</v>
      </c>
      <c r="R324">
        <f t="shared" si="29"/>
        <v>357</v>
      </c>
    </row>
    <row r="325" spans="1:18" x14ac:dyDescent="0.4">
      <c r="A325">
        <v>298</v>
      </c>
      <c r="B325" t="s">
        <v>2186</v>
      </c>
      <c r="C325" t="s">
        <v>3069</v>
      </c>
      <c r="D325" t="s">
        <v>1277</v>
      </c>
      <c r="E325" t="s">
        <v>1830</v>
      </c>
      <c r="F325" t="s">
        <v>1837</v>
      </c>
      <c r="G325" t="s">
        <v>4</v>
      </c>
      <c r="H325" t="s">
        <v>1276</v>
      </c>
      <c r="I325" s="1">
        <v>220.19489382598579</v>
      </c>
      <c r="J325" s="2">
        <v>45012</v>
      </c>
      <c r="K325">
        <v>401.83</v>
      </c>
      <c r="L325" cm="1">
        <f t="array" ref="L325">_xlfn.IFS(ISBLANK(K325),0,NOT(ISBLANK(K325)),K325)</f>
        <v>401.83</v>
      </c>
      <c r="M325" s="2">
        <v>44912</v>
      </c>
      <c r="N325" s="3">
        <f t="shared" si="25"/>
        <v>2022</v>
      </c>
      <c r="O325" s="3" t="str">
        <f t="shared" si="26"/>
        <v>Dec-2022</v>
      </c>
      <c r="P325" s="3">
        <f t="shared" si="27"/>
        <v>1</v>
      </c>
      <c r="Q325" s="3" t="b">
        <f t="shared" si="28"/>
        <v>0</v>
      </c>
      <c r="R325">
        <f t="shared" si="29"/>
        <v>-100</v>
      </c>
    </row>
    <row r="326" spans="1:18" x14ac:dyDescent="0.4">
      <c r="A326">
        <v>470</v>
      </c>
      <c r="B326" t="s">
        <v>2187</v>
      </c>
      <c r="C326" t="s">
        <v>3070</v>
      </c>
      <c r="D326" t="s">
        <v>967</v>
      </c>
      <c r="E326" t="s">
        <v>1832</v>
      </c>
      <c r="F326" t="s">
        <v>1849</v>
      </c>
      <c r="G326" t="s">
        <v>4</v>
      </c>
      <c r="H326" t="s">
        <v>966</v>
      </c>
      <c r="I326" s="1">
        <v>220.61053177388064</v>
      </c>
      <c r="J326" s="2">
        <v>45061</v>
      </c>
      <c r="K326">
        <v>263.23</v>
      </c>
      <c r="L326" cm="1">
        <f t="array" ref="L326">_xlfn.IFS(ISBLANK(K326),0,NOT(ISBLANK(K326)),K326)</f>
        <v>263.23</v>
      </c>
      <c r="M326" s="2">
        <v>45217</v>
      </c>
      <c r="N326" s="3">
        <f t="shared" si="25"/>
        <v>2023</v>
      </c>
      <c r="O326" s="3" t="str">
        <f t="shared" si="26"/>
        <v>Oct-2023</v>
      </c>
      <c r="P326" s="3">
        <f t="shared" si="27"/>
        <v>1</v>
      </c>
      <c r="Q326" s="3" t="b">
        <f t="shared" si="28"/>
        <v>0</v>
      </c>
      <c r="R326">
        <f t="shared" si="29"/>
        <v>156</v>
      </c>
    </row>
    <row r="327" spans="1:18" x14ac:dyDescent="0.4">
      <c r="A327">
        <v>300</v>
      </c>
      <c r="B327" t="s">
        <v>2188</v>
      </c>
      <c r="C327" t="s">
        <v>3071</v>
      </c>
      <c r="D327" t="s">
        <v>1273</v>
      </c>
      <c r="E327" t="s">
        <v>1834</v>
      </c>
      <c r="F327" t="s">
        <v>1829</v>
      </c>
      <c r="G327" t="s">
        <v>1</v>
      </c>
      <c r="H327" t="s">
        <v>1272</v>
      </c>
      <c r="I327" s="1">
        <v>220.96231810380499</v>
      </c>
      <c r="J327" s="2">
        <v>44798</v>
      </c>
      <c r="K327">
        <v>255.09</v>
      </c>
      <c r="L327" cm="1">
        <f t="array" ref="L327">_xlfn.IFS(ISBLANK(K327),0,NOT(ISBLANK(K327)),K327)</f>
        <v>255.09</v>
      </c>
      <c r="M327" s="2">
        <v>45053</v>
      </c>
      <c r="N327" s="3">
        <f t="shared" si="25"/>
        <v>2023</v>
      </c>
      <c r="O327" s="3" t="str">
        <f t="shared" si="26"/>
        <v>May-2023</v>
      </c>
      <c r="P327" s="3">
        <f t="shared" si="27"/>
        <v>1</v>
      </c>
      <c r="Q327" s="3" t="b">
        <f t="shared" si="28"/>
        <v>0</v>
      </c>
      <c r="R327">
        <f t="shared" si="29"/>
        <v>255</v>
      </c>
    </row>
    <row r="328" spans="1:18" x14ac:dyDescent="0.4">
      <c r="A328">
        <v>429</v>
      </c>
      <c r="B328" t="s">
        <v>2189</v>
      </c>
      <c r="C328" t="s">
        <v>3072</v>
      </c>
      <c r="D328" t="s">
        <v>1043</v>
      </c>
      <c r="E328" t="s">
        <v>1840</v>
      </c>
      <c r="F328" t="s">
        <v>1837</v>
      </c>
      <c r="G328" t="s">
        <v>4</v>
      </c>
      <c r="H328" t="s">
        <v>1042</v>
      </c>
      <c r="I328" s="1">
        <v>221.31682162916863</v>
      </c>
      <c r="J328" s="2">
        <v>45131</v>
      </c>
      <c r="K328">
        <v>159.04</v>
      </c>
      <c r="L328" cm="1">
        <f t="array" ref="L328">_xlfn.IFS(ISBLANK(K328),0,NOT(ISBLANK(K328)),K328)</f>
        <v>159.04</v>
      </c>
      <c r="M328" s="2">
        <v>45215</v>
      </c>
      <c r="N328" s="3">
        <f t="shared" si="25"/>
        <v>2023</v>
      </c>
      <c r="O328" s="3" t="str">
        <f t="shared" si="26"/>
        <v>Oct-2023</v>
      </c>
      <c r="P328" s="3">
        <f t="shared" si="27"/>
        <v>0</v>
      </c>
      <c r="Q328" s="3" t="b">
        <f t="shared" si="28"/>
        <v>0</v>
      </c>
      <c r="R328">
        <f t="shared" si="29"/>
        <v>84</v>
      </c>
    </row>
    <row r="329" spans="1:18" x14ac:dyDescent="0.4">
      <c r="A329">
        <v>345</v>
      </c>
      <c r="B329" t="s">
        <v>2190</v>
      </c>
      <c r="C329" t="s">
        <v>3073</v>
      </c>
      <c r="D329" t="s">
        <v>1189</v>
      </c>
      <c r="E329" t="s">
        <v>1834</v>
      </c>
      <c r="F329" t="s">
        <v>1853</v>
      </c>
      <c r="G329" t="s">
        <v>4</v>
      </c>
      <c r="H329" t="s">
        <v>1188</v>
      </c>
      <c r="I329" s="1">
        <v>222.61904175983094</v>
      </c>
      <c r="J329" s="2">
        <v>45122</v>
      </c>
      <c r="K329">
        <v>410.12</v>
      </c>
      <c r="L329" cm="1">
        <f t="array" ref="L329">_xlfn.IFS(ISBLANK(K329),0,NOT(ISBLANK(K329)),K329)</f>
        <v>410.12</v>
      </c>
      <c r="N329" s="3">
        <f t="shared" si="25"/>
        <v>1900</v>
      </c>
      <c r="O329" s="3" t="str">
        <f t="shared" si="26"/>
        <v>Missing Date</v>
      </c>
      <c r="P329" s="3">
        <f t="shared" si="27"/>
        <v>1</v>
      </c>
      <c r="Q329" s="3" t="b">
        <f t="shared" si="28"/>
        <v>1</v>
      </c>
      <c r="R329" t="str">
        <f t="shared" si="29"/>
        <v/>
      </c>
    </row>
    <row r="330" spans="1:18" x14ac:dyDescent="0.4">
      <c r="A330">
        <v>857</v>
      </c>
      <c r="B330" t="s">
        <v>2191</v>
      </c>
      <c r="C330" t="s">
        <v>2812</v>
      </c>
      <c r="D330" t="s">
        <v>265</v>
      </c>
      <c r="E330" t="s">
        <v>1834</v>
      </c>
      <c r="F330" t="s">
        <v>1837</v>
      </c>
      <c r="G330" t="s">
        <v>1</v>
      </c>
      <c r="H330" t="s">
        <v>264</v>
      </c>
      <c r="I330" s="1">
        <v>222.76874210937231</v>
      </c>
      <c r="J330" s="2">
        <v>45028</v>
      </c>
      <c r="K330">
        <v>381.1</v>
      </c>
      <c r="L330" cm="1">
        <f t="array" ref="L330">_xlfn.IFS(ISBLANK(K330),0,NOT(ISBLANK(K330)),K330)</f>
        <v>381.1</v>
      </c>
      <c r="M330" s="2">
        <v>45238</v>
      </c>
      <c r="N330" s="3">
        <f t="shared" si="25"/>
        <v>2023</v>
      </c>
      <c r="O330" s="3" t="str">
        <f t="shared" si="26"/>
        <v>Nov-2023</v>
      </c>
      <c r="P330" s="3">
        <f t="shared" si="27"/>
        <v>1</v>
      </c>
      <c r="Q330" s="3" t="b">
        <f t="shared" si="28"/>
        <v>0</v>
      </c>
      <c r="R330">
        <f t="shared" si="29"/>
        <v>210</v>
      </c>
    </row>
    <row r="331" spans="1:18" x14ac:dyDescent="0.4">
      <c r="A331">
        <v>596</v>
      </c>
      <c r="B331" t="s">
        <v>2192</v>
      </c>
      <c r="C331" t="s">
        <v>3074</v>
      </c>
      <c r="D331" t="s">
        <v>739</v>
      </c>
      <c r="E331" t="s">
        <v>1836</v>
      </c>
      <c r="F331" t="s">
        <v>1829</v>
      </c>
      <c r="G331" t="s">
        <v>4</v>
      </c>
      <c r="H331" t="s">
        <v>738</v>
      </c>
      <c r="I331" s="1">
        <v>223.00008037992319</v>
      </c>
      <c r="J331" s="2">
        <v>44849</v>
      </c>
      <c r="K331">
        <v>372.92</v>
      </c>
      <c r="L331" cm="1">
        <f t="array" ref="L331">_xlfn.IFS(ISBLANK(K331),0,NOT(ISBLANK(K331)),K331)</f>
        <v>372.92</v>
      </c>
      <c r="M331" s="2">
        <v>44913</v>
      </c>
      <c r="N331" s="3">
        <f t="shared" si="25"/>
        <v>2022</v>
      </c>
      <c r="O331" s="3" t="str">
        <f t="shared" si="26"/>
        <v>Dec-2022</v>
      </c>
      <c r="P331" s="3">
        <f t="shared" si="27"/>
        <v>1</v>
      </c>
      <c r="Q331" s="3" t="b">
        <f t="shared" si="28"/>
        <v>0</v>
      </c>
      <c r="R331">
        <f t="shared" si="29"/>
        <v>64</v>
      </c>
    </row>
    <row r="332" spans="1:18" x14ac:dyDescent="0.4">
      <c r="A332">
        <v>214</v>
      </c>
      <c r="B332" t="s">
        <v>2193</v>
      </c>
      <c r="C332" t="s">
        <v>3075</v>
      </c>
      <c r="D332" t="s">
        <v>1435</v>
      </c>
      <c r="E332" t="s">
        <v>1840</v>
      </c>
      <c r="F332" t="s">
        <v>1846</v>
      </c>
      <c r="G332" t="s">
        <v>4</v>
      </c>
      <c r="H332" t="s">
        <v>1434</v>
      </c>
      <c r="I332" s="1">
        <v>223.13968090418095</v>
      </c>
      <c r="J332" s="2">
        <v>44973</v>
      </c>
      <c r="K332">
        <v>315.70999999999998</v>
      </c>
      <c r="L332" cm="1">
        <f t="array" ref="L332">_xlfn.IFS(ISBLANK(K332),0,NOT(ISBLANK(K332)),K332)</f>
        <v>315.70999999999998</v>
      </c>
      <c r="M332" s="2">
        <v>45057</v>
      </c>
      <c r="N332" s="3">
        <f t="shared" si="25"/>
        <v>2023</v>
      </c>
      <c r="O332" s="3" t="str">
        <f t="shared" si="26"/>
        <v>May-2023</v>
      </c>
      <c r="P332" s="3">
        <f t="shared" si="27"/>
        <v>1</v>
      </c>
      <c r="Q332" s="3" t="b">
        <f t="shared" si="28"/>
        <v>0</v>
      </c>
      <c r="R332">
        <f t="shared" si="29"/>
        <v>84</v>
      </c>
    </row>
    <row r="333" spans="1:18" x14ac:dyDescent="0.4">
      <c r="A333">
        <v>72</v>
      </c>
      <c r="B333" t="s">
        <v>2194</v>
      </c>
      <c r="C333" t="s">
        <v>3076</v>
      </c>
      <c r="D333" t="s">
        <v>1685</v>
      </c>
      <c r="E333" t="s">
        <v>1841</v>
      </c>
      <c r="F333" t="s">
        <v>1829</v>
      </c>
      <c r="G333" t="s">
        <v>1</v>
      </c>
      <c r="H333" t="s">
        <v>1684</v>
      </c>
      <c r="I333" s="1">
        <v>223.3831606244693</v>
      </c>
      <c r="J333" s="2">
        <v>45066</v>
      </c>
      <c r="K333">
        <v>317.36</v>
      </c>
      <c r="L333" cm="1">
        <f t="array" ref="L333">_xlfn.IFS(ISBLANK(K333),0,NOT(ISBLANK(K333)),K333)</f>
        <v>317.36</v>
      </c>
      <c r="M333" s="2">
        <v>44899</v>
      </c>
      <c r="N333" s="3">
        <f t="shared" si="25"/>
        <v>2022</v>
      </c>
      <c r="O333" s="3" t="str">
        <f t="shared" si="26"/>
        <v>Dec-2022</v>
      </c>
      <c r="P333" s="3">
        <f t="shared" si="27"/>
        <v>1</v>
      </c>
      <c r="Q333" s="3" t="b">
        <f t="shared" si="28"/>
        <v>0</v>
      </c>
      <c r="R333">
        <f t="shared" si="29"/>
        <v>-167</v>
      </c>
    </row>
    <row r="334" spans="1:18" x14ac:dyDescent="0.4">
      <c r="A334">
        <v>964</v>
      </c>
      <c r="B334" t="s">
        <v>2195</v>
      </c>
      <c r="C334" t="s">
        <v>3077</v>
      </c>
      <c r="D334" t="s">
        <v>67</v>
      </c>
      <c r="E334" t="s">
        <v>1836</v>
      </c>
      <c r="F334" t="s">
        <v>1839</v>
      </c>
      <c r="G334" t="s">
        <v>4</v>
      </c>
      <c r="H334" t="s">
        <v>66</v>
      </c>
      <c r="I334" s="1">
        <v>223.462638631386</v>
      </c>
      <c r="J334" s="2">
        <v>45134</v>
      </c>
      <c r="K334">
        <v>120.23</v>
      </c>
      <c r="L334" cm="1">
        <f t="array" ref="L334">_xlfn.IFS(ISBLANK(K334),0,NOT(ISBLANK(K334)),K334)</f>
        <v>120.23</v>
      </c>
      <c r="M334" s="2">
        <v>45130</v>
      </c>
      <c r="N334" s="3">
        <f t="shared" si="25"/>
        <v>2023</v>
      </c>
      <c r="O334" s="3" t="str">
        <f t="shared" si="26"/>
        <v>Jul-2023</v>
      </c>
      <c r="P334" s="3">
        <f t="shared" si="27"/>
        <v>0</v>
      </c>
      <c r="Q334" s="3" t="b">
        <f t="shared" si="28"/>
        <v>0</v>
      </c>
      <c r="R334">
        <f t="shared" si="29"/>
        <v>-4</v>
      </c>
    </row>
    <row r="335" spans="1:18" x14ac:dyDescent="0.4">
      <c r="A335">
        <v>986</v>
      </c>
      <c r="B335" t="s">
        <v>2196</v>
      </c>
      <c r="C335" t="s">
        <v>3078</v>
      </c>
      <c r="D335" t="s">
        <v>29</v>
      </c>
      <c r="E335" t="s">
        <v>1843</v>
      </c>
      <c r="F335" t="s">
        <v>1853</v>
      </c>
      <c r="G335" t="s">
        <v>1</v>
      </c>
      <c r="H335" t="s">
        <v>28</v>
      </c>
      <c r="I335" s="1">
        <v>223.5226454675811</v>
      </c>
      <c r="J335" s="2">
        <v>45008</v>
      </c>
      <c r="K335">
        <v>420.41</v>
      </c>
      <c r="L335" cm="1">
        <f t="array" ref="L335">_xlfn.IFS(ISBLANK(K335),0,NOT(ISBLANK(K335)),K335)</f>
        <v>420.41</v>
      </c>
      <c r="M335" s="2">
        <v>45179</v>
      </c>
      <c r="N335" s="3">
        <f t="shared" si="25"/>
        <v>2023</v>
      </c>
      <c r="O335" s="3" t="str">
        <f t="shared" si="26"/>
        <v>Sep-2023</v>
      </c>
      <c r="P335" s="3">
        <f t="shared" si="27"/>
        <v>1</v>
      </c>
      <c r="Q335" s="3" t="b">
        <f t="shared" si="28"/>
        <v>0</v>
      </c>
      <c r="R335">
        <f t="shared" si="29"/>
        <v>171</v>
      </c>
    </row>
    <row r="336" spans="1:18" x14ac:dyDescent="0.4">
      <c r="A336">
        <v>97</v>
      </c>
      <c r="B336" t="s">
        <v>2197</v>
      </c>
      <c r="C336" t="s">
        <v>3079</v>
      </c>
      <c r="D336" t="s">
        <v>1641</v>
      </c>
      <c r="E336" t="s">
        <v>1830</v>
      </c>
      <c r="F336" t="s">
        <v>1851</v>
      </c>
      <c r="G336" t="s">
        <v>1</v>
      </c>
      <c r="H336" t="s">
        <v>1640</v>
      </c>
      <c r="I336" s="1">
        <v>224.49742053956734</v>
      </c>
      <c r="J336" s="2">
        <v>44995</v>
      </c>
      <c r="K336">
        <v>409.3</v>
      </c>
      <c r="L336" cm="1">
        <f t="array" ref="L336">_xlfn.IFS(ISBLANK(K336),0,NOT(ISBLANK(K336)),K336)</f>
        <v>409.3</v>
      </c>
      <c r="M336" s="2">
        <v>44890</v>
      </c>
      <c r="N336" s="3">
        <f t="shared" si="25"/>
        <v>2022</v>
      </c>
      <c r="O336" s="3" t="str">
        <f t="shared" si="26"/>
        <v>Nov-2022</v>
      </c>
      <c r="P336" s="3">
        <f t="shared" si="27"/>
        <v>1</v>
      </c>
      <c r="Q336" s="3" t="b">
        <f t="shared" si="28"/>
        <v>0</v>
      </c>
      <c r="R336">
        <f t="shared" si="29"/>
        <v>-105</v>
      </c>
    </row>
    <row r="337" spans="1:18" x14ac:dyDescent="0.4">
      <c r="A337">
        <v>556</v>
      </c>
      <c r="B337" t="s">
        <v>2198</v>
      </c>
      <c r="C337" t="s">
        <v>3080</v>
      </c>
      <c r="D337" t="s">
        <v>815</v>
      </c>
      <c r="E337" t="s">
        <v>1842</v>
      </c>
      <c r="F337" t="s">
        <v>1835</v>
      </c>
      <c r="G337" t="s">
        <v>1</v>
      </c>
      <c r="H337" t="s">
        <v>814</v>
      </c>
      <c r="I337" s="1">
        <v>224.69142243795812</v>
      </c>
      <c r="J337" s="2">
        <v>45093</v>
      </c>
      <c r="K337">
        <v>206.21</v>
      </c>
      <c r="L337" cm="1">
        <f t="array" ref="L337">_xlfn.IFS(ISBLANK(K337),0,NOT(ISBLANK(K337)),K337)</f>
        <v>206.21</v>
      </c>
      <c r="M337" s="2">
        <v>44994</v>
      </c>
      <c r="N337" s="3">
        <f t="shared" si="25"/>
        <v>2023</v>
      </c>
      <c r="O337" s="3" t="str">
        <f t="shared" si="26"/>
        <v>Mar-2023</v>
      </c>
      <c r="P337" s="3">
        <f t="shared" si="27"/>
        <v>0</v>
      </c>
      <c r="Q337" s="3" t="b">
        <f t="shared" si="28"/>
        <v>0</v>
      </c>
      <c r="R337">
        <f t="shared" si="29"/>
        <v>-99</v>
      </c>
    </row>
    <row r="338" spans="1:18" x14ac:dyDescent="0.4">
      <c r="A338">
        <v>748</v>
      </c>
      <c r="B338" t="s">
        <v>2199</v>
      </c>
      <c r="C338" t="s">
        <v>3081</v>
      </c>
      <c r="D338" t="s">
        <v>471</v>
      </c>
      <c r="E338" t="s">
        <v>1848</v>
      </c>
      <c r="F338" t="s">
        <v>1835</v>
      </c>
      <c r="G338" t="s">
        <v>4</v>
      </c>
      <c r="H338" t="s">
        <v>470</v>
      </c>
      <c r="I338" s="1">
        <v>224.9127133044378</v>
      </c>
      <c r="J338" s="2">
        <v>45054</v>
      </c>
      <c r="K338">
        <v>495.11</v>
      </c>
      <c r="L338" cm="1">
        <f t="array" ref="L338">_xlfn.IFS(ISBLANK(K338),0,NOT(ISBLANK(K338)),K338)</f>
        <v>495.11</v>
      </c>
      <c r="M338" s="2">
        <v>45038</v>
      </c>
      <c r="N338" s="3">
        <f t="shared" si="25"/>
        <v>2023</v>
      </c>
      <c r="O338" s="3" t="str">
        <f t="shared" si="26"/>
        <v>Apr-2023</v>
      </c>
      <c r="P338" s="3">
        <f t="shared" si="27"/>
        <v>1</v>
      </c>
      <c r="Q338" s="3" t="b">
        <f t="shared" si="28"/>
        <v>0</v>
      </c>
      <c r="R338">
        <f t="shared" si="29"/>
        <v>-16</v>
      </c>
    </row>
    <row r="339" spans="1:18" x14ac:dyDescent="0.4">
      <c r="A339">
        <v>53</v>
      </c>
      <c r="B339" t="s">
        <v>2200</v>
      </c>
      <c r="C339" t="s">
        <v>2938</v>
      </c>
      <c r="D339" t="s">
        <v>1715</v>
      </c>
      <c r="E339" t="s">
        <v>1840</v>
      </c>
      <c r="F339" t="s">
        <v>1833</v>
      </c>
      <c r="G339" t="s">
        <v>1</v>
      </c>
      <c r="H339" t="s">
        <v>1714</v>
      </c>
      <c r="I339" s="1">
        <v>225.49055210687584</v>
      </c>
      <c r="J339" s="2">
        <v>45116</v>
      </c>
      <c r="K339">
        <v>111.09</v>
      </c>
      <c r="L339" cm="1">
        <f t="array" ref="L339">_xlfn.IFS(ISBLANK(K339),0,NOT(ISBLANK(K339)),K339)</f>
        <v>111.09</v>
      </c>
      <c r="M339" s="2">
        <v>44904</v>
      </c>
      <c r="N339" s="3">
        <f t="shared" si="25"/>
        <v>2022</v>
      </c>
      <c r="O339" s="3" t="str">
        <f t="shared" si="26"/>
        <v>Dec-2022</v>
      </c>
      <c r="P339" s="3">
        <f t="shared" si="27"/>
        <v>0</v>
      </c>
      <c r="Q339" s="3" t="b">
        <f t="shared" si="28"/>
        <v>0</v>
      </c>
      <c r="R339">
        <f t="shared" si="29"/>
        <v>-212</v>
      </c>
    </row>
    <row r="340" spans="1:18" x14ac:dyDescent="0.4">
      <c r="A340">
        <v>185</v>
      </c>
      <c r="B340" t="s">
        <v>2201</v>
      </c>
      <c r="C340" t="s">
        <v>3082</v>
      </c>
      <c r="D340" t="s">
        <v>1489</v>
      </c>
      <c r="E340" t="s">
        <v>1841</v>
      </c>
      <c r="F340" t="s">
        <v>1829</v>
      </c>
      <c r="G340" t="s">
        <v>1</v>
      </c>
      <c r="H340" t="s">
        <v>1488</v>
      </c>
      <c r="I340" s="1">
        <v>225.51109683098846</v>
      </c>
      <c r="J340" s="2">
        <v>44910</v>
      </c>
      <c r="K340">
        <v>281.37</v>
      </c>
      <c r="L340" cm="1">
        <f t="array" ref="L340">_xlfn.IFS(ISBLANK(K340),0,NOT(ISBLANK(K340)),K340)</f>
        <v>281.37</v>
      </c>
      <c r="M340" s="2">
        <v>45178</v>
      </c>
      <c r="N340" s="3">
        <f t="shared" si="25"/>
        <v>2023</v>
      </c>
      <c r="O340" s="3" t="str">
        <f t="shared" si="26"/>
        <v>Sep-2023</v>
      </c>
      <c r="P340" s="3">
        <f t="shared" si="27"/>
        <v>1</v>
      </c>
      <c r="Q340" s="3" t="b">
        <f t="shared" si="28"/>
        <v>0</v>
      </c>
      <c r="R340">
        <f t="shared" si="29"/>
        <v>268</v>
      </c>
    </row>
    <row r="341" spans="1:18" x14ac:dyDescent="0.4">
      <c r="A341">
        <v>312</v>
      </c>
      <c r="B341" t="s">
        <v>2202</v>
      </c>
      <c r="C341" t="s">
        <v>3083</v>
      </c>
      <c r="D341" t="s">
        <v>1253</v>
      </c>
      <c r="E341" t="s">
        <v>1850</v>
      </c>
      <c r="F341" t="s">
        <v>1829</v>
      </c>
      <c r="G341" t="s">
        <v>4</v>
      </c>
      <c r="H341" t="s">
        <v>1252</v>
      </c>
      <c r="I341" s="1">
        <v>225.98211566236844</v>
      </c>
      <c r="J341" s="2">
        <v>45086</v>
      </c>
      <c r="K341">
        <v>217.63</v>
      </c>
      <c r="L341" cm="1">
        <f t="array" ref="L341">_xlfn.IFS(ISBLANK(K341),0,NOT(ISBLANK(K341)),K341)</f>
        <v>217.63</v>
      </c>
      <c r="M341" s="2">
        <v>45109</v>
      </c>
      <c r="N341" s="3">
        <f t="shared" si="25"/>
        <v>2023</v>
      </c>
      <c r="O341" s="3" t="str">
        <f t="shared" si="26"/>
        <v>Jul-2023</v>
      </c>
      <c r="P341" s="3">
        <f t="shared" si="27"/>
        <v>0</v>
      </c>
      <c r="Q341" s="3" t="b">
        <f t="shared" si="28"/>
        <v>0</v>
      </c>
      <c r="R341">
        <f t="shared" si="29"/>
        <v>23</v>
      </c>
    </row>
    <row r="342" spans="1:18" x14ac:dyDescent="0.4">
      <c r="A342">
        <v>550</v>
      </c>
      <c r="B342" t="s">
        <v>2203</v>
      </c>
      <c r="C342" t="s">
        <v>3084</v>
      </c>
      <c r="D342" t="s">
        <v>823</v>
      </c>
      <c r="E342" t="s">
        <v>1836</v>
      </c>
      <c r="F342" t="s">
        <v>1846</v>
      </c>
      <c r="G342" t="s">
        <v>4</v>
      </c>
      <c r="H342" t="s">
        <v>822</v>
      </c>
      <c r="I342" s="1">
        <v>227.88630961313456</v>
      </c>
      <c r="J342" s="2">
        <v>45133</v>
      </c>
      <c r="K342">
        <v>345.24</v>
      </c>
      <c r="L342" cm="1">
        <f t="array" ref="L342">_xlfn.IFS(ISBLANK(K342),0,NOT(ISBLANK(K342)),K342)</f>
        <v>345.24</v>
      </c>
      <c r="M342" s="2">
        <v>45128</v>
      </c>
      <c r="N342" s="3">
        <f t="shared" si="25"/>
        <v>2023</v>
      </c>
      <c r="O342" s="3" t="str">
        <f t="shared" si="26"/>
        <v>Jul-2023</v>
      </c>
      <c r="P342" s="3">
        <f t="shared" si="27"/>
        <v>1</v>
      </c>
      <c r="Q342" s="3" t="b">
        <f t="shared" si="28"/>
        <v>0</v>
      </c>
      <c r="R342">
        <f t="shared" si="29"/>
        <v>-5</v>
      </c>
    </row>
    <row r="343" spans="1:18" x14ac:dyDescent="0.4">
      <c r="A343">
        <v>1000</v>
      </c>
      <c r="B343" t="s">
        <v>2204</v>
      </c>
      <c r="C343" t="s">
        <v>3085</v>
      </c>
      <c r="D343" t="s">
        <v>2</v>
      </c>
      <c r="E343" t="s">
        <v>1842</v>
      </c>
      <c r="F343" t="s">
        <v>1831</v>
      </c>
      <c r="G343" t="s">
        <v>1</v>
      </c>
      <c r="H343" t="s">
        <v>0</v>
      </c>
      <c r="I343" s="1">
        <v>228.06676458862572</v>
      </c>
      <c r="J343" s="2">
        <v>45115</v>
      </c>
      <c r="K343">
        <v>405.54</v>
      </c>
      <c r="L343" cm="1">
        <f t="array" ref="L343">_xlfn.IFS(ISBLANK(K343),0,NOT(ISBLANK(K343)),K343)</f>
        <v>405.54</v>
      </c>
      <c r="M343" s="2">
        <v>45074</v>
      </c>
      <c r="N343" s="3">
        <f t="shared" si="25"/>
        <v>2023</v>
      </c>
      <c r="O343" s="3" t="str">
        <f t="shared" si="26"/>
        <v>May-2023</v>
      </c>
      <c r="P343" s="3">
        <f t="shared" si="27"/>
        <v>1</v>
      </c>
      <c r="Q343" s="3" t="b">
        <f t="shared" si="28"/>
        <v>0</v>
      </c>
      <c r="R343">
        <f t="shared" si="29"/>
        <v>-41</v>
      </c>
    </row>
    <row r="344" spans="1:18" x14ac:dyDescent="0.4">
      <c r="A344">
        <v>759</v>
      </c>
      <c r="B344" t="s">
        <v>2205</v>
      </c>
      <c r="C344" t="s">
        <v>3086</v>
      </c>
      <c r="D344" t="s">
        <v>449</v>
      </c>
      <c r="E344" t="s">
        <v>1843</v>
      </c>
      <c r="F344" t="s">
        <v>1835</v>
      </c>
      <c r="G344" t="s">
        <v>1</v>
      </c>
      <c r="H344" t="s">
        <v>448</v>
      </c>
      <c r="I344" s="1">
        <v>229.22248863986025</v>
      </c>
      <c r="J344" s="2">
        <v>45088</v>
      </c>
      <c r="K344">
        <v>370.66</v>
      </c>
      <c r="L344" cm="1">
        <f t="array" ref="L344">_xlfn.IFS(ISBLANK(K344),0,NOT(ISBLANK(K344)),K344)</f>
        <v>370.66</v>
      </c>
      <c r="N344" s="3">
        <f t="shared" si="25"/>
        <v>1900</v>
      </c>
      <c r="O344" s="3" t="str">
        <f t="shared" si="26"/>
        <v>Missing Date</v>
      </c>
      <c r="P344" s="3">
        <f t="shared" si="27"/>
        <v>1</v>
      </c>
      <c r="Q344" s="3" t="b">
        <f t="shared" si="28"/>
        <v>1</v>
      </c>
      <c r="R344" t="str">
        <f t="shared" si="29"/>
        <v/>
      </c>
    </row>
    <row r="345" spans="1:18" x14ac:dyDescent="0.4">
      <c r="A345">
        <v>386</v>
      </c>
      <c r="B345" t="s">
        <v>2206</v>
      </c>
      <c r="C345" t="s">
        <v>2800</v>
      </c>
      <c r="D345" t="s">
        <v>1115</v>
      </c>
      <c r="E345" t="s">
        <v>1848</v>
      </c>
      <c r="F345" t="s">
        <v>1853</v>
      </c>
      <c r="G345" t="s">
        <v>1</v>
      </c>
      <c r="H345" t="s">
        <v>1114</v>
      </c>
      <c r="I345" s="1">
        <v>229.98367015501285</v>
      </c>
      <c r="J345" s="2">
        <v>44972</v>
      </c>
      <c r="K345">
        <v>237.87</v>
      </c>
      <c r="L345" cm="1">
        <f t="array" ref="L345">_xlfn.IFS(ISBLANK(K345),0,NOT(ISBLANK(K345)),K345)</f>
        <v>237.87</v>
      </c>
      <c r="M345" s="2">
        <v>45099</v>
      </c>
      <c r="N345" s="3">
        <f t="shared" si="25"/>
        <v>2023</v>
      </c>
      <c r="O345" s="3" t="str">
        <f t="shared" si="26"/>
        <v>Jun-2023</v>
      </c>
      <c r="P345" s="3">
        <f t="shared" si="27"/>
        <v>1</v>
      </c>
      <c r="Q345" s="3" t="b">
        <f t="shared" si="28"/>
        <v>0</v>
      </c>
      <c r="R345">
        <f t="shared" si="29"/>
        <v>127</v>
      </c>
    </row>
    <row r="346" spans="1:18" x14ac:dyDescent="0.4">
      <c r="A346">
        <v>610</v>
      </c>
      <c r="B346" t="s">
        <v>2207</v>
      </c>
      <c r="C346" t="s">
        <v>3087</v>
      </c>
      <c r="D346" t="s">
        <v>717</v>
      </c>
      <c r="E346" t="s">
        <v>1830</v>
      </c>
      <c r="F346" t="s">
        <v>1829</v>
      </c>
      <c r="G346" t="s">
        <v>4</v>
      </c>
      <c r="H346" t="s">
        <v>716</v>
      </c>
      <c r="I346" s="1">
        <v>233.71299223482328</v>
      </c>
      <c r="J346" s="2">
        <v>45087</v>
      </c>
      <c r="K346">
        <v>174.29</v>
      </c>
      <c r="L346" cm="1">
        <f t="array" ref="L346">_xlfn.IFS(ISBLANK(K346),0,NOT(ISBLANK(K346)),K346)</f>
        <v>174.29</v>
      </c>
      <c r="M346" s="2">
        <v>45239</v>
      </c>
      <c r="N346" s="3">
        <f t="shared" si="25"/>
        <v>2023</v>
      </c>
      <c r="O346" s="3" t="str">
        <f t="shared" si="26"/>
        <v>Nov-2023</v>
      </c>
      <c r="P346" s="3">
        <f t="shared" si="27"/>
        <v>0</v>
      </c>
      <c r="Q346" s="3" t="b">
        <f t="shared" si="28"/>
        <v>0</v>
      </c>
      <c r="R346">
        <f t="shared" si="29"/>
        <v>152</v>
      </c>
    </row>
    <row r="347" spans="1:18" x14ac:dyDescent="0.4">
      <c r="A347">
        <v>877</v>
      </c>
      <c r="B347" t="s">
        <v>2208</v>
      </c>
      <c r="C347" t="s">
        <v>3088</v>
      </c>
      <c r="D347" t="s">
        <v>225</v>
      </c>
      <c r="E347" t="s">
        <v>1843</v>
      </c>
      <c r="F347" t="s">
        <v>1829</v>
      </c>
      <c r="G347" t="s">
        <v>1</v>
      </c>
      <c r="H347" t="s">
        <v>224</v>
      </c>
      <c r="I347" s="1">
        <v>234.20615640143834</v>
      </c>
      <c r="J347" s="2">
        <v>45126</v>
      </c>
      <c r="K347">
        <v>129.11000000000001</v>
      </c>
      <c r="L347" cm="1">
        <f t="array" ref="L347">_xlfn.IFS(ISBLANK(K347),0,NOT(ISBLANK(K347)),K347)</f>
        <v>129.11000000000001</v>
      </c>
      <c r="M347" s="2">
        <v>45081</v>
      </c>
      <c r="N347" s="3">
        <f t="shared" si="25"/>
        <v>2023</v>
      </c>
      <c r="O347" s="3" t="str">
        <f t="shared" si="26"/>
        <v>Jun-2023</v>
      </c>
      <c r="P347" s="3">
        <f t="shared" si="27"/>
        <v>0</v>
      </c>
      <c r="Q347" s="3" t="b">
        <f t="shared" si="28"/>
        <v>0</v>
      </c>
      <c r="R347">
        <f t="shared" si="29"/>
        <v>-45</v>
      </c>
    </row>
    <row r="348" spans="1:18" x14ac:dyDescent="0.4">
      <c r="A348">
        <v>734</v>
      </c>
      <c r="B348" t="s">
        <v>2209</v>
      </c>
      <c r="C348" t="s">
        <v>3089</v>
      </c>
      <c r="D348" t="s">
        <v>495</v>
      </c>
      <c r="E348" t="s">
        <v>1828</v>
      </c>
      <c r="F348" t="s">
        <v>1839</v>
      </c>
      <c r="G348" t="s">
        <v>1</v>
      </c>
      <c r="H348" t="s">
        <v>494</v>
      </c>
      <c r="I348" s="1">
        <v>234.33124586141562</v>
      </c>
      <c r="J348" s="2">
        <v>45022</v>
      </c>
      <c r="K348">
        <v>294.07</v>
      </c>
      <c r="L348" cm="1">
        <f t="array" ref="L348">_xlfn.IFS(ISBLANK(K348),0,NOT(ISBLANK(K348)),K348)</f>
        <v>294.07</v>
      </c>
      <c r="M348" s="2">
        <v>45215</v>
      </c>
      <c r="N348" s="3">
        <f t="shared" si="25"/>
        <v>2023</v>
      </c>
      <c r="O348" s="3" t="str">
        <f t="shared" si="26"/>
        <v>Oct-2023</v>
      </c>
      <c r="P348" s="3">
        <f t="shared" si="27"/>
        <v>1</v>
      </c>
      <c r="Q348" s="3" t="b">
        <f t="shared" si="28"/>
        <v>0</v>
      </c>
      <c r="R348">
        <f t="shared" si="29"/>
        <v>193</v>
      </c>
    </row>
    <row r="349" spans="1:18" x14ac:dyDescent="0.4">
      <c r="A349">
        <v>144</v>
      </c>
      <c r="B349" t="s">
        <v>2210</v>
      </c>
      <c r="C349" t="s">
        <v>3090</v>
      </c>
      <c r="D349" t="s">
        <v>1561</v>
      </c>
      <c r="E349" t="s">
        <v>1850</v>
      </c>
      <c r="F349" t="s">
        <v>1852</v>
      </c>
      <c r="G349" t="s">
        <v>1</v>
      </c>
      <c r="H349" t="s">
        <v>1560</v>
      </c>
      <c r="I349" s="1">
        <v>234.61188083733498</v>
      </c>
      <c r="J349" s="2">
        <v>45237</v>
      </c>
      <c r="K349">
        <v>104.23</v>
      </c>
      <c r="L349" cm="1">
        <f t="array" ref="L349">_xlfn.IFS(ISBLANK(K349),0,NOT(ISBLANK(K349)),K349)</f>
        <v>104.23</v>
      </c>
      <c r="M349" s="2">
        <v>45225</v>
      </c>
      <c r="N349" s="3">
        <f t="shared" si="25"/>
        <v>2023</v>
      </c>
      <c r="O349" s="3" t="str">
        <f t="shared" si="26"/>
        <v>Oct-2023</v>
      </c>
      <c r="P349" s="3">
        <f t="shared" si="27"/>
        <v>0</v>
      </c>
      <c r="Q349" s="3" t="b">
        <f t="shared" si="28"/>
        <v>0</v>
      </c>
      <c r="R349">
        <f t="shared" si="29"/>
        <v>-12</v>
      </c>
    </row>
    <row r="350" spans="1:18" x14ac:dyDescent="0.4">
      <c r="A350">
        <v>253</v>
      </c>
      <c r="B350" t="s">
        <v>2211</v>
      </c>
      <c r="C350" t="s">
        <v>3091</v>
      </c>
      <c r="D350" t="s">
        <v>1363</v>
      </c>
      <c r="E350" t="s">
        <v>1828</v>
      </c>
      <c r="F350" t="s">
        <v>1849</v>
      </c>
      <c r="G350" t="s">
        <v>4</v>
      </c>
      <c r="H350" t="s">
        <v>1362</v>
      </c>
      <c r="I350" s="1">
        <v>236.56735129614128</v>
      </c>
      <c r="J350" s="2">
        <v>44882</v>
      </c>
      <c r="K350">
        <v>257.72000000000003</v>
      </c>
      <c r="L350" cm="1">
        <f t="array" ref="L350">_xlfn.IFS(ISBLANK(K350),0,NOT(ISBLANK(K350)),K350)</f>
        <v>257.72000000000003</v>
      </c>
      <c r="M350" s="2">
        <v>44987</v>
      </c>
      <c r="N350" s="3">
        <f t="shared" si="25"/>
        <v>2023</v>
      </c>
      <c r="O350" s="3" t="str">
        <f t="shared" si="26"/>
        <v>Mar-2023</v>
      </c>
      <c r="P350" s="3">
        <f t="shared" si="27"/>
        <v>1</v>
      </c>
      <c r="Q350" s="3" t="b">
        <f t="shared" si="28"/>
        <v>0</v>
      </c>
      <c r="R350">
        <f t="shared" si="29"/>
        <v>105</v>
      </c>
    </row>
    <row r="351" spans="1:18" x14ac:dyDescent="0.4">
      <c r="A351">
        <v>712</v>
      </c>
      <c r="B351" t="s">
        <v>2212</v>
      </c>
      <c r="C351" t="s">
        <v>3092</v>
      </c>
      <c r="D351" t="s">
        <v>537</v>
      </c>
      <c r="E351" t="s">
        <v>1841</v>
      </c>
      <c r="F351" t="s">
        <v>1846</v>
      </c>
      <c r="G351" t="s">
        <v>1</v>
      </c>
      <c r="H351" t="s">
        <v>536</v>
      </c>
      <c r="I351" s="1">
        <v>237.17822132782399</v>
      </c>
      <c r="J351" s="2">
        <v>45034</v>
      </c>
      <c r="K351">
        <v>142.93</v>
      </c>
      <c r="L351" cm="1">
        <f t="array" ref="L351">_xlfn.IFS(ISBLANK(K351),0,NOT(ISBLANK(K351)),K351)</f>
        <v>142.93</v>
      </c>
      <c r="M351" s="2">
        <v>45082</v>
      </c>
      <c r="N351" s="3">
        <f t="shared" si="25"/>
        <v>2023</v>
      </c>
      <c r="O351" s="3" t="str">
        <f t="shared" si="26"/>
        <v>Jun-2023</v>
      </c>
      <c r="P351" s="3">
        <f t="shared" si="27"/>
        <v>0</v>
      </c>
      <c r="Q351" s="3" t="b">
        <f t="shared" si="28"/>
        <v>0</v>
      </c>
      <c r="R351">
        <f t="shared" si="29"/>
        <v>48</v>
      </c>
    </row>
    <row r="352" spans="1:18" x14ac:dyDescent="0.4">
      <c r="A352">
        <v>182</v>
      </c>
      <c r="B352" t="s">
        <v>2213</v>
      </c>
      <c r="C352" t="s">
        <v>3093</v>
      </c>
      <c r="D352" t="s">
        <v>1493</v>
      </c>
      <c r="E352" t="s">
        <v>1838</v>
      </c>
      <c r="F352" t="s">
        <v>1846</v>
      </c>
      <c r="G352" t="s">
        <v>4</v>
      </c>
      <c r="H352" t="s">
        <v>1492</v>
      </c>
      <c r="I352" s="1">
        <v>238.42562215069464</v>
      </c>
      <c r="J352" s="2">
        <v>45093</v>
      </c>
      <c r="K352">
        <v>221.52</v>
      </c>
      <c r="L352" cm="1">
        <f t="array" ref="L352">_xlfn.IFS(ISBLANK(K352),0,NOT(ISBLANK(K352)),K352)</f>
        <v>221.52</v>
      </c>
      <c r="M352" s="2">
        <v>45162</v>
      </c>
      <c r="N352" s="3">
        <f t="shared" si="25"/>
        <v>2023</v>
      </c>
      <c r="O352" s="3" t="str">
        <f t="shared" si="26"/>
        <v>Aug-2023</v>
      </c>
      <c r="P352" s="3">
        <f t="shared" si="27"/>
        <v>0</v>
      </c>
      <c r="Q352" s="3" t="b">
        <f t="shared" si="28"/>
        <v>0</v>
      </c>
      <c r="R352">
        <f t="shared" si="29"/>
        <v>69</v>
      </c>
    </row>
    <row r="353" spans="1:18" x14ac:dyDescent="0.4">
      <c r="A353">
        <v>895</v>
      </c>
      <c r="B353" t="s">
        <v>2214</v>
      </c>
      <c r="C353" t="s">
        <v>2819</v>
      </c>
      <c r="D353" t="s">
        <v>191</v>
      </c>
      <c r="E353" t="s">
        <v>1848</v>
      </c>
      <c r="F353" t="s">
        <v>1831</v>
      </c>
      <c r="G353" t="s">
        <v>1</v>
      </c>
      <c r="H353" t="s">
        <v>190</v>
      </c>
      <c r="I353" s="1">
        <v>239.83558079165726</v>
      </c>
      <c r="J353" s="2">
        <v>44866</v>
      </c>
      <c r="K353">
        <v>195.27</v>
      </c>
      <c r="L353" cm="1">
        <f t="array" ref="L353">_xlfn.IFS(ISBLANK(K353),0,NOT(ISBLANK(K353)),K353)</f>
        <v>195.27</v>
      </c>
      <c r="M353" s="2">
        <v>44920</v>
      </c>
      <c r="N353" s="3">
        <f t="shared" si="25"/>
        <v>2022</v>
      </c>
      <c r="O353" s="3" t="str">
        <f t="shared" si="26"/>
        <v>Dec-2022</v>
      </c>
      <c r="P353" s="3">
        <f t="shared" si="27"/>
        <v>0</v>
      </c>
      <c r="Q353" s="3" t="b">
        <f t="shared" si="28"/>
        <v>0</v>
      </c>
      <c r="R353">
        <f t="shared" si="29"/>
        <v>54</v>
      </c>
    </row>
    <row r="354" spans="1:18" x14ac:dyDescent="0.4">
      <c r="A354">
        <v>330</v>
      </c>
      <c r="B354" t="s">
        <v>2215</v>
      </c>
      <c r="C354" t="s">
        <v>3094</v>
      </c>
      <c r="D354" t="s">
        <v>1219</v>
      </c>
      <c r="E354" t="s">
        <v>1832</v>
      </c>
      <c r="F354" t="s">
        <v>1837</v>
      </c>
      <c r="G354" t="s">
        <v>4</v>
      </c>
      <c r="H354" t="s">
        <v>1218</v>
      </c>
      <c r="I354" s="1">
        <v>240.03675896665865</v>
      </c>
      <c r="J354" s="2">
        <v>45070</v>
      </c>
      <c r="K354">
        <v>259.68</v>
      </c>
      <c r="L354" cm="1">
        <f t="array" ref="L354">_xlfn.IFS(ISBLANK(K354),0,NOT(ISBLANK(K354)),K354)</f>
        <v>259.68</v>
      </c>
      <c r="M354" s="2">
        <v>45175</v>
      </c>
      <c r="N354" s="3">
        <f t="shared" si="25"/>
        <v>2023</v>
      </c>
      <c r="O354" s="3" t="str">
        <f t="shared" si="26"/>
        <v>Sep-2023</v>
      </c>
      <c r="P354" s="3">
        <f t="shared" si="27"/>
        <v>1</v>
      </c>
      <c r="Q354" s="3" t="b">
        <f t="shared" si="28"/>
        <v>0</v>
      </c>
      <c r="R354">
        <f t="shared" si="29"/>
        <v>105</v>
      </c>
    </row>
    <row r="355" spans="1:18" x14ac:dyDescent="0.4">
      <c r="A355">
        <v>289</v>
      </c>
      <c r="B355" t="s">
        <v>2216</v>
      </c>
      <c r="C355" t="s">
        <v>3095</v>
      </c>
      <c r="D355" t="s">
        <v>1293</v>
      </c>
      <c r="E355" t="s">
        <v>1841</v>
      </c>
      <c r="F355" t="s">
        <v>1833</v>
      </c>
      <c r="G355" t="s">
        <v>4</v>
      </c>
      <c r="H355" t="s">
        <v>1292</v>
      </c>
      <c r="I355" s="1">
        <v>240.20575479014968</v>
      </c>
      <c r="J355" s="2">
        <v>44977</v>
      </c>
      <c r="K355">
        <v>225.59</v>
      </c>
      <c r="L355" cm="1">
        <f t="array" ref="L355">_xlfn.IFS(ISBLANK(K355),0,NOT(ISBLANK(K355)),K355)</f>
        <v>225.59</v>
      </c>
      <c r="M355" s="2">
        <v>44935</v>
      </c>
      <c r="N355" s="3">
        <f t="shared" si="25"/>
        <v>2023</v>
      </c>
      <c r="O355" s="3" t="str">
        <f t="shared" si="26"/>
        <v>Jan-2023</v>
      </c>
      <c r="P355" s="3">
        <f t="shared" si="27"/>
        <v>0</v>
      </c>
      <c r="Q355" s="3" t="b">
        <f t="shared" si="28"/>
        <v>0</v>
      </c>
      <c r="R355">
        <f t="shared" si="29"/>
        <v>-42</v>
      </c>
    </row>
    <row r="356" spans="1:18" x14ac:dyDescent="0.4">
      <c r="A356">
        <v>12</v>
      </c>
      <c r="B356" t="s">
        <v>2217</v>
      </c>
      <c r="C356" t="s">
        <v>3096</v>
      </c>
      <c r="D356" t="s">
        <v>1791</v>
      </c>
      <c r="E356" t="s">
        <v>1845</v>
      </c>
      <c r="F356" t="s">
        <v>1846</v>
      </c>
      <c r="G356" t="s">
        <v>1</v>
      </c>
      <c r="H356" t="s">
        <v>1790</v>
      </c>
      <c r="I356" s="1">
        <v>240.67753621866547</v>
      </c>
      <c r="J356" s="2">
        <v>45170</v>
      </c>
      <c r="K356">
        <v>137.25</v>
      </c>
      <c r="L356" cm="1">
        <f t="array" ref="L356">_xlfn.IFS(ISBLANK(K356),0,NOT(ISBLANK(K356)),K356)</f>
        <v>137.25</v>
      </c>
      <c r="M356" s="2">
        <v>44953</v>
      </c>
      <c r="N356" s="3">
        <f t="shared" si="25"/>
        <v>2023</v>
      </c>
      <c r="O356" s="3" t="str">
        <f t="shared" si="26"/>
        <v>Jan-2023</v>
      </c>
      <c r="P356" s="3">
        <f t="shared" si="27"/>
        <v>0</v>
      </c>
      <c r="Q356" s="3" t="b">
        <f t="shared" si="28"/>
        <v>0</v>
      </c>
      <c r="R356">
        <f t="shared" si="29"/>
        <v>-217</v>
      </c>
    </row>
    <row r="357" spans="1:18" x14ac:dyDescent="0.4">
      <c r="A357">
        <v>643</v>
      </c>
      <c r="B357" t="s">
        <v>2218</v>
      </c>
      <c r="C357" t="s">
        <v>1993</v>
      </c>
      <c r="D357" t="s">
        <v>657</v>
      </c>
      <c r="E357" t="s">
        <v>1834</v>
      </c>
      <c r="F357" t="s">
        <v>1846</v>
      </c>
      <c r="G357" t="s">
        <v>1</v>
      </c>
      <c r="H357" t="s">
        <v>656</v>
      </c>
      <c r="I357" s="1">
        <v>241.46405913397732</v>
      </c>
      <c r="J357" s="2">
        <v>44930</v>
      </c>
      <c r="K357">
        <v>133.83000000000001</v>
      </c>
      <c r="L357" cm="1">
        <f t="array" ref="L357">_xlfn.IFS(ISBLANK(K357),0,NOT(ISBLANK(K357)),K357)</f>
        <v>133.83000000000001</v>
      </c>
      <c r="M357" s="2">
        <v>45106</v>
      </c>
      <c r="N357" s="3">
        <f t="shared" si="25"/>
        <v>2023</v>
      </c>
      <c r="O357" s="3" t="str">
        <f t="shared" si="26"/>
        <v>Jun-2023</v>
      </c>
      <c r="P357" s="3">
        <f t="shared" si="27"/>
        <v>0</v>
      </c>
      <c r="Q357" s="3" t="b">
        <f t="shared" si="28"/>
        <v>0</v>
      </c>
      <c r="R357">
        <f t="shared" si="29"/>
        <v>176</v>
      </c>
    </row>
    <row r="358" spans="1:18" x14ac:dyDescent="0.4">
      <c r="A358">
        <v>116</v>
      </c>
      <c r="B358" t="s">
        <v>2219</v>
      </c>
      <c r="C358" t="s">
        <v>3097</v>
      </c>
      <c r="D358" t="s">
        <v>1611</v>
      </c>
      <c r="E358" t="s">
        <v>1832</v>
      </c>
      <c r="F358" t="s">
        <v>1846</v>
      </c>
      <c r="G358" t="s">
        <v>1</v>
      </c>
      <c r="H358" t="s">
        <v>1610</v>
      </c>
      <c r="I358" s="1">
        <v>241.59788693597781</v>
      </c>
      <c r="J358" s="2">
        <v>45054</v>
      </c>
      <c r="K358">
        <v>306.56</v>
      </c>
      <c r="L358" cm="1">
        <f t="array" ref="L358">_xlfn.IFS(ISBLANK(K358),0,NOT(ISBLANK(K358)),K358)</f>
        <v>306.56</v>
      </c>
      <c r="M358" s="2">
        <v>45168</v>
      </c>
      <c r="N358" s="3">
        <f t="shared" si="25"/>
        <v>2023</v>
      </c>
      <c r="O358" s="3" t="str">
        <f t="shared" si="26"/>
        <v>Aug-2023</v>
      </c>
      <c r="P358" s="3">
        <f t="shared" si="27"/>
        <v>1</v>
      </c>
      <c r="Q358" s="3" t="b">
        <f t="shared" si="28"/>
        <v>0</v>
      </c>
      <c r="R358">
        <f t="shared" si="29"/>
        <v>114</v>
      </c>
    </row>
    <row r="359" spans="1:18" x14ac:dyDescent="0.4">
      <c r="A359">
        <v>179</v>
      </c>
      <c r="B359" t="s">
        <v>2220</v>
      </c>
      <c r="C359" t="s">
        <v>3098</v>
      </c>
      <c r="D359" t="s">
        <v>1499</v>
      </c>
      <c r="E359" t="s">
        <v>1832</v>
      </c>
      <c r="F359" t="s">
        <v>1849</v>
      </c>
      <c r="G359" t="s">
        <v>1</v>
      </c>
      <c r="H359" t="s">
        <v>1498</v>
      </c>
      <c r="I359" s="1">
        <v>242.25745641010496</v>
      </c>
      <c r="J359" s="2"/>
      <c r="K359">
        <v>438.55</v>
      </c>
      <c r="L359" cm="1">
        <f t="array" ref="L359">_xlfn.IFS(ISBLANK(K359),0,NOT(ISBLANK(K359)),K359)</f>
        <v>438.55</v>
      </c>
      <c r="M359" s="2">
        <v>45058</v>
      </c>
      <c r="N359" s="3">
        <f t="shared" si="25"/>
        <v>2023</v>
      </c>
      <c r="O359" s="3" t="str">
        <f t="shared" si="26"/>
        <v>May-2023</v>
      </c>
      <c r="P359" s="3">
        <f t="shared" si="27"/>
        <v>1</v>
      </c>
      <c r="Q359" s="3" t="b">
        <f t="shared" si="28"/>
        <v>1</v>
      </c>
      <c r="R359" t="str">
        <f t="shared" si="29"/>
        <v/>
      </c>
    </row>
    <row r="360" spans="1:18" x14ac:dyDescent="0.4">
      <c r="A360">
        <v>297</v>
      </c>
      <c r="B360" t="s">
        <v>2221</v>
      </c>
      <c r="C360" t="s">
        <v>3099</v>
      </c>
      <c r="D360" t="s">
        <v>1279</v>
      </c>
      <c r="E360" t="s">
        <v>1828</v>
      </c>
      <c r="F360" t="s">
        <v>1835</v>
      </c>
      <c r="G360" t="s">
        <v>4</v>
      </c>
      <c r="H360" t="s">
        <v>1278</v>
      </c>
      <c r="I360" s="1">
        <v>242.27725191058022</v>
      </c>
      <c r="J360" s="2">
        <v>45138</v>
      </c>
      <c r="K360">
        <v>383.51</v>
      </c>
      <c r="L360" cm="1">
        <f t="array" ref="L360">_xlfn.IFS(ISBLANK(K360),0,NOT(ISBLANK(K360)),K360)</f>
        <v>383.51</v>
      </c>
      <c r="M360" s="2">
        <v>44964</v>
      </c>
      <c r="N360" s="3">
        <f t="shared" si="25"/>
        <v>2023</v>
      </c>
      <c r="O360" s="3" t="str">
        <f t="shared" si="26"/>
        <v>Feb-2023</v>
      </c>
      <c r="P360" s="3">
        <f t="shared" si="27"/>
        <v>1</v>
      </c>
      <c r="Q360" s="3" t="b">
        <f t="shared" si="28"/>
        <v>0</v>
      </c>
      <c r="R360">
        <f t="shared" si="29"/>
        <v>-174</v>
      </c>
    </row>
    <row r="361" spans="1:18" x14ac:dyDescent="0.4">
      <c r="A361">
        <v>910</v>
      </c>
      <c r="B361" t="s">
        <v>2222</v>
      </c>
      <c r="C361" t="s">
        <v>3100</v>
      </c>
      <c r="D361" t="s">
        <v>165</v>
      </c>
      <c r="E361" t="s">
        <v>1847</v>
      </c>
      <c r="F361" t="s">
        <v>1844</v>
      </c>
      <c r="G361" t="s">
        <v>1</v>
      </c>
      <c r="H361" t="s">
        <v>164</v>
      </c>
      <c r="I361" s="1">
        <v>242.65514881933896</v>
      </c>
      <c r="J361" s="2">
        <v>45088</v>
      </c>
      <c r="L361" cm="1">
        <f t="array" ref="L361">_xlfn.IFS(ISBLANK(K361),0,NOT(ISBLANK(K361)),K361)</f>
        <v>0</v>
      </c>
      <c r="M361" s="2">
        <v>44945</v>
      </c>
      <c r="N361" s="3">
        <f t="shared" si="25"/>
        <v>2023</v>
      </c>
      <c r="O361" s="3" t="str">
        <f t="shared" si="26"/>
        <v>Jan-2023</v>
      </c>
      <c r="P361" s="3">
        <f t="shared" si="27"/>
        <v>0</v>
      </c>
      <c r="Q361" s="3" t="b">
        <f t="shared" si="28"/>
        <v>0</v>
      </c>
      <c r="R361">
        <f t="shared" si="29"/>
        <v>-143</v>
      </c>
    </row>
    <row r="362" spans="1:18" x14ac:dyDescent="0.4">
      <c r="A362">
        <v>111</v>
      </c>
      <c r="B362" t="s">
        <v>2223</v>
      </c>
      <c r="C362" t="s">
        <v>3101</v>
      </c>
      <c r="D362" t="s">
        <v>1621</v>
      </c>
      <c r="E362" t="s">
        <v>1847</v>
      </c>
      <c r="F362" t="s">
        <v>1829</v>
      </c>
      <c r="G362" t="s">
        <v>4</v>
      </c>
      <c r="H362" t="s">
        <v>1620</v>
      </c>
      <c r="I362" s="1">
        <v>242.90776680375151</v>
      </c>
      <c r="J362" s="2">
        <v>45049</v>
      </c>
      <c r="K362">
        <v>472.7</v>
      </c>
      <c r="L362" cm="1">
        <f t="array" ref="L362">_xlfn.IFS(ISBLANK(K362),0,NOT(ISBLANK(K362)),K362)</f>
        <v>472.7</v>
      </c>
      <c r="M362" s="2">
        <v>45060</v>
      </c>
      <c r="N362" s="3">
        <f t="shared" si="25"/>
        <v>2023</v>
      </c>
      <c r="O362" s="3" t="str">
        <f t="shared" si="26"/>
        <v>May-2023</v>
      </c>
      <c r="P362" s="3">
        <f t="shared" si="27"/>
        <v>1</v>
      </c>
      <c r="Q362" s="3" t="b">
        <f t="shared" si="28"/>
        <v>0</v>
      </c>
      <c r="R362">
        <f t="shared" si="29"/>
        <v>11</v>
      </c>
    </row>
    <row r="363" spans="1:18" x14ac:dyDescent="0.4">
      <c r="A363">
        <v>890</v>
      </c>
      <c r="B363" t="s">
        <v>2224</v>
      </c>
      <c r="C363" t="s">
        <v>3102</v>
      </c>
      <c r="D363" t="s">
        <v>201</v>
      </c>
      <c r="E363" t="s">
        <v>1841</v>
      </c>
      <c r="F363" t="s">
        <v>1837</v>
      </c>
      <c r="G363" t="s">
        <v>1</v>
      </c>
      <c r="H363" t="s">
        <v>200</v>
      </c>
      <c r="I363" s="1">
        <v>244.43106809560794</v>
      </c>
      <c r="J363" s="2">
        <v>45141</v>
      </c>
      <c r="K363">
        <v>138.6</v>
      </c>
      <c r="L363" cm="1">
        <f t="array" ref="L363">_xlfn.IFS(ISBLANK(K363),0,NOT(ISBLANK(K363)),K363)</f>
        <v>138.6</v>
      </c>
      <c r="M363" s="2">
        <v>45183</v>
      </c>
      <c r="N363" s="3">
        <f t="shared" si="25"/>
        <v>2023</v>
      </c>
      <c r="O363" s="3" t="str">
        <f t="shared" si="26"/>
        <v>Sep-2023</v>
      </c>
      <c r="P363" s="3">
        <f t="shared" si="27"/>
        <v>0</v>
      </c>
      <c r="Q363" s="3" t="b">
        <f t="shared" si="28"/>
        <v>0</v>
      </c>
      <c r="R363">
        <f t="shared" si="29"/>
        <v>42</v>
      </c>
    </row>
    <row r="364" spans="1:18" x14ac:dyDescent="0.4">
      <c r="A364">
        <v>283</v>
      </c>
      <c r="B364" t="s">
        <v>2225</v>
      </c>
      <c r="C364" t="s">
        <v>3103</v>
      </c>
      <c r="D364" t="s">
        <v>1305</v>
      </c>
      <c r="E364" t="s">
        <v>1830</v>
      </c>
      <c r="F364" t="s">
        <v>1846</v>
      </c>
      <c r="G364" t="s">
        <v>1</v>
      </c>
      <c r="H364" t="s">
        <v>1304</v>
      </c>
      <c r="I364" s="1">
        <v>245.51780899527725</v>
      </c>
      <c r="J364" s="2">
        <v>45090</v>
      </c>
      <c r="K364">
        <v>104.76</v>
      </c>
      <c r="L364" cm="1">
        <f t="array" ref="L364">_xlfn.IFS(ISBLANK(K364),0,NOT(ISBLANK(K364)),K364)</f>
        <v>104.76</v>
      </c>
      <c r="M364" s="2">
        <v>45006</v>
      </c>
      <c r="N364" s="3">
        <f t="shared" si="25"/>
        <v>2023</v>
      </c>
      <c r="O364" s="3" t="str">
        <f t="shared" si="26"/>
        <v>Mar-2023</v>
      </c>
      <c r="P364" s="3">
        <f t="shared" si="27"/>
        <v>0</v>
      </c>
      <c r="Q364" s="3" t="b">
        <f t="shared" si="28"/>
        <v>0</v>
      </c>
      <c r="R364">
        <f t="shared" si="29"/>
        <v>-84</v>
      </c>
    </row>
    <row r="365" spans="1:18" x14ac:dyDescent="0.4">
      <c r="A365">
        <v>821</v>
      </c>
      <c r="B365" t="s">
        <v>2226</v>
      </c>
      <c r="C365" t="s">
        <v>2831</v>
      </c>
      <c r="D365" t="s">
        <v>335</v>
      </c>
      <c r="E365" t="s">
        <v>1845</v>
      </c>
      <c r="F365" t="s">
        <v>1853</v>
      </c>
      <c r="G365" t="s">
        <v>1</v>
      </c>
      <c r="H365" t="s">
        <v>334</v>
      </c>
      <c r="I365" s="1">
        <v>245.55003576567645</v>
      </c>
      <c r="J365" s="2">
        <v>45007</v>
      </c>
      <c r="K365">
        <v>342.44</v>
      </c>
      <c r="L365" cm="1">
        <f t="array" ref="L365">_xlfn.IFS(ISBLANK(K365),0,NOT(ISBLANK(K365)),K365)</f>
        <v>342.44</v>
      </c>
      <c r="M365" s="2">
        <v>45066</v>
      </c>
      <c r="N365" s="3">
        <f t="shared" si="25"/>
        <v>2023</v>
      </c>
      <c r="O365" s="3" t="str">
        <f t="shared" si="26"/>
        <v>May-2023</v>
      </c>
      <c r="P365" s="3">
        <f t="shared" si="27"/>
        <v>1</v>
      </c>
      <c r="Q365" s="3" t="b">
        <f t="shared" si="28"/>
        <v>0</v>
      </c>
      <c r="R365">
        <f t="shared" si="29"/>
        <v>59</v>
      </c>
    </row>
    <row r="366" spans="1:18" x14ac:dyDescent="0.4">
      <c r="A366">
        <v>642</v>
      </c>
      <c r="B366" t="s">
        <v>2227</v>
      </c>
      <c r="C366" t="s">
        <v>3104</v>
      </c>
      <c r="D366" t="s">
        <v>659</v>
      </c>
      <c r="E366" t="s">
        <v>1832</v>
      </c>
      <c r="F366" t="s">
        <v>1835</v>
      </c>
      <c r="G366" t="s">
        <v>4</v>
      </c>
      <c r="H366" t="s">
        <v>658</v>
      </c>
      <c r="I366" s="1">
        <v>247.25312836298002</v>
      </c>
      <c r="J366" s="2">
        <v>45048</v>
      </c>
      <c r="K366">
        <v>361.46</v>
      </c>
      <c r="L366" cm="1">
        <f t="array" ref="L366">_xlfn.IFS(ISBLANK(K366),0,NOT(ISBLANK(K366)),K366)</f>
        <v>361.46</v>
      </c>
      <c r="M366" s="2">
        <v>44886</v>
      </c>
      <c r="N366" s="3">
        <f t="shared" si="25"/>
        <v>2022</v>
      </c>
      <c r="O366" s="3" t="str">
        <f t="shared" si="26"/>
        <v>Nov-2022</v>
      </c>
      <c r="P366" s="3">
        <f t="shared" si="27"/>
        <v>1</v>
      </c>
      <c r="Q366" s="3" t="b">
        <f t="shared" si="28"/>
        <v>0</v>
      </c>
      <c r="R366">
        <f t="shared" si="29"/>
        <v>-162</v>
      </c>
    </row>
    <row r="367" spans="1:18" x14ac:dyDescent="0.4">
      <c r="A367">
        <v>659</v>
      </c>
      <c r="B367" t="s">
        <v>2228</v>
      </c>
      <c r="C367" t="s">
        <v>3105</v>
      </c>
      <c r="D367" t="s">
        <v>627</v>
      </c>
      <c r="E367" t="s">
        <v>1836</v>
      </c>
      <c r="F367" t="s">
        <v>1837</v>
      </c>
      <c r="G367" t="s">
        <v>1</v>
      </c>
      <c r="H367" t="s">
        <v>626</v>
      </c>
      <c r="I367" s="1">
        <v>247.26658022896575</v>
      </c>
      <c r="J367" s="2">
        <v>44922</v>
      </c>
      <c r="K367">
        <v>301.36</v>
      </c>
      <c r="L367" cm="1">
        <f t="array" ref="L367">_xlfn.IFS(ISBLANK(K367),0,NOT(ISBLANK(K367)),K367)</f>
        <v>301.36</v>
      </c>
      <c r="M367" s="2">
        <v>45206</v>
      </c>
      <c r="N367" s="3">
        <f t="shared" si="25"/>
        <v>2023</v>
      </c>
      <c r="O367" s="3" t="str">
        <f t="shared" si="26"/>
        <v>Oct-2023</v>
      </c>
      <c r="P367" s="3">
        <f t="shared" si="27"/>
        <v>1</v>
      </c>
      <c r="Q367" s="3" t="b">
        <f t="shared" si="28"/>
        <v>0</v>
      </c>
      <c r="R367">
        <f t="shared" si="29"/>
        <v>284</v>
      </c>
    </row>
    <row r="368" spans="1:18" x14ac:dyDescent="0.4">
      <c r="A368">
        <v>354</v>
      </c>
      <c r="B368" t="s">
        <v>2229</v>
      </c>
      <c r="C368" t="s">
        <v>3106</v>
      </c>
      <c r="D368" t="s">
        <v>1173</v>
      </c>
      <c r="E368" t="s">
        <v>1847</v>
      </c>
      <c r="F368" t="s">
        <v>1829</v>
      </c>
      <c r="G368" t="s">
        <v>4</v>
      </c>
      <c r="H368" t="s">
        <v>1172</v>
      </c>
      <c r="I368" s="1">
        <v>247.38841103788135</v>
      </c>
      <c r="J368" s="2">
        <v>45007</v>
      </c>
      <c r="K368">
        <v>130.68</v>
      </c>
      <c r="L368" cm="1">
        <f t="array" ref="L368">_xlfn.IFS(ISBLANK(K368),0,NOT(ISBLANK(K368)),K368)</f>
        <v>130.68</v>
      </c>
      <c r="M368" s="2">
        <v>44884</v>
      </c>
      <c r="N368" s="3">
        <f t="shared" si="25"/>
        <v>2022</v>
      </c>
      <c r="O368" s="3" t="str">
        <f t="shared" si="26"/>
        <v>Nov-2022</v>
      </c>
      <c r="P368" s="3">
        <f t="shared" si="27"/>
        <v>0</v>
      </c>
      <c r="Q368" s="3" t="b">
        <f t="shared" si="28"/>
        <v>0</v>
      </c>
      <c r="R368">
        <f t="shared" si="29"/>
        <v>-123</v>
      </c>
    </row>
    <row r="369" spans="1:18" x14ac:dyDescent="0.4">
      <c r="A369">
        <v>467</v>
      </c>
      <c r="B369" t="s">
        <v>2230</v>
      </c>
      <c r="C369" t="s">
        <v>3107</v>
      </c>
      <c r="D369" t="s">
        <v>971</v>
      </c>
      <c r="E369" t="s">
        <v>1828</v>
      </c>
      <c r="F369" t="s">
        <v>1849</v>
      </c>
      <c r="G369" t="s">
        <v>4</v>
      </c>
      <c r="H369" t="s">
        <v>970</v>
      </c>
      <c r="I369" s="1">
        <v>248.16338225280828</v>
      </c>
      <c r="J369" s="2">
        <v>45013</v>
      </c>
      <c r="K369">
        <v>324.01</v>
      </c>
      <c r="L369" cm="1">
        <f t="array" ref="L369">_xlfn.IFS(ISBLANK(K369),0,NOT(ISBLANK(K369)),K369)</f>
        <v>324.01</v>
      </c>
      <c r="M369" s="2">
        <v>44939</v>
      </c>
      <c r="N369" s="3">
        <f t="shared" si="25"/>
        <v>2023</v>
      </c>
      <c r="O369" s="3" t="str">
        <f t="shared" si="26"/>
        <v>Jan-2023</v>
      </c>
      <c r="P369" s="3">
        <f t="shared" si="27"/>
        <v>1</v>
      </c>
      <c r="Q369" s="3" t="b">
        <f t="shared" si="28"/>
        <v>0</v>
      </c>
      <c r="R369">
        <f t="shared" si="29"/>
        <v>-74</v>
      </c>
    </row>
    <row r="370" spans="1:18" x14ac:dyDescent="0.4">
      <c r="A370">
        <v>727</v>
      </c>
      <c r="B370" t="s">
        <v>2231</v>
      </c>
      <c r="C370" t="s">
        <v>3108</v>
      </c>
      <c r="D370" t="s">
        <v>509</v>
      </c>
      <c r="E370" t="s">
        <v>1841</v>
      </c>
      <c r="F370" t="s">
        <v>1831</v>
      </c>
      <c r="G370" t="s">
        <v>1</v>
      </c>
      <c r="H370" t="s">
        <v>508</v>
      </c>
      <c r="I370" s="1">
        <v>248.42150019820141</v>
      </c>
      <c r="J370" s="2">
        <v>45049</v>
      </c>
      <c r="K370">
        <v>353.54</v>
      </c>
      <c r="L370" cm="1">
        <f t="array" ref="L370">_xlfn.IFS(ISBLANK(K370),0,NOT(ISBLANK(K370)),K370)</f>
        <v>353.54</v>
      </c>
      <c r="M370" s="2">
        <v>44919</v>
      </c>
      <c r="N370" s="3">
        <f t="shared" si="25"/>
        <v>2022</v>
      </c>
      <c r="O370" s="3" t="str">
        <f t="shared" si="26"/>
        <v>Dec-2022</v>
      </c>
      <c r="P370" s="3">
        <f t="shared" si="27"/>
        <v>1</v>
      </c>
      <c r="Q370" s="3" t="b">
        <f t="shared" si="28"/>
        <v>0</v>
      </c>
      <c r="R370">
        <f t="shared" si="29"/>
        <v>-130</v>
      </c>
    </row>
    <row r="371" spans="1:18" x14ac:dyDescent="0.4">
      <c r="A371">
        <v>789</v>
      </c>
      <c r="B371" t="s">
        <v>2232</v>
      </c>
      <c r="C371" t="s">
        <v>3109</v>
      </c>
      <c r="D371" t="s">
        <v>393</v>
      </c>
      <c r="E371" t="s">
        <v>1843</v>
      </c>
      <c r="F371" t="s">
        <v>1837</v>
      </c>
      <c r="G371" t="s">
        <v>1</v>
      </c>
      <c r="H371" t="s">
        <v>392</v>
      </c>
      <c r="I371" s="1">
        <v>248.83538445609136</v>
      </c>
      <c r="J371" s="2">
        <v>45119</v>
      </c>
      <c r="K371">
        <v>196.39</v>
      </c>
      <c r="L371" cm="1">
        <f t="array" ref="L371">_xlfn.IFS(ISBLANK(K371),0,NOT(ISBLANK(K371)),K371)</f>
        <v>196.39</v>
      </c>
      <c r="M371" s="2">
        <v>45146</v>
      </c>
      <c r="N371" s="3">
        <f t="shared" si="25"/>
        <v>2023</v>
      </c>
      <c r="O371" s="3" t="str">
        <f t="shared" si="26"/>
        <v>Aug-2023</v>
      </c>
      <c r="P371" s="3">
        <f t="shared" si="27"/>
        <v>0</v>
      </c>
      <c r="Q371" s="3" t="b">
        <f t="shared" si="28"/>
        <v>0</v>
      </c>
      <c r="R371">
        <f t="shared" si="29"/>
        <v>27</v>
      </c>
    </row>
    <row r="372" spans="1:18" x14ac:dyDescent="0.4">
      <c r="A372">
        <v>874</v>
      </c>
      <c r="B372" t="s">
        <v>2233</v>
      </c>
      <c r="C372" t="s">
        <v>3110</v>
      </c>
      <c r="D372" t="s">
        <v>231</v>
      </c>
      <c r="E372" t="s">
        <v>1840</v>
      </c>
      <c r="F372" t="s">
        <v>1839</v>
      </c>
      <c r="G372" t="s">
        <v>1</v>
      </c>
      <c r="H372" t="s">
        <v>230</v>
      </c>
      <c r="I372" s="1">
        <v>248.84492439607368</v>
      </c>
      <c r="J372" s="2">
        <v>45059</v>
      </c>
      <c r="L372" cm="1">
        <f t="array" ref="L372">_xlfn.IFS(ISBLANK(K372),0,NOT(ISBLANK(K372)),K372)</f>
        <v>0</v>
      </c>
      <c r="M372" s="2">
        <v>45003</v>
      </c>
      <c r="N372" s="3">
        <f t="shared" si="25"/>
        <v>2023</v>
      </c>
      <c r="O372" s="3" t="str">
        <f t="shared" si="26"/>
        <v>Mar-2023</v>
      </c>
      <c r="P372" s="3">
        <f t="shared" si="27"/>
        <v>0</v>
      </c>
      <c r="Q372" s="3" t="b">
        <f t="shared" si="28"/>
        <v>0</v>
      </c>
      <c r="R372">
        <f t="shared" si="29"/>
        <v>-56</v>
      </c>
    </row>
    <row r="373" spans="1:18" x14ac:dyDescent="0.4">
      <c r="A373">
        <v>74</v>
      </c>
      <c r="B373" t="s">
        <v>2234</v>
      </c>
      <c r="C373" t="s">
        <v>3111</v>
      </c>
      <c r="D373" t="s">
        <v>1681</v>
      </c>
      <c r="E373" t="s">
        <v>1843</v>
      </c>
      <c r="F373" t="s">
        <v>1829</v>
      </c>
      <c r="G373" t="s">
        <v>1</v>
      </c>
      <c r="H373" t="s">
        <v>1680</v>
      </c>
      <c r="I373" s="1">
        <v>248.87845419637574</v>
      </c>
      <c r="J373" s="2">
        <v>45204</v>
      </c>
      <c r="K373">
        <v>471.41</v>
      </c>
      <c r="L373" cm="1">
        <f t="array" ref="L373">_xlfn.IFS(ISBLANK(K373),0,NOT(ISBLANK(K373)),K373)</f>
        <v>471.41</v>
      </c>
      <c r="M373" s="2">
        <v>45065</v>
      </c>
      <c r="N373" s="3">
        <f t="shared" si="25"/>
        <v>2023</v>
      </c>
      <c r="O373" s="3" t="str">
        <f t="shared" si="26"/>
        <v>May-2023</v>
      </c>
      <c r="P373" s="3">
        <f t="shared" si="27"/>
        <v>1</v>
      </c>
      <c r="Q373" s="3" t="b">
        <f t="shared" si="28"/>
        <v>0</v>
      </c>
      <c r="R373">
        <f t="shared" si="29"/>
        <v>-139</v>
      </c>
    </row>
    <row r="374" spans="1:18" x14ac:dyDescent="0.4">
      <c r="A374">
        <v>595</v>
      </c>
      <c r="B374" t="s">
        <v>2235</v>
      </c>
      <c r="C374" t="s">
        <v>3112</v>
      </c>
      <c r="D374" t="s">
        <v>741</v>
      </c>
      <c r="E374" t="s">
        <v>1834</v>
      </c>
      <c r="F374" t="s">
        <v>1831</v>
      </c>
      <c r="G374" t="s">
        <v>4</v>
      </c>
      <c r="H374" t="s">
        <v>740</v>
      </c>
      <c r="I374" s="1">
        <v>249.76549824662263</v>
      </c>
      <c r="J374" s="2">
        <v>45196</v>
      </c>
      <c r="L374" cm="1">
        <f t="array" ref="L374">_xlfn.IFS(ISBLANK(K374),0,NOT(ISBLANK(K374)),K374)</f>
        <v>0</v>
      </c>
      <c r="M374" s="2">
        <v>45162</v>
      </c>
      <c r="N374" s="3">
        <f t="shared" si="25"/>
        <v>2023</v>
      </c>
      <c r="O374" s="3" t="str">
        <f t="shared" si="26"/>
        <v>Aug-2023</v>
      </c>
      <c r="P374" s="3">
        <f t="shared" si="27"/>
        <v>0</v>
      </c>
      <c r="Q374" s="3" t="b">
        <f t="shared" si="28"/>
        <v>0</v>
      </c>
      <c r="R374">
        <f t="shared" si="29"/>
        <v>-34</v>
      </c>
    </row>
    <row r="375" spans="1:18" x14ac:dyDescent="0.4">
      <c r="A375">
        <v>961</v>
      </c>
      <c r="B375" t="s">
        <v>2236</v>
      </c>
      <c r="C375" t="s">
        <v>3113</v>
      </c>
      <c r="D375" t="s">
        <v>73</v>
      </c>
      <c r="E375" t="s">
        <v>1830</v>
      </c>
      <c r="F375" t="s">
        <v>1833</v>
      </c>
      <c r="G375" t="s">
        <v>1</v>
      </c>
      <c r="H375" t="s">
        <v>72</v>
      </c>
      <c r="I375" s="1">
        <v>250.25940752275255</v>
      </c>
      <c r="J375" s="2">
        <v>45152</v>
      </c>
      <c r="K375">
        <v>468.1</v>
      </c>
      <c r="L375" cm="1">
        <f t="array" ref="L375">_xlfn.IFS(ISBLANK(K375),0,NOT(ISBLANK(K375)),K375)</f>
        <v>468.1</v>
      </c>
      <c r="M375" s="2">
        <v>44881</v>
      </c>
      <c r="N375" s="3">
        <f t="shared" si="25"/>
        <v>2022</v>
      </c>
      <c r="O375" s="3" t="str">
        <f t="shared" si="26"/>
        <v>Nov-2022</v>
      </c>
      <c r="P375" s="3">
        <f t="shared" si="27"/>
        <v>1</v>
      </c>
      <c r="Q375" s="3" t="b">
        <f t="shared" si="28"/>
        <v>0</v>
      </c>
      <c r="R375">
        <f t="shared" si="29"/>
        <v>-271</v>
      </c>
    </row>
    <row r="376" spans="1:18" x14ac:dyDescent="0.4">
      <c r="A376">
        <v>280</v>
      </c>
      <c r="B376" t="s">
        <v>2237</v>
      </c>
      <c r="C376" t="s">
        <v>3114</v>
      </c>
      <c r="D376" t="s">
        <v>1311</v>
      </c>
      <c r="E376" t="s">
        <v>1848</v>
      </c>
      <c r="F376" t="s">
        <v>1837</v>
      </c>
      <c r="G376" t="s">
        <v>4</v>
      </c>
      <c r="H376" t="s">
        <v>1310</v>
      </c>
      <c r="I376" s="1">
        <v>250.34205231053201</v>
      </c>
      <c r="J376" s="2">
        <v>44928</v>
      </c>
      <c r="K376">
        <v>491.46</v>
      </c>
      <c r="L376" cm="1">
        <f t="array" ref="L376">_xlfn.IFS(ISBLANK(K376),0,NOT(ISBLANK(K376)),K376)</f>
        <v>491.46</v>
      </c>
      <c r="M376" s="2">
        <v>44957</v>
      </c>
      <c r="N376" s="3">
        <f t="shared" si="25"/>
        <v>2023</v>
      </c>
      <c r="O376" s="3" t="str">
        <f t="shared" si="26"/>
        <v>Jan-2023</v>
      </c>
      <c r="P376" s="3">
        <f t="shared" si="27"/>
        <v>1</v>
      </c>
      <c r="Q376" s="3" t="b">
        <f t="shared" si="28"/>
        <v>0</v>
      </c>
      <c r="R376">
        <f t="shared" si="29"/>
        <v>29</v>
      </c>
    </row>
    <row r="377" spans="1:18" x14ac:dyDescent="0.4">
      <c r="A377">
        <v>35</v>
      </c>
      <c r="B377" t="s">
        <v>2238</v>
      </c>
      <c r="C377" t="s">
        <v>3115</v>
      </c>
      <c r="D377" t="s">
        <v>1749</v>
      </c>
      <c r="E377" t="s">
        <v>1834</v>
      </c>
      <c r="F377" t="s">
        <v>1829</v>
      </c>
      <c r="G377" t="s">
        <v>1</v>
      </c>
      <c r="H377" t="s">
        <v>1748</v>
      </c>
      <c r="I377" s="1">
        <v>251.98965257094352</v>
      </c>
      <c r="J377" s="2">
        <v>45164</v>
      </c>
      <c r="K377">
        <v>148.63999999999999</v>
      </c>
      <c r="L377" cm="1">
        <f t="array" ref="L377">_xlfn.IFS(ISBLANK(K377),0,NOT(ISBLANK(K377)),K377)</f>
        <v>148.63999999999999</v>
      </c>
      <c r="M377" s="2">
        <v>44906</v>
      </c>
      <c r="N377" s="3">
        <f t="shared" si="25"/>
        <v>2022</v>
      </c>
      <c r="O377" s="3" t="str">
        <f t="shared" si="26"/>
        <v>Dec-2022</v>
      </c>
      <c r="P377" s="3">
        <f t="shared" si="27"/>
        <v>0</v>
      </c>
      <c r="Q377" s="3" t="b">
        <f t="shared" si="28"/>
        <v>0</v>
      </c>
      <c r="R377">
        <f t="shared" si="29"/>
        <v>-258</v>
      </c>
    </row>
    <row r="378" spans="1:18" x14ac:dyDescent="0.4">
      <c r="A378">
        <v>754</v>
      </c>
      <c r="B378" t="s">
        <v>2239</v>
      </c>
      <c r="C378" t="s">
        <v>3116</v>
      </c>
      <c r="D378" t="s">
        <v>459</v>
      </c>
      <c r="E378" t="s">
        <v>1836</v>
      </c>
      <c r="F378" t="s">
        <v>1851</v>
      </c>
      <c r="G378" t="s">
        <v>4</v>
      </c>
      <c r="H378" t="s">
        <v>458</v>
      </c>
      <c r="I378" s="1">
        <v>252.14126222407771</v>
      </c>
      <c r="J378" s="2">
        <v>44865</v>
      </c>
      <c r="K378">
        <v>417.03</v>
      </c>
      <c r="L378" cm="1">
        <f t="array" ref="L378">_xlfn.IFS(ISBLANK(K378),0,NOT(ISBLANK(K378)),K378)</f>
        <v>417.03</v>
      </c>
      <c r="M378" s="2">
        <v>45089</v>
      </c>
      <c r="N378" s="3">
        <f t="shared" si="25"/>
        <v>2023</v>
      </c>
      <c r="O378" s="3" t="str">
        <f t="shared" si="26"/>
        <v>Jun-2023</v>
      </c>
      <c r="P378" s="3">
        <f t="shared" si="27"/>
        <v>1</v>
      </c>
      <c r="Q378" s="3" t="b">
        <f t="shared" si="28"/>
        <v>0</v>
      </c>
      <c r="R378">
        <f t="shared" si="29"/>
        <v>224</v>
      </c>
    </row>
    <row r="379" spans="1:18" x14ac:dyDescent="0.4">
      <c r="A379">
        <v>522</v>
      </c>
      <c r="B379" t="s">
        <v>2240</v>
      </c>
      <c r="C379" t="s">
        <v>3117</v>
      </c>
      <c r="D379" t="s">
        <v>875</v>
      </c>
      <c r="E379" t="s">
        <v>1840</v>
      </c>
      <c r="F379" t="s">
        <v>1831</v>
      </c>
      <c r="G379" t="s">
        <v>1</v>
      </c>
      <c r="H379" t="s">
        <v>874</v>
      </c>
      <c r="I379" s="1">
        <v>252.43184535016789</v>
      </c>
      <c r="J379" s="2">
        <v>44974</v>
      </c>
      <c r="K379">
        <v>490.65</v>
      </c>
      <c r="L379" cm="1">
        <f t="array" ref="L379">_xlfn.IFS(ISBLANK(K379),0,NOT(ISBLANK(K379)),K379)</f>
        <v>490.65</v>
      </c>
      <c r="M379" s="2">
        <v>45161</v>
      </c>
      <c r="N379" s="3">
        <f t="shared" si="25"/>
        <v>2023</v>
      </c>
      <c r="O379" s="3" t="str">
        <f t="shared" si="26"/>
        <v>Aug-2023</v>
      </c>
      <c r="P379" s="3">
        <f t="shared" si="27"/>
        <v>1</v>
      </c>
      <c r="Q379" s="3" t="b">
        <f t="shared" si="28"/>
        <v>0</v>
      </c>
      <c r="R379">
        <f t="shared" si="29"/>
        <v>187</v>
      </c>
    </row>
    <row r="380" spans="1:18" x14ac:dyDescent="0.4">
      <c r="A380">
        <v>862</v>
      </c>
      <c r="B380" t="s">
        <v>2241</v>
      </c>
      <c r="C380" t="s">
        <v>3118</v>
      </c>
      <c r="D380" t="s">
        <v>255</v>
      </c>
      <c r="E380" t="s">
        <v>1842</v>
      </c>
      <c r="F380" t="s">
        <v>1831</v>
      </c>
      <c r="G380" t="s">
        <v>1</v>
      </c>
      <c r="H380" t="s">
        <v>254</v>
      </c>
      <c r="I380" s="1">
        <v>252.84248820592356</v>
      </c>
      <c r="J380" s="2">
        <v>45038</v>
      </c>
      <c r="K380">
        <v>272.08</v>
      </c>
      <c r="L380" cm="1">
        <f t="array" ref="L380">_xlfn.IFS(ISBLANK(K380),0,NOT(ISBLANK(K380)),K380)</f>
        <v>272.08</v>
      </c>
      <c r="M380" s="2">
        <v>45191</v>
      </c>
      <c r="N380" s="3">
        <f t="shared" si="25"/>
        <v>2023</v>
      </c>
      <c r="O380" s="3" t="str">
        <f t="shared" si="26"/>
        <v>Sep-2023</v>
      </c>
      <c r="P380" s="3">
        <f t="shared" si="27"/>
        <v>1</v>
      </c>
      <c r="Q380" s="3" t="b">
        <f t="shared" si="28"/>
        <v>0</v>
      </c>
      <c r="R380">
        <f t="shared" si="29"/>
        <v>153</v>
      </c>
    </row>
    <row r="381" spans="1:18" x14ac:dyDescent="0.4">
      <c r="A381">
        <v>494</v>
      </c>
      <c r="B381" t="s">
        <v>2242</v>
      </c>
      <c r="C381" t="s">
        <v>3119</v>
      </c>
      <c r="D381" t="s">
        <v>919</v>
      </c>
      <c r="E381" t="s">
        <v>1848</v>
      </c>
      <c r="F381" t="s">
        <v>1849</v>
      </c>
      <c r="G381" t="s">
        <v>1</v>
      </c>
      <c r="H381" t="s">
        <v>918</v>
      </c>
      <c r="I381" s="1">
        <v>253.06299336636908</v>
      </c>
      <c r="J381" s="2">
        <v>44943</v>
      </c>
      <c r="K381">
        <v>476.34</v>
      </c>
      <c r="L381" cm="1">
        <f t="array" ref="L381">_xlfn.IFS(ISBLANK(K381),0,NOT(ISBLANK(K381)),K381)</f>
        <v>476.34</v>
      </c>
      <c r="M381" s="2">
        <v>44988</v>
      </c>
      <c r="N381" s="3">
        <f t="shared" si="25"/>
        <v>2023</v>
      </c>
      <c r="O381" s="3" t="str">
        <f t="shared" si="26"/>
        <v>Mar-2023</v>
      </c>
      <c r="P381" s="3">
        <f t="shared" si="27"/>
        <v>1</v>
      </c>
      <c r="Q381" s="3" t="b">
        <f t="shared" si="28"/>
        <v>0</v>
      </c>
      <c r="R381">
        <f t="shared" si="29"/>
        <v>45</v>
      </c>
    </row>
    <row r="382" spans="1:18" x14ac:dyDescent="0.4">
      <c r="A382">
        <v>547</v>
      </c>
      <c r="B382" t="s">
        <v>2243</v>
      </c>
      <c r="C382" t="s">
        <v>3120</v>
      </c>
      <c r="D382" t="s">
        <v>829</v>
      </c>
      <c r="E382" t="s">
        <v>1830</v>
      </c>
      <c r="F382" t="s">
        <v>1837</v>
      </c>
      <c r="G382" t="s">
        <v>4</v>
      </c>
      <c r="H382" t="s">
        <v>828</v>
      </c>
      <c r="I382" s="1">
        <v>253.28373234782816</v>
      </c>
      <c r="J382" s="2">
        <v>44881</v>
      </c>
      <c r="K382">
        <v>136.91999999999999</v>
      </c>
      <c r="L382" cm="1">
        <f t="array" ref="L382">_xlfn.IFS(ISBLANK(K382),0,NOT(ISBLANK(K382)),K382)</f>
        <v>136.91999999999999</v>
      </c>
      <c r="M382" s="2">
        <v>44908</v>
      </c>
      <c r="N382" s="3">
        <f t="shared" si="25"/>
        <v>2022</v>
      </c>
      <c r="O382" s="3" t="str">
        <f t="shared" si="26"/>
        <v>Dec-2022</v>
      </c>
      <c r="P382" s="3">
        <f t="shared" si="27"/>
        <v>0</v>
      </c>
      <c r="Q382" s="3" t="b">
        <f t="shared" si="28"/>
        <v>0</v>
      </c>
      <c r="R382">
        <f t="shared" si="29"/>
        <v>27</v>
      </c>
    </row>
    <row r="383" spans="1:18" x14ac:dyDescent="0.4">
      <c r="A383">
        <v>880</v>
      </c>
      <c r="B383" t="s">
        <v>2244</v>
      </c>
      <c r="C383" t="s">
        <v>3121</v>
      </c>
      <c r="D383" t="s">
        <v>221</v>
      </c>
      <c r="E383" t="s">
        <v>1847</v>
      </c>
      <c r="F383" t="s">
        <v>1831</v>
      </c>
      <c r="G383" t="s">
        <v>4</v>
      </c>
      <c r="H383" t="s">
        <v>220</v>
      </c>
      <c r="I383" s="1">
        <v>253.62508804019961</v>
      </c>
      <c r="J383" s="2">
        <v>44880</v>
      </c>
      <c r="K383">
        <v>462.35</v>
      </c>
      <c r="L383" cm="1">
        <f t="array" ref="L383">_xlfn.IFS(ISBLANK(K383),0,NOT(ISBLANK(K383)),K383)</f>
        <v>462.35</v>
      </c>
      <c r="M383" s="2">
        <v>45190</v>
      </c>
      <c r="N383" s="3">
        <f t="shared" si="25"/>
        <v>2023</v>
      </c>
      <c r="O383" s="3" t="str">
        <f t="shared" si="26"/>
        <v>Sep-2023</v>
      </c>
      <c r="P383" s="3">
        <f t="shared" si="27"/>
        <v>1</v>
      </c>
      <c r="Q383" s="3" t="b">
        <f t="shared" si="28"/>
        <v>0</v>
      </c>
      <c r="R383">
        <f t="shared" si="29"/>
        <v>310</v>
      </c>
    </row>
    <row r="384" spans="1:18" x14ac:dyDescent="0.4">
      <c r="A384">
        <v>125</v>
      </c>
      <c r="B384" t="s">
        <v>2245</v>
      </c>
      <c r="C384" t="s">
        <v>3122</v>
      </c>
      <c r="D384" t="s">
        <v>1597</v>
      </c>
      <c r="E384" t="s">
        <v>1843</v>
      </c>
      <c r="F384" t="s">
        <v>1853</v>
      </c>
      <c r="G384" t="s">
        <v>1</v>
      </c>
      <c r="H384" t="s">
        <v>1596</v>
      </c>
      <c r="I384" s="1">
        <v>253.75281012335668</v>
      </c>
      <c r="J384" s="2">
        <v>44939</v>
      </c>
      <c r="K384">
        <v>370.55</v>
      </c>
      <c r="L384" cm="1">
        <f t="array" ref="L384">_xlfn.IFS(ISBLANK(K384),0,NOT(ISBLANK(K384)),K384)</f>
        <v>370.55</v>
      </c>
      <c r="M384" s="2">
        <v>44879</v>
      </c>
      <c r="N384" s="3">
        <f t="shared" si="25"/>
        <v>2022</v>
      </c>
      <c r="O384" s="3" t="str">
        <f t="shared" si="26"/>
        <v>Nov-2022</v>
      </c>
      <c r="P384" s="3">
        <f t="shared" si="27"/>
        <v>1</v>
      </c>
      <c r="Q384" s="3" t="b">
        <f t="shared" si="28"/>
        <v>0</v>
      </c>
      <c r="R384">
        <f t="shared" si="29"/>
        <v>-60</v>
      </c>
    </row>
    <row r="385" spans="1:18" x14ac:dyDescent="0.4">
      <c r="A385">
        <v>256</v>
      </c>
      <c r="B385" t="s">
        <v>2246</v>
      </c>
      <c r="C385" t="s">
        <v>3123</v>
      </c>
      <c r="D385" t="s">
        <v>1357</v>
      </c>
      <c r="E385" t="s">
        <v>1834</v>
      </c>
      <c r="F385" t="s">
        <v>1839</v>
      </c>
      <c r="G385" t="s">
        <v>4</v>
      </c>
      <c r="H385" t="s">
        <v>1356</v>
      </c>
      <c r="I385" s="1">
        <v>254.10887939275275</v>
      </c>
      <c r="J385" s="2">
        <v>45001</v>
      </c>
      <c r="K385">
        <v>484.03</v>
      </c>
      <c r="L385" cm="1">
        <f t="array" ref="L385">_xlfn.IFS(ISBLANK(K385),0,NOT(ISBLANK(K385)),K385)</f>
        <v>484.03</v>
      </c>
      <c r="M385" s="2">
        <v>45152</v>
      </c>
      <c r="N385" s="3">
        <f t="shared" si="25"/>
        <v>2023</v>
      </c>
      <c r="O385" s="3" t="str">
        <f t="shared" si="26"/>
        <v>Aug-2023</v>
      </c>
      <c r="P385" s="3">
        <f t="shared" si="27"/>
        <v>1</v>
      </c>
      <c r="Q385" s="3" t="b">
        <f t="shared" si="28"/>
        <v>0</v>
      </c>
      <c r="R385">
        <f t="shared" si="29"/>
        <v>151</v>
      </c>
    </row>
    <row r="386" spans="1:18" x14ac:dyDescent="0.4">
      <c r="A386">
        <v>220</v>
      </c>
      <c r="B386" t="s">
        <v>2247</v>
      </c>
      <c r="C386" t="s">
        <v>3124</v>
      </c>
      <c r="D386" t="s">
        <v>1423</v>
      </c>
      <c r="E386" t="s">
        <v>1848</v>
      </c>
      <c r="F386" t="s">
        <v>1849</v>
      </c>
      <c r="G386" t="s">
        <v>4</v>
      </c>
      <c r="H386" t="s">
        <v>1422</v>
      </c>
      <c r="I386" s="1">
        <v>254.16606026771871</v>
      </c>
      <c r="J386" s="2">
        <v>44860</v>
      </c>
      <c r="K386">
        <v>323.45</v>
      </c>
      <c r="L386" cm="1">
        <f t="array" ref="L386">_xlfn.IFS(ISBLANK(K386),0,NOT(ISBLANK(K386)),K386)</f>
        <v>323.45</v>
      </c>
      <c r="M386" s="2">
        <v>45145</v>
      </c>
      <c r="N386" s="3">
        <f t="shared" si="25"/>
        <v>2023</v>
      </c>
      <c r="O386" s="3" t="str">
        <f t="shared" si="26"/>
        <v>Aug-2023</v>
      </c>
      <c r="P386" s="3">
        <f t="shared" si="27"/>
        <v>1</v>
      </c>
      <c r="Q386" s="3" t="b">
        <f t="shared" si="28"/>
        <v>0</v>
      </c>
      <c r="R386">
        <f t="shared" si="29"/>
        <v>285</v>
      </c>
    </row>
    <row r="387" spans="1:18" x14ac:dyDescent="0.4">
      <c r="A387">
        <v>392</v>
      </c>
      <c r="B387" t="s">
        <v>2248</v>
      </c>
      <c r="C387" t="s">
        <v>3125</v>
      </c>
      <c r="D387" t="s">
        <v>1107</v>
      </c>
      <c r="E387" t="s">
        <v>1832</v>
      </c>
      <c r="F387" t="s">
        <v>1835</v>
      </c>
      <c r="G387" t="s">
        <v>4</v>
      </c>
      <c r="H387" t="s">
        <v>1106</v>
      </c>
      <c r="I387" s="1">
        <v>254.39331472422987</v>
      </c>
      <c r="J387" s="2">
        <v>45167</v>
      </c>
      <c r="K387">
        <v>307.13</v>
      </c>
      <c r="L387" cm="1">
        <f t="array" ref="L387">_xlfn.IFS(ISBLANK(K387),0,NOT(ISBLANK(K387)),K387)</f>
        <v>307.13</v>
      </c>
      <c r="M387" s="2">
        <v>45098</v>
      </c>
      <c r="N387" s="3">
        <f t="shared" ref="N387:N450" si="30">YEAR(M387)</f>
        <v>2023</v>
      </c>
      <c r="O387" s="3" t="str">
        <f t="shared" ref="O387:O450" si="31">IF(ISBLANK(M387),"Missing Date",TEXT(M387,"MMM-YYYY"))</f>
        <v>Jun-2023</v>
      </c>
      <c r="P387" s="3">
        <f t="shared" ref="P387:P450" si="32">IF(K387&gt;I387,1,0)</f>
        <v>1</v>
      </c>
      <c r="Q387" s="3" t="b">
        <f t="shared" ref="Q387:Q450" si="33">OR(ISBLANK(J387),ISBLANK(M387))</f>
        <v>0</v>
      </c>
      <c r="R387">
        <f t="shared" ref="R387:R450" si="34">IF(Q387,"",M387-J387)</f>
        <v>-69</v>
      </c>
    </row>
    <row r="388" spans="1:18" x14ac:dyDescent="0.4">
      <c r="A388">
        <v>613</v>
      </c>
      <c r="B388" t="s">
        <v>2249</v>
      </c>
      <c r="C388" t="s">
        <v>3126</v>
      </c>
      <c r="D388" t="s">
        <v>711</v>
      </c>
      <c r="E388" t="s">
        <v>1836</v>
      </c>
      <c r="F388" t="s">
        <v>1849</v>
      </c>
      <c r="G388" t="s">
        <v>1</v>
      </c>
      <c r="H388" t="s">
        <v>710</v>
      </c>
      <c r="I388" s="1">
        <v>255.66170588510613</v>
      </c>
      <c r="J388" s="2">
        <v>44987</v>
      </c>
      <c r="K388">
        <v>238.55</v>
      </c>
      <c r="L388" cm="1">
        <f t="array" ref="L388">_xlfn.IFS(ISBLANK(K388),0,NOT(ISBLANK(K388)),K388)</f>
        <v>238.55</v>
      </c>
      <c r="M388" s="2">
        <v>45060</v>
      </c>
      <c r="N388" s="3">
        <f t="shared" si="30"/>
        <v>2023</v>
      </c>
      <c r="O388" s="3" t="str">
        <f t="shared" si="31"/>
        <v>May-2023</v>
      </c>
      <c r="P388" s="3">
        <f t="shared" si="32"/>
        <v>0</v>
      </c>
      <c r="Q388" s="3" t="b">
        <f t="shared" si="33"/>
        <v>0</v>
      </c>
      <c r="R388">
        <f t="shared" si="34"/>
        <v>73</v>
      </c>
    </row>
    <row r="389" spans="1:18" x14ac:dyDescent="0.4">
      <c r="A389">
        <v>343</v>
      </c>
      <c r="B389" t="s">
        <v>2250</v>
      </c>
      <c r="C389" t="s">
        <v>3127</v>
      </c>
      <c r="D389" t="s">
        <v>1193</v>
      </c>
      <c r="E389" t="s">
        <v>1830</v>
      </c>
      <c r="F389" t="s">
        <v>1829</v>
      </c>
      <c r="G389" t="s">
        <v>1</v>
      </c>
      <c r="H389" t="s">
        <v>1192</v>
      </c>
      <c r="I389" s="1">
        <v>255.68590848929369</v>
      </c>
      <c r="J389" s="2">
        <v>45009</v>
      </c>
      <c r="K389">
        <v>120.56</v>
      </c>
      <c r="L389" cm="1">
        <f t="array" ref="L389">_xlfn.IFS(ISBLANK(K389),0,NOT(ISBLANK(K389)),K389)</f>
        <v>120.56</v>
      </c>
      <c r="M389" s="2">
        <v>45094</v>
      </c>
      <c r="N389" s="3">
        <f t="shared" si="30"/>
        <v>2023</v>
      </c>
      <c r="O389" s="3" t="str">
        <f t="shared" si="31"/>
        <v>Jun-2023</v>
      </c>
      <c r="P389" s="3">
        <f t="shared" si="32"/>
        <v>0</v>
      </c>
      <c r="Q389" s="3" t="b">
        <f t="shared" si="33"/>
        <v>0</v>
      </c>
      <c r="R389">
        <f t="shared" si="34"/>
        <v>85</v>
      </c>
    </row>
    <row r="390" spans="1:18" x14ac:dyDescent="0.4">
      <c r="A390">
        <v>733</v>
      </c>
      <c r="B390" t="s">
        <v>2251</v>
      </c>
      <c r="C390" t="s">
        <v>3128</v>
      </c>
      <c r="D390" t="s">
        <v>497</v>
      </c>
      <c r="E390" t="s">
        <v>1850</v>
      </c>
      <c r="F390" t="s">
        <v>1837</v>
      </c>
      <c r="G390" t="s">
        <v>1</v>
      </c>
      <c r="H390" t="s">
        <v>496</v>
      </c>
      <c r="I390" s="1">
        <v>256.20488630281579</v>
      </c>
      <c r="J390" s="2">
        <v>44810</v>
      </c>
      <c r="K390">
        <v>233.04</v>
      </c>
      <c r="L390" cm="1">
        <f t="array" ref="L390">_xlfn.IFS(ISBLANK(K390),0,NOT(ISBLANK(K390)),K390)</f>
        <v>233.04</v>
      </c>
      <c r="M390" s="2">
        <v>45156</v>
      </c>
      <c r="N390" s="3">
        <f t="shared" si="30"/>
        <v>2023</v>
      </c>
      <c r="O390" s="3" t="str">
        <f t="shared" si="31"/>
        <v>Aug-2023</v>
      </c>
      <c r="P390" s="3">
        <f t="shared" si="32"/>
        <v>0</v>
      </c>
      <c r="Q390" s="3" t="b">
        <f t="shared" si="33"/>
        <v>0</v>
      </c>
      <c r="R390">
        <f t="shared" si="34"/>
        <v>346</v>
      </c>
    </row>
    <row r="391" spans="1:18" x14ac:dyDescent="0.4">
      <c r="A391">
        <v>518</v>
      </c>
      <c r="B391" t="s">
        <v>2252</v>
      </c>
      <c r="C391" t="s">
        <v>3129</v>
      </c>
      <c r="D391" t="s">
        <v>881</v>
      </c>
      <c r="E391" t="s">
        <v>1834</v>
      </c>
      <c r="F391" t="s">
        <v>1849</v>
      </c>
      <c r="G391" t="s">
        <v>4</v>
      </c>
      <c r="H391" t="s">
        <v>880</v>
      </c>
      <c r="I391" s="1">
        <v>257.21191031546755</v>
      </c>
      <c r="J391" s="2"/>
      <c r="K391">
        <v>475.47</v>
      </c>
      <c r="L391" cm="1">
        <f t="array" ref="L391">_xlfn.IFS(ISBLANK(K391),0,NOT(ISBLANK(K391)),K391)</f>
        <v>475.47</v>
      </c>
      <c r="M391" s="2">
        <v>45090</v>
      </c>
      <c r="N391" s="3">
        <f t="shared" si="30"/>
        <v>2023</v>
      </c>
      <c r="O391" s="3" t="str">
        <f t="shared" si="31"/>
        <v>Jun-2023</v>
      </c>
      <c r="P391" s="3">
        <f t="shared" si="32"/>
        <v>1</v>
      </c>
      <c r="Q391" s="3" t="b">
        <f t="shared" si="33"/>
        <v>1</v>
      </c>
      <c r="R391" t="str">
        <f t="shared" si="34"/>
        <v/>
      </c>
    </row>
    <row r="392" spans="1:18" x14ac:dyDescent="0.4">
      <c r="A392">
        <v>417</v>
      </c>
      <c r="B392" t="s">
        <v>2253</v>
      </c>
      <c r="C392" t="s">
        <v>3130</v>
      </c>
      <c r="D392" t="s">
        <v>1065</v>
      </c>
      <c r="E392" t="s">
        <v>1843</v>
      </c>
      <c r="F392" t="s">
        <v>1831</v>
      </c>
      <c r="G392" t="s">
        <v>4</v>
      </c>
      <c r="H392" t="s">
        <v>1064</v>
      </c>
      <c r="I392" s="1">
        <v>257.39724070037494</v>
      </c>
      <c r="J392" s="2">
        <v>44795</v>
      </c>
      <c r="K392">
        <v>117.23</v>
      </c>
      <c r="L392" cm="1">
        <f t="array" ref="L392">_xlfn.IFS(ISBLANK(K392),0,NOT(ISBLANK(K392)),K392)</f>
        <v>117.23</v>
      </c>
      <c r="M392" s="2">
        <v>45199</v>
      </c>
      <c r="N392" s="3">
        <f t="shared" si="30"/>
        <v>2023</v>
      </c>
      <c r="O392" s="3" t="str">
        <f t="shared" si="31"/>
        <v>Sep-2023</v>
      </c>
      <c r="P392" s="3">
        <f t="shared" si="32"/>
        <v>0</v>
      </c>
      <c r="Q392" s="3" t="b">
        <f t="shared" si="33"/>
        <v>0</v>
      </c>
      <c r="R392">
        <f t="shared" si="34"/>
        <v>404</v>
      </c>
    </row>
    <row r="393" spans="1:18" x14ac:dyDescent="0.4">
      <c r="A393">
        <v>694</v>
      </c>
      <c r="B393" t="s">
        <v>2254</v>
      </c>
      <c r="C393" t="s">
        <v>3131</v>
      </c>
      <c r="D393" t="s">
        <v>565</v>
      </c>
      <c r="E393" t="s">
        <v>1841</v>
      </c>
      <c r="F393" t="s">
        <v>1831</v>
      </c>
      <c r="G393" t="s">
        <v>4</v>
      </c>
      <c r="H393" t="s">
        <v>564</v>
      </c>
      <c r="I393" s="1">
        <v>258.20627558723112</v>
      </c>
      <c r="J393" s="2">
        <v>45148</v>
      </c>
      <c r="K393">
        <v>151.97</v>
      </c>
      <c r="L393" cm="1">
        <f t="array" ref="L393">_xlfn.IFS(ISBLANK(K393),0,NOT(ISBLANK(K393)),K393)</f>
        <v>151.97</v>
      </c>
      <c r="M393" s="2">
        <v>45149</v>
      </c>
      <c r="N393" s="3">
        <f t="shared" si="30"/>
        <v>2023</v>
      </c>
      <c r="O393" s="3" t="str">
        <f t="shared" si="31"/>
        <v>Aug-2023</v>
      </c>
      <c r="P393" s="3">
        <f t="shared" si="32"/>
        <v>0</v>
      </c>
      <c r="Q393" s="3" t="b">
        <f t="shared" si="33"/>
        <v>0</v>
      </c>
      <c r="R393">
        <f t="shared" si="34"/>
        <v>1</v>
      </c>
    </row>
    <row r="394" spans="1:18" x14ac:dyDescent="0.4">
      <c r="A394">
        <v>67</v>
      </c>
      <c r="B394" t="s">
        <v>2255</v>
      </c>
      <c r="C394" t="s">
        <v>3132</v>
      </c>
      <c r="D394" t="s">
        <v>1693</v>
      </c>
      <c r="E394" t="s">
        <v>1834</v>
      </c>
      <c r="F394" t="s">
        <v>1852</v>
      </c>
      <c r="G394" t="s">
        <v>4</v>
      </c>
      <c r="H394" t="s">
        <v>1692</v>
      </c>
      <c r="I394" s="1">
        <v>258.30276428284776</v>
      </c>
      <c r="J394" s="2">
        <v>44954</v>
      </c>
      <c r="K394">
        <v>213.01</v>
      </c>
      <c r="L394" cm="1">
        <f t="array" ref="L394">_xlfn.IFS(ISBLANK(K394),0,NOT(ISBLANK(K394)),K394)</f>
        <v>213.01</v>
      </c>
      <c r="M394" s="2">
        <v>44927</v>
      </c>
      <c r="N394" s="3">
        <f t="shared" si="30"/>
        <v>2023</v>
      </c>
      <c r="O394" s="3" t="str">
        <f t="shared" si="31"/>
        <v>Jan-2023</v>
      </c>
      <c r="P394" s="3">
        <f t="shared" si="32"/>
        <v>0</v>
      </c>
      <c r="Q394" s="3" t="b">
        <f t="shared" si="33"/>
        <v>0</v>
      </c>
      <c r="R394">
        <f t="shared" si="34"/>
        <v>-27</v>
      </c>
    </row>
    <row r="395" spans="1:18" x14ac:dyDescent="0.4">
      <c r="A395">
        <v>205</v>
      </c>
      <c r="B395" t="s">
        <v>2256</v>
      </c>
      <c r="C395" t="s">
        <v>3133</v>
      </c>
      <c r="D395" t="s">
        <v>1453</v>
      </c>
      <c r="E395" t="s">
        <v>1847</v>
      </c>
      <c r="F395" t="s">
        <v>1837</v>
      </c>
      <c r="G395" t="s">
        <v>1</v>
      </c>
      <c r="H395" t="s">
        <v>1452</v>
      </c>
      <c r="I395" s="1">
        <v>258.96113912053409</v>
      </c>
      <c r="J395" s="2">
        <v>44833</v>
      </c>
      <c r="K395">
        <v>464.44</v>
      </c>
      <c r="L395" cm="1">
        <f t="array" ref="L395">_xlfn.IFS(ISBLANK(K395),0,NOT(ISBLANK(K395)),K395)</f>
        <v>464.44</v>
      </c>
      <c r="M395" s="2">
        <v>45218</v>
      </c>
      <c r="N395" s="3">
        <f t="shared" si="30"/>
        <v>2023</v>
      </c>
      <c r="O395" s="3" t="str">
        <f t="shared" si="31"/>
        <v>Oct-2023</v>
      </c>
      <c r="P395" s="3">
        <f t="shared" si="32"/>
        <v>1</v>
      </c>
      <c r="Q395" s="3" t="b">
        <f t="shared" si="33"/>
        <v>0</v>
      </c>
      <c r="R395">
        <f t="shared" si="34"/>
        <v>385</v>
      </c>
    </row>
    <row r="396" spans="1:18" x14ac:dyDescent="0.4">
      <c r="A396">
        <v>559</v>
      </c>
      <c r="B396" t="s">
        <v>2257</v>
      </c>
      <c r="C396" t="s">
        <v>3134</v>
      </c>
      <c r="D396" t="s">
        <v>809</v>
      </c>
      <c r="E396" t="s">
        <v>1847</v>
      </c>
      <c r="F396" t="s">
        <v>1837</v>
      </c>
      <c r="G396" t="s">
        <v>1</v>
      </c>
      <c r="H396" t="s">
        <v>808</v>
      </c>
      <c r="I396" s="1">
        <v>260.85407175463246</v>
      </c>
      <c r="J396" s="2">
        <v>45120</v>
      </c>
      <c r="K396">
        <v>366.6</v>
      </c>
      <c r="L396" cm="1">
        <f t="array" ref="L396">_xlfn.IFS(ISBLANK(K396),0,NOT(ISBLANK(K396)),K396)</f>
        <v>366.6</v>
      </c>
      <c r="M396" s="2">
        <v>45056</v>
      </c>
      <c r="N396" s="3">
        <f t="shared" si="30"/>
        <v>2023</v>
      </c>
      <c r="O396" s="3" t="str">
        <f t="shared" si="31"/>
        <v>May-2023</v>
      </c>
      <c r="P396" s="3">
        <f t="shared" si="32"/>
        <v>1</v>
      </c>
      <c r="Q396" s="3" t="b">
        <f t="shared" si="33"/>
        <v>0</v>
      </c>
      <c r="R396">
        <f t="shared" si="34"/>
        <v>-64</v>
      </c>
    </row>
    <row r="397" spans="1:18" x14ac:dyDescent="0.4">
      <c r="A397">
        <v>350</v>
      </c>
      <c r="B397" t="s">
        <v>2258</v>
      </c>
      <c r="C397" t="s">
        <v>3135</v>
      </c>
      <c r="D397" t="s">
        <v>1181</v>
      </c>
      <c r="E397" t="s">
        <v>1841</v>
      </c>
      <c r="F397" t="s">
        <v>1844</v>
      </c>
      <c r="G397" t="s">
        <v>1</v>
      </c>
      <c r="H397" t="s">
        <v>1180</v>
      </c>
      <c r="I397" s="1">
        <v>261.62159001406457</v>
      </c>
      <c r="J397" s="2">
        <v>44873</v>
      </c>
      <c r="K397">
        <v>111.46</v>
      </c>
      <c r="L397" cm="1">
        <f t="array" ref="L397">_xlfn.IFS(ISBLANK(K397),0,NOT(ISBLANK(K397)),K397)</f>
        <v>111.46</v>
      </c>
      <c r="M397" s="2">
        <v>45180</v>
      </c>
      <c r="N397" s="3">
        <f t="shared" si="30"/>
        <v>2023</v>
      </c>
      <c r="O397" s="3" t="str">
        <f t="shared" si="31"/>
        <v>Sep-2023</v>
      </c>
      <c r="P397" s="3">
        <f t="shared" si="32"/>
        <v>0</v>
      </c>
      <c r="Q397" s="3" t="b">
        <f t="shared" si="33"/>
        <v>0</v>
      </c>
      <c r="R397">
        <f t="shared" si="34"/>
        <v>307</v>
      </c>
    </row>
    <row r="398" spans="1:18" x14ac:dyDescent="0.4">
      <c r="A398">
        <v>828</v>
      </c>
      <c r="B398" t="s">
        <v>2259</v>
      </c>
      <c r="C398" t="s">
        <v>3136</v>
      </c>
      <c r="D398" t="s">
        <v>321</v>
      </c>
      <c r="E398" t="s">
        <v>1834</v>
      </c>
      <c r="F398" t="s">
        <v>1851</v>
      </c>
      <c r="G398" t="s">
        <v>1</v>
      </c>
      <c r="H398" t="s">
        <v>320</v>
      </c>
      <c r="I398" s="1">
        <v>262.01583964017232</v>
      </c>
      <c r="J398" s="2">
        <v>44991</v>
      </c>
      <c r="K398">
        <v>477.36</v>
      </c>
      <c r="L398" cm="1">
        <f t="array" ref="L398">_xlfn.IFS(ISBLANK(K398),0,NOT(ISBLANK(K398)),K398)</f>
        <v>477.36</v>
      </c>
      <c r="M398" s="2">
        <v>45187</v>
      </c>
      <c r="N398" s="3">
        <f t="shared" si="30"/>
        <v>2023</v>
      </c>
      <c r="O398" s="3" t="str">
        <f t="shared" si="31"/>
        <v>Sep-2023</v>
      </c>
      <c r="P398" s="3">
        <f t="shared" si="32"/>
        <v>1</v>
      </c>
      <c r="Q398" s="3" t="b">
        <f t="shared" si="33"/>
        <v>0</v>
      </c>
      <c r="R398">
        <f t="shared" si="34"/>
        <v>196</v>
      </c>
    </row>
    <row r="399" spans="1:18" x14ac:dyDescent="0.4">
      <c r="A399">
        <v>40</v>
      </c>
      <c r="B399" t="s">
        <v>2260</v>
      </c>
      <c r="C399" t="s">
        <v>3137</v>
      </c>
      <c r="D399" t="s">
        <v>1739</v>
      </c>
      <c r="E399" t="s">
        <v>1842</v>
      </c>
      <c r="F399" t="s">
        <v>1853</v>
      </c>
      <c r="G399" t="s">
        <v>1</v>
      </c>
      <c r="H399" t="s">
        <v>1738</v>
      </c>
      <c r="I399" s="1">
        <v>262.4625597195348</v>
      </c>
      <c r="J399" s="2">
        <v>44829</v>
      </c>
      <c r="K399">
        <v>108</v>
      </c>
      <c r="L399" cm="1">
        <f t="array" ref="L399">_xlfn.IFS(ISBLANK(K399),0,NOT(ISBLANK(K399)),K399)</f>
        <v>108</v>
      </c>
      <c r="M399" s="2">
        <v>45064</v>
      </c>
      <c r="N399" s="3">
        <f t="shared" si="30"/>
        <v>2023</v>
      </c>
      <c r="O399" s="3" t="str">
        <f t="shared" si="31"/>
        <v>May-2023</v>
      </c>
      <c r="P399" s="3">
        <f t="shared" si="32"/>
        <v>0</v>
      </c>
      <c r="Q399" s="3" t="b">
        <f t="shared" si="33"/>
        <v>0</v>
      </c>
      <c r="R399">
        <f t="shared" si="34"/>
        <v>235</v>
      </c>
    </row>
    <row r="400" spans="1:18" x14ac:dyDescent="0.4">
      <c r="A400">
        <v>82</v>
      </c>
      <c r="B400" t="s">
        <v>2261</v>
      </c>
      <c r="C400" t="s">
        <v>3138</v>
      </c>
      <c r="D400" t="s">
        <v>1667</v>
      </c>
      <c r="E400" t="s">
        <v>1832</v>
      </c>
      <c r="F400" t="s">
        <v>1839</v>
      </c>
      <c r="G400" t="s">
        <v>4</v>
      </c>
      <c r="H400" t="s">
        <v>1666</v>
      </c>
      <c r="I400" s="1">
        <v>263.88712704692438</v>
      </c>
      <c r="J400" s="2">
        <v>45090</v>
      </c>
      <c r="K400">
        <v>192.37</v>
      </c>
      <c r="L400" cm="1">
        <f t="array" ref="L400">_xlfn.IFS(ISBLANK(K400),0,NOT(ISBLANK(K400)),K400)</f>
        <v>192.37</v>
      </c>
      <c r="M400" s="2">
        <v>44925</v>
      </c>
      <c r="N400" s="3">
        <f t="shared" si="30"/>
        <v>2022</v>
      </c>
      <c r="O400" s="3" t="str">
        <f t="shared" si="31"/>
        <v>Dec-2022</v>
      </c>
      <c r="P400" s="3">
        <f t="shared" si="32"/>
        <v>0</v>
      </c>
      <c r="Q400" s="3" t="b">
        <f t="shared" si="33"/>
        <v>0</v>
      </c>
      <c r="R400">
        <f t="shared" si="34"/>
        <v>-165</v>
      </c>
    </row>
    <row r="401" spans="1:18" x14ac:dyDescent="0.4">
      <c r="A401">
        <v>990</v>
      </c>
      <c r="B401" t="s">
        <v>2262</v>
      </c>
      <c r="C401" t="s">
        <v>3139</v>
      </c>
      <c r="D401" t="s">
        <v>21</v>
      </c>
      <c r="E401" t="s">
        <v>1850</v>
      </c>
      <c r="F401" t="s">
        <v>1846</v>
      </c>
      <c r="G401" t="s">
        <v>4</v>
      </c>
      <c r="H401" t="s">
        <v>20</v>
      </c>
      <c r="I401" s="1">
        <v>264.21277406600416</v>
      </c>
      <c r="J401" s="2">
        <v>45081</v>
      </c>
      <c r="K401">
        <v>306.55</v>
      </c>
      <c r="L401" cm="1">
        <f t="array" ref="L401">_xlfn.IFS(ISBLANK(K401),0,NOT(ISBLANK(K401)),K401)</f>
        <v>306.55</v>
      </c>
      <c r="M401" s="2">
        <v>45067</v>
      </c>
      <c r="N401" s="3">
        <f t="shared" si="30"/>
        <v>2023</v>
      </c>
      <c r="O401" s="3" t="str">
        <f t="shared" si="31"/>
        <v>May-2023</v>
      </c>
      <c r="P401" s="3">
        <f t="shared" si="32"/>
        <v>1</v>
      </c>
      <c r="Q401" s="3" t="b">
        <f t="shared" si="33"/>
        <v>0</v>
      </c>
      <c r="R401">
        <f t="shared" si="34"/>
        <v>-14</v>
      </c>
    </row>
    <row r="402" spans="1:18" x14ac:dyDescent="0.4">
      <c r="A402">
        <v>166</v>
      </c>
      <c r="B402" t="s">
        <v>2263</v>
      </c>
      <c r="C402" t="s">
        <v>3140</v>
      </c>
      <c r="D402" t="s">
        <v>1521</v>
      </c>
      <c r="E402" t="s">
        <v>1838</v>
      </c>
      <c r="F402" t="s">
        <v>1837</v>
      </c>
      <c r="G402" t="s">
        <v>1</v>
      </c>
      <c r="H402" t="s">
        <v>1520</v>
      </c>
      <c r="I402" s="1">
        <v>264.2791451703701</v>
      </c>
      <c r="J402" s="2">
        <v>44965</v>
      </c>
      <c r="K402">
        <v>151.69</v>
      </c>
      <c r="L402" cm="1">
        <f t="array" ref="L402">_xlfn.IFS(ISBLANK(K402),0,NOT(ISBLANK(K402)),K402)</f>
        <v>151.69</v>
      </c>
      <c r="M402" s="2">
        <v>45116</v>
      </c>
      <c r="N402" s="3">
        <f t="shared" si="30"/>
        <v>2023</v>
      </c>
      <c r="O402" s="3" t="str">
        <f t="shared" si="31"/>
        <v>Jul-2023</v>
      </c>
      <c r="P402" s="3">
        <f t="shared" si="32"/>
        <v>0</v>
      </c>
      <c r="Q402" s="3" t="b">
        <f t="shared" si="33"/>
        <v>0</v>
      </c>
      <c r="R402">
        <f t="shared" si="34"/>
        <v>151</v>
      </c>
    </row>
    <row r="403" spans="1:18" x14ac:dyDescent="0.4">
      <c r="A403">
        <v>876</v>
      </c>
      <c r="B403" t="s">
        <v>2264</v>
      </c>
      <c r="C403" t="s">
        <v>3141</v>
      </c>
      <c r="D403" t="s">
        <v>227</v>
      </c>
      <c r="E403" t="s">
        <v>1842</v>
      </c>
      <c r="F403" t="s">
        <v>1846</v>
      </c>
      <c r="G403" t="s">
        <v>4</v>
      </c>
      <c r="H403" t="s">
        <v>226</v>
      </c>
      <c r="I403" s="1">
        <v>264.48416848507281</v>
      </c>
      <c r="J403" s="2">
        <v>45037</v>
      </c>
      <c r="K403">
        <v>219.07</v>
      </c>
      <c r="L403" cm="1">
        <f t="array" ref="L403">_xlfn.IFS(ISBLANK(K403),0,NOT(ISBLANK(K403)),K403)</f>
        <v>219.07</v>
      </c>
      <c r="M403" s="2">
        <v>44930</v>
      </c>
      <c r="N403" s="3">
        <f t="shared" si="30"/>
        <v>2023</v>
      </c>
      <c r="O403" s="3" t="str">
        <f t="shared" si="31"/>
        <v>Jan-2023</v>
      </c>
      <c r="P403" s="3">
        <f t="shared" si="32"/>
        <v>0</v>
      </c>
      <c r="Q403" s="3" t="b">
        <f t="shared" si="33"/>
        <v>0</v>
      </c>
      <c r="R403">
        <f t="shared" si="34"/>
        <v>-107</v>
      </c>
    </row>
    <row r="404" spans="1:18" x14ac:dyDescent="0.4">
      <c r="A404">
        <v>969</v>
      </c>
      <c r="B404" t="s">
        <v>2265</v>
      </c>
      <c r="C404" t="s">
        <v>3142</v>
      </c>
      <c r="D404" t="s">
        <v>59</v>
      </c>
      <c r="E404" t="s">
        <v>1842</v>
      </c>
      <c r="F404" t="s">
        <v>1839</v>
      </c>
      <c r="G404" t="s">
        <v>1</v>
      </c>
      <c r="H404" t="s">
        <v>58</v>
      </c>
      <c r="I404" s="1">
        <v>264.83021010670751</v>
      </c>
      <c r="J404" s="2">
        <v>45029</v>
      </c>
      <c r="K404">
        <v>141.63</v>
      </c>
      <c r="L404" cm="1">
        <f t="array" ref="L404">_xlfn.IFS(ISBLANK(K404),0,NOT(ISBLANK(K404)),K404)</f>
        <v>141.63</v>
      </c>
      <c r="M404" s="2">
        <v>44985</v>
      </c>
      <c r="N404" s="3">
        <f t="shared" si="30"/>
        <v>2023</v>
      </c>
      <c r="O404" s="3" t="str">
        <f t="shared" si="31"/>
        <v>Feb-2023</v>
      </c>
      <c r="P404" s="3">
        <f t="shared" si="32"/>
        <v>0</v>
      </c>
      <c r="Q404" s="3" t="b">
        <f t="shared" si="33"/>
        <v>0</v>
      </c>
      <c r="R404">
        <f t="shared" si="34"/>
        <v>-44</v>
      </c>
    </row>
    <row r="405" spans="1:18" x14ac:dyDescent="0.4">
      <c r="A405">
        <v>459</v>
      </c>
      <c r="B405" t="s">
        <v>2266</v>
      </c>
      <c r="C405" t="s">
        <v>3143</v>
      </c>
      <c r="D405" t="s">
        <v>987</v>
      </c>
      <c r="E405" t="s">
        <v>1840</v>
      </c>
      <c r="F405" t="s">
        <v>1839</v>
      </c>
      <c r="G405" t="s">
        <v>1</v>
      </c>
      <c r="H405" t="s">
        <v>986</v>
      </c>
      <c r="I405" s="1">
        <v>265.13370797393549</v>
      </c>
      <c r="J405" s="2">
        <v>44946</v>
      </c>
      <c r="K405">
        <v>421.4</v>
      </c>
      <c r="L405" cm="1">
        <f t="array" ref="L405">_xlfn.IFS(ISBLANK(K405),0,NOT(ISBLANK(K405)),K405)</f>
        <v>421.4</v>
      </c>
      <c r="M405" s="2">
        <v>45138</v>
      </c>
      <c r="N405" s="3">
        <f t="shared" si="30"/>
        <v>2023</v>
      </c>
      <c r="O405" s="3" t="str">
        <f t="shared" si="31"/>
        <v>Jul-2023</v>
      </c>
      <c r="P405" s="3">
        <f t="shared" si="32"/>
        <v>1</v>
      </c>
      <c r="Q405" s="3" t="b">
        <f t="shared" si="33"/>
        <v>0</v>
      </c>
      <c r="R405">
        <f t="shared" si="34"/>
        <v>192</v>
      </c>
    </row>
    <row r="406" spans="1:18" x14ac:dyDescent="0.4">
      <c r="A406">
        <v>517</v>
      </c>
      <c r="B406" t="s">
        <v>2267</v>
      </c>
      <c r="C406" t="s">
        <v>3144</v>
      </c>
      <c r="D406" t="s">
        <v>883</v>
      </c>
      <c r="E406" t="s">
        <v>1832</v>
      </c>
      <c r="F406" t="s">
        <v>1831</v>
      </c>
      <c r="G406" t="s">
        <v>1</v>
      </c>
      <c r="H406" t="s">
        <v>882</v>
      </c>
      <c r="I406" s="1">
        <v>265.5024320286048</v>
      </c>
      <c r="J406" s="2">
        <v>44984</v>
      </c>
      <c r="K406">
        <v>473.75</v>
      </c>
      <c r="L406" cm="1">
        <f t="array" ref="L406">_xlfn.IFS(ISBLANK(K406),0,NOT(ISBLANK(K406)),K406)</f>
        <v>473.75</v>
      </c>
      <c r="M406" s="2">
        <v>45037</v>
      </c>
      <c r="N406" s="3">
        <f t="shared" si="30"/>
        <v>2023</v>
      </c>
      <c r="O406" s="3" t="str">
        <f t="shared" si="31"/>
        <v>Apr-2023</v>
      </c>
      <c r="P406" s="3">
        <f t="shared" si="32"/>
        <v>1</v>
      </c>
      <c r="Q406" s="3" t="b">
        <f t="shared" si="33"/>
        <v>0</v>
      </c>
      <c r="R406">
        <f t="shared" si="34"/>
        <v>53</v>
      </c>
    </row>
    <row r="407" spans="1:18" x14ac:dyDescent="0.4">
      <c r="A407">
        <v>406</v>
      </c>
      <c r="B407" t="s">
        <v>2268</v>
      </c>
      <c r="C407" t="s">
        <v>3145</v>
      </c>
      <c r="D407" t="s">
        <v>1083</v>
      </c>
      <c r="E407" t="s">
        <v>1828</v>
      </c>
      <c r="F407" t="s">
        <v>1829</v>
      </c>
      <c r="G407" t="s">
        <v>4</v>
      </c>
      <c r="H407" t="s">
        <v>1082</v>
      </c>
      <c r="I407" s="1">
        <v>265.61499857461303</v>
      </c>
      <c r="J407" s="2">
        <v>44779</v>
      </c>
      <c r="K407">
        <v>413.19</v>
      </c>
      <c r="L407" cm="1">
        <f t="array" ref="L407">_xlfn.IFS(ISBLANK(K407),0,NOT(ISBLANK(K407)),K407)</f>
        <v>413.19</v>
      </c>
      <c r="M407" s="2">
        <v>44968</v>
      </c>
      <c r="N407" s="3">
        <f t="shared" si="30"/>
        <v>2023</v>
      </c>
      <c r="O407" s="3" t="str">
        <f t="shared" si="31"/>
        <v>Feb-2023</v>
      </c>
      <c r="P407" s="3">
        <f t="shared" si="32"/>
        <v>1</v>
      </c>
      <c r="Q407" s="3" t="b">
        <f t="shared" si="33"/>
        <v>0</v>
      </c>
      <c r="R407">
        <f t="shared" si="34"/>
        <v>189</v>
      </c>
    </row>
    <row r="408" spans="1:18" x14ac:dyDescent="0.4">
      <c r="A408">
        <v>806</v>
      </c>
      <c r="B408" t="s">
        <v>2269</v>
      </c>
      <c r="C408" t="s">
        <v>3146</v>
      </c>
      <c r="D408" t="s">
        <v>363</v>
      </c>
      <c r="E408" t="s">
        <v>1845</v>
      </c>
      <c r="F408" t="s">
        <v>1839</v>
      </c>
      <c r="G408" t="s">
        <v>1</v>
      </c>
      <c r="H408" t="s">
        <v>362</v>
      </c>
      <c r="I408" s="1">
        <v>266.78265572003596</v>
      </c>
      <c r="J408" s="2">
        <v>45150</v>
      </c>
      <c r="K408">
        <v>307.83</v>
      </c>
      <c r="L408" cm="1">
        <f t="array" ref="L408">_xlfn.IFS(ISBLANK(K408),0,NOT(ISBLANK(K408)),K408)</f>
        <v>307.83</v>
      </c>
      <c r="M408" s="2">
        <v>44905</v>
      </c>
      <c r="N408" s="3">
        <f t="shared" si="30"/>
        <v>2022</v>
      </c>
      <c r="O408" s="3" t="str">
        <f t="shared" si="31"/>
        <v>Dec-2022</v>
      </c>
      <c r="P408" s="3">
        <f t="shared" si="32"/>
        <v>1</v>
      </c>
      <c r="Q408" s="3" t="b">
        <f t="shared" si="33"/>
        <v>0</v>
      </c>
      <c r="R408">
        <f t="shared" si="34"/>
        <v>-245</v>
      </c>
    </row>
    <row r="409" spans="1:18" x14ac:dyDescent="0.4">
      <c r="A409">
        <v>202</v>
      </c>
      <c r="B409" t="s">
        <v>2270</v>
      </c>
      <c r="C409" t="s">
        <v>3147</v>
      </c>
      <c r="D409" t="s">
        <v>1459</v>
      </c>
      <c r="E409" t="s">
        <v>1842</v>
      </c>
      <c r="F409" t="s">
        <v>1846</v>
      </c>
      <c r="G409" t="s">
        <v>1</v>
      </c>
      <c r="H409" t="s">
        <v>1458</v>
      </c>
      <c r="I409" s="1">
        <v>269.47000579533665</v>
      </c>
      <c r="J409" s="2">
        <v>45210</v>
      </c>
      <c r="K409">
        <v>404.5</v>
      </c>
      <c r="L409" cm="1">
        <f t="array" ref="L409">_xlfn.IFS(ISBLANK(K409),0,NOT(ISBLANK(K409)),K409)</f>
        <v>404.5</v>
      </c>
      <c r="M409" s="2">
        <v>45148</v>
      </c>
      <c r="N409" s="3">
        <f t="shared" si="30"/>
        <v>2023</v>
      </c>
      <c r="O409" s="3" t="str">
        <f t="shared" si="31"/>
        <v>Aug-2023</v>
      </c>
      <c r="P409" s="3">
        <f t="shared" si="32"/>
        <v>1</v>
      </c>
      <c r="Q409" s="3" t="b">
        <f t="shared" si="33"/>
        <v>0</v>
      </c>
      <c r="R409">
        <f t="shared" si="34"/>
        <v>-62</v>
      </c>
    </row>
    <row r="410" spans="1:18" x14ac:dyDescent="0.4">
      <c r="A410">
        <v>235</v>
      </c>
      <c r="B410" t="s">
        <v>2271</v>
      </c>
      <c r="C410" t="s">
        <v>3064</v>
      </c>
      <c r="D410" t="s">
        <v>1395</v>
      </c>
      <c r="E410" t="s">
        <v>1848</v>
      </c>
      <c r="F410" t="s">
        <v>1853</v>
      </c>
      <c r="G410" t="s">
        <v>1</v>
      </c>
      <c r="H410" t="s">
        <v>1394</v>
      </c>
      <c r="I410" s="1">
        <v>269.79295529836833</v>
      </c>
      <c r="J410" s="2">
        <v>44978</v>
      </c>
      <c r="K410">
        <v>325.58999999999997</v>
      </c>
      <c r="L410" cm="1">
        <f t="array" ref="L410">_xlfn.IFS(ISBLANK(K410),0,NOT(ISBLANK(K410)),K410)</f>
        <v>325.58999999999997</v>
      </c>
      <c r="M410" s="2">
        <v>45050</v>
      </c>
      <c r="N410" s="3">
        <f t="shared" si="30"/>
        <v>2023</v>
      </c>
      <c r="O410" s="3" t="str">
        <f t="shared" si="31"/>
        <v>May-2023</v>
      </c>
      <c r="P410" s="3">
        <f t="shared" si="32"/>
        <v>1</v>
      </c>
      <c r="Q410" s="3" t="b">
        <f t="shared" si="33"/>
        <v>0</v>
      </c>
      <c r="R410">
        <f t="shared" si="34"/>
        <v>72</v>
      </c>
    </row>
    <row r="411" spans="1:18" x14ac:dyDescent="0.4">
      <c r="A411">
        <v>465</v>
      </c>
      <c r="B411" t="s">
        <v>2272</v>
      </c>
      <c r="C411" t="s">
        <v>3148</v>
      </c>
      <c r="D411" t="s">
        <v>975</v>
      </c>
      <c r="E411" t="s">
        <v>1848</v>
      </c>
      <c r="F411" t="s">
        <v>1829</v>
      </c>
      <c r="G411" t="s">
        <v>1</v>
      </c>
      <c r="H411" t="s">
        <v>974</v>
      </c>
      <c r="I411" s="1">
        <v>270.6273486318774</v>
      </c>
      <c r="J411" s="2">
        <v>45014</v>
      </c>
      <c r="K411">
        <v>456.27</v>
      </c>
      <c r="L411" cm="1">
        <f t="array" ref="L411">_xlfn.IFS(ISBLANK(K411),0,NOT(ISBLANK(K411)),K411)</f>
        <v>456.27</v>
      </c>
      <c r="M411" s="2">
        <v>44986</v>
      </c>
      <c r="N411" s="3">
        <f t="shared" si="30"/>
        <v>2023</v>
      </c>
      <c r="O411" s="3" t="str">
        <f t="shared" si="31"/>
        <v>Mar-2023</v>
      </c>
      <c r="P411" s="3">
        <f t="shared" si="32"/>
        <v>1</v>
      </c>
      <c r="Q411" s="3" t="b">
        <f t="shared" si="33"/>
        <v>0</v>
      </c>
      <c r="R411">
        <f t="shared" si="34"/>
        <v>-28</v>
      </c>
    </row>
    <row r="412" spans="1:18" x14ac:dyDescent="0.4">
      <c r="A412">
        <v>590</v>
      </c>
      <c r="B412" t="s">
        <v>2273</v>
      </c>
      <c r="C412" t="s">
        <v>3149</v>
      </c>
      <c r="D412" t="s">
        <v>751</v>
      </c>
      <c r="E412" t="s">
        <v>1848</v>
      </c>
      <c r="F412" t="s">
        <v>1829</v>
      </c>
      <c r="G412" t="s">
        <v>1</v>
      </c>
      <c r="H412" t="s">
        <v>750</v>
      </c>
      <c r="I412" s="1">
        <v>270.82286214872016</v>
      </c>
      <c r="J412" s="2">
        <v>44816</v>
      </c>
      <c r="K412">
        <v>424.5</v>
      </c>
      <c r="L412" cm="1">
        <f t="array" ref="L412">_xlfn.IFS(ISBLANK(K412),0,NOT(ISBLANK(K412)),K412)</f>
        <v>424.5</v>
      </c>
      <c r="M412" s="2">
        <v>45036</v>
      </c>
      <c r="N412" s="3">
        <f t="shared" si="30"/>
        <v>2023</v>
      </c>
      <c r="O412" s="3" t="str">
        <f t="shared" si="31"/>
        <v>Apr-2023</v>
      </c>
      <c r="P412" s="3">
        <f t="shared" si="32"/>
        <v>1</v>
      </c>
      <c r="Q412" s="3" t="b">
        <f t="shared" si="33"/>
        <v>0</v>
      </c>
      <c r="R412">
        <f t="shared" si="34"/>
        <v>220</v>
      </c>
    </row>
    <row r="413" spans="1:18" x14ac:dyDescent="0.4">
      <c r="A413">
        <v>894</v>
      </c>
      <c r="B413" t="s">
        <v>2274</v>
      </c>
      <c r="C413" t="s">
        <v>3150</v>
      </c>
      <c r="D413" t="s">
        <v>193</v>
      </c>
      <c r="E413" t="s">
        <v>1847</v>
      </c>
      <c r="F413" t="s">
        <v>1853</v>
      </c>
      <c r="G413" t="s">
        <v>1</v>
      </c>
      <c r="H413" t="s">
        <v>192</v>
      </c>
      <c r="I413" s="1">
        <v>273.14391825586137</v>
      </c>
      <c r="J413" s="2">
        <v>44956</v>
      </c>
      <c r="L413" cm="1">
        <f t="array" ref="L413">_xlfn.IFS(ISBLANK(K413),0,NOT(ISBLANK(K413)),K413)</f>
        <v>0</v>
      </c>
      <c r="M413" s="2">
        <v>45098</v>
      </c>
      <c r="N413" s="3">
        <f t="shared" si="30"/>
        <v>2023</v>
      </c>
      <c r="O413" s="3" t="str">
        <f t="shared" si="31"/>
        <v>Jun-2023</v>
      </c>
      <c r="P413" s="3">
        <f t="shared" si="32"/>
        <v>0</v>
      </c>
      <c r="Q413" s="3" t="b">
        <f t="shared" si="33"/>
        <v>0</v>
      </c>
      <c r="R413">
        <f t="shared" si="34"/>
        <v>142</v>
      </c>
    </row>
    <row r="414" spans="1:18" x14ac:dyDescent="0.4">
      <c r="A414">
        <v>424</v>
      </c>
      <c r="B414" t="s">
        <v>2275</v>
      </c>
      <c r="C414" t="s">
        <v>3151</v>
      </c>
      <c r="D414" t="s">
        <v>1051</v>
      </c>
      <c r="E414" t="s">
        <v>1832</v>
      </c>
      <c r="F414" t="s">
        <v>1835</v>
      </c>
      <c r="G414" t="s">
        <v>1</v>
      </c>
      <c r="H414" t="s">
        <v>1050</v>
      </c>
      <c r="I414" s="1">
        <v>274.53559030124802</v>
      </c>
      <c r="J414" s="2">
        <v>44843</v>
      </c>
      <c r="K414">
        <v>347.6</v>
      </c>
      <c r="L414" cm="1">
        <f t="array" ref="L414">_xlfn.IFS(ISBLANK(K414),0,NOT(ISBLANK(K414)),K414)</f>
        <v>347.6</v>
      </c>
      <c r="M414" s="2">
        <v>45061</v>
      </c>
      <c r="N414" s="3">
        <f t="shared" si="30"/>
        <v>2023</v>
      </c>
      <c r="O414" s="3" t="str">
        <f t="shared" si="31"/>
        <v>May-2023</v>
      </c>
      <c r="P414" s="3">
        <f t="shared" si="32"/>
        <v>1</v>
      </c>
      <c r="Q414" s="3" t="b">
        <f t="shared" si="33"/>
        <v>0</v>
      </c>
      <c r="R414">
        <f t="shared" si="34"/>
        <v>218</v>
      </c>
    </row>
    <row r="415" spans="1:18" x14ac:dyDescent="0.4">
      <c r="A415">
        <v>552</v>
      </c>
      <c r="B415" t="s">
        <v>2276</v>
      </c>
      <c r="C415" t="s">
        <v>3152</v>
      </c>
      <c r="D415" t="s">
        <v>821</v>
      </c>
      <c r="E415" t="s">
        <v>1838</v>
      </c>
      <c r="F415" t="s">
        <v>1852</v>
      </c>
      <c r="G415" t="s">
        <v>4</v>
      </c>
      <c r="H415" t="s">
        <v>820</v>
      </c>
      <c r="I415" s="1">
        <v>274.95723646879935</v>
      </c>
      <c r="J415" s="2">
        <v>44817</v>
      </c>
      <c r="K415">
        <v>385.7</v>
      </c>
      <c r="L415" cm="1">
        <f t="array" ref="L415">_xlfn.IFS(ISBLANK(K415),0,NOT(ISBLANK(K415)),K415)</f>
        <v>385.7</v>
      </c>
      <c r="M415" s="2">
        <v>45178</v>
      </c>
      <c r="N415" s="3">
        <f t="shared" si="30"/>
        <v>2023</v>
      </c>
      <c r="O415" s="3" t="str">
        <f t="shared" si="31"/>
        <v>Sep-2023</v>
      </c>
      <c r="P415" s="3">
        <f t="shared" si="32"/>
        <v>1</v>
      </c>
      <c r="Q415" s="3" t="b">
        <f t="shared" si="33"/>
        <v>0</v>
      </c>
      <c r="R415">
        <f t="shared" si="34"/>
        <v>361</v>
      </c>
    </row>
    <row r="416" spans="1:18" x14ac:dyDescent="0.4">
      <c r="A416">
        <v>257</v>
      </c>
      <c r="B416" t="s">
        <v>2277</v>
      </c>
      <c r="C416" t="s">
        <v>3153</v>
      </c>
      <c r="D416" t="s">
        <v>1355</v>
      </c>
      <c r="E416" t="s">
        <v>1836</v>
      </c>
      <c r="F416" t="s">
        <v>1851</v>
      </c>
      <c r="G416" t="s">
        <v>1</v>
      </c>
      <c r="H416" t="s">
        <v>1354</v>
      </c>
      <c r="I416" s="1">
        <v>275.21002371308788</v>
      </c>
      <c r="J416" s="2">
        <v>44829</v>
      </c>
      <c r="K416">
        <v>453.54</v>
      </c>
      <c r="L416" cm="1">
        <f t="array" ref="L416">_xlfn.IFS(ISBLANK(K416),0,NOT(ISBLANK(K416)),K416)</f>
        <v>453.54</v>
      </c>
      <c r="M416" s="2">
        <v>44903</v>
      </c>
      <c r="N416" s="3">
        <f t="shared" si="30"/>
        <v>2022</v>
      </c>
      <c r="O416" s="3" t="str">
        <f t="shared" si="31"/>
        <v>Dec-2022</v>
      </c>
      <c r="P416" s="3">
        <f t="shared" si="32"/>
        <v>1</v>
      </c>
      <c r="Q416" s="3" t="b">
        <f t="shared" si="33"/>
        <v>0</v>
      </c>
      <c r="R416">
        <f t="shared" si="34"/>
        <v>74</v>
      </c>
    </row>
    <row r="417" spans="1:18" x14ac:dyDescent="0.4">
      <c r="A417">
        <v>285</v>
      </c>
      <c r="B417" t="s">
        <v>2278</v>
      </c>
      <c r="C417" t="s">
        <v>3154</v>
      </c>
      <c r="D417" t="s">
        <v>1301</v>
      </c>
      <c r="E417" t="s">
        <v>1834</v>
      </c>
      <c r="F417" t="s">
        <v>1851</v>
      </c>
      <c r="G417" t="s">
        <v>1</v>
      </c>
      <c r="H417" t="s">
        <v>1300</v>
      </c>
      <c r="I417" s="1">
        <v>276.55877253991923</v>
      </c>
      <c r="J417" s="2">
        <v>45175</v>
      </c>
      <c r="K417">
        <v>422.8</v>
      </c>
      <c r="L417" cm="1">
        <f t="array" ref="L417">_xlfn.IFS(ISBLANK(K417),0,NOT(ISBLANK(K417)),K417)</f>
        <v>422.8</v>
      </c>
      <c r="M417" s="2">
        <v>45028</v>
      </c>
      <c r="N417" s="3">
        <f t="shared" si="30"/>
        <v>2023</v>
      </c>
      <c r="O417" s="3" t="str">
        <f t="shared" si="31"/>
        <v>Apr-2023</v>
      </c>
      <c r="P417" s="3">
        <f t="shared" si="32"/>
        <v>1</v>
      </c>
      <c r="Q417" s="3" t="b">
        <f t="shared" si="33"/>
        <v>0</v>
      </c>
      <c r="R417">
        <f t="shared" si="34"/>
        <v>-147</v>
      </c>
    </row>
    <row r="418" spans="1:18" x14ac:dyDescent="0.4">
      <c r="A418">
        <v>650</v>
      </c>
      <c r="B418" t="s">
        <v>2279</v>
      </c>
      <c r="C418" t="s">
        <v>3155</v>
      </c>
      <c r="D418" t="s">
        <v>643</v>
      </c>
      <c r="E418" t="s">
        <v>1845</v>
      </c>
      <c r="F418" t="s">
        <v>1831</v>
      </c>
      <c r="G418" t="s">
        <v>1</v>
      </c>
      <c r="H418" t="s">
        <v>642</v>
      </c>
      <c r="I418" s="1">
        <v>277.56270276032086</v>
      </c>
      <c r="J418" s="2">
        <v>44870</v>
      </c>
      <c r="K418">
        <v>497.17</v>
      </c>
      <c r="L418" cm="1">
        <f t="array" ref="L418">_xlfn.IFS(ISBLANK(K418),0,NOT(ISBLANK(K418)),K418)</f>
        <v>497.17</v>
      </c>
      <c r="M418" s="2">
        <v>45206</v>
      </c>
      <c r="N418" s="3">
        <f t="shared" si="30"/>
        <v>2023</v>
      </c>
      <c r="O418" s="3" t="str">
        <f t="shared" si="31"/>
        <v>Oct-2023</v>
      </c>
      <c r="P418" s="3">
        <f t="shared" si="32"/>
        <v>1</v>
      </c>
      <c r="Q418" s="3" t="b">
        <f t="shared" si="33"/>
        <v>0</v>
      </c>
      <c r="R418">
        <f t="shared" si="34"/>
        <v>336</v>
      </c>
    </row>
    <row r="419" spans="1:18" x14ac:dyDescent="0.4">
      <c r="A419">
        <v>292</v>
      </c>
      <c r="B419" t="s">
        <v>2280</v>
      </c>
      <c r="C419" t="s">
        <v>3156</v>
      </c>
      <c r="D419" t="s">
        <v>1287</v>
      </c>
      <c r="E419" t="s">
        <v>1845</v>
      </c>
      <c r="F419" t="s">
        <v>1846</v>
      </c>
      <c r="G419" t="s">
        <v>1</v>
      </c>
      <c r="H419" t="s">
        <v>1286</v>
      </c>
      <c r="I419" s="1">
        <v>278.48263882391137</v>
      </c>
      <c r="J419" s="2">
        <v>44953</v>
      </c>
      <c r="K419">
        <v>263.33</v>
      </c>
      <c r="L419" cm="1">
        <f t="array" ref="L419">_xlfn.IFS(ISBLANK(K419),0,NOT(ISBLANK(K419)),K419)</f>
        <v>263.33</v>
      </c>
      <c r="M419" s="2">
        <v>44952</v>
      </c>
      <c r="N419" s="3">
        <f t="shared" si="30"/>
        <v>2023</v>
      </c>
      <c r="O419" s="3" t="str">
        <f t="shared" si="31"/>
        <v>Jan-2023</v>
      </c>
      <c r="P419" s="3">
        <f t="shared" si="32"/>
        <v>0</v>
      </c>
      <c r="Q419" s="3" t="b">
        <f t="shared" si="33"/>
        <v>0</v>
      </c>
      <c r="R419">
        <f t="shared" si="34"/>
        <v>-1</v>
      </c>
    </row>
    <row r="420" spans="1:18" x14ac:dyDescent="0.4">
      <c r="A420">
        <v>869</v>
      </c>
      <c r="B420" t="s">
        <v>2281</v>
      </c>
      <c r="C420" t="s">
        <v>3157</v>
      </c>
      <c r="D420" t="s">
        <v>241</v>
      </c>
      <c r="E420" t="s">
        <v>1830</v>
      </c>
      <c r="F420" t="s">
        <v>1831</v>
      </c>
      <c r="G420" t="s">
        <v>4</v>
      </c>
      <c r="H420" t="s">
        <v>240</v>
      </c>
      <c r="I420" s="1">
        <v>278.75154309542813</v>
      </c>
      <c r="J420" s="2">
        <v>44895</v>
      </c>
      <c r="K420">
        <v>439.91</v>
      </c>
      <c r="L420" cm="1">
        <f t="array" ref="L420">_xlfn.IFS(ISBLANK(K420),0,NOT(ISBLANK(K420)),K420)</f>
        <v>439.91</v>
      </c>
      <c r="M420" s="2">
        <v>45115</v>
      </c>
      <c r="N420" s="3">
        <f t="shared" si="30"/>
        <v>2023</v>
      </c>
      <c r="O420" s="3" t="str">
        <f t="shared" si="31"/>
        <v>Jul-2023</v>
      </c>
      <c r="P420" s="3">
        <f t="shared" si="32"/>
        <v>1</v>
      </c>
      <c r="Q420" s="3" t="b">
        <f t="shared" si="33"/>
        <v>0</v>
      </c>
      <c r="R420">
        <f t="shared" si="34"/>
        <v>220</v>
      </c>
    </row>
    <row r="421" spans="1:18" x14ac:dyDescent="0.4">
      <c r="A421">
        <v>268</v>
      </c>
      <c r="B421" t="s">
        <v>2282</v>
      </c>
      <c r="C421" t="s">
        <v>3158</v>
      </c>
      <c r="D421" t="s">
        <v>1335</v>
      </c>
      <c r="E421" t="s">
        <v>1828</v>
      </c>
      <c r="F421" t="s">
        <v>1831</v>
      </c>
      <c r="G421" t="s">
        <v>4</v>
      </c>
      <c r="H421" t="s">
        <v>1334</v>
      </c>
      <c r="I421" s="1">
        <v>278.79238987832969</v>
      </c>
      <c r="J421" s="2"/>
      <c r="K421">
        <v>176.61</v>
      </c>
      <c r="L421" cm="1">
        <f t="array" ref="L421">_xlfn.IFS(ISBLANK(K421),0,NOT(ISBLANK(K421)),K421)</f>
        <v>176.61</v>
      </c>
      <c r="M421" s="2">
        <v>45158</v>
      </c>
      <c r="N421" s="3">
        <f t="shared" si="30"/>
        <v>2023</v>
      </c>
      <c r="O421" s="3" t="str">
        <f t="shared" si="31"/>
        <v>Aug-2023</v>
      </c>
      <c r="P421" s="3">
        <f t="shared" si="32"/>
        <v>0</v>
      </c>
      <c r="Q421" s="3" t="b">
        <f t="shared" si="33"/>
        <v>1</v>
      </c>
      <c r="R421" t="str">
        <f t="shared" si="34"/>
        <v/>
      </c>
    </row>
    <row r="422" spans="1:18" x14ac:dyDescent="0.4">
      <c r="A422">
        <v>278</v>
      </c>
      <c r="B422" t="s">
        <v>2283</v>
      </c>
      <c r="C422" t="s">
        <v>3159</v>
      </c>
      <c r="D422" t="s">
        <v>1315</v>
      </c>
      <c r="E422" t="s">
        <v>1845</v>
      </c>
      <c r="F422" t="s">
        <v>1835</v>
      </c>
      <c r="G422" t="s">
        <v>4</v>
      </c>
      <c r="H422" t="s">
        <v>1314</v>
      </c>
      <c r="I422" s="1">
        <v>278.85540016483378</v>
      </c>
      <c r="J422" s="2">
        <v>45069</v>
      </c>
      <c r="K422">
        <v>331.17</v>
      </c>
      <c r="L422" cm="1">
        <f t="array" ref="L422">_xlfn.IFS(ISBLANK(K422),0,NOT(ISBLANK(K422)),K422)</f>
        <v>331.17</v>
      </c>
      <c r="M422" s="2">
        <v>45019</v>
      </c>
      <c r="N422" s="3">
        <f t="shared" si="30"/>
        <v>2023</v>
      </c>
      <c r="O422" s="3" t="str">
        <f t="shared" si="31"/>
        <v>Apr-2023</v>
      </c>
      <c r="P422" s="3">
        <f t="shared" si="32"/>
        <v>1</v>
      </c>
      <c r="Q422" s="3" t="b">
        <f t="shared" si="33"/>
        <v>0</v>
      </c>
      <c r="R422">
        <f t="shared" si="34"/>
        <v>-50</v>
      </c>
    </row>
    <row r="423" spans="1:18" x14ac:dyDescent="0.4">
      <c r="A423">
        <v>756</v>
      </c>
      <c r="B423" t="s">
        <v>2284</v>
      </c>
      <c r="C423" t="s">
        <v>3160</v>
      </c>
      <c r="D423" t="s">
        <v>455</v>
      </c>
      <c r="E423" t="s">
        <v>1840</v>
      </c>
      <c r="F423" t="s">
        <v>1837</v>
      </c>
      <c r="G423" t="s">
        <v>1</v>
      </c>
      <c r="H423" t="s">
        <v>454</v>
      </c>
      <c r="I423" s="1">
        <v>279.11032677185727</v>
      </c>
      <c r="J423" s="2">
        <v>45045</v>
      </c>
      <c r="K423">
        <v>340.46</v>
      </c>
      <c r="L423" cm="1">
        <f t="array" ref="L423">_xlfn.IFS(ISBLANK(K423),0,NOT(ISBLANK(K423)),K423)</f>
        <v>340.46</v>
      </c>
      <c r="M423" s="2">
        <v>44971</v>
      </c>
      <c r="N423" s="3">
        <f t="shared" si="30"/>
        <v>2023</v>
      </c>
      <c r="O423" s="3" t="str">
        <f t="shared" si="31"/>
        <v>Feb-2023</v>
      </c>
      <c r="P423" s="3">
        <f t="shared" si="32"/>
        <v>1</v>
      </c>
      <c r="Q423" s="3" t="b">
        <f t="shared" si="33"/>
        <v>0</v>
      </c>
      <c r="R423">
        <f t="shared" si="34"/>
        <v>-74</v>
      </c>
    </row>
    <row r="424" spans="1:18" x14ac:dyDescent="0.4">
      <c r="A424">
        <v>546</v>
      </c>
      <c r="B424" t="s">
        <v>2285</v>
      </c>
      <c r="C424" t="s">
        <v>3161</v>
      </c>
      <c r="D424" t="s">
        <v>831</v>
      </c>
      <c r="E424" t="s">
        <v>1828</v>
      </c>
      <c r="F424" t="s">
        <v>1851</v>
      </c>
      <c r="G424" t="s">
        <v>1</v>
      </c>
      <c r="H424" t="s">
        <v>830</v>
      </c>
      <c r="I424" s="1">
        <v>279.40311455441844</v>
      </c>
      <c r="J424" s="2">
        <v>44959</v>
      </c>
      <c r="K424">
        <v>333.4</v>
      </c>
      <c r="L424" cm="1">
        <f t="array" ref="L424">_xlfn.IFS(ISBLANK(K424),0,NOT(ISBLANK(K424)),K424)</f>
        <v>333.4</v>
      </c>
      <c r="M424" s="2">
        <v>45108</v>
      </c>
      <c r="N424" s="3">
        <f t="shared" si="30"/>
        <v>2023</v>
      </c>
      <c r="O424" s="3" t="str">
        <f t="shared" si="31"/>
        <v>Jul-2023</v>
      </c>
      <c r="P424" s="3">
        <f t="shared" si="32"/>
        <v>1</v>
      </c>
      <c r="Q424" s="3" t="b">
        <f t="shared" si="33"/>
        <v>0</v>
      </c>
      <c r="R424">
        <f t="shared" si="34"/>
        <v>149</v>
      </c>
    </row>
    <row r="425" spans="1:18" x14ac:dyDescent="0.4">
      <c r="A425">
        <v>688</v>
      </c>
      <c r="B425" t="s">
        <v>2286</v>
      </c>
      <c r="C425" t="s">
        <v>3162</v>
      </c>
      <c r="D425" t="s">
        <v>577</v>
      </c>
      <c r="E425" t="s">
        <v>1830</v>
      </c>
      <c r="F425" t="s">
        <v>1844</v>
      </c>
      <c r="G425" t="s">
        <v>1</v>
      </c>
      <c r="H425" t="s">
        <v>576</v>
      </c>
      <c r="I425" s="1">
        <v>279.40806557089707</v>
      </c>
      <c r="J425" s="2">
        <v>44897</v>
      </c>
      <c r="K425">
        <v>246.03</v>
      </c>
      <c r="L425" cm="1">
        <f t="array" ref="L425">_xlfn.IFS(ISBLANK(K425),0,NOT(ISBLANK(K425)),K425)</f>
        <v>246.03</v>
      </c>
      <c r="M425" s="2">
        <v>44944</v>
      </c>
      <c r="N425" s="3">
        <f t="shared" si="30"/>
        <v>2023</v>
      </c>
      <c r="O425" s="3" t="str">
        <f t="shared" si="31"/>
        <v>Jan-2023</v>
      </c>
      <c r="P425" s="3">
        <f t="shared" si="32"/>
        <v>0</v>
      </c>
      <c r="Q425" s="3" t="b">
        <f t="shared" si="33"/>
        <v>0</v>
      </c>
      <c r="R425">
        <f t="shared" si="34"/>
        <v>47</v>
      </c>
    </row>
    <row r="426" spans="1:18" x14ac:dyDescent="0.4">
      <c r="A426">
        <v>745</v>
      </c>
      <c r="B426" t="s">
        <v>2287</v>
      </c>
      <c r="C426" t="s">
        <v>3163</v>
      </c>
      <c r="D426" t="s">
        <v>477</v>
      </c>
      <c r="E426" t="s">
        <v>1843</v>
      </c>
      <c r="F426" t="s">
        <v>1852</v>
      </c>
      <c r="G426" t="s">
        <v>4</v>
      </c>
      <c r="H426" t="s">
        <v>476</v>
      </c>
      <c r="I426" s="1">
        <v>279.44940957376292</v>
      </c>
      <c r="J426" s="2">
        <v>45026</v>
      </c>
      <c r="K426">
        <v>476.63</v>
      </c>
      <c r="L426" cm="1">
        <f t="array" ref="L426">_xlfn.IFS(ISBLANK(K426),0,NOT(ISBLANK(K426)),K426)</f>
        <v>476.63</v>
      </c>
      <c r="M426" s="2">
        <v>44934</v>
      </c>
      <c r="N426" s="3">
        <f t="shared" si="30"/>
        <v>2023</v>
      </c>
      <c r="O426" s="3" t="str">
        <f t="shared" si="31"/>
        <v>Jan-2023</v>
      </c>
      <c r="P426" s="3">
        <f t="shared" si="32"/>
        <v>1</v>
      </c>
      <c r="Q426" s="3" t="b">
        <f t="shared" si="33"/>
        <v>0</v>
      </c>
      <c r="R426">
        <f t="shared" si="34"/>
        <v>-92</v>
      </c>
    </row>
    <row r="427" spans="1:18" x14ac:dyDescent="0.4">
      <c r="A427">
        <v>457</v>
      </c>
      <c r="B427" t="s">
        <v>2288</v>
      </c>
      <c r="C427" t="s">
        <v>3164</v>
      </c>
      <c r="D427" t="s">
        <v>991</v>
      </c>
      <c r="E427" t="s">
        <v>1836</v>
      </c>
      <c r="F427" t="s">
        <v>1835</v>
      </c>
      <c r="G427" t="s">
        <v>4</v>
      </c>
      <c r="H427" t="s">
        <v>990</v>
      </c>
      <c r="I427" s="1">
        <v>279.58369527412378</v>
      </c>
      <c r="J427" s="2">
        <v>44979</v>
      </c>
      <c r="K427">
        <v>167.5</v>
      </c>
      <c r="L427" cm="1">
        <f t="array" ref="L427">_xlfn.IFS(ISBLANK(K427),0,NOT(ISBLANK(K427)),K427)</f>
        <v>167.5</v>
      </c>
      <c r="M427" s="2">
        <v>44977</v>
      </c>
      <c r="N427" s="3">
        <f t="shared" si="30"/>
        <v>2023</v>
      </c>
      <c r="O427" s="3" t="str">
        <f t="shared" si="31"/>
        <v>Feb-2023</v>
      </c>
      <c r="P427" s="3">
        <f t="shared" si="32"/>
        <v>0</v>
      </c>
      <c r="Q427" s="3" t="b">
        <f t="shared" si="33"/>
        <v>0</v>
      </c>
      <c r="R427">
        <f t="shared" si="34"/>
        <v>-2</v>
      </c>
    </row>
    <row r="428" spans="1:18" x14ac:dyDescent="0.4">
      <c r="A428">
        <v>537</v>
      </c>
      <c r="B428" t="s">
        <v>2289</v>
      </c>
      <c r="C428" t="s">
        <v>3165</v>
      </c>
      <c r="D428" t="s">
        <v>845</v>
      </c>
      <c r="E428" t="s">
        <v>1841</v>
      </c>
      <c r="F428" t="s">
        <v>1839</v>
      </c>
      <c r="G428" t="s">
        <v>1</v>
      </c>
      <c r="H428" t="s">
        <v>844</v>
      </c>
      <c r="I428" s="1">
        <v>279.63543131924666</v>
      </c>
      <c r="J428" s="2">
        <v>44992</v>
      </c>
      <c r="K428">
        <v>355.16</v>
      </c>
      <c r="L428" cm="1">
        <f t="array" ref="L428">_xlfn.IFS(ISBLANK(K428),0,NOT(ISBLANK(K428)),K428)</f>
        <v>355.16</v>
      </c>
      <c r="M428" s="2">
        <v>45066</v>
      </c>
      <c r="N428" s="3">
        <f t="shared" si="30"/>
        <v>2023</v>
      </c>
      <c r="O428" s="3" t="str">
        <f t="shared" si="31"/>
        <v>May-2023</v>
      </c>
      <c r="P428" s="3">
        <f t="shared" si="32"/>
        <v>1</v>
      </c>
      <c r="Q428" s="3" t="b">
        <f t="shared" si="33"/>
        <v>0</v>
      </c>
      <c r="R428">
        <f t="shared" si="34"/>
        <v>74</v>
      </c>
    </row>
    <row r="429" spans="1:18" x14ac:dyDescent="0.4">
      <c r="A429">
        <v>73</v>
      </c>
      <c r="B429" t="s">
        <v>2290</v>
      </c>
      <c r="C429" t="s">
        <v>3166</v>
      </c>
      <c r="D429" t="s">
        <v>1683</v>
      </c>
      <c r="E429" t="s">
        <v>1842</v>
      </c>
      <c r="F429" t="s">
        <v>1837</v>
      </c>
      <c r="G429" t="s">
        <v>4</v>
      </c>
      <c r="H429" t="s">
        <v>1682</v>
      </c>
      <c r="I429" s="1">
        <v>279.89915728648435</v>
      </c>
      <c r="J429" s="2">
        <v>45111</v>
      </c>
      <c r="K429">
        <v>137.41999999999999</v>
      </c>
      <c r="L429" cm="1">
        <f t="array" ref="L429">_xlfn.IFS(ISBLANK(K429),0,NOT(ISBLANK(K429)),K429)</f>
        <v>137.41999999999999</v>
      </c>
      <c r="M429" s="2">
        <v>45175</v>
      </c>
      <c r="N429" s="3">
        <f t="shared" si="30"/>
        <v>2023</v>
      </c>
      <c r="O429" s="3" t="str">
        <f t="shared" si="31"/>
        <v>Sep-2023</v>
      </c>
      <c r="P429" s="3">
        <f t="shared" si="32"/>
        <v>0</v>
      </c>
      <c r="Q429" s="3" t="b">
        <f t="shared" si="33"/>
        <v>0</v>
      </c>
      <c r="R429">
        <f t="shared" si="34"/>
        <v>64</v>
      </c>
    </row>
    <row r="430" spans="1:18" x14ac:dyDescent="0.4">
      <c r="A430">
        <v>992</v>
      </c>
      <c r="B430" t="s">
        <v>2291</v>
      </c>
      <c r="C430" t="s">
        <v>3167</v>
      </c>
      <c r="D430" t="s">
        <v>17</v>
      </c>
      <c r="E430" t="s">
        <v>1830</v>
      </c>
      <c r="F430" t="s">
        <v>1829</v>
      </c>
      <c r="G430" t="s">
        <v>1</v>
      </c>
      <c r="H430" t="s">
        <v>16</v>
      </c>
      <c r="I430" s="1">
        <v>280.39571339276523</v>
      </c>
      <c r="J430" s="2">
        <v>45007</v>
      </c>
      <c r="K430">
        <v>159.97</v>
      </c>
      <c r="L430" cm="1">
        <f t="array" ref="L430">_xlfn.IFS(ISBLANK(K430),0,NOT(ISBLANK(K430)),K430)</f>
        <v>159.97</v>
      </c>
      <c r="M430" s="2">
        <v>45126</v>
      </c>
      <c r="N430" s="3">
        <f t="shared" si="30"/>
        <v>2023</v>
      </c>
      <c r="O430" s="3" t="str">
        <f t="shared" si="31"/>
        <v>Jul-2023</v>
      </c>
      <c r="P430" s="3">
        <f t="shared" si="32"/>
        <v>0</v>
      </c>
      <c r="Q430" s="3" t="b">
        <f t="shared" si="33"/>
        <v>0</v>
      </c>
      <c r="R430">
        <f t="shared" si="34"/>
        <v>119</v>
      </c>
    </row>
    <row r="431" spans="1:18" x14ac:dyDescent="0.4">
      <c r="A431">
        <v>985</v>
      </c>
      <c r="B431" t="s">
        <v>2292</v>
      </c>
      <c r="C431" t="s">
        <v>3168</v>
      </c>
      <c r="D431" t="s">
        <v>31</v>
      </c>
      <c r="E431" t="s">
        <v>1842</v>
      </c>
      <c r="F431" t="s">
        <v>1851</v>
      </c>
      <c r="G431" t="s">
        <v>4</v>
      </c>
      <c r="H431" t="s">
        <v>30</v>
      </c>
      <c r="I431" s="1">
        <v>281.7538275942768</v>
      </c>
      <c r="J431" s="2">
        <v>45102</v>
      </c>
      <c r="K431">
        <v>362.08</v>
      </c>
      <c r="L431" cm="1">
        <f t="array" ref="L431">_xlfn.IFS(ISBLANK(K431),0,NOT(ISBLANK(K431)),K431)</f>
        <v>362.08</v>
      </c>
      <c r="M431" s="2">
        <v>45101</v>
      </c>
      <c r="N431" s="3">
        <f t="shared" si="30"/>
        <v>2023</v>
      </c>
      <c r="O431" s="3" t="str">
        <f t="shared" si="31"/>
        <v>Jun-2023</v>
      </c>
      <c r="P431" s="3">
        <f t="shared" si="32"/>
        <v>1</v>
      </c>
      <c r="Q431" s="3" t="b">
        <f t="shared" si="33"/>
        <v>0</v>
      </c>
      <c r="R431">
        <f t="shared" si="34"/>
        <v>-1</v>
      </c>
    </row>
    <row r="432" spans="1:18" x14ac:dyDescent="0.4">
      <c r="A432">
        <v>868</v>
      </c>
      <c r="B432" t="s">
        <v>2293</v>
      </c>
      <c r="C432" t="s">
        <v>3169</v>
      </c>
      <c r="D432" t="s">
        <v>243</v>
      </c>
      <c r="E432" t="s">
        <v>1828</v>
      </c>
      <c r="F432" t="s">
        <v>1851</v>
      </c>
      <c r="G432" t="s">
        <v>1</v>
      </c>
      <c r="H432" t="s">
        <v>242</v>
      </c>
      <c r="I432" s="1">
        <v>283.06645419409551</v>
      </c>
      <c r="J432" s="2">
        <v>45053</v>
      </c>
      <c r="K432">
        <v>135.43</v>
      </c>
      <c r="L432" cm="1">
        <f t="array" ref="L432">_xlfn.IFS(ISBLANK(K432),0,NOT(ISBLANK(K432)),K432)</f>
        <v>135.43</v>
      </c>
      <c r="M432" s="2">
        <v>45009</v>
      </c>
      <c r="N432" s="3">
        <f t="shared" si="30"/>
        <v>2023</v>
      </c>
      <c r="O432" s="3" t="str">
        <f t="shared" si="31"/>
        <v>Mar-2023</v>
      </c>
      <c r="P432" s="3">
        <f t="shared" si="32"/>
        <v>0</v>
      </c>
      <c r="Q432" s="3" t="b">
        <f t="shared" si="33"/>
        <v>0</v>
      </c>
      <c r="R432">
        <f t="shared" si="34"/>
        <v>-44</v>
      </c>
    </row>
    <row r="433" spans="1:18" x14ac:dyDescent="0.4">
      <c r="A433">
        <v>155</v>
      </c>
      <c r="B433" t="s">
        <v>2294</v>
      </c>
      <c r="C433" t="s">
        <v>3170</v>
      </c>
      <c r="D433" t="s">
        <v>1541</v>
      </c>
      <c r="E433" t="s">
        <v>1843</v>
      </c>
      <c r="F433" t="s">
        <v>1833</v>
      </c>
      <c r="G433" t="s">
        <v>1</v>
      </c>
      <c r="H433" t="s">
        <v>1540</v>
      </c>
      <c r="I433" s="1">
        <v>283.87647085934293</v>
      </c>
      <c r="J433" s="2">
        <v>45087</v>
      </c>
      <c r="K433">
        <v>105.28</v>
      </c>
      <c r="L433" cm="1">
        <f t="array" ref="L433">_xlfn.IFS(ISBLANK(K433),0,NOT(ISBLANK(K433)),K433)</f>
        <v>105.28</v>
      </c>
      <c r="M433" s="2">
        <v>44878</v>
      </c>
      <c r="N433" s="3">
        <f t="shared" si="30"/>
        <v>2022</v>
      </c>
      <c r="O433" s="3" t="str">
        <f t="shared" si="31"/>
        <v>Nov-2022</v>
      </c>
      <c r="P433" s="3">
        <f t="shared" si="32"/>
        <v>0</v>
      </c>
      <c r="Q433" s="3" t="b">
        <f t="shared" si="33"/>
        <v>0</v>
      </c>
      <c r="R433">
        <f t="shared" si="34"/>
        <v>-209</v>
      </c>
    </row>
    <row r="434" spans="1:18" x14ac:dyDescent="0.4">
      <c r="A434">
        <v>668</v>
      </c>
      <c r="B434" t="s">
        <v>2295</v>
      </c>
      <c r="C434" t="s">
        <v>3171</v>
      </c>
      <c r="D434" t="s">
        <v>609</v>
      </c>
      <c r="E434" t="s">
        <v>1850</v>
      </c>
      <c r="F434" t="s">
        <v>1835</v>
      </c>
      <c r="G434" t="s">
        <v>1</v>
      </c>
      <c r="H434" t="s">
        <v>608</v>
      </c>
      <c r="I434" s="1">
        <v>284.05180436211498</v>
      </c>
      <c r="J434" s="2">
        <v>45168</v>
      </c>
      <c r="K434">
        <v>202.67</v>
      </c>
      <c r="L434" cm="1">
        <f t="array" ref="L434">_xlfn.IFS(ISBLANK(K434),0,NOT(ISBLANK(K434)),K434)</f>
        <v>202.67</v>
      </c>
      <c r="M434" s="2">
        <v>44928</v>
      </c>
      <c r="N434" s="3">
        <f t="shared" si="30"/>
        <v>2023</v>
      </c>
      <c r="O434" s="3" t="str">
        <f t="shared" si="31"/>
        <v>Jan-2023</v>
      </c>
      <c r="P434" s="3">
        <f t="shared" si="32"/>
        <v>0</v>
      </c>
      <c r="Q434" s="3" t="b">
        <f t="shared" si="33"/>
        <v>0</v>
      </c>
      <c r="R434">
        <f t="shared" si="34"/>
        <v>-240</v>
      </c>
    </row>
    <row r="435" spans="1:18" x14ac:dyDescent="0.4">
      <c r="A435">
        <v>891</v>
      </c>
      <c r="B435" t="s">
        <v>2296</v>
      </c>
      <c r="C435" t="s">
        <v>3172</v>
      </c>
      <c r="D435" t="s">
        <v>199</v>
      </c>
      <c r="E435" t="s">
        <v>1842</v>
      </c>
      <c r="F435" t="s">
        <v>1839</v>
      </c>
      <c r="G435" t="s">
        <v>4</v>
      </c>
      <c r="H435" t="s">
        <v>198</v>
      </c>
      <c r="I435" s="1">
        <v>284.4655139596789</v>
      </c>
      <c r="J435" s="2">
        <v>44959</v>
      </c>
      <c r="K435">
        <v>398.66</v>
      </c>
      <c r="L435" cm="1">
        <f t="array" ref="L435">_xlfn.IFS(ISBLANK(K435),0,NOT(ISBLANK(K435)),K435)</f>
        <v>398.66</v>
      </c>
      <c r="M435" s="2">
        <v>44936</v>
      </c>
      <c r="N435" s="3">
        <f t="shared" si="30"/>
        <v>2023</v>
      </c>
      <c r="O435" s="3" t="str">
        <f t="shared" si="31"/>
        <v>Jan-2023</v>
      </c>
      <c r="P435" s="3">
        <f t="shared" si="32"/>
        <v>1</v>
      </c>
      <c r="Q435" s="3" t="b">
        <f t="shared" si="33"/>
        <v>0</v>
      </c>
      <c r="R435">
        <f t="shared" si="34"/>
        <v>-23</v>
      </c>
    </row>
    <row r="436" spans="1:18" x14ac:dyDescent="0.4">
      <c r="A436">
        <v>667</v>
      </c>
      <c r="B436" t="s">
        <v>2297</v>
      </c>
      <c r="C436" t="s">
        <v>3173</v>
      </c>
      <c r="D436" t="s">
        <v>611</v>
      </c>
      <c r="E436" t="s">
        <v>1848</v>
      </c>
      <c r="F436" t="s">
        <v>1852</v>
      </c>
      <c r="G436" t="s">
        <v>1</v>
      </c>
      <c r="H436" t="s">
        <v>610</v>
      </c>
      <c r="I436" s="1">
        <v>284.51286102216824</v>
      </c>
      <c r="J436" s="2">
        <v>45114</v>
      </c>
      <c r="K436">
        <v>326.58999999999997</v>
      </c>
      <c r="L436" cm="1">
        <f t="array" ref="L436">_xlfn.IFS(ISBLANK(K436),0,NOT(ISBLANK(K436)),K436)</f>
        <v>326.58999999999997</v>
      </c>
      <c r="M436" s="2">
        <v>45236</v>
      </c>
      <c r="N436" s="3">
        <f t="shared" si="30"/>
        <v>2023</v>
      </c>
      <c r="O436" s="3" t="str">
        <f t="shared" si="31"/>
        <v>Nov-2023</v>
      </c>
      <c r="P436" s="3">
        <f t="shared" si="32"/>
        <v>1</v>
      </c>
      <c r="Q436" s="3" t="b">
        <f t="shared" si="33"/>
        <v>0</v>
      </c>
      <c r="R436">
        <f t="shared" si="34"/>
        <v>122</v>
      </c>
    </row>
    <row r="437" spans="1:18" x14ac:dyDescent="0.4">
      <c r="A437">
        <v>572</v>
      </c>
      <c r="B437" t="s">
        <v>2298</v>
      </c>
      <c r="C437" t="s">
        <v>3174</v>
      </c>
      <c r="D437" t="s">
        <v>785</v>
      </c>
      <c r="E437" t="s">
        <v>1843</v>
      </c>
      <c r="F437" t="s">
        <v>1829</v>
      </c>
      <c r="G437" t="s">
        <v>4</v>
      </c>
      <c r="H437" t="s">
        <v>784</v>
      </c>
      <c r="I437" s="1">
        <v>284.82687343564197</v>
      </c>
      <c r="J437" s="2">
        <v>44876</v>
      </c>
      <c r="K437">
        <v>473.64</v>
      </c>
      <c r="L437" cm="1">
        <f t="array" ref="L437">_xlfn.IFS(ISBLANK(K437),0,NOT(ISBLANK(K437)),K437)</f>
        <v>473.64</v>
      </c>
      <c r="M437" s="2">
        <v>44991</v>
      </c>
      <c r="N437" s="3">
        <f t="shared" si="30"/>
        <v>2023</v>
      </c>
      <c r="O437" s="3" t="str">
        <f t="shared" si="31"/>
        <v>Mar-2023</v>
      </c>
      <c r="P437" s="3">
        <f t="shared" si="32"/>
        <v>1</v>
      </c>
      <c r="Q437" s="3" t="b">
        <f t="shared" si="33"/>
        <v>0</v>
      </c>
      <c r="R437">
        <f t="shared" si="34"/>
        <v>115</v>
      </c>
    </row>
    <row r="438" spans="1:18" x14ac:dyDescent="0.4">
      <c r="A438">
        <v>601</v>
      </c>
      <c r="B438" t="s">
        <v>2299</v>
      </c>
      <c r="C438" t="s">
        <v>3175</v>
      </c>
      <c r="D438" t="s">
        <v>735</v>
      </c>
      <c r="E438" t="s">
        <v>1840</v>
      </c>
      <c r="F438" t="s">
        <v>1835</v>
      </c>
      <c r="G438" t="s">
        <v>4</v>
      </c>
      <c r="H438" t="s">
        <v>734</v>
      </c>
      <c r="I438" s="1">
        <v>285.14402745787788</v>
      </c>
      <c r="J438" s="2">
        <v>45094</v>
      </c>
      <c r="K438">
        <v>351.82</v>
      </c>
      <c r="L438" cm="1">
        <f t="array" ref="L438">_xlfn.IFS(ISBLANK(K438),0,NOT(ISBLANK(K438)),K438)</f>
        <v>351.82</v>
      </c>
      <c r="M438" s="2">
        <v>44981</v>
      </c>
      <c r="N438" s="3">
        <f t="shared" si="30"/>
        <v>2023</v>
      </c>
      <c r="O438" s="3" t="str">
        <f t="shared" si="31"/>
        <v>Feb-2023</v>
      </c>
      <c r="P438" s="3">
        <f t="shared" si="32"/>
        <v>1</v>
      </c>
      <c r="Q438" s="3" t="b">
        <f t="shared" si="33"/>
        <v>0</v>
      </c>
      <c r="R438">
        <f t="shared" si="34"/>
        <v>-113</v>
      </c>
    </row>
    <row r="439" spans="1:18" x14ac:dyDescent="0.4">
      <c r="A439">
        <v>276</v>
      </c>
      <c r="B439" t="s">
        <v>2300</v>
      </c>
      <c r="C439" t="s">
        <v>3176</v>
      </c>
      <c r="D439" t="s">
        <v>1319</v>
      </c>
      <c r="E439" t="s">
        <v>1842</v>
      </c>
      <c r="F439" t="s">
        <v>1852</v>
      </c>
      <c r="G439" t="s">
        <v>4</v>
      </c>
      <c r="H439" t="s">
        <v>1318</v>
      </c>
      <c r="I439" s="1">
        <v>285.66895478954211</v>
      </c>
      <c r="J439" s="2">
        <v>44964</v>
      </c>
      <c r="K439">
        <v>217.27</v>
      </c>
      <c r="L439" cm="1">
        <f t="array" ref="L439">_xlfn.IFS(ISBLANK(K439),0,NOT(ISBLANK(K439)),K439)</f>
        <v>217.27</v>
      </c>
      <c r="M439" s="2">
        <v>45000</v>
      </c>
      <c r="N439" s="3">
        <f t="shared" si="30"/>
        <v>2023</v>
      </c>
      <c r="O439" s="3" t="str">
        <f t="shared" si="31"/>
        <v>Mar-2023</v>
      </c>
      <c r="P439" s="3">
        <f t="shared" si="32"/>
        <v>0</v>
      </c>
      <c r="Q439" s="3" t="b">
        <f t="shared" si="33"/>
        <v>0</v>
      </c>
      <c r="R439">
        <f t="shared" si="34"/>
        <v>36</v>
      </c>
    </row>
    <row r="440" spans="1:18" x14ac:dyDescent="0.4">
      <c r="A440">
        <v>491</v>
      </c>
      <c r="B440" t="s">
        <v>2301</v>
      </c>
      <c r="C440" t="s">
        <v>3177</v>
      </c>
      <c r="D440" t="s">
        <v>925</v>
      </c>
      <c r="E440" t="s">
        <v>1843</v>
      </c>
      <c r="F440" t="s">
        <v>1837</v>
      </c>
      <c r="G440" t="s">
        <v>1</v>
      </c>
      <c r="H440" t="s">
        <v>924</v>
      </c>
      <c r="I440" s="1">
        <v>286.11502106957221</v>
      </c>
      <c r="J440" s="2">
        <v>45037</v>
      </c>
      <c r="K440">
        <v>283.39</v>
      </c>
      <c r="L440" cm="1">
        <f t="array" ref="L440">_xlfn.IFS(ISBLANK(K440),0,NOT(ISBLANK(K440)),K440)</f>
        <v>283.39</v>
      </c>
      <c r="M440" s="2">
        <v>44906</v>
      </c>
      <c r="N440" s="3">
        <f t="shared" si="30"/>
        <v>2022</v>
      </c>
      <c r="O440" s="3" t="str">
        <f t="shared" si="31"/>
        <v>Dec-2022</v>
      </c>
      <c r="P440" s="3">
        <f t="shared" si="32"/>
        <v>0</v>
      </c>
      <c r="Q440" s="3" t="b">
        <f t="shared" si="33"/>
        <v>0</v>
      </c>
      <c r="R440">
        <f t="shared" si="34"/>
        <v>-131</v>
      </c>
    </row>
    <row r="441" spans="1:18" x14ac:dyDescent="0.4">
      <c r="A441">
        <v>393</v>
      </c>
      <c r="B441" t="s">
        <v>2302</v>
      </c>
      <c r="C441" t="s">
        <v>3178</v>
      </c>
      <c r="D441" t="s">
        <v>1105</v>
      </c>
      <c r="E441" t="s">
        <v>1834</v>
      </c>
      <c r="F441" t="s">
        <v>1846</v>
      </c>
      <c r="G441" t="s">
        <v>1</v>
      </c>
      <c r="H441" t="s">
        <v>1104</v>
      </c>
      <c r="I441" s="1">
        <v>286.18956992134633</v>
      </c>
      <c r="J441" s="2">
        <v>44858</v>
      </c>
      <c r="K441">
        <v>291.60000000000002</v>
      </c>
      <c r="L441" cm="1">
        <f t="array" ref="L441">_xlfn.IFS(ISBLANK(K441),0,NOT(ISBLANK(K441)),K441)</f>
        <v>291.60000000000002</v>
      </c>
      <c r="M441" s="2">
        <v>45094</v>
      </c>
      <c r="N441" s="3">
        <f t="shared" si="30"/>
        <v>2023</v>
      </c>
      <c r="O441" s="3" t="str">
        <f t="shared" si="31"/>
        <v>Jun-2023</v>
      </c>
      <c r="P441" s="3">
        <f t="shared" si="32"/>
        <v>1</v>
      </c>
      <c r="Q441" s="3" t="b">
        <f t="shared" si="33"/>
        <v>0</v>
      </c>
      <c r="R441">
        <f t="shared" si="34"/>
        <v>236</v>
      </c>
    </row>
    <row r="442" spans="1:18" x14ac:dyDescent="0.4">
      <c r="A442">
        <v>479</v>
      </c>
      <c r="B442" t="s">
        <v>2303</v>
      </c>
      <c r="C442" t="s">
        <v>3179</v>
      </c>
      <c r="D442" t="s">
        <v>949</v>
      </c>
      <c r="E442" t="s">
        <v>1847</v>
      </c>
      <c r="F442" t="s">
        <v>1844</v>
      </c>
      <c r="G442" t="s">
        <v>1</v>
      </c>
      <c r="H442" t="s">
        <v>948</v>
      </c>
      <c r="I442" s="1">
        <v>287.42287056893906</v>
      </c>
      <c r="J442" s="2">
        <v>44837</v>
      </c>
      <c r="K442">
        <v>296.62</v>
      </c>
      <c r="L442" cm="1">
        <f t="array" ref="L442">_xlfn.IFS(ISBLANK(K442),0,NOT(ISBLANK(K442)),K442)</f>
        <v>296.62</v>
      </c>
      <c r="M442" s="2">
        <v>45007</v>
      </c>
      <c r="N442" s="3">
        <f t="shared" si="30"/>
        <v>2023</v>
      </c>
      <c r="O442" s="3" t="str">
        <f t="shared" si="31"/>
        <v>Mar-2023</v>
      </c>
      <c r="P442" s="3">
        <f t="shared" si="32"/>
        <v>1</v>
      </c>
      <c r="Q442" s="3" t="b">
        <f t="shared" si="33"/>
        <v>0</v>
      </c>
      <c r="R442">
        <f t="shared" si="34"/>
        <v>170</v>
      </c>
    </row>
    <row r="443" spans="1:18" x14ac:dyDescent="0.4">
      <c r="A443">
        <v>723</v>
      </c>
      <c r="B443" t="s">
        <v>2304</v>
      </c>
      <c r="C443" t="s">
        <v>3180</v>
      </c>
      <c r="D443" t="s">
        <v>517</v>
      </c>
      <c r="E443" t="s">
        <v>1834</v>
      </c>
      <c r="F443" t="s">
        <v>1831</v>
      </c>
      <c r="G443" t="s">
        <v>4</v>
      </c>
      <c r="H443" t="s">
        <v>516</v>
      </c>
      <c r="I443" s="1">
        <v>287.43091334864295</v>
      </c>
      <c r="J443" s="2">
        <v>45150</v>
      </c>
      <c r="K443">
        <v>445.25</v>
      </c>
      <c r="L443" cm="1">
        <f t="array" ref="L443">_xlfn.IFS(ISBLANK(K443),0,NOT(ISBLANK(K443)),K443)</f>
        <v>445.25</v>
      </c>
      <c r="M443" s="2">
        <v>45137</v>
      </c>
      <c r="N443" s="3">
        <f t="shared" si="30"/>
        <v>2023</v>
      </c>
      <c r="O443" s="3" t="str">
        <f t="shared" si="31"/>
        <v>Jul-2023</v>
      </c>
      <c r="P443" s="3">
        <f t="shared" si="32"/>
        <v>1</v>
      </c>
      <c r="Q443" s="3" t="b">
        <f t="shared" si="33"/>
        <v>0</v>
      </c>
      <c r="R443">
        <f t="shared" si="34"/>
        <v>-13</v>
      </c>
    </row>
    <row r="444" spans="1:18" x14ac:dyDescent="0.4">
      <c r="A444">
        <v>904</v>
      </c>
      <c r="B444" t="s">
        <v>2305</v>
      </c>
      <c r="C444" t="s">
        <v>3181</v>
      </c>
      <c r="D444" t="s">
        <v>173</v>
      </c>
      <c r="E444" t="s">
        <v>1841</v>
      </c>
      <c r="F444" t="s">
        <v>1853</v>
      </c>
      <c r="G444" t="s">
        <v>1</v>
      </c>
      <c r="H444" t="s">
        <v>172</v>
      </c>
      <c r="I444" s="1">
        <v>288.97336616777898</v>
      </c>
      <c r="J444" s="2">
        <v>45029</v>
      </c>
      <c r="K444">
        <v>154.56</v>
      </c>
      <c r="L444" cm="1">
        <f t="array" ref="L444">_xlfn.IFS(ISBLANK(K444),0,NOT(ISBLANK(K444)),K444)</f>
        <v>154.56</v>
      </c>
      <c r="M444" s="2">
        <v>44949</v>
      </c>
      <c r="N444" s="3">
        <f t="shared" si="30"/>
        <v>2023</v>
      </c>
      <c r="O444" s="3" t="str">
        <f t="shared" si="31"/>
        <v>Jan-2023</v>
      </c>
      <c r="P444" s="3">
        <f t="shared" si="32"/>
        <v>0</v>
      </c>
      <c r="Q444" s="3" t="b">
        <f t="shared" si="33"/>
        <v>0</v>
      </c>
      <c r="R444">
        <f t="shared" si="34"/>
        <v>-80</v>
      </c>
    </row>
    <row r="445" spans="1:18" x14ac:dyDescent="0.4">
      <c r="A445">
        <v>212</v>
      </c>
      <c r="B445" t="s">
        <v>2306</v>
      </c>
      <c r="C445" t="s">
        <v>3182</v>
      </c>
      <c r="D445" t="s">
        <v>1439</v>
      </c>
      <c r="E445" t="s">
        <v>1836</v>
      </c>
      <c r="F445" t="s">
        <v>1853</v>
      </c>
      <c r="G445" t="s">
        <v>1</v>
      </c>
      <c r="H445" t="s">
        <v>1438</v>
      </c>
      <c r="I445" s="1">
        <v>289.3944387480413</v>
      </c>
      <c r="J445" s="2">
        <v>45219</v>
      </c>
      <c r="K445">
        <v>165.82</v>
      </c>
      <c r="L445" cm="1">
        <f t="array" ref="L445">_xlfn.IFS(ISBLANK(K445),0,NOT(ISBLANK(K445)),K445)</f>
        <v>165.82</v>
      </c>
      <c r="M445" s="2">
        <v>45066</v>
      </c>
      <c r="N445" s="3">
        <f t="shared" si="30"/>
        <v>2023</v>
      </c>
      <c r="O445" s="3" t="str">
        <f t="shared" si="31"/>
        <v>May-2023</v>
      </c>
      <c r="P445" s="3">
        <f t="shared" si="32"/>
        <v>0</v>
      </c>
      <c r="Q445" s="3" t="b">
        <f t="shared" si="33"/>
        <v>0</v>
      </c>
      <c r="R445">
        <f t="shared" si="34"/>
        <v>-153</v>
      </c>
    </row>
    <row r="446" spans="1:18" x14ac:dyDescent="0.4">
      <c r="A446">
        <v>94</v>
      </c>
      <c r="B446" t="s">
        <v>2307</v>
      </c>
      <c r="C446" t="s">
        <v>3183</v>
      </c>
      <c r="D446" t="s">
        <v>1645</v>
      </c>
      <c r="E446" t="s">
        <v>1850</v>
      </c>
      <c r="F446" t="s">
        <v>1833</v>
      </c>
      <c r="G446" t="s">
        <v>4</v>
      </c>
      <c r="H446" t="s">
        <v>1644</v>
      </c>
      <c r="I446" s="1">
        <v>289.76152898596143</v>
      </c>
      <c r="J446" s="2">
        <v>44980</v>
      </c>
      <c r="K446">
        <v>209.74</v>
      </c>
      <c r="L446" cm="1">
        <f t="array" ref="L446">_xlfn.IFS(ISBLANK(K446),0,NOT(ISBLANK(K446)),K446)</f>
        <v>209.74</v>
      </c>
      <c r="M446" s="2">
        <v>44930</v>
      </c>
      <c r="N446" s="3">
        <f t="shared" si="30"/>
        <v>2023</v>
      </c>
      <c r="O446" s="3" t="str">
        <f t="shared" si="31"/>
        <v>Jan-2023</v>
      </c>
      <c r="P446" s="3">
        <f t="shared" si="32"/>
        <v>0</v>
      </c>
      <c r="Q446" s="3" t="b">
        <f t="shared" si="33"/>
        <v>0</v>
      </c>
      <c r="R446">
        <f t="shared" si="34"/>
        <v>-50</v>
      </c>
    </row>
    <row r="447" spans="1:18" x14ac:dyDescent="0.4">
      <c r="A447">
        <v>282</v>
      </c>
      <c r="B447" t="s">
        <v>2308</v>
      </c>
      <c r="C447" t="s">
        <v>2312</v>
      </c>
      <c r="D447" t="s">
        <v>1307</v>
      </c>
      <c r="E447" t="s">
        <v>1828</v>
      </c>
      <c r="F447" t="s">
        <v>1852</v>
      </c>
      <c r="G447" t="s">
        <v>1</v>
      </c>
      <c r="H447" t="s">
        <v>1306</v>
      </c>
      <c r="I447" s="1">
        <v>289.99778913050619</v>
      </c>
      <c r="J447" s="2">
        <v>45060</v>
      </c>
      <c r="K447">
        <v>485.94</v>
      </c>
      <c r="L447" cm="1">
        <f t="array" ref="L447">_xlfn.IFS(ISBLANK(K447),0,NOT(ISBLANK(K447)),K447)</f>
        <v>485.94</v>
      </c>
      <c r="M447" s="2">
        <v>44959</v>
      </c>
      <c r="N447" s="3">
        <f t="shared" si="30"/>
        <v>2023</v>
      </c>
      <c r="O447" s="3" t="str">
        <f t="shared" si="31"/>
        <v>Feb-2023</v>
      </c>
      <c r="P447" s="3">
        <f t="shared" si="32"/>
        <v>1</v>
      </c>
      <c r="Q447" s="3" t="b">
        <f t="shared" si="33"/>
        <v>0</v>
      </c>
      <c r="R447">
        <f t="shared" si="34"/>
        <v>-101</v>
      </c>
    </row>
    <row r="448" spans="1:18" x14ac:dyDescent="0.4">
      <c r="A448">
        <v>469</v>
      </c>
      <c r="B448" t="s">
        <v>2309</v>
      </c>
      <c r="C448" t="s">
        <v>3184</v>
      </c>
      <c r="D448" t="s">
        <v>969</v>
      </c>
      <c r="E448" t="s">
        <v>1830</v>
      </c>
      <c r="F448" t="s">
        <v>1831</v>
      </c>
      <c r="G448" t="s">
        <v>4</v>
      </c>
      <c r="H448" t="s">
        <v>968</v>
      </c>
      <c r="I448" s="1">
        <v>290.12877931445087</v>
      </c>
      <c r="J448" s="2">
        <v>44924</v>
      </c>
      <c r="K448">
        <v>241.97</v>
      </c>
      <c r="L448" cm="1">
        <f t="array" ref="L448">_xlfn.IFS(ISBLANK(K448),0,NOT(ISBLANK(K448)),K448)</f>
        <v>241.97</v>
      </c>
      <c r="M448" s="2">
        <v>45029</v>
      </c>
      <c r="N448" s="3">
        <f t="shared" si="30"/>
        <v>2023</v>
      </c>
      <c r="O448" s="3" t="str">
        <f t="shared" si="31"/>
        <v>Apr-2023</v>
      </c>
      <c r="P448" s="3">
        <f t="shared" si="32"/>
        <v>0</v>
      </c>
      <c r="Q448" s="3" t="b">
        <f t="shared" si="33"/>
        <v>0</v>
      </c>
      <c r="R448">
        <f t="shared" si="34"/>
        <v>105</v>
      </c>
    </row>
    <row r="449" spans="1:18" x14ac:dyDescent="0.4">
      <c r="A449">
        <v>476</v>
      </c>
      <c r="B449" t="s">
        <v>2310</v>
      </c>
      <c r="C449" t="s">
        <v>3185</v>
      </c>
      <c r="D449" t="s">
        <v>955</v>
      </c>
      <c r="E449" t="s">
        <v>1842</v>
      </c>
      <c r="F449" t="s">
        <v>1852</v>
      </c>
      <c r="G449" t="s">
        <v>1</v>
      </c>
      <c r="H449" t="s">
        <v>954</v>
      </c>
      <c r="I449" s="1">
        <v>290.67091991370705</v>
      </c>
      <c r="J449" s="2">
        <v>45048</v>
      </c>
      <c r="K449">
        <v>318.99</v>
      </c>
      <c r="L449" cm="1">
        <f t="array" ref="L449">_xlfn.IFS(ISBLANK(K449),0,NOT(ISBLANK(K449)),K449)</f>
        <v>318.99</v>
      </c>
      <c r="M449" s="2">
        <v>44979</v>
      </c>
      <c r="N449" s="3">
        <f t="shared" si="30"/>
        <v>2023</v>
      </c>
      <c r="O449" s="3" t="str">
        <f t="shared" si="31"/>
        <v>Feb-2023</v>
      </c>
      <c r="P449" s="3">
        <f t="shared" si="32"/>
        <v>1</v>
      </c>
      <c r="Q449" s="3" t="b">
        <f t="shared" si="33"/>
        <v>0</v>
      </c>
      <c r="R449">
        <f t="shared" si="34"/>
        <v>-69</v>
      </c>
    </row>
    <row r="450" spans="1:18" x14ac:dyDescent="0.4">
      <c r="A450">
        <v>324</v>
      </c>
      <c r="B450" t="s">
        <v>1995</v>
      </c>
      <c r="C450" t="s">
        <v>3186</v>
      </c>
      <c r="D450" t="s">
        <v>1231</v>
      </c>
      <c r="E450" t="s">
        <v>1845</v>
      </c>
      <c r="F450" t="s">
        <v>1833</v>
      </c>
      <c r="G450" t="s">
        <v>4</v>
      </c>
      <c r="H450" t="s">
        <v>1230</v>
      </c>
      <c r="I450" s="1">
        <v>290.96739593793012</v>
      </c>
      <c r="J450" s="2">
        <v>45118</v>
      </c>
      <c r="K450">
        <v>175.01</v>
      </c>
      <c r="L450" cm="1">
        <f t="array" ref="L450">_xlfn.IFS(ISBLANK(K450),0,NOT(ISBLANK(K450)),K450)</f>
        <v>175.01</v>
      </c>
      <c r="M450" s="2">
        <v>44910</v>
      </c>
      <c r="N450" s="3">
        <f t="shared" si="30"/>
        <v>2022</v>
      </c>
      <c r="O450" s="3" t="str">
        <f t="shared" si="31"/>
        <v>Dec-2022</v>
      </c>
      <c r="P450" s="3">
        <f t="shared" si="32"/>
        <v>0</v>
      </c>
      <c r="Q450" s="3" t="b">
        <f t="shared" si="33"/>
        <v>0</v>
      </c>
      <c r="R450">
        <f t="shared" si="34"/>
        <v>-208</v>
      </c>
    </row>
    <row r="451" spans="1:18" x14ac:dyDescent="0.4">
      <c r="A451">
        <v>106</v>
      </c>
      <c r="B451" t="s">
        <v>2311</v>
      </c>
      <c r="C451" t="s">
        <v>3187</v>
      </c>
      <c r="D451" t="s">
        <v>1627</v>
      </c>
      <c r="E451" t="s">
        <v>1842</v>
      </c>
      <c r="F451" t="s">
        <v>1831</v>
      </c>
      <c r="G451" t="s">
        <v>4</v>
      </c>
      <c r="H451" t="s">
        <v>1626</v>
      </c>
      <c r="I451" s="1">
        <v>291.22329716579327</v>
      </c>
      <c r="J451" s="2">
        <v>44838</v>
      </c>
      <c r="K451">
        <v>347.28</v>
      </c>
      <c r="L451" cm="1">
        <f t="array" ref="L451">_xlfn.IFS(ISBLANK(K451),0,NOT(ISBLANK(K451)),K451)</f>
        <v>347.28</v>
      </c>
      <c r="M451" s="2">
        <v>44923</v>
      </c>
      <c r="N451" s="3">
        <f t="shared" ref="N451:N514" si="35">YEAR(M451)</f>
        <v>2022</v>
      </c>
      <c r="O451" s="3" t="str">
        <f t="shared" ref="O451:O514" si="36">IF(ISBLANK(M451),"Missing Date",TEXT(M451,"MMM-YYYY"))</f>
        <v>Dec-2022</v>
      </c>
      <c r="P451" s="3">
        <f t="shared" ref="P451:P514" si="37">IF(K451&gt;I451,1,0)</f>
        <v>1</v>
      </c>
      <c r="Q451" s="3" t="b">
        <f t="shared" ref="Q451:Q514" si="38">OR(ISBLANK(J451),ISBLANK(M451))</f>
        <v>0</v>
      </c>
      <c r="R451">
        <f t="shared" ref="R451:R514" si="39">IF(Q451,"",M451-J451)</f>
        <v>85</v>
      </c>
    </row>
    <row r="452" spans="1:18" x14ac:dyDescent="0.4">
      <c r="A452">
        <v>788</v>
      </c>
      <c r="B452" t="s">
        <v>2312</v>
      </c>
      <c r="C452" t="s">
        <v>3188</v>
      </c>
      <c r="D452" t="s">
        <v>395</v>
      </c>
      <c r="E452" t="s">
        <v>1842</v>
      </c>
      <c r="F452" t="s">
        <v>1835</v>
      </c>
      <c r="G452" t="s">
        <v>1</v>
      </c>
      <c r="H452" t="s">
        <v>394</v>
      </c>
      <c r="I452" s="1">
        <v>292.98254000419337</v>
      </c>
      <c r="J452" s="2">
        <v>44993</v>
      </c>
      <c r="K452">
        <v>154.35</v>
      </c>
      <c r="L452" cm="1">
        <f t="array" ref="L452">_xlfn.IFS(ISBLANK(K452),0,NOT(ISBLANK(K452)),K452)</f>
        <v>154.35</v>
      </c>
      <c r="N452" s="3">
        <f t="shared" si="35"/>
        <v>1900</v>
      </c>
      <c r="O452" s="3" t="str">
        <f t="shared" si="36"/>
        <v>Missing Date</v>
      </c>
      <c r="P452" s="3">
        <f t="shared" si="37"/>
        <v>0</v>
      </c>
      <c r="Q452" s="3" t="b">
        <f t="shared" si="38"/>
        <v>1</v>
      </c>
      <c r="R452" t="str">
        <f t="shared" si="39"/>
        <v/>
      </c>
    </row>
    <row r="453" spans="1:18" x14ac:dyDescent="0.4">
      <c r="A453">
        <v>752</v>
      </c>
      <c r="B453" t="s">
        <v>2313</v>
      </c>
      <c r="C453" t="s">
        <v>3189</v>
      </c>
      <c r="D453" t="s">
        <v>463</v>
      </c>
      <c r="E453" t="s">
        <v>1832</v>
      </c>
      <c r="F453" t="s">
        <v>1851</v>
      </c>
      <c r="G453" t="s">
        <v>4</v>
      </c>
      <c r="H453" t="s">
        <v>462</v>
      </c>
      <c r="I453" s="1">
        <v>294.29240202468122</v>
      </c>
      <c r="J453" s="2">
        <v>45077</v>
      </c>
      <c r="K453">
        <v>339.64</v>
      </c>
      <c r="L453" cm="1">
        <f t="array" ref="L453">_xlfn.IFS(ISBLANK(K453),0,NOT(ISBLANK(K453)),K453)</f>
        <v>339.64</v>
      </c>
      <c r="M453" s="2">
        <v>45090</v>
      </c>
      <c r="N453" s="3">
        <f t="shared" si="35"/>
        <v>2023</v>
      </c>
      <c r="O453" s="3" t="str">
        <f t="shared" si="36"/>
        <v>Jun-2023</v>
      </c>
      <c r="P453" s="3">
        <f t="shared" si="37"/>
        <v>1</v>
      </c>
      <c r="Q453" s="3" t="b">
        <f t="shared" si="38"/>
        <v>0</v>
      </c>
      <c r="R453">
        <f t="shared" si="39"/>
        <v>13</v>
      </c>
    </row>
    <row r="454" spans="1:18" x14ac:dyDescent="0.4">
      <c r="A454">
        <v>455</v>
      </c>
      <c r="B454" t="s">
        <v>2314</v>
      </c>
      <c r="C454" t="s">
        <v>3190</v>
      </c>
      <c r="D454" t="s">
        <v>995</v>
      </c>
      <c r="E454" t="s">
        <v>1832</v>
      </c>
      <c r="F454" t="s">
        <v>1837</v>
      </c>
      <c r="G454" t="s">
        <v>1</v>
      </c>
      <c r="H454" t="s">
        <v>994</v>
      </c>
      <c r="I454" s="1">
        <v>294.497116976526</v>
      </c>
      <c r="J454" s="2">
        <v>44938</v>
      </c>
      <c r="K454">
        <v>102.79</v>
      </c>
      <c r="L454" cm="1">
        <f t="array" ref="L454">_xlfn.IFS(ISBLANK(K454),0,NOT(ISBLANK(K454)),K454)</f>
        <v>102.79</v>
      </c>
      <c r="M454" s="2">
        <v>45137</v>
      </c>
      <c r="N454" s="3">
        <f t="shared" si="35"/>
        <v>2023</v>
      </c>
      <c r="O454" s="3" t="str">
        <f t="shared" si="36"/>
        <v>Jul-2023</v>
      </c>
      <c r="P454" s="3">
        <f t="shared" si="37"/>
        <v>0</v>
      </c>
      <c r="Q454" s="3" t="b">
        <f t="shared" si="38"/>
        <v>0</v>
      </c>
      <c r="R454">
        <f t="shared" si="39"/>
        <v>199</v>
      </c>
    </row>
    <row r="455" spans="1:18" x14ac:dyDescent="0.4">
      <c r="A455">
        <v>270</v>
      </c>
      <c r="B455" t="s">
        <v>2315</v>
      </c>
      <c r="C455" t="s">
        <v>3191</v>
      </c>
      <c r="D455" t="s">
        <v>1331</v>
      </c>
      <c r="E455" t="s">
        <v>1832</v>
      </c>
      <c r="F455" t="s">
        <v>1849</v>
      </c>
      <c r="G455" t="s">
        <v>1</v>
      </c>
      <c r="H455" t="s">
        <v>1330</v>
      </c>
      <c r="I455" s="1">
        <v>295.76698984829397</v>
      </c>
      <c r="J455" s="2">
        <v>44827</v>
      </c>
      <c r="K455">
        <v>202.31</v>
      </c>
      <c r="L455" cm="1">
        <f t="array" ref="L455">_xlfn.IFS(ISBLANK(K455),0,NOT(ISBLANK(K455)),K455)</f>
        <v>202.31</v>
      </c>
      <c r="M455" s="2">
        <v>44965</v>
      </c>
      <c r="N455" s="3">
        <f t="shared" si="35"/>
        <v>2023</v>
      </c>
      <c r="O455" s="3" t="str">
        <f t="shared" si="36"/>
        <v>Feb-2023</v>
      </c>
      <c r="P455" s="3">
        <f t="shared" si="37"/>
        <v>0</v>
      </c>
      <c r="Q455" s="3" t="b">
        <f t="shared" si="38"/>
        <v>0</v>
      </c>
      <c r="R455">
        <f t="shared" si="39"/>
        <v>138</v>
      </c>
    </row>
    <row r="456" spans="1:18" x14ac:dyDescent="0.4">
      <c r="A456">
        <v>181</v>
      </c>
      <c r="B456" t="s">
        <v>2316</v>
      </c>
      <c r="C456" t="s">
        <v>3192</v>
      </c>
      <c r="D456" t="s">
        <v>1495</v>
      </c>
      <c r="E456" t="s">
        <v>1836</v>
      </c>
      <c r="F456" t="s">
        <v>1851</v>
      </c>
      <c r="G456" t="s">
        <v>1</v>
      </c>
      <c r="H456" t="s">
        <v>1494</v>
      </c>
      <c r="I456" s="1">
        <v>295.99488064777256</v>
      </c>
      <c r="J456" s="2">
        <v>45050</v>
      </c>
      <c r="K456">
        <v>403.72</v>
      </c>
      <c r="L456" cm="1">
        <f t="array" ref="L456">_xlfn.IFS(ISBLANK(K456),0,NOT(ISBLANK(K456)),K456)</f>
        <v>403.72</v>
      </c>
      <c r="M456" s="2">
        <v>45119</v>
      </c>
      <c r="N456" s="3">
        <f t="shared" si="35"/>
        <v>2023</v>
      </c>
      <c r="O456" s="3" t="str">
        <f t="shared" si="36"/>
        <v>Jul-2023</v>
      </c>
      <c r="P456" s="3">
        <f t="shared" si="37"/>
        <v>1</v>
      </c>
      <c r="Q456" s="3" t="b">
        <f t="shared" si="38"/>
        <v>0</v>
      </c>
      <c r="R456">
        <f t="shared" si="39"/>
        <v>69</v>
      </c>
    </row>
    <row r="457" spans="1:18" x14ac:dyDescent="0.4">
      <c r="A457">
        <v>143</v>
      </c>
      <c r="B457" t="s">
        <v>2317</v>
      </c>
      <c r="C457" t="s">
        <v>3193</v>
      </c>
      <c r="D457" t="s">
        <v>1563</v>
      </c>
      <c r="E457" t="s">
        <v>1848</v>
      </c>
      <c r="F457" t="s">
        <v>1844</v>
      </c>
      <c r="G457" t="s">
        <v>4</v>
      </c>
      <c r="H457" t="s">
        <v>1562</v>
      </c>
      <c r="I457" s="1">
        <v>296.01554685214728</v>
      </c>
      <c r="J457" s="2">
        <v>45071</v>
      </c>
      <c r="K457">
        <v>222.83</v>
      </c>
      <c r="L457" cm="1">
        <f t="array" ref="L457">_xlfn.IFS(ISBLANK(K457),0,NOT(ISBLANK(K457)),K457)</f>
        <v>222.83</v>
      </c>
      <c r="M457" s="2">
        <v>44880</v>
      </c>
      <c r="N457" s="3">
        <f t="shared" si="35"/>
        <v>2022</v>
      </c>
      <c r="O457" s="3" t="str">
        <f t="shared" si="36"/>
        <v>Nov-2022</v>
      </c>
      <c r="P457" s="3">
        <f t="shared" si="37"/>
        <v>0</v>
      </c>
      <c r="Q457" s="3" t="b">
        <f t="shared" si="38"/>
        <v>0</v>
      </c>
      <c r="R457">
        <f t="shared" si="39"/>
        <v>-191</v>
      </c>
    </row>
    <row r="458" spans="1:18" x14ac:dyDescent="0.4">
      <c r="A458">
        <v>31</v>
      </c>
      <c r="B458" t="s">
        <v>2318</v>
      </c>
      <c r="C458" t="s">
        <v>3194</v>
      </c>
      <c r="D458" t="s">
        <v>1757</v>
      </c>
      <c r="E458" t="s">
        <v>1850</v>
      </c>
      <c r="F458" t="s">
        <v>1844</v>
      </c>
      <c r="G458" t="s">
        <v>1</v>
      </c>
      <c r="H458" t="s">
        <v>1756</v>
      </c>
      <c r="I458" s="1">
        <v>296.17937147206862</v>
      </c>
      <c r="J458" s="2">
        <v>44975</v>
      </c>
      <c r="K458">
        <v>315.22000000000003</v>
      </c>
      <c r="L458" cm="1">
        <f t="array" ref="L458">_xlfn.IFS(ISBLANK(K458),0,NOT(ISBLANK(K458)),K458)</f>
        <v>315.22000000000003</v>
      </c>
      <c r="M458" s="2">
        <v>44954</v>
      </c>
      <c r="N458" s="3">
        <f t="shared" si="35"/>
        <v>2023</v>
      </c>
      <c r="O458" s="3" t="str">
        <f t="shared" si="36"/>
        <v>Jan-2023</v>
      </c>
      <c r="P458" s="3">
        <f t="shared" si="37"/>
        <v>1</v>
      </c>
      <c r="Q458" s="3" t="b">
        <f t="shared" si="38"/>
        <v>0</v>
      </c>
      <c r="R458">
        <f t="shared" si="39"/>
        <v>-21</v>
      </c>
    </row>
    <row r="459" spans="1:18" x14ac:dyDescent="0.4">
      <c r="A459">
        <v>766</v>
      </c>
      <c r="B459" t="s">
        <v>2319</v>
      </c>
      <c r="C459" t="s">
        <v>3195</v>
      </c>
      <c r="D459" t="s">
        <v>435</v>
      </c>
      <c r="E459" t="s">
        <v>1832</v>
      </c>
      <c r="F459" t="s">
        <v>1849</v>
      </c>
      <c r="G459" t="s">
        <v>4</v>
      </c>
      <c r="H459" t="s">
        <v>434</v>
      </c>
      <c r="I459" s="1">
        <v>297.12362860469642</v>
      </c>
      <c r="J459" s="2">
        <v>45110</v>
      </c>
      <c r="K459">
        <v>196.37</v>
      </c>
      <c r="L459" cm="1">
        <f t="array" ref="L459">_xlfn.IFS(ISBLANK(K459),0,NOT(ISBLANK(K459)),K459)</f>
        <v>196.37</v>
      </c>
      <c r="M459" s="2">
        <v>45053</v>
      </c>
      <c r="N459" s="3">
        <f t="shared" si="35"/>
        <v>2023</v>
      </c>
      <c r="O459" s="3" t="str">
        <f t="shared" si="36"/>
        <v>May-2023</v>
      </c>
      <c r="P459" s="3">
        <f t="shared" si="37"/>
        <v>0</v>
      </c>
      <c r="Q459" s="3" t="b">
        <f t="shared" si="38"/>
        <v>0</v>
      </c>
      <c r="R459">
        <f t="shared" si="39"/>
        <v>-57</v>
      </c>
    </row>
    <row r="460" spans="1:18" x14ac:dyDescent="0.4">
      <c r="A460">
        <v>376</v>
      </c>
      <c r="B460" t="s">
        <v>2320</v>
      </c>
      <c r="C460" t="s">
        <v>3196</v>
      </c>
      <c r="D460" t="s">
        <v>1135</v>
      </c>
      <c r="E460" t="s">
        <v>1832</v>
      </c>
      <c r="F460" t="s">
        <v>1853</v>
      </c>
      <c r="G460" t="s">
        <v>4</v>
      </c>
      <c r="H460" t="s">
        <v>1134</v>
      </c>
      <c r="I460" s="1">
        <v>297.37725427857345</v>
      </c>
      <c r="J460" s="2">
        <v>45145</v>
      </c>
      <c r="K460">
        <v>373.07</v>
      </c>
      <c r="L460" cm="1">
        <f t="array" ref="L460">_xlfn.IFS(ISBLANK(K460),0,NOT(ISBLANK(K460)),K460)</f>
        <v>373.07</v>
      </c>
      <c r="M460" s="2">
        <v>45115</v>
      </c>
      <c r="N460" s="3">
        <f t="shared" si="35"/>
        <v>2023</v>
      </c>
      <c r="O460" s="3" t="str">
        <f t="shared" si="36"/>
        <v>Jul-2023</v>
      </c>
      <c r="P460" s="3">
        <f t="shared" si="37"/>
        <v>1</v>
      </c>
      <c r="Q460" s="3" t="b">
        <f t="shared" si="38"/>
        <v>0</v>
      </c>
      <c r="R460">
        <f t="shared" si="39"/>
        <v>-30</v>
      </c>
    </row>
    <row r="461" spans="1:18" x14ac:dyDescent="0.4">
      <c r="A461">
        <v>719</v>
      </c>
      <c r="B461" t="s">
        <v>2321</v>
      </c>
      <c r="C461" t="s">
        <v>3197</v>
      </c>
      <c r="D461" t="s">
        <v>525</v>
      </c>
      <c r="E461" t="s">
        <v>1850</v>
      </c>
      <c r="F461" t="s">
        <v>1835</v>
      </c>
      <c r="G461" t="s">
        <v>4</v>
      </c>
      <c r="H461" t="s">
        <v>524</v>
      </c>
      <c r="I461" s="1">
        <v>297.72671362452093</v>
      </c>
      <c r="J461" s="2">
        <v>45082</v>
      </c>
      <c r="K461">
        <v>379.06</v>
      </c>
      <c r="L461" cm="1">
        <f t="array" ref="L461">_xlfn.IFS(ISBLANK(K461),0,NOT(ISBLANK(K461)),K461)</f>
        <v>379.06</v>
      </c>
      <c r="M461" s="2">
        <v>44997</v>
      </c>
      <c r="N461" s="3">
        <f t="shared" si="35"/>
        <v>2023</v>
      </c>
      <c r="O461" s="3" t="str">
        <f t="shared" si="36"/>
        <v>Mar-2023</v>
      </c>
      <c r="P461" s="3">
        <f t="shared" si="37"/>
        <v>1</v>
      </c>
      <c r="Q461" s="3" t="b">
        <f t="shared" si="38"/>
        <v>0</v>
      </c>
      <c r="R461">
        <f t="shared" si="39"/>
        <v>-85</v>
      </c>
    </row>
    <row r="462" spans="1:18" x14ac:dyDescent="0.4">
      <c r="A462">
        <v>883</v>
      </c>
      <c r="B462" t="s">
        <v>2322</v>
      </c>
      <c r="C462" t="s">
        <v>3198</v>
      </c>
      <c r="D462" t="s">
        <v>215</v>
      </c>
      <c r="E462" t="s">
        <v>1828</v>
      </c>
      <c r="F462" t="s">
        <v>1852</v>
      </c>
      <c r="G462" t="s">
        <v>4</v>
      </c>
      <c r="H462" t="s">
        <v>214</v>
      </c>
      <c r="I462" s="1">
        <v>298.07388277180075</v>
      </c>
      <c r="J462" s="2"/>
      <c r="K462">
        <v>364.92</v>
      </c>
      <c r="L462" cm="1">
        <f t="array" ref="L462">_xlfn.IFS(ISBLANK(K462),0,NOT(ISBLANK(K462)),K462)</f>
        <v>364.92</v>
      </c>
      <c r="M462" s="2">
        <v>45201</v>
      </c>
      <c r="N462" s="3">
        <f t="shared" si="35"/>
        <v>2023</v>
      </c>
      <c r="O462" s="3" t="str">
        <f t="shared" si="36"/>
        <v>Oct-2023</v>
      </c>
      <c r="P462" s="3">
        <f t="shared" si="37"/>
        <v>1</v>
      </c>
      <c r="Q462" s="3" t="b">
        <f t="shared" si="38"/>
        <v>1</v>
      </c>
      <c r="R462" t="str">
        <f t="shared" si="39"/>
        <v/>
      </c>
    </row>
    <row r="463" spans="1:18" x14ac:dyDescent="0.4">
      <c r="A463">
        <v>333</v>
      </c>
      <c r="B463" t="s">
        <v>2323</v>
      </c>
      <c r="C463" t="s">
        <v>3199</v>
      </c>
      <c r="D463" t="s">
        <v>1213</v>
      </c>
      <c r="E463" t="s">
        <v>1838</v>
      </c>
      <c r="F463" t="s">
        <v>1849</v>
      </c>
      <c r="G463" t="s">
        <v>1</v>
      </c>
      <c r="H463" t="s">
        <v>1212</v>
      </c>
      <c r="I463" s="1">
        <v>298.67971945409494</v>
      </c>
      <c r="J463" s="2">
        <v>45164</v>
      </c>
      <c r="K463">
        <v>123.88</v>
      </c>
      <c r="L463" cm="1">
        <f t="array" ref="L463">_xlfn.IFS(ISBLANK(K463),0,NOT(ISBLANK(K463)),K463)</f>
        <v>123.88</v>
      </c>
      <c r="M463" s="2">
        <v>44886</v>
      </c>
      <c r="N463" s="3">
        <f t="shared" si="35"/>
        <v>2022</v>
      </c>
      <c r="O463" s="3" t="str">
        <f t="shared" si="36"/>
        <v>Nov-2022</v>
      </c>
      <c r="P463" s="3">
        <f t="shared" si="37"/>
        <v>0</v>
      </c>
      <c r="Q463" s="3" t="b">
        <f t="shared" si="38"/>
        <v>0</v>
      </c>
      <c r="R463">
        <f t="shared" si="39"/>
        <v>-278</v>
      </c>
    </row>
    <row r="464" spans="1:18" x14ac:dyDescent="0.4">
      <c r="A464">
        <v>669</v>
      </c>
      <c r="B464" t="s">
        <v>2324</v>
      </c>
      <c r="C464" t="s">
        <v>3200</v>
      </c>
      <c r="D464" t="s">
        <v>607</v>
      </c>
      <c r="E464" t="s">
        <v>1828</v>
      </c>
      <c r="F464" t="s">
        <v>1837</v>
      </c>
      <c r="G464" t="s">
        <v>4</v>
      </c>
      <c r="H464" t="s">
        <v>606</v>
      </c>
      <c r="I464" s="1">
        <v>298.95765594251031</v>
      </c>
      <c r="J464" s="2">
        <v>44998</v>
      </c>
      <c r="K464">
        <v>309.02999999999997</v>
      </c>
      <c r="L464" cm="1">
        <f t="array" ref="L464">_xlfn.IFS(ISBLANK(K464),0,NOT(ISBLANK(K464)),K464)</f>
        <v>309.02999999999997</v>
      </c>
      <c r="M464" s="2">
        <v>44945</v>
      </c>
      <c r="N464" s="3">
        <f t="shared" si="35"/>
        <v>2023</v>
      </c>
      <c r="O464" s="3" t="str">
        <f t="shared" si="36"/>
        <v>Jan-2023</v>
      </c>
      <c r="P464" s="3">
        <f t="shared" si="37"/>
        <v>1</v>
      </c>
      <c r="Q464" s="3" t="b">
        <f t="shared" si="38"/>
        <v>0</v>
      </c>
      <c r="R464">
        <f t="shared" si="39"/>
        <v>-53</v>
      </c>
    </row>
    <row r="465" spans="1:18" x14ac:dyDescent="0.4">
      <c r="A465">
        <v>818</v>
      </c>
      <c r="B465" t="s">
        <v>2325</v>
      </c>
      <c r="C465" t="s">
        <v>3201</v>
      </c>
      <c r="D465" t="s">
        <v>341</v>
      </c>
      <c r="E465" t="s">
        <v>1841</v>
      </c>
      <c r="F465" t="s">
        <v>1852</v>
      </c>
      <c r="G465" t="s">
        <v>1</v>
      </c>
      <c r="H465" t="s">
        <v>340</v>
      </c>
      <c r="I465" s="1">
        <v>299.87436993617388</v>
      </c>
      <c r="J465" s="2">
        <v>45096</v>
      </c>
      <c r="K465">
        <v>138.28</v>
      </c>
      <c r="L465" cm="1">
        <f t="array" ref="L465">_xlfn.IFS(ISBLANK(K465),0,NOT(ISBLANK(K465)),K465)</f>
        <v>138.28</v>
      </c>
      <c r="M465" s="2">
        <v>45207</v>
      </c>
      <c r="N465" s="3">
        <f t="shared" si="35"/>
        <v>2023</v>
      </c>
      <c r="O465" s="3" t="str">
        <f t="shared" si="36"/>
        <v>Oct-2023</v>
      </c>
      <c r="P465" s="3">
        <f t="shared" si="37"/>
        <v>0</v>
      </c>
      <c r="Q465" s="3" t="b">
        <f t="shared" si="38"/>
        <v>0</v>
      </c>
      <c r="R465">
        <f t="shared" si="39"/>
        <v>111</v>
      </c>
    </row>
    <row r="466" spans="1:18" x14ac:dyDescent="0.4">
      <c r="A466">
        <v>440</v>
      </c>
      <c r="B466" t="s">
        <v>2326</v>
      </c>
      <c r="C466" t="s">
        <v>3202</v>
      </c>
      <c r="D466" t="s">
        <v>1023</v>
      </c>
      <c r="E466" t="s">
        <v>1832</v>
      </c>
      <c r="F466" t="s">
        <v>1831</v>
      </c>
      <c r="G466" t="s">
        <v>4</v>
      </c>
      <c r="H466" t="s">
        <v>1022</v>
      </c>
      <c r="I466" s="1">
        <v>300.0800955182421</v>
      </c>
      <c r="J466" s="2">
        <v>44959</v>
      </c>
      <c r="K466">
        <v>166.78</v>
      </c>
      <c r="L466" cm="1">
        <f t="array" ref="L466">_xlfn.IFS(ISBLANK(K466),0,NOT(ISBLANK(K466)),K466)</f>
        <v>166.78</v>
      </c>
      <c r="M466" s="2">
        <v>45096</v>
      </c>
      <c r="N466" s="3">
        <f t="shared" si="35"/>
        <v>2023</v>
      </c>
      <c r="O466" s="3" t="str">
        <f t="shared" si="36"/>
        <v>Jun-2023</v>
      </c>
      <c r="P466" s="3">
        <f t="shared" si="37"/>
        <v>0</v>
      </c>
      <c r="Q466" s="3" t="b">
        <f t="shared" si="38"/>
        <v>0</v>
      </c>
      <c r="R466">
        <f t="shared" si="39"/>
        <v>137</v>
      </c>
    </row>
    <row r="467" spans="1:18" x14ac:dyDescent="0.4">
      <c r="A467">
        <v>900</v>
      </c>
      <c r="B467" t="s">
        <v>2327</v>
      </c>
      <c r="C467" t="s">
        <v>3203</v>
      </c>
      <c r="D467" t="s">
        <v>181</v>
      </c>
      <c r="E467" t="s">
        <v>1834</v>
      </c>
      <c r="F467" t="s">
        <v>1831</v>
      </c>
      <c r="G467" t="s">
        <v>1</v>
      </c>
      <c r="H467" t="s">
        <v>180</v>
      </c>
      <c r="I467" s="1">
        <v>300.11273405980893</v>
      </c>
      <c r="J467" s="2">
        <v>45101</v>
      </c>
      <c r="K467">
        <v>238.93</v>
      </c>
      <c r="L467" cm="1">
        <f t="array" ref="L467">_xlfn.IFS(ISBLANK(K467),0,NOT(ISBLANK(K467)),K467)</f>
        <v>238.93</v>
      </c>
      <c r="N467" s="3">
        <f t="shared" si="35"/>
        <v>1900</v>
      </c>
      <c r="O467" s="3" t="str">
        <f t="shared" si="36"/>
        <v>Missing Date</v>
      </c>
      <c r="P467" s="3">
        <f t="shared" si="37"/>
        <v>0</v>
      </c>
      <c r="Q467" s="3" t="b">
        <f t="shared" si="38"/>
        <v>1</v>
      </c>
      <c r="R467" t="str">
        <f t="shared" si="39"/>
        <v/>
      </c>
    </row>
    <row r="468" spans="1:18" x14ac:dyDescent="0.4">
      <c r="A468">
        <v>525</v>
      </c>
      <c r="B468" t="s">
        <v>2328</v>
      </c>
      <c r="C468" t="s">
        <v>3204</v>
      </c>
      <c r="D468" t="s">
        <v>869</v>
      </c>
      <c r="E468" t="s">
        <v>1843</v>
      </c>
      <c r="F468" t="s">
        <v>1844</v>
      </c>
      <c r="G468" t="s">
        <v>4</v>
      </c>
      <c r="H468" t="s">
        <v>868</v>
      </c>
      <c r="I468" s="1">
        <v>300.40448877563972</v>
      </c>
      <c r="J468" s="2">
        <v>45175</v>
      </c>
      <c r="K468">
        <v>126.29</v>
      </c>
      <c r="L468" cm="1">
        <f t="array" ref="L468">_xlfn.IFS(ISBLANK(K468),0,NOT(ISBLANK(K468)),K468)</f>
        <v>126.29</v>
      </c>
      <c r="M468" s="2">
        <v>45212</v>
      </c>
      <c r="N468" s="3">
        <f t="shared" si="35"/>
        <v>2023</v>
      </c>
      <c r="O468" s="3" t="str">
        <f t="shared" si="36"/>
        <v>Oct-2023</v>
      </c>
      <c r="P468" s="3">
        <f t="shared" si="37"/>
        <v>0</v>
      </c>
      <c r="Q468" s="3" t="b">
        <f t="shared" si="38"/>
        <v>0</v>
      </c>
      <c r="R468">
        <f t="shared" si="39"/>
        <v>37</v>
      </c>
    </row>
    <row r="469" spans="1:18" x14ac:dyDescent="0.4">
      <c r="A469">
        <v>594</v>
      </c>
      <c r="B469" t="s">
        <v>2329</v>
      </c>
      <c r="C469" t="s">
        <v>3205</v>
      </c>
      <c r="D469" t="s">
        <v>743</v>
      </c>
      <c r="E469" t="s">
        <v>1832</v>
      </c>
      <c r="F469" t="s">
        <v>1849</v>
      </c>
      <c r="G469" t="s">
        <v>4</v>
      </c>
      <c r="H469" t="s">
        <v>742</v>
      </c>
      <c r="I469" s="1">
        <v>300.52674803838278</v>
      </c>
      <c r="J469" s="2">
        <v>45219</v>
      </c>
      <c r="K469">
        <v>323.08</v>
      </c>
      <c r="L469" cm="1">
        <f t="array" ref="L469">_xlfn.IFS(ISBLANK(K469),0,NOT(ISBLANK(K469)),K469)</f>
        <v>323.08</v>
      </c>
      <c r="M469" s="2">
        <v>44970</v>
      </c>
      <c r="N469" s="3">
        <f t="shared" si="35"/>
        <v>2023</v>
      </c>
      <c r="O469" s="3" t="str">
        <f t="shared" si="36"/>
        <v>Feb-2023</v>
      </c>
      <c r="P469" s="3">
        <f t="shared" si="37"/>
        <v>1</v>
      </c>
      <c r="Q469" s="3" t="b">
        <f t="shared" si="38"/>
        <v>0</v>
      </c>
      <c r="R469">
        <f t="shared" si="39"/>
        <v>-249</v>
      </c>
    </row>
    <row r="470" spans="1:18" x14ac:dyDescent="0.4">
      <c r="A470">
        <v>16</v>
      </c>
      <c r="B470" t="s">
        <v>2330</v>
      </c>
      <c r="C470" t="s">
        <v>3206</v>
      </c>
      <c r="D470" t="s">
        <v>1783</v>
      </c>
      <c r="E470" t="s">
        <v>1828</v>
      </c>
      <c r="F470" t="s">
        <v>1831</v>
      </c>
      <c r="G470" t="s">
        <v>4</v>
      </c>
      <c r="H470" t="s">
        <v>1782</v>
      </c>
      <c r="I470" s="1">
        <v>300.64479228811456</v>
      </c>
      <c r="J470" s="2">
        <v>44953</v>
      </c>
      <c r="K470">
        <v>111</v>
      </c>
      <c r="L470" cm="1">
        <f t="array" ref="L470">_xlfn.IFS(ISBLANK(K470),0,NOT(ISBLANK(K470)),K470)</f>
        <v>111</v>
      </c>
      <c r="M470" s="2">
        <v>45082</v>
      </c>
      <c r="N470" s="3">
        <f t="shared" si="35"/>
        <v>2023</v>
      </c>
      <c r="O470" s="3" t="str">
        <f t="shared" si="36"/>
        <v>Jun-2023</v>
      </c>
      <c r="P470" s="3">
        <f t="shared" si="37"/>
        <v>0</v>
      </c>
      <c r="Q470" s="3" t="b">
        <f t="shared" si="38"/>
        <v>0</v>
      </c>
      <c r="R470">
        <f t="shared" si="39"/>
        <v>129</v>
      </c>
    </row>
    <row r="471" spans="1:18" x14ac:dyDescent="0.4">
      <c r="A471">
        <v>69</v>
      </c>
      <c r="B471" t="s">
        <v>2331</v>
      </c>
      <c r="C471" t="s">
        <v>3207</v>
      </c>
      <c r="D471" t="s">
        <v>1689</v>
      </c>
      <c r="E471" t="s">
        <v>1838</v>
      </c>
      <c r="F471" t="s">
        <v>1831</v>
      </c>
      <c r="G471" t="s">
        <v>1</v>
      </c>
      <c r="H471" t="s">
        <v>1688</v>
      </c>
      <c r="I471" s="1">
        <v>301.34741623308446</v>
      </c>
      <c r="J471" s="2">
        <v>45111</v>
      </c>
      <c r="K471">
        <v>405.95</v>
      </c>
      <c r="L471" cm="1">
        <f t="array" ref="L471">_xlfn.IFS(ISBLANK(K471),0,NOT(ISBLANK(K471)),K471)</f>
        <v>405.95</v>
      </c>
      <c r="M471" s="2">
        <v>44999</v>
      </c>
      <c r="N471" s="3">
        <f t="shared" si="35"/>
        <v>2023</v>
      </c>
      <c r="O471" s="3" t="str">
        <f t="shared" si="36"/>
        <v>Mar-2023</v>
      </c>
      <c r="P471" s="3">
        <f t="shared" si="37"/>
        <v>1</v>
      </c>
      <c r="Q471" s="3" t="b">
        <f t="shared" si="38"/>
        <v>0</v>
      </c>
      <c r="R471">
        <f t="shared" si="39"/>
        <v>-112</v>
      </c>
    </row>
    <row r="472" spans="1:18" x14ac:dyDescent="0.4">
      <c r="A472">
        <v>339</v>
      </c>
      <c r="B472" t="s">
        <v>2332</v>
      </c>
      <c r="C472" t="s">
        <v>2887</v>
      </c>
      <c r="D472" t="s">
        <v>1201</v>
      </c>
      <c r="E472" t="s">
        <v>1847</v>
      </c>
      <c r="F472" t="s">
        <v>1831</v>
      </c>
      <c r="G472" t="s">
        <v>4</v>
      </c>
      <c r="H472" t="s">
        <v>1200</v>
      </c>
      <c r="I472" s="1">
        <v>302.17376797128401</v>
      </c>
      <c r="J472" s="2">
        <v>44839</v>
      </c>
      <c r="K472">
        <v>344.59</v>
      </c>
      <c r="L472" cm="1">
        <f t="array" ref="L472">_xlfn.IFS(ISBLANK(K472),0,NOT(ISBLANK(K472)),K472)</f>
        <v>344.59</v>
      </c>
      <c r="M472" s="2">
        <v>45231</v>
      </c>
      <c r="N472" s="3">
        <f t="shared" si="35"/>
        <v>2023</v>
      </c>
      <c r="O472" s="3" t="str">
        <f t="shared" si="36"/>
        <v>Nov-2023</v>
      </c>
      <c r="P472" s="3">
        <f t="shared" si="37"/>
        <v>1</v>
      </c>
      <c r="Q472" s="3" t="b">
        <f t="shared" si="38"/>
        <v>0</v>
      </c>
      <c r="R472">
        <f t="shared" si="39"/>
        <v>392</v>
      </c>
    </row>
    <row r="473" spans="1:18" x14ac:dyDescent="0.4">
      <c r="A473">
        <v>70</v>
      </c>
      <c r="B473" t="s">
        <v>2333</v>
      </c>
      <c r="C473" t="s">
        <v>3208</v>
      </c>
      <c r="D473" t="s">
        <v>1687</v>
      </c>
      <c r="E473" t="s">
        <v>1840</v>
      </c>
      <c r="F473" t="s">
        <v>1851</v>
      </c>
      <c r="G473" t="s">
        <v>4</v>
      </c>
      <c r="H473" t="s">
        <v>1686</v>
      </c>
      <c r="I473" s="1">
        <v>302.86093300094268</v>
      </c>
      <c r="J473" s="2">
        <v>44961</v>
      </c>
      <c r="K473">
        <v>464.33</v>
      </c>
      <c r="L473" cm="1">
        <f t="array" ref="L473">_xlfn.IFS(ISBLANK(K473),0,NOT(ISBLANK(K473)),K473)</f>
        <v>464.33</v>
      </c>
      <c r="M473" s="2">
        <v>45194</v>
      </c>
      <c r="N473" s="3">
        <f t="shared" si="35"/>
        <v>2023</v>
      </c>
      <c r="O473" s="3" t="str">
        <f t="shared" si="36"/>
        <v>Sep-2023</v>
      </c>
      <c r="P473" s="3">
        <f t="shared" si="37"/>
        <v>1</v>
      </c>
      <c r="Q473" s="3" t="b">
        <f t="shared" si="38"/>
        <v>0</v>
      </c>
      <c r="R473">
        <f t="shared" si="39"/>
        <v>233</v>
      </c>
    </row>
    <row r="474" spans="1:18" x14ac:dyDescent="0.4">
      <c r="A474">
        <v>510</v>
      </c>
      <c r="B474" t="s">
        <v>2334</v>
      </c>
      <c r="C474" t="s">
        <v>3209</v>
      </c>
      <c r="D474" t="s">
        <v>889</v>
      </c>
      <c r="E474" t="s">
        <v>1850</v>
      </c>
      <c r="F474" t="s">
        <v>1835</v>
      </c>
      <c r="G474" t="s">
        <v>4</v>
      </c>
      <c r="H474" t="s">
        <v>888</v>
      </c>
      <c r="I474" s="1">
        <v>303.30529246067329</v>
      </c>
      <c r="J474" s="2">
        <v>44774</v>
      </c>
      <c r="K474">
        <v>230.43</v>
      </c>
      <c r="L474" cm="1">
        <f t="array" ref="L474">_xlfn.IFS(ISBLANK(K474),0,NOT(ISBLANK(K474)),K474)</f>
        <v>230.43</v>
      </c>
      <c r="M474" s="2">
        <v>45013</v>
      </c>
      <c r="N474" s="3">
        <f t="shared" si="35"/>
        <v>2023</v>
      </c>
      <c r="O474" s="3" t="str">
        <f t="shared" si="36"/>
        <v>Mar-2023</v>
      </c>
      <c r="P474" s="3">
        <f t="shared" si="37"/>
        <v>0</v>
      </c>
      <c r="Q474" s="3" t="b">
        <f t="shared" si="38"/>
        <v>0</v>
      </c>
      <c r="R474">
        <f t="shared" si="39"/>
        <v>239</v>
      </c>
    </row>
    <row r="475" spans="1:18" x14ac:dyDescent="0.4">
      <c r="A475">
        <v>505</v>
      </c>
      <c r="B475" t="s">
        <v>2335</v>
      </c>
      <c r="C475" t="s">
        <v>3210</v>
      </c>
      <c r="D475" t="s">
        <v>899</v>
      </c>
      <c r="E475" t="s">
        <v>1842</v>
      </c>
      <c r="F475" t="s">
        <v>1839</v>
      </c>
      <c r="G475" t="s">
        <v>4</v>
      </c>
      <c r="H475" t="s">
        <v>898</v>
      </c>
      <c r="I475" s="1">
        <v>303.80264194792449</v>
      </c>
      <c r="J475" s="2">
        <v>44862</v>
      </c>
      <c r="K475">
        <v>265.88</v>
      </c>
      <c r="L475" cm="1">
        <f t="array" ref="L475">_xlfn.IFS(ISBLANK(K475),0,NOT(ISBLANK(K475)),K475)</f>
        <v>265.88</v>
      </c>
      <c r="M475" s="2">
        <v>44943</v>
      </c>
      <c r="N475" s="3">
        <f t="shared" si="35"/>
        <v>2023</v>
      </c>
      <c r="O475" s="3" t="str">
        <f t="shared" si="36"/>
        <v>Jan-2023</v>
      </c>
      <c r="P475" s="3">
        <f t="shared" si="37"/>
        <v>0</v>
      </c>
      <c r="Q475" s="3" t="b">
        <f t="shared" si="38"/>
        <v>0</v>
      </c>
      <c r="R475">
        <f t="shared" si="39"/>
        <v>81</v>
      </c>
    </row>
    <row r="476" spans="1:18" x14ac:dyDescent="0.4">
      <c r="A476">
        <v>609</v>
      </c>
      <c r="B476" t="s">
        <v>2336</v>
      </c>
      <c r="C476" t="s">
        <v>3211</v>
      </c>
      <c r="D476" t="s">
        <v>719</v>
      </c>
      <c r="E476" t="s">
        <v>1828</v>
      </c>
      <c r="F476" t="s">
        <v>1849</v>
      </c>
      <c r="G476" t="s">
        <v>1</v>
      </c>
      <c r="H476" t="s">
        <v>718</v>
      </c>
      <c r="I476" s="1">
        <v>304.76374717441598</v>
      </c>
      <c r="J476" s="2">
        <v>45019</v>
      </c>
      <c r="K476">
        <v>351.17</v>
      </c>
      <c r="L476" cm="1">
        <f t="array" ref="L476">_xlfn.IFS(ISBLANK(K476),0,NOT(ISBLANK(K476)),K476)</f>
        <v>351.17</v>
      </c>
      <c r="M476" s="2">
        <v>44916</v>
      </c>
      <c r="N476" s="3">
        <f t="shared" si="35"/>
        <v>2022</v>
      </c>
      <c r="O476" s="3" t="str">
        <f t="shared" si="36"/>
        <v>Dec-2022</v>
      </c>
      <c r="P476" s="3">
        <f t="shared" si="37"/>
        <v>1</v>
      </c>
      <c r="Q476" s="3" t="b">
        <f t="shared" si="38"/>
        <v>0</v>
      </c>
      <c r="R476">
        <f t="shared" si="39"/>
        <v>-103</v>
      </c>
    </row>
    <row r="477" spans="1:18" x14ac:dyDescent="0.4">
      <c r="A477">
        <v>296</v>
      </c>
      <c r="B477" t="s">
        <v>2337</v>
      </c>
      <c r="C477" t="s">
        <v>3212</v>
      </c>
      <c r="D477" t="s">
        <v>1281</v>
      </c>
      <c r="E477" t="s">
        <v>1850</v>
      </c>
      <c r="F477" t="s">
        <v>1837</v>
      </c>
      <c r="G477" t="s">
        <v>1</v>
      </c>
      <c r="H477" t="s">
        <v>1280</v>
      </c>
      <c r="I477" s="1">
        <v>305.36775254943291</v>
      </c>
      <c r="J477" s="2">
        <v>45089</v>
      </c>
      <c r="K477">
        <v>160.51</v>
      </c>
      <c r="L477" cm="1">
        <f t="array" ref="L477">_xlfn.IFS(ISBLANK(K477),0,NOT(ISBLANK(K477)),K477)</f>
        <v>160.51</v>
      </c>
      <c r="M477" s="2">
        <v>44916</v>
      </c>
      <c r="N477" s="3">
        <f t="shared" si="35"/>
        <v>2022</v>
      </c>
      <c r="O477" s="3" t="str">
        <f t="shared" si="36"/>
        <v>Dec-2022</v>
      </c>
      <c r="P477" s="3">
        <f t="shared" si="37"/>
        <v>0</v>
      </c>
      <c r="Q477" s="3" t="b">
        <f t="shared" si="38"/>
        <v>0</v>
      </c>
      <c r="R477">
        <f t="shared" si="39"/>
        <v>-173</v>
      </c>
    </row>
    <row r="478" spans="1:18" x14ac:dyDescent="0.4">
      <c r="A478">
        <v>773</v>
      </c>
      <c r="B478" t="s">
        <v>2338</v>
      </c>
      <c r="C478" t="s">
        <v>3213</v>
      </c>
      <c r="D478" t="s">
        <v>423</v>
      </c>
      <c r="E478" t="s">
        <v>1842</v>
      </c>
      <c r="F478" t="s">
        <v>1833</v>
      </c>
      <c r="G478" t="s">
        <v>1</v>
      </c>
      <c r="H478" t="s">
        <v>422</v>
      </c>
      <c r="I478" s="1">
        <v>306.45612942781571</v>
      </c>
      <c r="J478" s="2">
        <v>44877</v>
      </c>
      <c r="K478">
        <v>216.94</v>
      </c>
      <c r="L478" cm="1">
        <f t="array" ref="L478">_xlfn.IFS(ISBLANK(K478),0,NOT(ISBLANK(K478)),K478)</f>
        <v>216.94</v>
      </c>
      <c r="M478" s="2">
        <v>45211</v>
      </c>
      <c r="N478" s="3">
        <f t="shared" si="35"/>
        <v>2023</v>
      </c>
      <c r="O478" s="3" t="str">
        <f t="shared" si="36"/>
        <v>Oct-2023</v>
      </c>
      <c r="P478" s="3">
        <f t="shared" si="37"/>
        <v>0</v>
      </c>
      <c r="Q478" s="3" t="b">
        <f t="shared" si="38"/>
        <v>0</v>
      </c>
      <c r="R478">
        <f t="shared" si="39"/>
        <v>334</v>
      </c>
    </row>
    <row r="479" spans="1:18" x14ac:dyDescent="0.4">
      <c r="A479">
        <v>444</v>
      </c>
      <c r="B479" t="s">
        <v>2339</v>
      </c>
      <c r="C479" t="s">
        <v>3214</v>
      </c>
      <c r="D479" t="s">
        <v>1015</v>
      </c>
      <c r="E479" t="s">
        <v>1840</v>
      </c>
      <c r="F479" t="s">
        <v>1851</v>
      </c>
      <c r="G479" t="s">
        <v>4</v>
      </c>
      <c r="H479" t="s">
        <v>1014</v>
      </c>
      <c r="I479" s="1">
        <v>306.87319743604644</v>
      </c>
      <c r="J479" s="2">
        <v>44823</v>
      </c>
      <c r="K479">
        <v>121.32</v>
      </c>
      <c r="L479" cm="1">
        <f t="array" ref="L479">_xlfn.IFS(ISBLANK(K479),0,NOT(ISBLANK(K479)),K479)</f>
        <v>121.32</v>
      </c>
      <c r="M479" s="2">
        <v>44967</v>
      </c>
      <c r="N479" s="3">
        <f t="shared" si="35"/>
        <v>2023</v>
      </c>
      <c r="O479" s="3" t="str">
        <f t="shared" si="36"/>
        <v>Feb-2023</v>
      </c>
      <c r="P479" s="3">
        <f t="shared" si="37"/>
        <v>0</v>
      </c>
      <c r="Q479" s="3" t="b">
        <f t="shared" si="38"/>
        <v>0</v>
      </c>
      <c r="R479">
        <f t="shared" si="39"/>
        <v>144</v>
      </c>
    </row>
    <row r="480" spans="1:18" x14ac:dyDescent="0.4">
      <c r="A480">
        <v>728</v>
      </c>
      <c r="B480" t="s">
        <v>2340</v>
      </c>
      <c r="C480" t="s">
        <v>3215</v>
      </c>
      <c r="D480" t="s">
        <v>507</v>
      </c>
      <c r="E480" t="s">
        <v>1842</v>
      </c>
      <c r="F480" t="s">
        <v>1831</v>
      </c>
      <c r="G480" t="s">
        <v>1</v>
      </c>
      <c r="H480" t="s">
        <v>506</v>
      </c>
      <c r="I480" s="1">
        <v>307.13090843159659</v>
      </c>
      <c r="J480" s="2">
        <v>44923</v>
      </c>
      <c r="K480">
        <v>298.94</v>
      </c>
      <c r="L480" cm="1">
        <f t="array" ref="L480">_xlfn.IFS(ISBLANK(K480),0,NOT(ISBLANK(K480)),K480)</f>
        <v>298.94</v>
      </c>
      <c r="M480" s="2">
        <v>45015</v>
      </c>
      <c r="N480" s="3">
        <f t="shared" si="35"/>
        <v>2023</v>
      </c>
      <c r="O480" s="3" t="str">
        <f t="shared" si="36"/>
        <v>Mar-2023</v>
      </c>
      <c r="P480" s="3">
        <f t="shared" si="37"/>
        <v>0</v>
      </c>
      <c r="Q480" s="3" t="b">
        <f t="shared" si="38"/>
        <v>0</v>
      </c>
      <c r="R480">
        <f t="shared" si="39"/>
        <v>92</v>
      </c>
    </row>
    <row r="481" spans="1:18" x14ac:dyDescent="0.4">
      <c r="A481">
        <v>115</v>
      </c>
      <c r="B481" t="s">
        <v>2341</v>
      </c>
      <c r="C481" t="s">
        <v>3216</v>
      </c>
      <c r="D481" t="s">
        <v>1613</v>
      </c>
      <c r="E481" t="s">
        <v>1830</v>
      </c>
      <c r="F481" t="s">
        <v>1846</v>
      </c>
      <c r="G481" t="s">
        <v>1</v>
      </c>
      <c r="H481" t="s">
        <v>1612</v>
      </c>
      <c r="I481" s="1">
        <v>307.48166430776951</v>
      </c>
      <c r="J481" s="2">
        <v>45067</v>
      </c>
      <c r="K481">
        <v>438.58</v>
      </c>
      <c r="L481" cm="1">
        <f t="array" ref="L481">_xlfn.IFS(ISBLANK(K481),0,NOT(ISBLANK(K481)),K481)</f>
        <v>438.58</v>
      </c>
      <c r="M481" s="2">
        <v>45127</v>
      </c>
      <c r="N481" s="3">
        <f t="shared" si="35"/>
        <v>2023</v>
      </c>
      <c r="O481" s="3" t="str">
        <f t="shared" si="36"/>
        <v>Jul-2023</v>
      </c>
      <c r="P481" s="3">
        <f t="shared" si="37"/>
        <v>1</v>
      </c>
      <c r="Q481" s="3" t="b">
        <f t="shared" si="38"/>
        <v>0</v>
      </c>
      <c r="R481">
        <f t="shared" si="39"/>
        <v>60</v>
      </c>
    </row>
    <row r="482" spans="1:18" x14ac:dyDescent="0.4">
      <c r="A482">
        <v>221</v>
      </c>
      <c r="B482" t="s">
        <v>2342</v>
      </c>
      <c r="C482" t="s">
        <v>3217</v>
      </c>
      <c r="D482" t="s">
        <v>1421</v>
      </c>
      <c r="E482" t="s">
        <v>1850</v>
      </c>
      <c r="F482" t="s">
        <v>1835</v>
      </c>
      <c r="G482" t="s">
        <v>1</v>
      </c>
      <c r="H482" t="s">
        <v>1420</v>
      </c>
      <c r="I482" s="1">
        <v>307.48700162183178</v>
      </c>
      <c r="J482" s="2">
        <v>44921</v>
      </c>
      <c r="K482">
        <v>141.5</v>
      </c>
      <c r="L482" cm="1">
        <f t="array" ref="L482">_xlfn.IFS(ISBLANK(K482),0,NOT(ISBLANK(K482)),K482)</f>
        <v>141.5</v>
      </c>
      <c r="M482" s="2">
        <v>44887</v>
      </c>
      <c r="N482" s="3">
        <f t="shared" si="35"/>
        <v>2022</v>
      </c>
      <c r="O482" s="3" t="str">
        <f t="shared" si="36"/>
        <v>Nov-2022</v>
      </c>
      <c r="P482" s="3">
        <f t="shared" si="37"/>
        <v>0</v>
      </c>
      <c r="Q482" s="3" t="b">
        <f t="shared" si="38"/>
        <v>0</v>
      </c>
      <c r="R482">
        <f t="shared" si="39"/>
        <v>-34</v>
      </c>
    </row>
    <row r="483" spans="1:18" x14ac:dyDescent="0.4">
      <c r="A483">
        <v>76</v>
      </c>
      <c r="B483" t="s">
        <v>2343</v>
      </c>
      <c r="C483" t="s">
        <v>3218</v>
      </c>
      <c r="D483" t="s">
        <v>1677</v>
      </c>
      <c r="E483" t="s">
        <v>1847</v>
      </c>
      <c r="F483" t="s">
        <v>1851</v>
      </c>
      <c r="G483" t="s">
        <v>4</v>
      </c>
      <c r="H483" t="s">
        <v>1676</v>
      </c>
      <c r="I483" s="1">
        <v>308.99898103287347</v>
      </c>
      <c r="J483" s="2">
        <v>45049</v>
      </c>
      <c r="K483">
        <v>234.62</v>
      </c>
      <c r="L483" cm="1">
        <f t="array" ref="L483">_xlfn.IFS(ISBLANK(K483),0,NOT(ISBLANK(K483)),K483)</f>
        <v>234.62</v>
      </c>
      <c r="M483" s="2">
        <v>45004</v>
      </c>
      <c r="N483" s="3">
        <f t="shared" si="35"/>
        <v>2023</v>
      </c>
      <c r="O483" s="3" t="str">
        <f t="shared" si="36"/>
        <v>Mar-2023</v>
      </c>
      <c r="P483" s="3">
        <f t="shared" si="37"/>
        <v>0</v>
      </c>
      <c r="Q483" s="3" t="b">
        <f t="shared" si="38"/>
        <v>0</v>
      </c>
      <c r="R483">
        <f t="shared" si="39"/>
        <v>-45</v>
      </c>
    </row>
    <row r="484" spans="1:18" x14ac:dyDescent="0.4">
      <c r="A484">
        <v>86</v>
      </c>
      <c r="B484" t="s">
        <v>2344</v>
      </c>
      <c r="C484" t="s">
        <v>2807</v>
      </c>
      <c r="D484" t="s">
        <v>1659</v>
      </c>
      <c r="E484" t="s">
        <v>1840</v>
      </c>
      <c r="F484" t="s">
        <v>1833</v>
      </c>
      <c r="G484" t="s">
        <v>4</v>
      </c>
      <c r="H484" t="s">
        <v>1658</v>
      </c>
      <c r="I484" s="1">
        <v>309.38044466138098</v>
      </c>
      <c r="J484" s="2">
        <v>44817</v>
      </c>
      <c r="K484">
        <v>252.93</v>
      </c>
      <c r="L484" cm="1">
        <f t="array" ref="L484">_xlfn.IFS(ISBLANK(K484),0,NOT(ISBLANK(K484)),K484)</f>
        <v>252.93</v>
      </c>
      <c r="M484" s="2">
        <v>44947</v>
      </c>
      <c r="N484" s="3">
        <f t="shared" si="35"/>
        <v>2023</v>
      </c>
      <c r="O484" s="3" t="str">
        <f t="shared" si="36"/>
        <v>Jan-2023</v>
      </c>
      <c r="P484" s="3">
        <f t="shared" si="37"/>
        <v>0</v>
      </c>
      <c r="Q484" s="3" t="b">
        <f t="shared" si="38"/>
        <v>0</v>
      </c>
      <c r="R484">
        <f t="shared" si="39"/>
        <v>130</v>
      </c>
    </row>
    <row r="485" spans="1:18" x14ac:dyDescent="0.4">
      <c r="A485">
        <v>189</v>
      </c>
      <c r="B485" t="s">
        <v>2345</v>
      </c>
      <c r="C485" t="s">
        <v>3219</v>
      </c>
      <c r="D485" t="s">
        <v>1481</v>
      </c>
      <c r="E485" t="s">
        <v>1847</v>
      </c>
      <c r="F485" t="s">
        <v>1831</v>
      </c>
      <c r="G485" t="s">
        <v>1</v>
      </c>
      <c r="H485" t="s">
        <v>1480</v>
      </c>
      <c r="I485" s="1">
        <v>309.54736638368928</v>
      </c>
      <c r="J485" s="2">
        <v>45109</v>
      </c>
      <c r="K485">
        <v>179.48</v>
      </c>
      <c r="L485" cm="1">
        <f t="array" ref="L485">_xlfn.IFS(ISBLANK(K485),0,NOT(ISBLANK(K485)),K485)</f>
        <v>179.48</v>
      </c>
      <c r="M485" s="2">
        <v>45067</v>
      </c>
      <c r="N485" s="3">
        <f t="shared" si="35"/>
        <v>2023</v>
      </c>
      <c r="O485" s="3" t="str">
        <f t="shared" si="36"/>
        <v>May-2023</v>
      </c>
      <c r="P485" s="3">
        <f t="shared" si="37"/>
        <v>0</v>
      </c>
      <c r="Q485" s="3" t="b">
        <f t="shared" si="38"/>
        <v>0</v>
      </c>
      <c r="R485">
        <f t="shared" si="39"/>
        <v>-42</v>
      </c>
    </row>
    <row r="486" spans="1:18" x14ac:dyDescent="0.4">
      <c r="A486">
        <v>796</v>
      </c>
      <c r="B486" t="s">
        <v>2346</v>
      </c>
      <c r="C486" t="s">
        <v>3220</v>
      </c>
      <c r="D486" t="s">
        <v>383</v>
      </c>
      <c r="E486" t="s">
        <v>1828</v>
      </c>
      <c r="F486" t="s">
        <v>1844</v>
      </c>
      <c r="G486" t="s">
        <v>4</v>
      </c>
      <c r="H486" t="s">
        <v>382</v>
      </c>
      <c r="I486" s="1">
        <v>309.86490542782695</v>
      </c>
      <c r="J486" s="2">
        <v>45012</v>
      </c>
      <c r="K486">
        <v>229.87</v>
      </c>
      <c r="L486" cm="1">
        <f t="array" ref="L486">_xlfn.IFS(ISBLANK(K486),0,NOT(ISBLANK(K486)),K486)</f>
        <v>229.87</v>
      </c>
      <c r="M486" s="2">
        <v>45174</v>
      </c>
      <c r="N486" s="3">
        <f t="shared" si="35"/>
        <v>2023</v>
      </c>
      <c r="O486" s="3" t="str">
        <f t="shared" si="36"/>
        <v>Sep-2023</v>
      </c>
      <c r="P486" s="3">
        <f t="shared" si="37"/>
        <v>0</v>
      </c>
      <c r="Q486" s="3" t="b">
        <f t="shared" si="38"/>
        <v>0</v>
      </c>
      <c r="R486">
        <f t="shared" si="39"/>
        <v>162</v>
      </c>
    </row>
    <row r="487" spans="1:18" x14ac:dyDescent="0.4">
      <c r="A487">
        <v>888</v>
      </c>
      <c r="B487" t="s">
        <v>2347</v>
      </c>
      <c r="C487" t="s">
        <v>3221</v>
      </c>
      <c r="D487" t="s">
        <v>205</v>
      </c>
      <c r="E487" t="s">
        <v>1838</v>
      </c>
      <c r="F487" t="s">
        <v>1835</v>
      </c>
      <c r="G487" t="s">
        <v>1</v>
      </c>
      <c r="H487" t="s">
        <v>204</v>
      </c>
      <c r="I487" s="1">
        <v>309.91971961816535</v>
      </c>
      <c r="J487" s="2">
        <v>44993</v>
      </c>
      <c r="K487">
        <v>149.38999999999999</v>
      </c>
      <c r="L487" cm="1">
        <f t="array" ref="L487">_xlfn.IFS(ISBLANK(K487),0,NOT(ISBLANK(K487)),K487)</f>
        <v>149.38999999999999</v>
      </c>
      <c r="M487" s="2">
        <v>45208</v>
      </c>
      <c r="N487" s="3">
        <f t="shared" si="35"/>
        <v>2023</v>
      </c>
      <c r="O487" s="3" t="str">
        <f t="shared" si="36"/>
        <v>Oct-2023</v>
      </c>
      <c r="P487" s="3">
        <f t="shared" si="37"/>
        <v>0</v>
      </c>
      <c r="Q487" s="3" t="b">
        <f t="shared" si="38"/>
        <v>0</v>
      </c>
      <c r="R487">
        <f t="shared" si="39"/>
        <v>215</v>
      </c>
    </row>
    <row r="488" spans="1:18" x14ac:dyDescent="0.4">
      <c r="A488">
        <v>567</v>
      </c>
      <c r="B488" t="s">
        <v>2348</v>
      </c>
      <c r="C488" t="s">
        <v>3222</v>
      </c>
      <c r="D488" t="s">
        <v>795</v>
      </c>
      <c r="E488" t="s">
        <v>1836</v>
      </c>
      <c r="F488" t="s">
        <v>1851</v>
      </c>
      <c r="G488" t="s">
        <v>1</v>
      </c>
      <c r="H488" t="s">
        <v>794</v>
      </c>
      <c r="I488" s="1">
        <v>311.19374548025064</v>
      </c>
      <c r="J488" s="2">
        <v>45063</v>
      </c>
      <c r="L488" cm="1">
        <f t="array" ref="L488">_xlfn.IFS(ISBLANK(K488),0,NOT(ISBLANK(K488)),K488)</f>
        <v>0</v>
      </c>
      <c r="M488" s="2">
        <v>45094</v>
      </c>
      <c r="N488" s="3">
        <f t="shared" si="35"/>
        <v>2023</v>
      </c>
      <c r="O488" s="3" t="str">
        <f t="shared" si="36"/>
        <v>Jun-2023</v>
      </c>
      <c r="P488" s="3">
        <f t="shared" si="37"/>
        <v>0</v>
      </c>
      <c r="Q488" s="3" t="b">
        <f t="shared" si="38"/>
        <v>0</v>
      </c>
      <c r="R488">
        <f t="shared" si="39"/>
        <v>31</v>
      </c>
    </row>
    <row r="489" spans="1:18" x14ac:dyDescent="0.4">
      <c r="A489">
        <v>356</v>
      </c>
      <c r="B489" t="s">
        <v>2349</v>
      </c>
      <c r="C489" t="s">
        <v>3223</v>
      </c>
      <c r="D489" t="s">
        <v>1169</v>
      </c>
      <c r="E489" t="s">
        <v>1850</v>
      </c>
      <c r="F489" t="s">
        <v>1833</v>
      </c>
      <c r="G489" t="s">
        <v>4</v>
      </c>
      <c r="H489" t="s">
        <v>1168</v>
      </c>
      <c r="I489" s="1">
        <v>311.71402082159528</v>
      </c>
      <c r="J489" s="2">
        <v>44771</v>
      </c>
      <c r="K489">
        <v>438.95</v>
      </c>
      <c r="L489" cm="1">
        <f t="array" ref="L489">_xlfn.IFS(ISBLANK(K489),0,NOT(ISBLANK(K489)),K489)</f>
        <v>438.95</v>
      </c>
      <c r="M489" s="2">
        <v>44922</v>
      </c>
      <c r="N489" s="3">
        <f t="shared" si="35"/>
        <v>2022</v>
      </c>
      <c r="O489" s="3" t="str">
        <f t="shared" si="36"/>
        <v>Dec-2022</v>
      </c>
      <c r="P489" s="3">
        <f t="shared" si="37"/>
        <v>1</v>
      </c>
      <c r="Q489" s="3" t="b">
        <f t="shared" si="38"/>
        <v>0</v>
      </c>
      <c r="R489">
        <f t="shared" si="39"/>
        <v>151</v>
      </c>
    </row>
    <row r="490" spans="1:18" x14ac:dyDescent="0.4">
      <c r="A490">
        <v>575</v>
      </c>
      <c r="B490" t="s">
        <v>2350</v>
      </c>
      <c r="C490" t="s">
        <v>3224</v>
      </c>
      <c r="D490" t="s">
        <v>779</v>
      </c>
      <c r="E490" t="s">
        <v>1848</v>
      </c>
      <c r="F490" t="s">
        <v>1837</v>
      </c>
      <c r="G490" t="s">
        <v>1</v>
      </c>
      <c r="H490" t="s">
        <v>778</v>
      </c>
      <c r="I490" s="1">
        <v>312.56479753867131</v>
      </c>
      <c r="J490" s="2">
        <v>44826</v>
      </c>
      <c r="K490">
        <v>443.2</v>
      </c>
      <c r="L490" cm="1">
        <f t="array" ref="L490">_xlfn.IFS(ISBLANK(K490),0,NOT(ISBLANK(K490)),K490)</f>
        <v>443.2</v>
      </c>
      <c r="M490" s="2">
        <v>45235</v>
      </c>
      <c r="N490" s="3">
        <f t="shared" si="35"/>
        <v>2023</v>
      </c>
      <c r="O490" s="3" t="str">
        <f t="shared" si="36"/>
        <v>Nov-2023</v>
      </c>
      <c r="P490" s="3">
        <f t="shared" si="37"/>
        <v>1</v>
      </c>
      <c r="Q490" s="3" t="b">
        <f t="shared" si="38"/>
        <v>0</v>
      </c>
      <c r="R490">
        <f t="shared" si="39"/>
        <v>409</v>
      </c>
    </row>
    <row r="491" spans="1:18" x14ac:dyDescent="0.4">
      <c r="A491">
        <v>274</v>
      </c>
      <c r="B491" t="s">
        <v>2351</v>
      </c>
      <c r="C491" t="s">
        <v>3225</v>
      </c>
      <c r="D491" t="s">
        <v>1323</v>
      </c>
      <c r="E491" t="s">
        <v>1840</v>
      </c>
      <c r="F491" t="s">
        <v>1849</v>
      </c>
      <c r="G491" t="s">
        <v>4</v>
      </c>
      <c r="H491" t="s">
        <v>1322</v>
      </c>
      <c r="I491" s="1">
        <v>313.02498185062115</v>
      </c>
      <c r="J491" s="2">
        <v>44921</v>
      </c>
      <c r="K491">
        <v>365.23</v>
      </c>
      <c r="L491" cm="1">
        <f t="array" ref="L491">_xlfn.IFS(ISBLANK(K491),0,NOT(ISBLANK(K491)),K491)</f>
        <v>365.23</v>
      </c>
      <c r="N491" s="3">
        <f t="shared" si="35"/>
        <v>1900</v>
      </c>
      <c r="O491" s="3" t="str">
        <f t="shared" si="36"/>
        <v>Missing Date</v>
      </c>
      <c r="P491" s="3">
        <f t="shared" si="37"/>
        <v>1</v>
      </c>
      <c r="Q491" s="3" t="b">
        <f t="shared" si="38"/>
        <v>1</v>
      </c>
      <c r="R491" t="str">
        <f t="shared" si="39"/>
        <v/>
      </c>
    </row>
    <row r="492" spans="1:18" x14ac:dyDescent="0.4">
      <c r="A492">
        <v>404</v>
      </c>
      <c r="B492" t="s">
        <v>2352</v>
      </c>
      <c r="C492" t="s">
        <v>3226</v>
      </c>
      <c r="D492" t="s">
        <v>1085</v>
      </c>
      <c r="E492" t="s">
        <v>1850</v>
      </c>
      <c r="F492" t="s">
        <v>1831</v>
      </c>
      <c r="G492" t="s">
        <v>4</v>
      </c>
      <c r="H492" t="s">
        <v>1084</v>
      </c>
      <c r="I492" s="1">
        <v>313.02582424450742</v>
      </c>
      <c r="J492" s="2">
        <v>44988</v>
      </c>
      <c r="K492">
        <v>357.63</v>
      </c>
      <c r="L492" cm="1">
        <f t="array" ref="L492">_xlfn.IFS(ISBLANK(K492),0,NOT(ISBLANK(K492)),K492)</f>
        <v>357.63</v>
      </c>
      <c r="M492" s="2">
        <v>45010</v>
      </c>
      <c r="N492" s="3">
        <f t="shared" si="35"/>
        <v>2023</v>
      </c>
      <c r="O492" s="3" t="str">
        <f t="shared" si="36"/>
        <v>Mar-2023</v>
      </c>
      <c r="P492" s="3">
        <f t="shared" si="37"/>
        <v>1</v>
      </c>
      <c r="Q492" s="3" t="b">
        <f t="shared" si="38"/>
        <v>0</v>
      </c>
      <c r="R492">
        <f t="shared" si="39"/>
        <v>22</v>
      </c>
    </row>
    <row r="493" spans="1:18" x14ac:dyDescent="0.4">
      <c r="A493">
        <v>485</v>
      </c>
      <c r="B493" t="s">
        <v>2353</v>
      </c>
      <c r="C493" t="s">
        <v>3227</v>
      </c>
      <c r="D493" t="s">
        <v>937</v>
      </c>
      <c r="E493" t="s">
        <v>1834</v>
      </c>
      <c r="F493" t="s">
        <v>1833</v>
      </c>
      <c r="G493" t="s">
        <v>1</v>
      </c>
      <c r="H493" t="s">
        <v>936</v>
      </c>
      <c r="I493" s="1">
        <v>313.05978294681375</v>
      </c>
      <c r="J493" s="2">
        <v>44928</v>
      </c>
      <c r="K493">
        <v>217.45</v>
      </c>
      <c r="L493" cm="1">
        <f t="array" ref="L493">_xlfn.IFS(ISBLANK(K493),0,NOT(ISBLANK(K493)),K493)</f>
        <v>217.45</v>
      </c>
      <c r="M493" s="2">
        <v>44970</v>
      </c>
      <c r="N493" s="3">
        <f t="shared" si="35"/>
        <v>2023</v>
      </c>
      <c r="O493" s="3" t="str">
        <f t="shared" si="36"/>
        <v>Feb-2023</v>
      </c>
      <c r="P493" s="3">
        <f t="shared" si="37"/>
        <v>0</v>
      </c>
      <c r="Q493" s="3" t="b">
        <f t="shared" si="38"/>
        <v>0</v>
      </c>
      <c r="R493">
        <f t="shared" si="39"/>
        <v>42</v>
      </c>
    </row>
    <row r="494" spans="1:18" x14ac:dyDescent="0.4">
      <c r="A494">
        <v>580</v>
      </c>
      <c r="B494" t="s">
        <v>2354</v>
      </c>
      <c r="C494" t="s">
        <v>3228</v>
      </c>
      <c r="D494" t="s">
        <v>771</v>
      </c>
      <c r="E494" t="s">
        <v>1832</v>
      </c>
      <c r="F494" t="s">
        <v>1851</v>
      </c>
      <c r="G494" t="s">
        <v>1</v>
      </c>
      <c r="H494" t="s">
        <v>770</v>
      </c>
      <c r="I494" s="1">
        <v>313.1519502359273</v>
      </c>
      <c r="J494" s="2">
        <v>45070</v>
      </c>
      <c r="K494">
        <v>490.62</v>
      </c>
      <c r="L494" cm="1">
        <f t="array" ref="L494">_xlfn.IFS(ISBLANK(K494),0,NOT(ISBLANK(K494)),K494)</f>
        <v>490.62</v>
      </c>
      <c r="M494" s="2">
        <v>44944</v>
      </c>
      <c r="N494" s="3">
        <f t="shared" si="35"/>
        <v>2023</v>
      </c>
      <c r="O494" s="3" t="str">
        <f t="shared" si="36"/>
        <v>Jan-2023</v>
      </c>
      <c r="P494" s="3">
        <f t="shared" si="37"/>
        <v>1</v>
      </c>
      <c r="Q494" s="3" t="b">
        <f t="shared" si="38"/>
        <v>0</v>
      </c>
      <c r="R494">
        <f t="shared" si="39"/>
        <v>-126</v>
      </c>
    </row>
    <row r="495" spans="1:18" x14ac:dyDescent="0.4">
      <c r="A495">
        <v>819</v>
      </c>
      <c r="B495" t="s">
        <v>2355</v>
      </c>
      <c r="C495" t="s">
        <v>3229</v>
      </c>
      <c r="D495" t="s">
        <v>339</v>
      </c>
      <c r="E495" t="s">
        <v>1842</v>
      </c>
      <c r="F495" t="s">
        <v>1849</v>
      </c>
      <c r="G495" t="s">
        <v>4</v>
      </c>
      <c r="H495" t="s">
        <v>338</v>
      </c>
      <c r="I495" s="1">
        <v>313.25826985670489</v>
      </c>
      <c r="J495" s="2">
        <v>45069</v>
      </c>
      <c r="K495">
        <v>293.14</v>
      </c>
      <c r="L495" cm="1">
        <f t="array" ref="L495">_xlfn.IFS(ISBLANK(K495),0,NOT(ISBLANK(K495)),K495)</f>
        <v>293.14</v>
      </c>
      <c r="M495" s="2">
        <v>45018</v>
      </c>
      <c r="N495" s="3">
        <f t="shared" si="35"/>
        <v>2023</v>
      </c>
      <c r="O495" s="3" t="str">
        <f t="shared" si="36"/>
        <v>Apr-2023</v>
      </c>
      <c r="P495" s="3">
        <f t="shared" si="37"/>
        <v>0</v>
      </c>
      <c r="Q495" s="3" t="b">
        <f t="shared" si="38"/>
        <v>0</v>
      </c>
      <c r="R495">
        <f t="shared" si="39"/>
        <v>-51</v>
      </c>
    </row>
    <row r="496" spans="1:18" x14ac:dyDescent="0.4">
      <c r="A496">
        <v>160</v>
      </c>
      <c r="B496" t="s">
        <v>2356</v>
      </c>
      <c r="C496" t="s">
        <v>2083</v>
      </c>
      <c r="D496" t="s">
        <v>1531</v>
      </c>
      <c r="E496" t="s">
        <v>1828</v>
      </c>
      <c r="F496" t="s">
        <v>1844</v>
      </c>
      <c r="G496" t="s">
        <v>1</v>
      </c>
      <c r="H496" t="s">
        <v>1530</v>
      </c>
      <c r="I496" s="1">
        <v>314.06756892632541</v>
      </c>
      <c r="J496" s="2">
        <v>45137</v>
      </c>
      <c r="K496">
        <v>393.79</v>
      </c>
      <c r="L496" cm="1">
        <f t="array" ref="L496">_xlfn.IFS(ISBLANK(K496),0,NOT(ISBLANK(K496)),K496)</f>
        <v>393.79</v>
      </c>
      <c r="M496" s="2">
        <v>45170</v>
      </c>
      <c r="N496" s="3">
        <f t="shared" si="35"/>
        <v>2023</v>
      </c>
      <c r="O496" s="3" t="str">
        <f t="shared" si="36"/>
        <v>Sep-2023</v>
      </c>
      <c r="P496" s="3">
        <f t="shared" si="37"/>
        <v>1</v>
      </c>
      <c r="Q496" s="3" t="b">
        <f t="shared" si="38"/>
        <v>0</v>
      </c>
      <c r="R496">
        <f t="shared" si="39"/>
        <v>33</v>
      </c>
    </row>
    <row r="497" spans="1:18" x14ac:dyDescent="0.4">
      <c r="A497">
        <v>138</v>
      </c>
      <c r="B497" t="s">
        <v>2357</v>
      </c>
      <c r="C497" t="s">
        <v>3230</v>
      </c>
      <c r="D497" t="s">
        <v>1573</v>
      </c>
      <c r="E497" t="s">
        <v>1841</v>
      </c>
      <c r="F497" t="s">
        <v>1852</v>
      </c>
      <c r="G497" t="s">
        <v>1</v>
      </c>
      <c r="H497" t="s">
        <v>1572</v>
      </c>
      <c r="I497" s="1">
        <v>315.25208425466838</v>
      </c>
      <c r="J497" s="2">
        <v>45011</v>
      </c>
      <c r="K497">
        <v>182.26</v>
      </c>
      <c r="L497" cm="1">
        <f t="array" ref="L497">_xlfn.IFS(ISBLANK(K497),0,NOT(ISBLANK(K497)),K497)</f>
        <v>182.26</v>
      </c>
      <c r="M497" s="2">
        <v>44926</v>
      </c>
      <c r="N497" s="3">
        <f t="shared" si="35"/>
        <v>2022</v>
      </c>
      <c r="O497" s="3" t="str">
        <f t="shared" si="36"/>
        <v>Dec-2022</v>
      </c>
      <c r="P497" s="3">
        <f t="shared" si="37"/>
        <v>0</v>
      </c>
      <c r="Q497" s="3" t="b">
        <f t="shared" si="38"/>
        <v>0</v>
      </c>
      <c r="R497">
        <f t="shared" si="39"/>
        <v>-85</v>
      </c>
    </row>
    <row r="498" spans="1:18" x14ac:dyDescent="0.4">
      <c r="A498">
        <v>949</v>
      </c>
      <c r="B498" t="s">
        <v>2358</v>
      </c>
      <c r="C498" t="s">
        <v>3231</v>
      </c>
      <c r="D498" t="s">
        <v>93</v>
      </c>
      <c r="E498" t="s">
        <v>1838</v>
      </c>
      <c r="F498" t="s">
        <v>1829</v>
      </c>
      <c r="G498" t="s">
        <v>4</v>
      </c>
      <c r="H498" t="s">
        <v>92</v>
      </c>
      <c r="I498" s="1">
        <v>315.32224446054158</v>
      </c>
      <c r="J498" s="2">
        <v>44977</v>
      </c>
      <c r="K498">
        <v>377.56</v>
      </c>
      <c r="L498" cm="1">
        <f t="array" ref="L498">_xlfn.IFS(ISBLANK(K498),0,NOT(ISBLANK(K498)),K498)</f>
        <v>377.56</v>
      </c>
      <c r="M498" s="2">
        <v>45096</v>
      </c>
      <c r="N498" s="3">
        <f t="shared" si="35"/>
        <v>2023</v>
      </c>
      <c r="O498" s="3" t="str">
        <f t="shared" si="36"/>
        <v>Jun-2023</v>
      </c>
      <c r="P498" s="3">
        <f t="shared" si="37"/>
        <v>1</v>
      </c>
      <c r="Q498" s="3" t="b">
        <f t="shared" si="38"/>
        <v>0</v>
      </c>
      <c r="R498">
        <f t="shared" si="39"/>
        <v>119</v>
      </c>
    </row>
    <row r="499" spans="1:18" x14ac:dyDescent="0.4">
      <c r="A499">
        <v>380</v>
      </c>
      <c r="B499" t="s">
        <v>2359</v>
      </c>
      <c r="C499" t="s">
        <v>3232</v>
      </c>
      <c r="D499" t="s">
        <v>1127</v>
      </c>
      <c r="E499" t="s">
        <v>1840</v>
      </c>
      <c r="F499" t="s">
        <v>1852</v>
      </c>
      <c r="G499" t="s">
        <v>1</v>
      </c>
      <c r="H499" t="s">
        <v>1126</v>
      </c>
      <c r="I499" s="1">
        <v>316.03713490090229</v>
      </c>
      <c r="J499" s="2"/>
      <c r="K499">
        <v>226.48</v>
      </c>
      <c r="L499" cm="1">
        <f t="array" ref="L499">_xlfn.IFS(ISBLANK(K499),0,NOT(ISBLANK(K499)),K499)</f>
        <v>226.48</v>
      </c>
      <c r="M499" s="2">
        <v>45052</v>
      </c>
      <c r="N499" s="3">
        <f t="shared" si="35"/>
        <v>2023</v>
      </c>
      <c r="O499" s="3" t="str">
        <f t="shared" si="36"/>
        <v>May-2023</v>
      </c>
      <c r="P499" s="3">
        <f t="shared" si="37"/>
        <v>0</v>
      </c>
      <c r="Q499" s="3" t="b">
        <f t="shared" si="38"/>
        <v>1</v>
      </c>
      <c r="R499" t="str">
        <f t="shared" si="39"/>
        <v/>
      </c>
    </row>
    <row r="500" spans="1:18" x14ac:dyDescent="0.4">
      <c r="A500">
        <v>933</v>
      </c>
      <c r="B500" t="s">
        <v>2360</v>
      </c>
      <c r="C500" t="s">
        <v>3233</v>
      </c>
      <c r="D500" t="s">
        <v>123</v>
      </c>
      <c r="E500" t="s">
        <v>1836</v>
      </c>
      <c r="F500" t="s">
        <v>1852</v>
      </c>
      <c r="G500" t="s">
        <v>4</v>
      </c>
      <c r="H500" t="s">
        <v>122</v>
      </c>
      <c r="I500" s="1">
        <v>316.27638048907858</v>
      </c>
      <c r="J500" s="2">
        <v>44840</v>
      </c>
      <c r="K500">
        <v>304.08999999999997</v>
      </c>
      <c r="L500" cm="1">
        <f t="array" ref="L500">_xlfn.IFS(ISBLANK(K500),0,NOT(ISBLANK(K500)),K500)</f>
        <v>304.08999999999997</v>
      </c>
      <c r="M500" s="2">
        <v>45177</v>
      </c>
      <c r="N500" s="3">
        <f t="shared" si="35"/>
        <v>2023</v>
      </c>
      <c r="O500" s="3" t="str">
        <f t="shared" si="36"/>
        <v>Sep-2023</v>
      </c>
      <c r="P500" s="3">
        <f t="shared" si="37"/>
        <v>0</v>
      </c>
      <c r="Q500" s="3" t="b">
        <f t="shared" si="38"/>
        <v>0</v>
      </c>
      <c r="R500">
        <f t="shared" si="39"/>
        <v>337</v>
      </c>
    </row>
    <row r="501" spans="1:18" x14ac:dyDescent="0.4">
      <c r="A501">
        <v>238</v>
      </c>
      <c r="B501" t="s">
        <v>2361</v>
      </c>
      <c r="C501" t="s">
        <v>3234</v>
      </c>
      <c r="D501" t="s">
        <v>1389</v>
      </c>
      <c r="E501" t="s">
        <v>1830</v>
      </c>
      <c r="F501" t="s">
        <v>1831</v>
      </c>
      <c r="G501" t="s">
        <v>1</v>
      </c>
      <c r="H501" t="s">
        <v>1388</v>
      </c>
      <c r="I501" s="1">
        <v>317.1166788614226</v>
      </c>
      <c r="J501" s="2">
        <v>45134</v>
      </c>
      <c r="K501">
        <v>202</v>
      </c>
      <c r="L501" cm="1">
        <f t="array" ref="L501">_xlfn.IFS(ISBLANK(K501),0,NOT(ISBLANK(K501)),K501)</f>
        <v>202</v>
      </c>
      <c r="M501" s="2">
        <v>45218</v>
      </c>
      <c r="N501" s="3">
        <f t="shared" si="35"/>
        <v>2023</v>
      </c>
      <c r="O501" s="3" t="str">
        <f t="shared" si="36"/>
        <v>Oct-2023</v>
      </c>
      <c r="P501" s="3">
        <f t="shared" si="37"/>
        <v>0</v>
      </c>
      <c r="Q501" s="3" t="b">
        <f t="shared" si="38"/>
        <v>0</v>
      </c>
      <c r="R501">
        <f t="shared" si="39"/>
        <v>84</v>
      </c>
    </row>
    <row r="502" spans="1:18" x14ac:dyDescent="0.4">
      <c r="A502">
        <v>98</v>
      </c>
      <c r="B502" t="s">
        <v>2362</v>
      </c>
      <c r="C502" t="s">
        <v>3235</v>
      </c>
      <c r="D502" t="s">
        <v>1639</v>
      </c>
      <c r="E502" t="s">
        <v>1832</v>
      </c>
      <c r="F502" t="s">
        <v>1831</v>
      </c>
      <c r="G502" t="s">
        <v>4</v>
      </c>
      <c r="H502" t="s">
        <v>1638</v>
      </c>
      <c r="I502" s="1">
        <v>317.30517339578404</v>
      </c>
      <c r="J502" s="2">
        <v>44926</v>
      </c>
      <c r="K502">
        <v>375.06</v>
      </c>
      <c r="L502" cm="1">
        <f t="array" ref="L502">_xlfn.IFS(ISBLANK(K502),0,NOT(ISBLANK(K502)),K502)</f>
        <v>375.06</v>
      </c>
      <c r="M502" s="2">
        <v>44913</v>
      </c>
      <c r="N502" s="3">
        <f t="shared" si="35"/>
        <v>2022</v>
      </c>
      <c r="O502" s="3" t="str">
        <f t="shared" si="36"/>
        <v>Dec-2022</v>
      </c>
      <c r="P502" s="3">
        <f t="shared" si="37"/>
        <v>1</v>
      </c>
      <c r="Q502" s="3" t="b">
        <f t="shared" si="38"/>
        <v>0</v>
      </c>
      <c r="R502">
        <f t="shared" si="39"/>
        <v>-13</v>
      </c>
    </row>
    <row r="503" spans="1:18" x14ac:dyDescent="0.4">
      <c r="A503">
        <v>352</v>
      </c>
      <c r="B503" t="s">
        <v>2363</v>
      </c>
      <c r="C503" t="s">
        <v>3236</v>
      </c>
      <c r="D503" t="s">
        <v>1177</v>
      </c>
      <c r="E503" t="s">
        <v>1843</v>
      </c>
      <c r="F503" t="s">
        <v>1853</v>
      </c>
      <c r="G503" t="s">
        <v>4</v>
      </c>
      <c r="H503" t="s">
        <v>1176</v>
      </c>
      <c r="I503" s="1">
        <v>317.74632000775063</v>
      </c>
      <c r="J503" s="2">
        <v>45019</v>
      </c>
      <c r="K503">
        <v>253.05</v>
      </c>
      <c r="L503" cm="1">
        <f t="array" ref="L503">_xlfn.IFS(ISBLANK(K503),0,NOT(ISBLANK(K503)),K503)</f>
        <v>253.05</v>
      </c>
      <c r="M503" s="2">
        <v>45204</v>
      </c>
      <c r="N503" s="3">
        <f t="shared" si="35"/>
        <v>2023</v>
      </c>
      <c r="O503" s="3" t="str">
        <f t="shared" si="36"/>
        <v>Oct-2023</v>
      </c>
      <c r="P503" s="3">
        <f t="shared" si="37"/>
        <v>0</v>
      </c>
      <c r="Q503" s="3" t="b">
        <f t="shared" si="38"/>
        <v>0</v>
      </c>
      <c r="R503">
        <f t="shared" si="39"/>
        <v>185</v>
      </c>
    </row>
    <row r="504" spans="1:18" x14ac:dyDescent="0.4">
      <c r="A504">
        <v>971</v>
      </c>
      <c r="B504" t="s">
        <v>2364</v>
      </c>
      <c r="C504" t="s">
        <v>3237</v>
      </c>
      <c r="D504" t="s">
        <v>55</v>
      </c>
      <c r="E504" t="s">
        <v>1845</v>
      </c>
      <c r="F504" t="s">
        <v>1839</v>
      </c>
      <c r="G504" t="s">
        <v>4</v>
      </c>
      <c r="H504" t="s">
        <v>54</v>
      </c>
      <c r="I504" s="1">
        <v>319.04197811215226</v>
      </c>
      <c r="J504" s="2">
        <v>45145</v>
      </c>
      <c r="K504">
        <v>278.87</v>
      </c>
      <c r="L504" cm="1">
        <f t="array" ref="L504">_xlfn.IFS(ISBLANK(K504),0,NOT(ISBLANK(K504)),K504)</f>
        <v>278.87</v>
      </c>
      <c r="M504" s="2">
        <v>45182</v>
      </c>
      <c r="N504" s="3">
        <f t="shared" si="35"/>
        <v>2023</v>
      </c>
      <c r="O504" s="3" t="str">
        <f t="shared" si="36"/>
        <v>Sep-2023</v>
      </c>
      <c r="P504" s="3">
        <f t="shared" si="37"/>
        <v>0</v>
      </c>
      <c r="Q504" s="3" t="b">
        <f t="shared" si="38"/>
        <v>0</v>
      </c>
      <c r="R504">
        <f t="shared" si="39"/>
        <v>37</v>
      </c>
    </row>
    <row r="505" spans="1:18" x14ac:dyDescent="0.4">
      <c r="A505">
        <v>101</v>
      </c>
      <c r="B505" t="s">
        <v>2365</v>
      </c>
      <c r="C505" t="s">
        <v>3238</v>
      </c>
      <c r="D505" t="s">
        <v>1633</v>
      </c>
      <c r="E505" t="s">
        <v>1838</v>
      </c>
      <c r="F505" t="s">
        <v>1835</v>
      </c>
      <c r="G505" t="s">
        <v>4</v>
      </c>
      <c r="H505" t="s">
        <v>1632</v>
      </c>
      <c r="I505" s="1">
        <v>319.33672236613256</v>
      </c>
      <c r="J505" s="2">
        <v>45060</v>
      </c>
      <c r="K505">
        <v>171.89</v>
      </c>
      <c r="L505" cm="1">
        <f t="array" ref="L505">_xlfn.IFS(ISBLANK(K505),0,NOT(ISBLANK(K505)),K505)</f>
        <v>171.89</v>
      </c>
      <c r="M505" s="2">
        <v>45213</v>
      </c>
      <c r="N505" s="3">
        <f t="shared" si="35"/>
        <v>2023</v>
      </c>
      <c r="O505" s="3" t="str">
        <f t="shared" si="36"/>
        <v>Oct-2023</v>
      </c>
      <c r="P505" s="3">
        <f t="shared" si="37"/>
        <v>0</v>
      </c>
      <c r="Q505" s="3" t="b">
        <f t="shared" si="38"/>
        <v>0</v>
      </c>
      <c r="R505">
        <f t="shared" si="39"/>
        <v>153</v>
      </c>
    </row>
    <row r="506" spans="1:18" x14ac:dyDescent="0.4">
      <c r="A506">
        <v>51</v>
      </c>
      <c r="B506" t="s">
        <v>2366</v>
      </c>
      <c r="C506" t="s">
        <v>3239</v>
      </c>
      <c r="D506" t="s">
        <v>1719</v>
      </c>
      <c r="E506" t="s">
        <v>1836</v>
      </c>
      <c r="F506" t="s">
        <v>1852</v>
      </c>
      <c r="G506" t="s">
        <v>4</v>
      </c>
      <c r="H506" t="s">
        <v>1718</v>
      </c>
      <c r="I506" s="1">
        <v>319.92190380916014</v>
      </c>
      <c r="J506" s="2">
        <v>45016</v>
      </c>
      <c r="K506">
        <v>217.68</v>
      </c>
      <c r="L506" cm="1">
        <f t="array" ref="L506">_xlfn.IFS(ISBLANK(K506),0,NOT(ISBLANK(K506)),K506)</f>
        <v>217.68</v>
      </c>
      <c r="M506" s="2">
        <v>45090</v>
      </c>
      <c r="N506" s="3">
        <f t="shared" si="35"/>
        <v>2023</v>
      </c>
      <c r="O506" s="3" t="str">
        <f t="shared" si="36"/>
        <v>Jun-2023</v>
      </c>
      <c r="P506" s="3">
        <f t="shared" si="37"/>
        <v>0</v>
      </c>
      <c r="Q506" s="3" t="b">
        <f t="shared" si="38"/>
        <v>0</v>
      </c>
      <c r="R506">
        <f t="shared" si="39"/>
        <v>74</v>
      </c>
    </row>
    <row r="507" spans="1:18" x14ac:dyDescent="0.4">
      <c r="A507">
        <v>940</v>
      </c>
      <c r="B507" t="s">
        <v>2367</v>
      </c>
      <c r="C507" t="s">
        <v>3240</v>
      </c>
      <c r="D507" t="s">
        <v>109</v>
      </c>
      <c r="E507" t="s">
        <v>1847</v>
      </c>
      <c r="F507" t="s">
        <v>1849</v>
      </c>
      <c r="G507" t="s">
        <v>4</v>
      </c>
      <c r="H507" t="s">
        <v>108</v>
      </c>
      <c r="I507" s="1">
        <v>320.03327043819604</v>
      </c>
      <c r="J507" s="2">
        <v>45107</v>
      </c>
      <c r="K507">
        <v>138.31</v>
      </c>
      <c r="L507" cm="1">
        <f t="array" ref="L507">_xlfn.IFS(ISBLANK(K507),0,NOT(ISBLANK(K507)),K507)</f>
        <v>138.31</v>
      </c>
      <c r="M507" s="2">
        <v>45230</v>
      </c>
      <c r="N507" s="3">
        <f t="shared" si="35"/>
        <v>2023</v>
      </c>
      <c r="O507" s="3" t="str">
        <f t="shared" si="36"/>
        <v>Oct-2023</v>
      </c>
      <c r="P507" s="3">
        <f t="shared" si="37"/>
        <v>0</v>
      </c>
      <c r="Q507" s="3" t="b">
        <f t="shared" si="38"/>
        <v>0</v>
      </c>
      <c r="R507">
        <f t="shared" si="39"/>
        <v>123</v>
      </c>
    </row>
    <row r="508" spans="1:18" x14ac:dyDescent="0.4">
      <c r="A508">
        <v>121</v>
      </c>
      <c r="B508" t="s">
        <v>2368</v>
      </c>
      <c r="C508" t="s">
        <v>3241</v>
      </c>
      <c r="D508" t="s">
        <v>1605</v>
      </c>
      <c r="E508" t="s">
        <v>1838</v>
      </c>
      <c r="F508" t="s">
        <v>1829</v>
      </c>
      <c r="G508" t="s">
        <v>4</v>
      </c>
      <c r="H508" t="s">
        <v>1604</v>
      </c>
      <c r="I508" s="1">
        <v>320.23009526786035</v>
      </c>
      <c r="J508" s="2">
        <v>45190</v>
      </c>
      <c r="K508">
        <v>384.98</v>
      </c>
      <c r="L508" cm="1">
        <f t="array" ref="L508">_xlfn.IFS(ISBLANK(K508),0,NOT(ISBLANK(K508)),K508)</f>
        <v>384.98</v>
      </c>
      <c r="M508" s="2">
        <v>44979</v>
      </c>
      <c r="N508" s="3">
        <f t="shared" si="35"/>
        <v>2023</v>
      </c>
      <c r="O508" s="3" t="str">
        <f t="shared" si="36"/>
        <v>Feb-2023</v>
      </c>
      <c r="P508" s="3">
        <f t="shared" si="37"/>
        <v>1</v>
      </c>
      <c r="Q508" s="3" t="b">
        <f t="shared" si="38"/>
        <v>0</v>
      </c>
      <c r="R508">
        <f t="shared" si="39"/>
        <v>-211</v>
      </c>
    </row>
    <row r="509" spans="1:18" x14ac:dyDescent="0.4">
      <c r="A509">
        <v>870</v>
      </c>
      <c r="B509" t="s">
        <v>2369</v>
      </c>
      <c r="C509" t="s">
        <v>3242</v>
      </c>
      <c r="D509" t="s">
        <v>239</v>
      </c>
      <c r="E509" t="s">
        <v>1832</v>
      </c>
      <c r="F509" t="s">
        <v>1846</v>
      </c>
      <c r="G509" t="s">
        <v>1</v>
      </c>
      <c r="H509" t="s">
        <v>238</v>
      </c>
      <c r="I509" s="1">
        <v>320.49345067485427</v>
      </c>
      <c r="J509" s="2"/>
      <c r="K509">
        <v>477.09</v>
      </c>
      <c r="L509" cm="1">
        <f t="array" ref="L509">_xlfn.IFS(ISBLANK(K509),0,NOT(ISBLANK(K509)),K509)</f>
        <v>477.09</v>
      </c>
      <c r="M509" s="2">
        <v>45084</v>
      </c>
      <c r="N509" s="3">
        <f t="shared" si="35"/>
        <v>2023</v>
      </c>
      <c r="O509" s="3" t="str">
        <f t="shared" si="36"/>
        <v>Jun-2023</v>
      </c>
      <c r="P509" s="3">
        <f t="shared" si="37"/>
        <v>1</v>
      </c>
      <c r="Q509" s="3" t="b">
        <f t="shared" si="38"/>
        <v>1</v>
      </c>
      <c r="R509" t="str">
        <f t="shared" si="39"/>
        <v/>
      </c>
    </row>
    <row r="510" spans="1:18" x14ac:dyDescent="0.4">
      <c r="A510">
        <v>411</v>
      </c>
      <c r="B510" t="s">
        <v>2370</v>
      </c>
      <c r="C510" t="s">
        <v>3243</v>
      </c>
      <c r="D510" t="s">
        <v>1075</v>
      </c>
      <c r="E510" t="s">
        <v>1836</v>
      </c>
      <c r="F510" t="s">
        <v>1839</v>
      </c>
      <c r="G510" t="s">
        <v>1</v>
      </c>
      <c r="H510" t="s">
        <v>1074</v>
      </c>
      <c r="I510" s="1">
        <v>321.36233314662132</v>
      </c>
      <c r="J510" s="2">
        <v>44801</v>
      </c>
      <c r="K510">
        <v>294.31</v>
      </c>
      <c r="L510" cm="1">
        <f t="array" ref="L510">_xlfn.IFS(ISBLANK(K510),0,NOT(ISBLANK(K510)),K510)</f>
        <v>294.31</v>
      </c>
      <c r="M510" s="2">
        <v>45109</v>
      </c>
      <c r="N510" s="3">
        <f t="shared" si="35"/>
        <v>2023</v>
      </c>
      <c r="O510" s="3" t="str">
        <f t="shared" si="36"/>
        <v>Jul-2023</v>
      </c>
      <c r="P510" s="3">
        <f t="shared" si="37"/>
        <v>0</v>
      </c>
      <c r="Q510" s="3" t="b">
        <f t="shared" si="38"/>
        <v>0</v>
      </c>
      <c r="R510">
        <f t="shared" si="39"/>
        <v>308</v>
      </c>
    </row>
    <row r="511" spans="1:18" x14ac:dyDescent="0.4">
      <c r="A511">
        <v>882</v>
      </c>
      <c r="B511" t="s">
        <v>2371</v>
      </c>
      <c r="C511" t="s">
        <v>3244</v>
      </c>
      <c r="D511" t="s">
        <v>217</v>
      </c>
      <c r="E511" t="s">
        <v>1850</v>
      </c>
      <c r="F511" t="s">
        <v>1837</v>
      </c>
      <c r="G511" t="s">
        <v>4</v>
      </c>
      <c r="H511" t="s">
        <v>216</v>
      </c>
      <c r="I511" s="1">
        <v>321.83519596669197</v>
      </c>
      <c r="J511" s="2">
        <v>45098</v>
      </c>
      <c r="K511">
        <v>472.21</v>
      </c>
      <c r="L511" cm="1">
        <f t="array" ref="L511">_xlfn.IFS(ISBLANK(K511),0,NOT(ISBLANK(K511)),K511)</f>
        <v>472.21</v>
      </c>
      <c r="M511" s="2">
        <v>45025</v>
      </c>
      <c r="N511" s="3">
        <f t="shared" si="35"/>
        <v>2023</v>
      </c>
      <c r="O511" s="3" t="str">
        <f t="shared" si="36"/>
        <v>Apr-2023</v>
      </c>
      <c r="P511" s="3">
        <f t="shared" si="37"/>
        <v>1</v>
      </c>
      <c r="Q511" s="3" t="b">
        <f t="shared" si="38"/>
        <v>0</v>
      </c>
      <c r="R511">
        <f t="shared" si="39"/>
        <v>-73</v>
      </c>
    </row>
    <row r="512" spans="1:18" x14ac:dyDescent="0.4">
      <c r="A512">
        <v>503</v>
      </c>
      <c r="B512" t="s">
        <v>2372</v>
      </c>
      <c r="C512" t="s">
        <v>3245</v>
      </c>
      <c r="D512" t="s">
        <v>903</v>
      </c>
      <c r="E512" t="s">
        <v>1840</v>
      </c>
      <c r="F512" t="s">
        <v>1851</v>
      </c>
      <c r="G512" t="s">
        <v>1</v>
      </c>
      <c r="H512" t="s">
        <v>902</v>
      </c>
      <c r="I512" s="1">
        <v>322.01135000952132</v>
      </c>
      <c r="J512" s="2">
        <v>45088</v>
      </c>
      <c r="K512">
        <v>116.67</v>
      </c>
      <c r="L512" cm="1">
        <f t="array" ref="L512">_xlfn.IFS(ISBLANK(K512),0,NOT(ISBLANK(K512)),K512)</f>
        <v>116.67</v>
      </c>
      <c r="M512" s="2">
        <v>45225</v>
      </c>
      <c r="N512" s="3">
        <f t="shared" si="35"/>
        <v>2023</v>
      </c>
      <c r="O512" s="3" t="str">
        <f t="shared" si="36"/>
        <v>Oct-2023</v>
      </c>
      <c r="P512" s="3">
        <f t="shared" si="37"/>
        <v>0</v>
      </c>
      <c r="Q512" s="3" t="b">
        <f t="shared" si="38"/>
        <v>0</v>
      </c>
      <c r="R512">
        <f t="shared" si="39"/>
        <v>137</v>
      </c>
    </row>
    <row r="513" spans="1:18" x14ac:dyDescent="0.4">
      <c r="A513">
        <v>49</v>
      </c>
      <c r="B513" t="s">
        <v>2373</v>
      </c>
      <c r="C513" t="s">
        <v>3246</v>
      </c>
      <c r="D513" t="s">
        <v>1723</v>
      </c>
      <c r="E513" t="s">
        <v>1832</v>
      </c>
      <c r="F513" t="s">
        <v>1846</v>
      </c>
      <c r="G513" t="s">
        <v>4</v>
      </c>
      <c r="H513" t="s">
        <v>1722</v>
      </c>
      <c r="I513" s="1">
        <v>322.10417107382563</v>
      </c>
      <c r="J513" s="2">
        <v>44833</v>
      </c>
      <c r="K513">
        <v>178.05</v>
      </c>
      <c r="L513" cm="1">
        <f t="array" ref="L513">_xlfn.IFS(ISBLANK(K513),0,NOT(ISBLANK(K513)),K513)</f>
        <v>178.05</v>
      </c>
      <c r="M513" s="2">
        <v>44925</v>
      </c>
      <c r="N513" s="3">
        <f t="shared" si="35"/>
        <v>2022</v>
      </c>
      <c r="O513" s="3" t="str">
        <f t="shared" si="36"/>
        <v>Dec-2022</v>
      </c>
      <c r="P513" s="3">
        <f t="shared" si="37"/>
        <v>0</v>
      </c>
      <c r="Q513" s="3" t="b">
        <f t="shared" si="38"/>
        <v>0</v>
      </c>
      <c r="R513">
        <f t="shared" si="39"/>
        <v>92</v>
      </c>
    </row>
    <row r="514" spans="1:18" x14ac:dyDescent="0.4">
      <c r="A514">
        <v>558</v>
      </c>
      <c r="B514" t="s">
        <v>2374</v>
      </c>
      <c r="C514" t="s">
        <v>3247</v>
      </c>
      <c r="D514" t="s">
        <v>811</v>
      </c>
      <c r="E514" t="s">
        <v>1845</v>
      </c>
      <c r="F514" t="s">
        <v>1846</v>
      </c>
      <c r="G514" t="s">
        <v>4</v>
      </c>
      <c r="H514" t="s">
        <v>810</v>
      </c>
      <c r="I514" s="1">
        <v>322.67589531840525</v>
      </c>
      <c r="J514" s="2">
        <v>44873</v>
      </c>
      <c r="K514">
        <v>285.62</v>
      </c>
      <c r="L514" cm="1">
        <f t="array" ref="L514">_xlfn.IFS(ISBLANK(K514),0,NOT(ISBLANK(K514)),K514)</f>
        <v>285.62</v>
      </c>
      <c r="M514" s="2">
        <v>45192</v>
      </c>
      <c r="N514" s="3">
        <f t="shared" si="35"/>
        <v>2023</v>
      </c>
      <c r="O514" s="3" t="str">
        <f t="shared" si="36"/>
        <v>Sep-2023</v>
      </c>
      <c r="P514" s="3">
        <f t="shared" si="37"/>
        <v>0</v>
      </c>
      <c r="Q514" s="3" t="b">
        <f t="shared" si="38"/>
        <v>0</v>
      </c>
      <c r="R514">
        <f t="shared" si="39"/>
        <v>319</v>
      </c>
    </row>
    <row r="515" spans="1:18" x14ac:dyDescent="0.4">
      <c r="A515">
        <v>934</v>
      </c>
      <c r="B515" t="s">
        <v>2375</v>
      </c>
      <c r="C515" t="s">
        <v>2939</v>
      </c>
      <c r="D515" t="s">
        <v>121</v>
      </c>
      <c r="E515" t="s">
        <v>1838</v>
      </c>
      <c r="F515" t="s">
        <v>1839</v>
      </c>
      <c r="G515" t="s">
        <v>1</v>
      </c>
      <c r="H515" t="s">
        <v>120</v>
      </c>
      <c r="I515" s="1">
        <v>323.12882243104173</v>
      </c>
      <c r="J515" s="2">
        <v>45137</v>
      </c>
      <c r="K515">
        <v>314.43</v>
      </c>
      <c r="L515" cm="1">
        <f t="array" ref="L515">_xlfn.IFS(ISBLANK(K515),0,NOT(ISBLANK(K515)),K515)</f>
        <v>314.43</v>
      </c>
      <c r="M515" s="2">
        <v>44917</v>
      </c>
      <c r="N515" s="3">
        <f t="shared" ref="N515:N578" si="40">YEAR(M515)</f>
        <v>2022</v>
      </c>
      <c r="O515" s="3" t="str">
        <f t="shared" ref="O515:O578" si="41">IF(ISBLANK(M515),"Missing Date",TEXT(M515,"MMM-YYYY"))</f>
        <v>Dec-2022</v>
      </c>
      <c r="P515" s="3">
        <f t="shared" ref="P515:P578" si="42">IF(K515&gt;I515,1,0)</f>
        <v>0</v>
      </c>
      <c r="Q515" s="3" t="b">
        <f t="shared" ref="Q515:Q578" si="43">OR(ISBLANK(J515),ISBLANK(M515))</f>
        <v>0</v>
      </c>
      <c r="R515">
        <f t="shared" ref="R515:R578" si="44">IF(Q515,"",M515-J515)</f>
        <v>-220</v>
      </c>
    </row>
    <row r="516" spans="1:18" x14ac:dyDescent="0.4">
      <c r="A516">
        <v>901</v>
      </c>
      <c r="B516" t="s">
        <v>2376</v>
      </c>
      <c r="C516" t="s">
        <v>3248</v>
      </c>
      <c r="D516" t="s">
        <v>179</v>
      </c>
      <c r="E516" t="s">
        <v>1836</v>
      </c>
      <c r="F516" t="s">
        <v>1835</v>
      </c>
      <c r="G516" t="s">
        <v>4</v>
      </c>
      <c r="H516" t="s">
        <v>178</v>
      </c>
      <c r="I516" s="1">
        <v>323.62259334730265</v>
      </c>
      <c r="J516" s="2">
        <v>44803</v>
      </c>
      <c r="K516">
        <v>330.71</v>
      </c>
      <c r="L516" cm="1">
        <f t="array" ref="L516">_xlfn.IFS(ISBLANK(K516),0,NOT(ISBLANK(K516)),K516)</f>
        <v>330.71</v>
      </c>
      <c r="M516" s="2">
        <v>45033</v>
      </c>
      <c r="N516" s="3">
        <f t="shared" si="40"/>
        <v>2023</v>
      </c>
      <c r="O516" s="3" t="str">
        <f t="shared" si="41"/>
        <v>Apr-2023</v>
      </c>
      <c r="P516" s="3">
        <f t="shared" si="42"/>
        <v>1</v>
      </c>
      <c r="Q516" s="3" t="b">
        <f t="shared" si="43"/>
        <v>0</v>
      </c>
      <c r="R516">
        <f t="shared" si="44"/>
        <v>230</v>
      </c>
    </row>
    <row r="517" spans="1:18" x14ac:dyDescent="0.4">
      <c r="A517">
        <v>652</v>
      </c>
      <c r="B517" t="s">
        <v>2377</v>
      </c>
      <c r="C517" t="s">
        <v>3249</v>
      </c>
      <c r="D517" t="s">
        <v>639</v>
      </c>
      <c r="E517" t="s">
        <v>1848</v>
      </c>
      <c r="F517" t="s">
        <v>1839</v>
      </c>
      <c r="G517" t="s">
        <v>1</v>
      </c>
      <c r="H517" t="s">
        <v>638</v>
      </c>
      <c r="I517" s="1">
        <v>324.05058136530869</v>
      </c>
      <c r="J517" s="2">
        <v>45095</v>
      </c>
      <c r="L517" cm="1">
        <f t="array" ref="L517">_xlfn.IFS(ISBLANK(K517),0,NOT(ISBLANK(K517)),K517)</f>
        <v>0</v>
      </c>
      <c r="M517" s="2">
        <v>45197</v>
      </c>
      <c r="N517" s="3">
        <f t="shared" si="40"/>
        <v>2023</v>
      </c>
      <c r="O517" s="3" t="str">
        <f t="shared" si="41"/>
        <v>Sep-2023</v>
      </c>
      <c r="P517" s="3">
        <f t="shared" si="42"/>
        <v>0</v>
      </c>
      <c r="Q517" s="3" t="b">
        <f t="shared" si="43"/>
        <v>0</v>
      </c>
      <c r="R517">
        <f t="shared" si="44"/>
        <v>102</v>
      </c>
    </row>
    <row r="518" spans="1:18" x14ac:dyDescent="0.4">
      <c r="A518">
        <v>568</v>
      </c>
      <c r="B518" t="s">
        <v>2378</v>
      </c>
      <c r="C518" t="s">
        <v>3250</v>
      </c>
      <c r="D518" t="s">
        <v>793</v>
      </c>
      <c r="E518" t="s">
        <v>1838</v>
      </c>
      <c r="F518" t="s">
        <v>1835</v>
      </c>
      <c r="G518" t="s">
        <v>1</v>
      </c>
      <c r="H518" t="s">
        <v>792</v>
      </c>
      <c r="I518" s="1">
        <v>324.08973523917399</v>
      </c>
      <c r="J518" s="2">
        <v>44943</v>
      </c>
      <c r="K518">
        <v>387.69</v>
      </c>
      <c r="L518" cm="1">
        <f t="array" ref="L518">_xlfn.IFS(ISBLANK(K518),0,NOT(ISBLANK(K518)),K518)</f>
        <v>387.69</v>
      </c>
      <c r="M518" s="2">
        <v>44934</v>
      </c>
      <c r="N518" s="3">
        <f t="shared" si="40"/>
        <v>2023</v>
      </c>
      <c r="O518" s="3" t="str">
        <f t="shared" si="41"/>
        <v>Jan-2023</v>
      </c>
      <c r="P518" s="3">
        <f t="shared" si="42"/>
        <v>1</v>
      </c>
      <c r="Q518" s="3" t="b">
        <f t="shared" si="43"/>
        <v>0</v>
      </c>
      <c r="R518">
        <f t="shared" si="44"/>
        <v>-9</v>
      </c>
    </row>
    <row r="519" spans="1:18" x14ac:dyDescent="0.4">
      <c r="A519">
        <v>1</v>
      </c>
      <c r="B519" t="s">
        <v>2379</v>
      </c>
      <c r="C519" t="s">
        <v>3251</v>
      </c>
      <c r="D519" t="s">
        <v>1811</v>
      </c>
      <c r="E519" t="s">
        <v>1828</v>
      </c>
      <c r="F519" t="s">
        <v>1829</v>
      </c>
      <c r="G519" t="s">
        <v>4</v>
      </c>
      <c r="H519" t="s">
        <v>1810</v>
      </c>
      <c r="I519" s="1">
        <v>324.11286421643194</v>
      </c>
      <c r="J519" s="2">
        <v>44851</v>
      </c>
      <c r="K519">
        <v>347.66</v>
      </c>
      <c r="L519" cm="1">
        <f t="array" ref="L519">_xlfn.IFS(ISBLANK(K519),0,NOT(ISBLANK(K519)),K519)</f>
        <v>347.66</v>
      </c>
      <c r="M519" s="2">
        <v>44951</v>
      </c>
      <c r="N519" s="3">
        <f t="shared" si="40"/>
        <v>2023</v>
      </c>
      <c r="O519" s="3" t="str">
        <f t="shared" si="41"/>
        <v>Jan-2023</v>
      </c>
      <c r="P519" s="3">
        <f t="shared" si="42"/>
        <v>1</v>
      </c>
      <c r="Q519" s="3" t="b">
        <f t="shared" si="43"/>
        <v>0</v>
      </c>
      <c r="R519">
        <f t="shared" si="44"/>
        <v>100</v>
      </c>
    </row>
    <row r="520" spans="1:18" x14ac:dyDescent="0.4">
      <c r="A520">
        <v>800</v>
      </c>
      <c r="B520" t="s">
        <v>2380</v>
      </c>
      <c r="C520" t="s">
        <v>3252</v>
      </c>
      <c r="D520" t="s">
        <v>375</v>
      </c>
      <c r="E520" t="s">
        <v>1836</v>
      </c>
      <c r="F520" t="s">
        <v>1831</v>
      </c>
      <c r="G520" t="s">
        <v>1</v>
      </c>
      <c r="H520" t="s">
        <v>374</v>
      </c>
      <c r="I520" s="1">
        <v>324.2065951846883</v>
      </c>
      <c r="J520" s="2">
        <v>44954</v>
      </c>
      <c r="K520">
        <v>289.43</v>
      </c>
      <c r="L520" cm="1">
        <f t="array" ref="L520">_xlfn.IFS(ISBLANK(K520),0,NOT(ISBLANK(K520)),K520)</f>
        <v>289.43</v>
      </c>
      <c r="M520" s="2">
        <v>44988</v>
      </c>
      <c r="N520" s="3">
        <f t="shared" si="40"/>
        <v>2023</v>
      </c>
      <c r="O520" s="3" t="str">
        <f t="shared" si="41"/>
        <v>Mar-2023</v>
      </c>
      <c r="P520" s="3">
        <f t="shared" si="42"/>
        <v>0</v>
      </c>
      <c r="Q520" s="3" t="b">
        <f t="shared" si="43"/>
        <v>0</v>
      </c>
      <c r="R520">
        <f t="shared" si="44"/>
        <v>34</v>
      </c>
    </row>
    <row r="521" spans="1:18" x14ac:dyDescent="0.4">
      <c r="A521">
        <v>947</v>
      </c>
      <c r="B521" t="s">
        <v>2381</v>
      </c>
      <c r="C521" t="s">
        <v>3253</v>
      </c>
      <c r="D521" t="s">
        <v>97</v>
      </c>
      <c r="E521" t="s">
        <v>1834</v>
      </c>
      <c r="F521" t="s">
        <v>1829</v>
      </c>
      <c r="G521" t="s">
        <v>1</v>
      </c>
      <c r="H521" t="s">
        <v>96</v>
      </c>
      <c r="I521" s="1">
        <v>324.60054811497423</v>
      </c>
      <c r="J521" s="2">
        <v>45195</v>
      </c>
      <c r="K521">
        <v>113.04</v>
      </c>
      <c r="L521" cm="1">
        <f t="array" ref="L521">_xlfn.IFS(ISBLANK(K521),0,NOT(ISBLANK(K521)),K521)</f>
        <v>113.04</v>
      </c>
      <c r="M521" s="2">
        <v>44923</v>
      </c>
      <c r="N521" s="3">
        <f t="shared" si="40"/>
        <v>2022</v>
      </c>
      <c r="O521" s="3" t="str">
        <f t="shared" si="41"/>
        <v>Dec-2022</v>
      </c>
      <c r="P521" s="3">
        <f t="shared" si="42"/>
        <v>0</v>
      </c>
      <c r="Q521" s="3" t="b">
        <f t="shared" si="43"/>
        <v>0</v>
      </c>
      <c r="R521">
        <f t="shared" si="44"/>
        <v>-272</v>
      </c>
    </row>
    <row r="522" spans="1:18" x14ac:dyDescent="0.4">
      <c r="A522">
        <v>401</v>
      </c>
      <c r="B522" t="s">
        <v>2382</v>
      </c>
      <c r="C522" t="s">
        <v>3254</v>
      </c>
      <c r="D522" t="s">
        <v>1091</v>
      </c>
      <c r="E522" t="s">
        <v>1845</v>
      </c>
      <c r="F522" t="s">
        <v>1853</v>
      </c>
      <c r="G522" t="s">
        <v>1</v>
      </c>
      <c r="H522" t="s">
        <v>1090</v>
      </c>
      <c r="I522" s="1">
        <v>324.84960245688904</v>
      </c>
      <c r="J522" s="2">
        <v>45014</v>
      </c>
      <c r="K522">
        <v>102.03</v>
      </c>
      <c r="L522" cm="1">
        <f t="array" ref="L522">_xlfn.IFS(ISBLANK(K522),0,NOT(ISBLANK(K522)),K522)</f>
        <v>102.03</v>
      </c>
      <c r="M522" s="2">
        <v>45105</v>
      </c>
      <c r="N522" s="3">
        <f t="shared" si="40"/>
        <v>2023</v>
      </c>
      <c r="O522" s="3" t="str">
        <f t="shared" si="41"/>
        <v>Jun-2023</v>
      </c>
      <c r="P522" s="3">
        <f t="shared" si="42"/>
        <v>0</v>
      </c>
      <c r="Q522" s="3" t="b">
        <f t="shared" si="43"/>
        <v>0</v>
      </c>
      <c r="R522">
        <f t="shared" si="44"/>
        <v>91</v>
      </c>
    </row>
    <row r="523" spans="1:18" x14ac:dyDescent="0.4">
      <c r="A523">
        <v>665</v>
      </c>
      <c r="B523" t="s">
        <v>2383</v>
      </c>
      <c r="C523" t="s">
        <v>3255</v>
      </c>
      <c r="D523" t="s">
        <v>615</v>
      </c>
      <c r="E523" t="s">
        <v>1845</v>
      </c>
      <c r="F523" t="s">
        <v>1835</v>
      </c>
      <c r="G523" t="s">
        <v>1</v>
      </c>
      <c r="H523" t="s">
        <v>614</v>
      </c>
      <c r="I523" s="1">
        <v>325.22154645952224</v>
      </c>
      <c r="J523" s="2">
        <v>44885</v>
      </c>
      <c r="K523">
        <v>381.55</v>
      </c>
      <c r="L523" cm="1">
        <f t="array" ref="L523">_xlfn.IFS(ISBLANK(K523),0,NOT(ISBLANK(K523)),K523)</f>
        <v>381.55</v>
      </c>
      <c r="M523" s="2">
        <v>45202</v>
      </c>
      <c r="N523" s="3">
        <f t="shared" si="40"/>
        <v>2023</v>
      </c>
      <c r="O523" s="3" t="str">
        <f t="shared" si="41"/>
        <v>Oct-2023</v>
      </c>
      <c r="P523" s="3">
        <f t="shared" si="42"/>
        <v>1</v>
      </c>
      <c r="Q523" s="3" t="b">
        <f t="shared" si="43"/>
        <v>0</v>
      </c>
      <c r="R523">
        <f t="shared" si="44"/>
        <v>317</v>
      </c>
    </row>
    <row r="524" spans="1:18" x14ac:dyDescent="0.4">
      <c r="A524">
        <v>59</v>
      </c>
      <c r="B524" t="s">
        <v>2384</v>
      </c>
      <c r="C524" t="s">
        <v>3256</v>
      </c>
      <c r="D524" t="s">
        <v>1705</v>
      </c>
      <c r="E524" t="s">
        <v>1847</v>
      </c>
      <c r="F524" t="s">
        <v>1852</v>
      </c>
      <c r="G524" t="s">
        <v>1</v>
      </c>
      <c r="H524" t="s">
        <v>1704</v>
      </c>
      <c r="I524" s="1">
        <v>327.08205497250628</v>
      </c>
      <c r="J524" s="2">
        <v>45002</v>
      </c>
      <c r="K524">
        <v>498.59</v>
      </c>
      <c r="L524" cm="1">
        <f t="array" ref="L524">_xlfn.IFS(ISBLANK(K524),0,NOT(ISBLANK(K524)),K524)</f>
        <v>498.59</v>
      </c>
      <c r="M524" s="2">
        <v>44894</v>
      </c>
      <c r="N524" s="3">
        <f t="shared" si="40"/>
        <v>2022</v>
      </c>
      <c r="O524" s="3" t="str">
        <f t="shared" si="41"/>
        <v>Nov-2022</v>
      </c>
      <c r="P524" s="3">
        <f t="shared" si="42"/>
        <v>1</v>
      </c>
      <c r="Q524" s="3" t="b">
        <f t="shared" si="43"/>
        <v>0</v>
      </c>
      <c r="R524">
        <f t="shared" si="44"/>
        <v>-108</v>
      </c>
    </row>
    <row r="525" spans="1:18" x14ac:dyDescent="0.4">
      <c r="A525">
        <v>6</v>
      </c>
      <c r="B525" t="s">
        <v>2385</v>
      </c>
      <c r="C525" t="s">
        <v>3153</v>
      </c>
      <c r="D525" t="s">
        <v>1801</v>
      </c>
      <c r="E525" t="s">
        <v>1838</v>
      </c>
      <c r="F525" t="s">
        <v>1839</v>
      </c>
      <c r="G525" t="s">
        <v>4</v>
      </c>
      <c r="H525" t="s">
        <v>1800</v>
      </c>
      <c r="I525" s="1">
        <v>327.09763735887157</v>
      </c>
      <c r="J525" s="2">
        <v>44965</v>
      </c>
      <c r="K525">
        <v>327.83</v>
      </c>
      <c r="L525" cm="1">
        <f t="array" ref="L525">_xlfn.IFS(ISBLANK(K525),0,NOT(ISBLANK(K525)),K525)</f>
        <v>327.83</v>
      </c>
      <c r="M525" s="2">
        <v>45122</v>
      </c>
      <c r="N525" s="3">
        <f t="shared" si="40"/>
        <v>2023</v>
      </c>
      <c r="O525" s="3" t="str">
        <f t="shared" si="41"/>
        <v>Jul-2023</v>
      </c>
      <c r="P525" s="3">
        <f t="shared" si="42"/>
        <v>1</v>
      </c>
      <c r="Q525" s="3" t="b">
        <f t="shared" si="43"/>
        <v>0</v>
      </c>
      <c r="R525">
        <f t="shared" si="44"/>
        <v>157</v>
      </c>
    </row>
    <row r="526" spans="1:18" x14ac:dyDescent="0.4">
      <c r="A526">
        <v>649</v>
      </c>
      <c r="B526" t="s">
        <v>2386</v>
      </c>
      <c r="C526" t="s">
        <v>3257</v>
      </c>
      <c r="D526" t="s">
        <v>645</v>
      </c>
      <c r="E526" t="s">
        <v>1843</v>
      </c>
      <c r="F526" t="s">
        <v>1849</v>
      </c>
      <c r="G526" t="s">
        <v>1</v>
      </c>
      <c r="H526" t="s">
        <v>644</v>
      </c>
      <c r="I526" s="1">
        <v>327.129672260093</v>
      </c>
      <c r="J526" s="2">
        <v>45018</v>
      </c>
      <c r="K526">
        <v>450.5</v>
      </c>
      <c r="L526" cm="1">
        <f t="array" ref="L526">_xlfn.IFS(ISBLANK(K526),0,NOT(ISBLANK(K526)),K526)</f>
        <v>450.5</v>
      </c>
      <c r="M526" s="2">
        <v>45017</v>
      </c>
      <c r="N526" s="3">
        <f t="shared" si="40"/>
        <v>2023</v>
      </c>
      <c r="O526" s="3" t="str">
        <f t="shared" si="41"/>
        <v>Apr-2023</v>
      </c>
      <c r="P526" s="3">
        <f t="shared" si="42"/>
        <v>1</v>
      </c>
      <c r="Q526" s="3" t="b">
        <f t="shared" si="43"/>
        <v>0</v>
      </c>
      <c r="R526">
        <f t="shared" si="44"/>
        <v>-1</v>
      </c>
    </row>
    <row r="527" spans="1:18" x14ac:dyDescent="0.4">
      <c r="A527">
        <v>751</v>
      </c>
      <c r="B527" t="s">
        <v>2387</v>
      </c>
      <c r="C527" t="s">
        <v>2805</v>
      </c>
      <c r="D527" t="s">
        <v>465</v>
      </c>
      <c r="E527" t="s">
        <v>1830</v>
      </c>
      <c r="F527" t="s">
        <v>1853</v>
      </c>
      <c r="G527" t="s">
        <v>1</v>
      </c>
      <c r="H527" t="s">
        <v>464</v>
      </c>
      <c r="I527" s="1">
        <v>328.18358987688657</v>
      </c>
      <c r="J527" s="2">
        <v>45111</v>
      </c>
      <c r="K527">
        <v>232.17</v>
      </c>
      <c r="L527" cm="1">
        <f t="array" ref="L527">_xlfn.IFS(ISBLANK(K527),0,NOT(ISBLANK(K527)),K527)</f>
        <v>232.17</v>
      </c>
      <c r="M527" s="2">
        <v>44900</v>
      </c>
      <c r="N527" s="3">
        <f t="shared" si="40"/>
        <v>2022</v>
      </c>
      <c r="O527" s="3" t="str">
        <f t="shared" si="41"/>
        <v>Dec-2022</v>
      </c>
      <c r="P527" s="3">
        <f t="shared" si="42"/>
        <v>0</v>
      </c>
      <c r="Q527" s="3" t="b">
        <f t="shared" si="43"/>
        <v>0</v>
      </c>
      <c r="R527">
        <f t="shared" si="44"/>
        <v>-211</v>
      </c>
    </row>
    <row r="528" spans="1:18" x14ac:dyDescent="0.4">
      <c r="A528">
        <v>856</v>
      </c>
      <c r="B528" t="s">
        <v>2388</v>
      </c>
      <c r="C528" t="s">
        <v>3258</v>
      </c>
      <c r="D528" t="s">
        <v>267</v>
      </c>
      <c r="E528" t="s">
        <v>1832</v>
      </c>
      <c r="F528" t="s">
        <v>1839</v>
      </c>
      <c r="G528" t="s">
        <v>4</v>
      </c>
      <c r="H528" t="s">
        <v>266</v>
      </c>
      <c r="I528" s="1">
        <v>328.79915515769642</v>
      </c>
      <c r="J528" s="2">
        <v>45067</v>
      </c>
      <c r="K528">
        <v>200.26</v>
      </c>
      <c r="L528" cm="1">
        <f t="array" ref="L528">_xlfn.IFS(ISBLANK(K528),0,NOT(ISBLANK(K528)),K528)</f>
        <v>200.26</v>
      </c>
      <c r="M528" s="2">
        <v>45090</v>
      </c>
      <c r="N528" s="3">
        <f t="shared" si="40"/>
        <v>2023</v>
      </c>
      <c r="O528" s="3" t="str">
        <f t="shared" si="41"/>
        <v>Jun-2023</v>
      </c>
      <c r="P528" s="3">
        <f t="shared" si="42"/>
        <v>0</v>
      </c>
      <c r="Q528" s="3" t="b">
        <f t="shared" si="43"/>
        <v>0</v>
      </c>
      <c r="R528">
        <f t="shared" si="44"/>
        <v>23</v>
      </c>
    </row>
    <row r="529" spans="1:18" x14ac:dyDescent="0.4">
      <c r="A529">
        <v>808</v>
      </c>
      <c r="B529" t="s">
        <v>2389</v>
      </c>
      <c r="C529" t="s">
        <v>3259</v>
      </c>
      <c r="D529" t="s">
        <v>359</v>
      </c>
      <c r="E529" t="s">
        <v>1848</v>
      </c>
      <c r="F529" t="s">
        <v>1835</v>
      </c>
      <c r="G529" t="s">
        <v>4</v>
      </c>
      <c r="H529" t="s">
        <v>358</v>
      </c>
      <c r="I529" s="1">
        <v>330.10505543633224</v>
      </c>
      <c r="J529" s="2">
        <v>45113</v>
      </c>
      <c r="K529">
        <v>188.04</v>
      </c>
      <c r="L529" cm="1">
        <f t="array" ref="L529">_xlfn.IFS(ISBLANK(K529),0,NOT(ISBLANK(K529)),K529)</f>
        <v>188.04</v>
      </c>
      <c r="M529" s="2">
        <v>44914</v>
      </c>
      <c r="N529" s="3">
        <f t="shared" si="40"/>
        <v>2022</v>
      </c>
      <c r="O529" s="3" t="str">
        <f t="shared" si="41"/>
        <v>Dec-2022</v>
      </c>
      <c r="P529" s="3">
        <f t="shared" si="42"/>
        <v>0</v>
      </c>
      <c r="Q529" s="3" t="b">
        <f t="shared" si="43"/>
        <v>0</v>
      </c>
      <c r="R529">
        <f t="shared" si="44"/>
        <v>-199</v>
      </c>
    </row>
    <row r="530" spans="1:18" x14ac:dyDescent="0.4">
      <c r="A530">
        <v>342</v>
      </c>
      <c r="B530" t="s">
        <v>2390</v>
      </c>
      <c r="C530" t="s">
        <v>3260</v>
      </c>
      <c r="D530" t="s">
        <v>1195</v>
      </c>
      <c r="E530" t="s">
        <v>1828</v>
      </c>
      <c r="F530" t="s">
        <v>1844</v>
      </c>
      <c r="G530" t="s">
        <v>1</v>
      </c>
      <c r="H530" t="s">
        <v>1194</v>
      </c>
      <c r="I530" s="1">
        <v>331.4618879416401</v>
      </c>
      <c r="J530" s="2">
        <v>44876</v>
      </c>
      <c r="K530">
        <v>346.77</v>
      </c>
      <c r="L530" cm="1">
        <f t="array" ref="L530">_xlfn.IFS(ISBLANK(K530),0,NOT(ISBLANK(K530)),K530)</f>
        <v>346.77</v>
      </c>
      <c r="M530" s="2">
        <v>45233</v>
      </c>
      <c r="N530" s="3">
        <f t="shared" si="40"/>
        <v>2023</v>
      </c>
      <c r="O530" s="3" t="str">
        <f t="shared" si="41"/>
        <v>Nov-2023</v>
      </c>
      <c r="P530" s="3">
        <f t="shared" si="42"/>
        <v>1</v>
      </c>
      <c r="Q530" s="3" t="b">
        <f t="shared" si="43"/>
        <v>0</v>
      </c>
      <c r="R530">
        <f t="shared" si="44"/>
        <v>357</v>
      </c>
    </row>
    <row r="531" spans="1:18" x14ac:dyDescent="0.4">
      <c r="A531">
        <v>884</v>
      </c>
      <c r="B531" t="s">
        <v>2391</v>
      </c>
      <c r="C531" t="s">
        <v>3261</v>
      </c>
      <c r="D531" t="s">
        <v>213</v>
      </c>
      <c r="E531" t="s">
        <v>1830</v>
      </c>
      <c r="F531" t="s">
        <v>1853</v>
      </c>
      <c r="G531" t="s">
        <v>4</v>
      </c>
      <c r="H531" t="s">
        <v>212</v>
      </c>
      <c r="I531" s="1">
        <v>332.03380453579365</v>
      </c>
      <c r="J531" s="2">
        <v>44900</v>
      </c>
      <c r="K531">
        <v>324.69</v>
      </c>
      <c r="L531" cm="1">
        <f t="array" ref="L531">_xlfn.IFS(ISBLANK(K531),0,NOT(ISBLANK(K531)),K531)</f>
        <v>324.69</v>
      </c>
      <c r="M531" s="2">
        <v>45105</v>
      </c>
      <c r="N531" s="3">
        <f t="shared" si="40"/>
        <v>2023</v>
      </c>
      <c r="O531" s="3" t="str">
        <f t="shared" si="41"/>
        <v>Jun-2023</v>
      </c>
      <c r="P531" s="3">
        <f t="shared" si="42"/>
        <v>0</v>
      </c>
      <c r="Q531" s="3" t="b">
        <f t="shared" si="43"/>
        <v>0</v>
      </c>
      <c r="R531">
        <f t="shared" si="44"/>
        <v>205</v>
      </c>
    </row>
    <row r="532" spans="1:18" x14ac:dyDescent="0.4">
      <c r="A532">
        <v>62</v>
      </c>
      <c r="B532" t="s">
        <v>2392</v>
      </c>
      <c r="C532" t="s">
        <v>3262</v>
      </c>
      <c r="D532" t="s">
        <v>1699</v>
      </c>
      <c r="E532" t="s">
        <v>1828</v>
      </c>
      <c r="F532" t="s">
        <v>1831</v>
      </c>
      <c r="G532" t="s">
        <v>4</v>
      </c>
      <c r="H532" t="s">
        <v>1698</v>
      </c>
      <c r="I532" s="1">
        <v>332.80831876300806</v>
      </c>
      <c r="J532" s="2">
        <v>44897</v>
      </c>
      <c r="K532">
        <v>279.57</v>
      </c>
      <c r="L532" cm="1">
        <f t="array" ref="L532">_xlfn.IFS(ISBLANK(K532),0,NOT(ISBLANK(K532)),K532)</f>
        <v>279.57</v>
      </c>
      <c r="M532" s="2">
        <v>44894</v>
      </c>
      <c r="N532" s="3">
        <f t="shared" si="40"/>
        <v>2022</v>
      </c>
      <c r="O532" s="3" t="str">
        <f t="shared" si="41"/>
        <v>Nov-2022</v>
      </c>
      <c r="P532" s="3">
        <f t="shared" si="42"/>
        <v>0</v>
      </c>
      <c r="Q532" s="3" t="b">
        <f t="shared" si="43"/>
        <v>0</v>
      </c>
      <c r="R532">
        <f t="shared" si="44"/>
        <v>-3</v>
      </c>
    </row>
    <row r="533" spans="1:18" x14ac:dyDescent="0.4">
      <c r="A533">
        <v>827</v>
      </c>
      <c r="B533" t="s">
        <v>2393</v>
      </c>
      <c r="C533" t="s">
        <v>3263</v>
      </c>
      <c r="D533" t="s">
        <v>323</v>
      </c>
      <c r="E533" t="s">
        <v>1832</v>
      </c>
      <c r="F533" t="s">
        <v>1846</v>
      </c>
      <c r="G533" t="s">
        <v>1</v>
      </c>
      <c r="H533" t="s">
        <v>322</v>
      </c>
      <c r="I533" s="1">
        <v>334.68390204379546</v>
      </c>
      <c r="J533" s="2">
        <v>45072</v>
      </c>
      <c r="K533">
        <v>308.22000000000003</v>
      </c>
      <c r="L533" cm="1">
        <f t="array" ref="L533">_xlfn.IFS(ISBLANK(K533),0,NOT(ISBLANK(K533)),K533)</f>
        <v>308.22000000000003</v>
      </c>
      <c r="M533" s="2">
        <v>45121</v>
      </c>
      <c r="N533" s="3">
        <f t="shared" si="40"/>
        <v>2023</v>
      </c>
      <c r="O533" s="3" t="str">
        <f t="shared" si="41"/>
        <v>Jul-2023</v>
      </c>
      <c r="P533" s="3">
        <f t="shared" si="42"/>
        <v>0</v>
      </c>
      <c r="Q533" s="3" t="b">
        <f t="shared" si="43"/>
        <v>0</v>
      </c>
      <c r="R533">
        <f t="shared" si="44"/>
        <v>49</v>
      </c>
    </row>
    <row r="534" spans="1:18" x14ac:dyDescent="0.4">
      <c r="A534">
        <v>619</v>
      </c>
      <c r="B534" t="s">
        <v>2394</v>
      </c>
      <c r="C534" t="s">
        <v>3264</v>
      </c>
      <c r="D534" t="s">
        <v>701</v>
      </c>
      <c r="E534" t="s">
        <v>1843</v>
      </c>
      <c r="F534" t="s">
        <v>1852</v>
      </c>
      <c r="G534" t="s">
        <v>4</v>
      </c>
      <c r="H534" t="s">
        <v>700</v>
      </c>
      <c r="I534" s="1">
        <v>334.78704586855946</v>
      </c>
      <c r="J534" s="2">
        <v>45085</v>
      </c>
      <c r="K534">
        <v>483.68</v>
      </c>
      <c r="L534" cm="1">
        <f t="array" ref="L534">_xlfn.IFS(ISBLANK(K534),0,NOT(ISBLANK(K534)),K534)</f>
        <v>483.68</v>
      </c>
      <c r="M534" s="2">
        <v>44956</v>
      </c>
      <c r="N534" s="3">
        <f t="shared" si="40"/>
        <v>2023</v>
      </c>
      <c r="O534" s="3" t="str">
        <f t="shared" si="41"/>
        <v>Jan-2023</v>
      </c>
      <c r="P534" s="3">
        <f t="shared" si="42"/>
        <v>1</v>
      </c>
      <c r="Q534" s="3" t="b">
        <f t="shared" si="43"/>
        <v>0</v>
      </c>
      <c r="R534">
        <f t="shared" si="44"/>
        <v>-129</v>
      </c>
    </row>
    <row r="535" spans="1:18" x14ac:dyDescent="0.4">
      <c r="A535">
        <v>618</v>
      </c>
      <c r="B535" t="s">
        <v>2395</v>
      </c>
      <c r="C535" t="s">
        <v>3265</v>
      </c>
      <c r="D535" t="s">
        <v>703</v>
      </c>
      <c r="E535" t="s">
        <v>1842</v>
      </c>
      <c r="F535" t="s">
        <v>1831</v>
      </c>
      <c r="G535" t="s">
        <v>1</v>
      </c>
      <c r="H535" t="s">
        <v>702</v>
      </c>
      <c r="I535" s="1">
        <v>334.79686740503081</v>
      </c>
      <c r="J535" s="2">
        <v>44786</v>
      </c>
      <c r="K535">
        <v>379.86</v>
      </c>
      <c r="L535" cm="1">
        <f t="array" ref="L535">_xlfn.IFS(ISBLANK(K535),0,NOT(ISBLANK(K535)),K535)</f>
        <v>379.86</v>
      </c>
      <c r="M535" s="2">
        <v>45129</v>
      </c>
      <c r="N535" s="3">
        <f t="shared" si="40"/>
        <v>2023</v>
      </c>
      <c r="O535" s="3" t="str">
        <f t="shared" si="41"/>
        <v>Jul-2023</v>
      </c>
      <c r="P535" s="3">
        <f t="shared" si="42"/>
        <v>1</v>
      </c>
      <c r="Q535" s="3" t="b">
        <f t="shared" si="43"/>
        <v>0</v>
      </c>
      <c r="R535">
        <f t="shared" si="44"/>
        <v>343</v>
      </c>
    </row>
    <row r="536" spans="1:18" x14ac:dyDescent="0.4">
      <c r="A536">
        <v>432</v>
      </c>
      <c r="B536" t="s">
        <v>2396</v>
      </c>
      <c r="C536" t="s">
        <v>3266</v>
      </c>
      <c r="D536" t="s">
        <v>1039</v>
      </c>
      <c r="E536" t="s">
        <v>1842</v>
      </c>
      <c r="F536" t="s">
        <v>1839</v>
      </c>
      <c r="G536" t="s">
        <v>4</v>
      </c>
      <c r="H536" t="s">
        <v>1038</v>
      </c>
      <c r="I536" s="1">
        <v>334.90486676286042</v>
      </c>
      <c r="J536" s="2">
        <v>44944</v>
      </c>
      <c r="K536">
        <v>317.86</v>
      </c>
      <c r="L536" cm="1">
        <f t="array" ref="L536">_xlfn.IFS(ISBLANK(K536),0,NOT(ISBLANK(K536)),K536)</f>
        <v>317.86</v>
      </c>
      <c r="M536" s="2">
        <v>45237</v>
      </c>
      <c r="N536" s="3">
        <f t="shared" si="40"/>
        <v>2023</v>
      </c>
      <c r="O536" s="3" t="str">
        <f t="shared" si="41"/>
        <v>Nov-2023</v>
      </c>
      <c r="P536" s="3">
        <f t="shared" si="42"/>
        <v>0</v>
      </c>
      <c r="Q536" s="3" t="b">
        <f t="shared" si="43"/>
        <v>0</v>
      </c>
      <c r="R536">
        <f t="shared" si="44"/>
        <v>293</v>
      </c>
    </row>
    <row r="537" spans="1:18" x14ac:dyDescent="0.4">
      <c r="A537">
        <v>348</v>
      </c>
      <c r="B537" t="s">
        <v>2397</v>
      </c>
      <c r="C537" t="s">
        <v>3267</v>
      </c>
      <c r="D537" t="s">
        <v>1183</v>
      </c>
      <c r="E537" t="s">
        <v>1840</v>
      </c>
      <c r="F537" t="s">
        <v>1837</v>
      </c>
      <c r="G537" t="s">
        <v>1</v>
      </c>
      <c r="H537" t="s">
        <v>1182</v>
      </c>
      <c r="I537" s="1">
        <v>335.77712104822945</v>
      </c>
      <c r="J537" s="2">
        <v>44898</v>
      </c>
      <c r="K537">
        <v>217.17</v>
      </c>
      <c r="L537" cm="1">
        <f t="array" ref="L537">_xlfn.IFS(ISBLANK(K537),0,NOT(ISBLANK(K537)),K537)</f>
        <v>217.17</v>
      </c>
      <c r="M537" s="2">
        <v>45215</v>
      </c>
      <c r="N537" s="3">
        <f t="shared" si="40"/>
        <v>2023</v>
      </c>
      <c r="O537" s="3" t="str">
        <f t="shared" si="41"/>
        <v>Oct-2023</v>
      </c>
      <c r="P537" s="3">
        <f t="shared" si="42"/>
        <v>0</v>
      </c>
      <c r="Q537" s="3" t="b">
        <f t="shared" si="43"/>
        <v>0</v>
      </c>
      <c r="R537">
        <f t="shared" si="44"/>
        <v>317</v>
      </c>
    </row>
    <row r="538" spans="1:18" x14ac:dyDescent="0.4">
      <c r="A538">
        <v>533</v>
      </c>
      <c r="B538" t="s">
        <v>2398</v>
      </c>
      <c r="C538" t="s">
        <v>3268</v>
      </c>
      <c r="D538" t="s">
        <v>853</v>
      </c>
      <c r="E538" t="s">
        <v>1834</v>
      </c>
      <c r="F538" t="s">
        <v>1853</v>
      </c>
      <c r="G538" t="s">
        <v>4</v>
      </c>
      <c r="H538" t="s">
        <v>852</v>
      </c>
      <c r="I538" s="1">
        <v>336.12143109617637</v>
      </c>
      <c r="J538" s="2">
        <v>45070</v>
      </c>
      <c r="K538">
        <v>353.11</v>
      </c>
      <c r="L538" cm="1">
        <f t="array" ref="L538">_xlfn.IFS(ISBLANK(K538),0,NOT(ISBLANK(K538)),K538)</f>
        <v>353.11</v>
      </c>
      <c r="M538" s="2">
        <v>44969</v>
      </c>
      <c r="N538" s="3">
        <f t="shared" si="40"/>
        <v>2023</v>
      </c>
      <c r="O538" s="3" t="str">
        <f t="shared" si="41"/>
        <v>Feb-2023</v>
      </c>
      <c r="P538" s="3">
        <f t="shared" si="42"/>
        <v>1</v>
      </c>
      <c r="Q538" s="3" t="b">
        <f t="shared" si="43"/>
        <v>0</v>
      </c>
      <c r="R538">
        <f t="shared" si="44"/>
        <v>-101</v>
      </c>
    </row>
    <row r="539" spans="1:18" x14ac:dyDescent="0.4">
      <c r="A539">
        <v>739</v>
      </c>
      <c r="B539" t="s">
        <v>2399</v>
      </c>
      <c r="C539" t="s">
        <v>3269</v>
      </c>
      <c r="D539" t="s">
        <v>487</v>
      </c>
      <c r="E539" t="s">
        <v>1836</v>
      </c>
      <c r="F539" t="s">
        <v>1835</v>
      </c>
      <c r="G539" t="s">
        <v>1</v>
      </c>
      <c r="H539" t="s">
        <v>486</v>
      </c>
      <c r="I539" s="1">
        <v>336.2826714273998</v>
      </c>
      <c r="J539" s="2">
        <v>44829</v>
      </c>
      <c r="K539">
        <v>267.42</v>
      </c>
      <c r="L539" cm="1">
        <f t="array" ref="L539">_xlfn.IFS(ISBLANK(K539),0,NOT(ISBLANK(K539)),K539)</f>
        <v>267.42</v>
      </c>
      <c r="M539" s="2">
        <v>45129</v>
      </c>
      <c r="N539" s="3">
        <f t="shared" si="40"/>
        <v>2023</v>
      </c>
      <c r="O539" s="3" t="str">
        <f t="shared" si="41"/>
        <v>Jul-2023</v>
      </c>
      <c r="P539" s="3">
        <f t="shared" si="42"/>
        <v>0</v>
      </c>
      <c r="Q539" s="3" t="b">
        <f t="shared" si="43"/>
        <v>0</v>
      </c>
      <c r="R539">
        <f t="shared" si="44"/>
        <v>300</v>
      </c>
    </row>
    <row r="540" spans="1:18" x14ac:dyDescent="0.4">
      <c r="A540">
        <v>662</v>
      </c>
      <c r="B540" t="s">
        <v>2400</v>
      </c>
      <c r="C540" t="s">
        <v>3270</v>
      </c>
      <c r="D540" t="s">
        <v>621</v>
      </c>
      <c r="E540" t="s">
        <v>1841</v>
      </c>
      <c r="F540" t="s">
        <v>1831</v>
      </c>
      <c r="G540" t="s">
        <v>1</v>
      </c>
      <c r="H540" t="s">
        <v>620</v>
      </c>
      <c r="I540" s="1">
        <v>337.20159655644187</v>
      </c>
      <c r="J540" s="2">
        <v>45194</v>
      </c>
      <c r="K540">
        <v>311.82</v>
      </c>
      <c r="L540" cm="1">
        <f t="array" ref="L540">_xlfn.IFS(ISBLANK(K540),0,NOT(ISBLANK(K540)),K540)</f>
        <v>311.82</v>
      </c>
      <c r="M540" s="2">
        <v>45140</v>
      </c>
      <c r="N540" s="3">
        <f t="shared" si="40"/>
        <v>2023</v>
      </c>
      <c r="O540" s="3" t="str">
        <f t="shared" si="41"/>
        <v>Aug-2023</v>
      </c>
      <c r="P540" s="3">
        <f t="shared" si="42"/>
        <v>0</v>
      </c>
      <c r="Q540" s="3" t="b">
        <f t="shared" si="43"/>
        <v>0</v>
      </c>
      <c r="R540">
        <f t="shared" si="44"/>
        <v>-54</v>
      </c>
    </row>
    <row r="541" spans="1:18" x14ac:dyDescent="0.4">
      <c r="A541">
        <v>317</v>
      </c>
      <c r="B541" t="s">
        <v>2401</v>
      </c>
      <c r="C541" t="s">
        <v>3271</v>
      </c>
      <c r="D541" t="s">
        <v>1243</v>
      </c>
      <c r="E541" t="s">
        <v>1836</v>
      </c>
      <c r="F541" t="s">
        <v>1846</v>
      </c>
      <c r="G541" t="s">
        <v>4</v>
      </c>
      <c r="H541" t="s">
        <v>1242</v>
      </c>
      <c r="I541" s="1">
        <v>337.27774639292306</v>
      </c>
      <c r="J541" s="2">
        <v>45041</v>
      </c>
      <c r="K541">
        <v>268.88</v>
      </c>
      <c r="L541" cm="1">
        <f t="array" ref="L541">_xlfn.IFS(ISBLANK(K541),0,NOT(ISBLANK(K541)),K541)</f>
        <v>268.88</v>
      </c>
      <c r="M541" s="2">
        <v>45091</v>
      </c>
      <c r="N541" s="3">
        <f t="shared" si="40"/>
        <v>2023</v>
      </c>
      <c r="O541" s="3" t="str">
        <f t="shared" si="41"/>
        <v>Jun-2023</v>
      </c>
      <c r="P541" s="3">
        <f t="shared" si="42"/>
        <v>0</v>
      </c>
      <c r="Q541" s="3" t="b">
        <f t="shared" si="43"/>
        <v>0</v>
      </c>
      <c r="R541">
        <f t="shared" si="44"/>
        <v>50</v>
      </c>
    </row>
    <row r="542" spans="1:18" x14ac:dyDescent="0.4">
      <c r="A542">
        <v>410</v>
      </c>
      <c r="B542" t="s">
        <v>2402</v>
      </c>
      <c r="C542" t="s">
        <v>3272</v>
      </c>
      <c r="D542" t="s">
        <v>1077</v>
      </c>
      <c r="E542" t="s">
        <v>1834</v>
      </c>
      <c r="F542" t="s">
        <v>1833</v>
      </c>
      <c r="G542" t="s">
        <v>1</v>
      </c>
      <c r="H542" t="s">
        <v>1076</v>
      </c>
      <c r="I542" s="1">
        <v>337.36116942807251</v>
      </c>
      <c r="J542" s="2">
        <v>44894</v>
      </c>
      <c r="K542">
        <v>149.08000000000001</v>
      </c>
      <c r="L542" cm="1">
        <f t="array" ref="L542">_xlfn.IFS(ISBLANK(K542),0,NOT(ISBLANK(K542)),K542)</f>
        <v>149.08000000000001</v>
      </c>
      <c r="M542" s="2">
        <v>45119</v>
      </c>
      <c r="N542" s="3">
        <f t="shared" si="40"/>
        <v>2023</v>
      </c>
      <c r="O542" s="3" t="str">
        <f t="shared" si="41"/>
        <v>Jul-2023</v>
      </c>
      <c r="P542" s="3">
        <f t="shared" si="42"/>
        <v>0</v>
      </c>
      <c r="Q542" s="3" t="b">
        <f t="shared" si="43"/>
        <v>0</v>
      </c>
      <c r="R542">
        <f t="shared" si="44"/>
        <v>225</v>
      </c>
    </row>
    <row r="543" spans="1:18" x14ac:dyDescent="0.4">
      <c r="A543">
        <v>10</v>
      </c>
      <c r="B543" t="s">
        <v>2403</v>
      </c>
      <c r="C543" t="s">
        <v>3273</v>
      </c>
      <c r="D543" t="s">
        <v>1793</v>
      </c>
      <c r="E543" t="s">
        <v>1843</v>
      </c>
      <c r="F543" t="s">
        <v>1844</v>
      </c>
      <c r="G543" t="s">
        <v>1</v>
      </c>
      <c r="H543" t="s">
        <v>1792</v>
      </c>
      <c r="I543" s="1">
        <v>337.3920891140101</v>
      </c>
      <c r="J543" s="2">
        <v>44903</v>
      </c>
      <c r="K543">
        <v>452.06</v>
      </c>
      <c r="L543" cm="1">
        <f t="array" ref="L543">_xlfn.IFS(ISBLANK(K543),0,NOT(ISBLANK(K543)),K543)</f>
        <v>452.06</v>
      </c>
      <c r="M543" s="2">
        <v>45088</v>
      </c>
      <c r="N543" s="3">
        <f t="shared" si="40"/>
        <v>2023</v>
      </c>
      <c r="O543" s="3" t="str">
        <f t="shared" si="41"/>
        <v>Jun-2023</v>
      </c>
      <c r="P543" s="3">
        <f t="shared" si="42"/>
        <v>1</v>
      </c>
      <c r="Q543" s="3" t="b">
        <f t="shared" si="43"/>
        <v>0</v>
      </c>
      <c r="R543">
        <f t="shared" si="44"/>
        <v>185</v>
      </c>
    </row>
    <row r="544" spans="1:18" x14ac:dyDescent="0.4">
      <c r="A544">
        <v>853</v>
      </c>
      <c r="B544" t="s">
        <v>2404</v>
      </c>
      <c r="C544" t="s">
        <v>3274</v>
      </c>
      <c r="D544" t="s">
        <v>273</v>
      </c>
      <c r="E544" t="s">
        <v>1850</v>
      </c>
      <c r="F544" t="s">
        <v>1846</v>
      </c>
      <c r="G544" t="s">
        <v>4</v>
      </c>
      <c r="H544" t="s">
        <v>272</v>
      </c>
      <c r="I544" s="1">
        <v>338.54126105078643</v>
      </c>
      <c r="J544" s="2">
        <v>44897</v>
      </c>
      <c r="K544">
        <v>252.07</v>
      </c>
      <c r="L544" cm="1">
        <f t="array" ref="L544">_xlfn.IFS(ISBLANK(K544),0,NOT(ISBLANK(K544)),K544)</f>
        <v>252.07</v>
      </c>
      <c r="M544" s="2">
        <v>45009</v>
      </c>
      <c r="N544" s="3">
        <f t="shared" si="40"/>
        <v>2023</v>
      </c>
      <c r="O544" s="3" t="str">
        <f t="shared" si="41"/>
        <v>Mar-2023</v>
      </c>
      <c r="P544" s="3">
        <f t="shared" si="42"/>
        <v>0</v>
      </c>
      <c r="Q544" s="3" t="b">
        <f t="shared" si="43"/>
        <v>0</v>
      </c>
      <c r="R544">
        <f t="shared" si="44"/>
        <v>112</v>
      </c>
    </row>
    <row r="545" spans="1:18" x14ac:dyDescent="0.4">
      <c r="A545">
        <v>58</v>
      </c>
      <c r="B545" t="s">
        <v>2405</v>
      </c>
      <c r="C545" t="s">
        <v>3275</v>
      </c>
      <c r="D545" t="s">
        <v>1707</v>
      </c>
      <c r="E545" t="s">
        <v>1845</v>
      </c>
      <c r="F545" t="s">
        <v>1851</v>
      </c>
      <c r="G545" t="s">
        <v>1</v>
      </c>
      <c r="H545" t="s">
        <v>1706</v>
      </c>
      <c r="I545" s="1">
        <v>339.34856909252056</v>
      </c>
      <c r="J545" s="2">
        <v>45079</v>
      </c>
      <c r="K545">
        <v>253.44</v>
      </c>
      <c r="L545" cm="1">
        <f t="array" ref="L545">_xlfn.IFS(ISBLANK(K545),0,NOT(ISBLANK(K545)),K545)</f>
        <v>253.44</v>
      </c>
      <c r="M545" s="2">
        <v>45044</v>
      </c>
      <c r="N545" s="3">
        <f t="shared" si="40"/>
        <v>2023</v>
      </c>
      <c r="O545" s="3" t="str">
        <f t="shared" si="41"/>
        <v>Apr-2023</v>
      </c>
      <c r="P545" s="3">
        <f t="shared" si="42"/>
        <v>0</v>
      </c>
      <c r="Q545" s="3" t="b">
        <f t="shared" si="43"/>
        <v>0</v>
      </c>
      <c r="R545">
        <f t="shared" si="44"/>
        <v>-35</v>
      </c>
    </row>
    <row r="546" spans="1:18" x14ac:dyDescent="0.4">
      <c r="A546">
        <v>706</v>
      </c>
      <c r="B546" t="s">
        <v>2406</v>
      </c>
      <c r="C546" t="s">
        <v>3276</v>
      </c>
      <c r="D546" t="s">
        <v>543</v>
      </c>
      <c r="E546" t="s">
        <v>1836</v>
      </c>
      <c r="F546" t="s">
        <v>1829</v>
      </c>
      <c r="G546" t="s">
        <v>1</v>
      </c>
      <c r="H546" t="s">
        <v>542</v>
      </c>
      <c r="I546" s="1">
        <v>340.04716040932652</v>
      </c>
      <c r="J546" s="2">
        <v>44930</v>
      </c>
      <c r="K546">
        <v>429.16</v>
      </c>
      <c r="L546" cm="1">
        <f t="array" ref="L546">_xlfn.IFS(ISBLANK(K546),0,NOT(ISBLANK(K546)),K546)</f>
        <v>429.16</v>
      </c>
      <c r="M546" s="2">
        <v>45158</v>
      </c>
      <c r="N546" s="3">
        <f t="shared" si="40"/>
        <v>2023</v>
      </c>
      <c r="O546" s="3" t="str">
        <f t="shared" si="41"/>
        <v>Aug-2023</v>
      </c>
      <c r="P546" s="3">
        <f t="shared" si="42"/>
        <v>1</v>
      </c>
      <c r="Q546" s="3" t="b">
        <f t="shared" si="43"/>
        <v>0</v>
      </c>
      <c r="R546">
        <f t="shared" si="44"/>
        <v>228</v>
      </c>
    </row>
    <row r="547" spans="1:18" x14ac:dyDescent="0.4">
      <c r="A547">
        <v>50</v>
      </c>
      <c r="B547" t="s">
        <v>2407</v>
      </c>
      <c r="C547" t="s">
        <v>3116</v>
      </c>
      <c r="D547" t="s">
        <v>1721</v>
      </c>
      <c r="E547" t="s">
        <v>1834</v>
      </c>
      <c r="F547" t="s">
        <v>1846</v>
      </c>
      <c r="G547" t="s">
        <v>4</v>
      </c>
      <c r="H547" t="s">
        <v>1720</v>
      </c>
      <c r="I547" s="1">
        <v>340.20953296511516</v>
      </c>
      <c r="J547" s="2">
        <v>44940</v>
      </c>
      <c r="K547">
        <v>349.53</v>
      </c>
      <c r="L547" cm="1">
        <f t="array" ref="L547">_xlfn.IFS(ISBLANK(K547),0,NOT(ISBLANK(K547)),K547)</f>
        <v>349.53</v>
      </c>
      <c r="M547" s="2">
        <v>44922</v>
      </c>
      <c r="N547" s="3">
        <f t="shared" si="40"/>
        <v>2022</v>
      </c>
      <c r="O547" s="3" t="str">
        <f t="shared" si="41"/>
        <v>Dec-2022</v>
      </c>
      <c r="P547" s="3">
        <f t="shared" si="42"/>
        <v>1</v>
      </c>
      <c r="Q547" s="3" t="b">
        <f t="shared" si="43"/>
        <v>0</v>
      </c>
      <c r="R547">
        <f t="shared" si="44"/>
        <v>-18</v>
      </c>
    </row>
    <row r="548" spans="1:18" x14ac:dyDescent="0.4">
      <c r="A548">
        <v>487</v>
      </c>
      <c r="B548" t="s">
        <v>2408</v>
      </c>
      <c r="C548" t="s">
        <v>3277</v>
      </c>
      <c r="D548" t="s">
        <v>933</v>
      </c>
      <c r="E548" t="s">
        <v>1838</v>
      </c>
      <c r="F548" t="s">
        <v>1831</v>
      </c>
      <c r="G548" t="s">
        <v>1</v>
      </c>
      <c r="H548" t="s">
        <v>932</v>
      </c>
      <c r="I548" s="1">
        <v>340.23096738921811</v>
      </c>
      <c r="J548" s="2">
        <v>45047</v>
      </c>
      <c r="K548">
        <v>129.43</v>
      </c>
      <c r="L548" cm="1">
        <f t="array" ref="L548">_xlfn.IFS(ISBLANK(K548),0,NOT(ISBLANK(K548)),K548)</f>
        <v>129.43</v>
      </c>
      <c r="M548" s="2">
        <v>45139</v>
      </c>
      <c r="N548" s="3">
        <f t="shared" si="40"/>
        <v>2023</v>
      </c>
      <c r="O548" s="3" t="str">
        <f t="shared" si="41"/>
        <v>Aug-2023</v>
      </c>
      <c r="P548" s="3">
        <f t="shared" si="42"/>
        <v>0</v>
      </c>
      <c r="Q548" s="3" t="b">
        <f t="shared" si="43"/>
        <v>0</v>
      </c>
      <c r="R548">
        <f t="shared" si="44"/>
        <v>92</v>
      </c>
    </row>
    <row r="549" spans="1:18" x14ac:dyDescent="0.4">
      <c r="A549">
        <v>288</v>
      </c>
      <c r="B549" t="s">
        <v>2409</v>
      </c>
      <c r="C549" t="s">
        <v>3251</v>
      </c>
      <c r="D549" t="s">
        <v>1295</v>
      </c>
      <c r="E549" t="s">
        <v>1840</v>
      </c>
      <c r="F549" t="s">
        <v>1833</v>
      </c>
      <c r="G549" t="s">
        <v>4</v>
      </c>
      <c r="H549" t="s">
        <v>1294</v>
      </c>
      <c r="I549" s="1">
        <v>340.75348699731785</v>
      </c>
      <c r="J549" s="2">
        <v>45190</v>
      </c>
      <c r="K549">
        <v>458.39</v>
      </c>
      <c r="L549" cm="1">
        <f t="array" ref="L549">_xlfn.IFS(ISBLANK(K549),0,NOT(ISBLANK(K549)),K549)</f>
        <v>458.39</v>
      </c>
      <c r="M549" s="2">
        <v>45173</v>
      </c>
      <c r="N549" s="3">
        <f t="shared" si="40"/>
        <v>2023</v>
      </c>
      <c r="O549" s="3" t="str">
        <f t="shared" si="41"/>
        <v>Sep-2023</v>
      </c>
      <c r="P549" s="3">
        <f t="shared" si="42"/>
        <v>1</v>
      </c>
      <c r="Q549" s="3" t="b">
        <f t="shared" si="43"/>
        <v>0</v>
      </c>
      <c r="R549">
        <f t="shared" si="44"/>
        <v>-17</v>
      </c>
    </row>
    <row r="550" spans="1:18" x14ac:dyDescent="0.4">
      <c r="A550">
        <v>916</v>
      </c>
      <c r="B550" t="s">
        <v>2410</v>
      </c>
      <c r="C550" t="s">
        <v>3278</v>
      </c>
      <c r="D550" t="s">
        <v>153</v>
      </c>
      <c r="E550" t="s">
        <v>1834</v>
      </c>
      <c r="F550" t="s">
        <v>1839</v>
      </c>
      <c r="G550" t="s">
        <v>4</v>
      </c>
      <c r="H550" t="s">
        <v>152</v>
      </c>
      <c r="I550" s="1">
        <v>341.13698648301749</v>
      </c>
      <c r="J550" s="2">
        <v>44915</v>
      </c>
      <c r="K550">
        <v>339.88</v>
      </c>
      <c r="L550" cm="1">
        <f t="array" ref="L550">_xlfn.IFS(ISBLANK(K550),0,NOT(ISBLANK(K550)),K550)</f>
        <v>339.88</v>
      </c>
      <c r="M550" s="2">
        <v>44907</v>
      </c>
      <c r="N550" s="3">
        <f t="shared" si="40"/>
        <v>2022</v>
      </c>
      <c r="O550" s="3" t="str">
        <f t="shared" si="41"/>
        <v>Dec-2022</v>
      </c>
      <c r="P550" s="3">
        <f t="shared" si="42"/>
        <v>0</v>
      </c>
      <c r="Q550" s="3" t="b">
        <f t="shared" si="43"/>
        <v>0</v>
      </c>
      <c r="R550">
        <f t="shared" si="44"/>
        <v>-8</v>
      </c>
    </row>
    <row r="551" spans="1:18" x14ac:dyDescent="0.4">
      <c r="A551">
        <v>497</v>
      </c>
      <c r="B551" t="s">
        <v>2411</v>
      </c>
      <c r="C551" t="s">
        <v>3279</v>
      </c>
      <c r="D551" t="s">
        <v>913</v>
      </c>
      <c r="E551" t="s">
        <v>1830</v>
      </c>
      <c r="F551" t="s">
        <v>1852</v>
      </c>
      <c r="G551" t="s">
        <v>1</v>
      </c>
      <c r="H551" t="s">
        <v>912</v>
      </c>
      <c r="I551" s="1">
        <v>341.32740636144291</v>
      </c>
      <c r="J551" s="2">
        <v>44855</v>
      </c>
      <c r="K551">
        <v>169.84</v>
      </c>
      <c r="L551" cm="1">
        <f t="array" ref="L551">_xlfn.IFS(ISBLANK(K551),0,NOT(ISBLANK(K551)),K551)</f>
        <v>169.84</v>
      </c>
      <c r="M551" s="2">
        <v>45159</v>
      </c>
      <c r="N551" s="3">
        <f t="shared" si="40"/>
        <v>2023</v>
      </c>
      <c r="O551" s="3" t="str">
        <f t="shared" si="41"/>
        <v>Aug-2023</v>
      </c>
      <c r="P551" s="3">
        <f t="shared" si="42"/>
        <v>0</v>
      </c>
      <c r="Q551" s="3" t="b">
        <f t="shared" si="43"/>
        <v>0</v>
      </c>
      <c r="R551">
        <f t="shared" si="44"/>
        <v>304</v>
      </c>
    </row>
    <row r="552" spans="1:18" x14ac:dyDescent="0.4">
      <c r="A552">
        <v>713</v>
      </c>
      <c r="B552" t="s">
        <v>2412</v>
      </c>
      <c r="C552" t="s">
        <v>3280</v>
      </c>
      <c r="D552" t="s">
        <v>535</v>
      </c>
      <c r="E552" t="s">
        <v>1842</v>
      </c>
      <c r="F552" t="s">
        <v>1852</v>
      </c>
      <c r="G552" t="s">
        <v>1</v>
      </c>
      <c r="H552" t="s">
        <v>534</v>
      </c>
      <c r="I552" s="1">
        <v>341.5239291719115</v>
      </c>
      <c r="J552" s="2">
        <v>45208</v>
      </c>
      <c r="K552">
        <v>280.35000000000002</v>
      </c>
      <c r="L552" cm="1">
        <f t="array" ref="L552">_xlfn.IFS(ISBLANK(K552),0,NOT(ISBLANK(K552)),K552)</f>
        <v>280.35000000000002</v>
      </c>
      <c r="M552" s="2">
        <v>45035</v>
      </c>
      <c r="N552" s="3">
        <f t="shared" si="40"/>
        <v>2023</v>
      </c>
      <c r="O552" s="3" t="str">
        <f t="shared" si="41"/>
        <v>Apr-2023</v>
      </c>
      <c r="P552" s="3">
        <f t="shared" si="42"/>
        <v>0</v>
      </c>
      <c r="Q552" s="3" t="b">
        <f t="shared" si="43"/>
        <v>0</v>
      </c>
      <c r="R552">
        <f t="shared" si="44"/>
        <v>-173</v>
      </c>
    </row>
    <row r="553" spans="1:18" x14ac:dyDescent="0.4">
      <c r="A553">
        <v>430</v>
      </c>
      <c r="B553" t="s">
        <v>2413</v>
      </c>
      <c r="C553" t="s">
        <v>2796</v>
      </c>
      <c r="D553" t="s">
        <v>1041</v>
      </c>
      <c r="E553" t="s">
        <v>1841</v>
      </c>
      <c r="F553" t="s">
        <v>1853</v>
      </c>
      <c r="G553" t="s">
        <v>4</v>
      </c>
      <c r="H553" t="s">
        <v>1040</v>
      </c>
      <c r="I553" s="1">
        <v>341.55517527012546</v>
      </c>
      <c r="J553" s="2">
        <v>45066</v>
      </c>
      <c r="K553">
        <v>349.46</v>
      </c>
      <c r="L553" cm="1">
        <f t="array" ref="L553">_xlfn.IFS(ISBLANK(K553),0,NOT(ISBLANK(K553)),K553)</f>
        <v>349.46</v>
      </c>
      <c r="M553" s="2">
        <v>44958</v>
      </c>
      <c r="N553" s="3">
        <f t="shared" si="40"/>
        <v>2023</v>
      </c>
      <c r="O553" s="3" t="str">
        <f t="shared" si="41"/>
        <v>Feb-2023</v>
      </c>
      <c r="P553" s="3">
        <f t="shared" si="42"/>
        <v>1</v>
      </c>
      <c r="Q553" s="3" t="b">
        <f t="shared" si="43"/>
        <v>0</v>
      </c>
      <c r="R553">
        <f t="shared" si="44"/>
        <v>-108</v>
      </c>
    </row>
    <row r="554" spans="1:18" x14ac:dyDescent="0.4">
      <c r="A554">
        <v>218</v>
      </c>
      <c r="B554" t="s">
        <v>2414</v>
      </c>
      <c r="C554" t="s">
        <v>3281</v>
      </c>
      <c r="D554" t="s">
        <v>1427</v>
      </c>
      <c r="E554" t="s">
        <v>1845</v>
      </c>
      <c r="F554" t="s">
        <v>1835</v>
      </c>
      <c r="G554" t="s">
        <v>1</v>
      </c>
      <c r="H554" t="s">
        <v>1426</v>
      </c>
      <c r="I554" s="1">
        <v>341.6334548936361</v>
      </c>
      <c r="J554" s="2">
        <v>44881</v>
      </c>
      <c r="K554">
        <v>107.36</v>
      </c>
      <c r="L554" cm="1">
        <f t="array" ref="L554">_xlfn.IFS(ISBLANK(K554),0,NOT(ISBLANK(K554)),K554)</f>
        <v>107.36</v>
      </c>
      <c r="M554" s="2">
        <v>44999</v>
      </c>
      <c r="N554" s="3">
        <f t="shared" si="40"/>
        <v>2023</v>
      </c>
      <c r="O554" s="3" t="str">
        <f t="shared" si="41"/>
        <v>Mar-2023</v>
      </c>
      <c r="P554" s="3">
        <f t="shared" si="42"/>
        <v>0</v>
      </c>
      <c r="Q554" s="3" t="b">
        <f t="shared" si="43"/>
        <v>0</v>
      </c>
      <c r="R554">
        <f t="shared" si="44"/>
        <v>118</v>
      </c>
    </row>
    <row r="555" spans="1:18" x14ac:dyDescent="0.4">
      <c r="A555">
        <v>428</v>
      </c>
      <c r="B555" t="s">
        <v>2415</v>
      </c>
      <c r="C555" t="s">
        <v>3282</v>
      </c>
      <c r="D555" t="s">
        <v>1045</v>
      </c>
      <c r="E555" t="s">
        <v>1838</v>
      </c>
      <c r="F555" t="s">
        <v>1839</v>
      </c>
      <c r="G555" t="s">
        <v>1</v>
      </c>
      <c r="H555" t="s">
        <v>1044</v>
      </c>
      <c r="I555" s="1">
        <v>341.76637111652326</v>
      </c>
      <c r="J555" s="2">
        <v>45064</v>
      </c>
      <c r="K555">
        <v>262.47000000000003</v>
      </c>
      <c r="L555" cm="1">
        <f t="array" ref="L555">_xlfn.IFS(ISBLANK(K555),0,NOT(ISBLANK(K555)),K555)</f>
        <v>262.47000000000003</v>
      </c>
      <c r="M555" s="2">
        <v>45033</v>
      </c>
      <c r="N555" s="3">
        <f t="shared" si="40"/>
        <v>2023</v>
      </c>
      <c r="O555" s="3" t="str">
        <f t="shared" si="41"/>
        <v>Apr-2023</v>
      </c>
      <c r="P555" s="3">
        <f t="shared" si="42"/>
        <v>0</v>
      </c>
      <c r="Q555" s="3" t="b">
        <f t="shared" si="43"/>
        <v>0</v>
      </c>
      <c r="R555">
        <f t="shared" si="44"/>
        <v>-31</v>
      </c>
    </row>
    <row r="556" spans="1:18" x14ac:dyDescent="0.4">
      <c r="A556">
        <v>885</v>
      </c>
      <c r="B556" t="s">
        <v>2416</v>
      </c>
      <c r="C556" t="s">
        <v>3283</v>
      </c>
      <c r="D556" t="s">
        <v>211</v>
      </c>
      <c r="E556" t="s">
        <v>1832</v>
      </c>
      <c r="F556" t="s">
        <v>1839</v>
      </c>
      <c r="G556" t="s">
        <v>4</v>
      </c>
      <c r="H556" t="s">
        <v>210</v>
      </c>
      <c r="I556" s="1">
        <v>343.23456685229547</v>
      </c>
      <c r="J556" s="2">
        <v>45082</v>
      </c>
      <c r="K556">
        <v>184.68</v>
      </c>
      <c r="L556" cm="1">
        <f t="array" ref="L556">_xlfn.IFS(ISBLANK(K556),0,NOT(ISBLANK(K556)),K556)</f>
        <v>184.68</v>
      </c>
      <c r="M556" s="2">
        <v>44878</v>
      </c>
      <c r="N556" s="3">
        <f t="shared" si="40"/>
        <v>2022</v>
      </c>
      <c r="O556" s="3" t="str">
        <f t="shared" si="41"/>
        <v>Nov-2022</v>
      </c>
      <c r="P556" s="3">
        <f t="shared" si="42"/>
        <v>0</v>
      </c>
      <c r="Q556" s="3" t="b">
        <f t="shared" si="43"/>
        <v>0</v>
      </c>
      <c r="R556">
        <f t="shared" si="44"/>
        <v>-204</v>
      </c>
    </row>
    <row r="557" spans="1:18" x14ac:dyDescent="0.4">
      <c r="A557">
        <v>287</v>
      </c>
      <c r="B557" t="s">
        <v>2417</v>
      </c>
      <c r="C557" t="s">
        <v>3284</v>
      </c>
      <c r="D557" t="s">
        <v>1297</v>
      </c>
      <c r="E557" t="s">
        <v>1838</v>
      </c>
      <c r="F557" t="s">
        <v>1844</v>
      </c>
      <c r="G557" t="s">
        <v>4</v>
      </c>
      <c r="H557" t="s">
        <v>1296</v>
      </c>
      <c r="I557" s="1">
        <v>343.57866650308654</v>
      </c>
      <c r="J557" s="2">
        <v>44868</v>
      </c>
      <c r="K557">
        <v>260.25</v>
      </c>
      <c r="L557" cm="1">
        <f t="array" ref="L557">_xlfn.IFS(ISBLANK(K557),0,NOT(ISBLANK(K557)),K557)</f>
        <v>260.25</v>
      </c>
      <c r="M557" s="2">
        <v>45184</v>
      </c>
      <c r="N557" s="3">
        <f t="shared" si="40"/>
        <v>2023</v>
      </c>
      <c r="O557" s="3" t="str">
        <f t="shared" si="41"/>
        <v>Sep-2023</v>
      </c>
      <c r="P557" s="3">
        <f t="shared" si="42"/>
        <v>0</v>
      </c>
      <c r="Q557" s="3" t="b">
        <f t="shared" si="43"/>
        <v>0</v>
      </c>
      <c r="R557">
        <f t="shared" si="44"/>
        <v>316</v>
      </c>
    </row>
    <row r="558" spans="1:18" x14ac:dyDescent="0.4">
      <c r="A558">
        <v>362</v>
      </c>
      <c r="B558" t="s">
        <v>2418</v>
      </c>
      <c r="C558" t="s">
        <v>3285</v>
      </c>
      <c r="D558" t="s">
        <v>1157</v>
      </c>
      <c r="E558" t="s">
        <v>1838</v>
      </c>
      <c r="F558" t="s">
        <v>1853</v>
      </c>
      <c r="G558" t="s">
        <v>1</v>
      </c>
      <c r="H558" t="s">
        <v>1156</v>
      </c>
      <c r="I558" s="1">
        <v>343.70284823688405</v>
      </c>
      <c r="J558" s="2"/>
      <c r="K558">
        <v>265.45999999999998</v>
      </c>
      <c r="L558" cm="1">
        <f t="array" ref="L558">_xlfn.IFS(ISBLANK(K558),0,NOT(ISBLANK(K558)),K558)</f>
        <v>265.45999999999998</v>
      </c>
      <c r="M558" s="2">
        <v>45216</v>
      </c>
      <c r="N558" s="3">
        <f t="shared" si="40"/>
        <v>2023</v>
      </c>
      <c r="O558" s="3" t="str">
        <f t="shared" si="41"/>
        <v>Oct-2023</v>
      </c>
      <c r="P558" s="3">
        <f t="shared" si="42"/>
        <v>0</v>
      </c>
      <c r="Q558" s="3" t="b">
        <f t="shared" si="43"/>
        <v>1</v>
      </c>
      <c r="R558" t="str">
        <f t="shared" si="44"/>
        <v/>
      </c>
    </row>
    <row r="559" spans="1:18" x14ac:dyDescent="0.4">
      <c r="A559">
        <v>477</v>
      </c>
      <c r="B559" t="s">
        <v>2419</v>
      </c>
      <c r="C559" t="s">
        <v>3286</v>
      </c>
      <c r="D559" t="s">
        <v>953</v>
      </c>
      <c r="E559" t="s">
        <v>1843</v>
      </c>
      <c r="F559" t="s">
        <v>1833</v>
      </c>
      <c r="G559" t="s">
        <v>4</v>
      </c>
      <c r="H559" t="s">
        <v>952</v>
      </c>
      <c r="I559" s="1">
        <v>344.82307433318141</v>
      </c>
      <c r="J559" s="2">
        <v>45079</v>
      </c>
      <c r="K559">
        <v>496.62</v>
      </c>
      <c r="L559" cm="1">
        <f t="array" ref="L559">_xlfn.IFS(ISBLANK(K559),0,NOT(ISBLANK(K559)),K559)</f>
        <v>496.62</v>
      </c>
      <c r="M559" s="2">
        <v>45010</v>
      </c>
      <c r="N559" s="3">
        <f t="shared" si="40"/>
        <v>2023</v>
      </c>
      <c r="O559" s="3" t="str">
        <f t="shared" si="41"/>
        <v>Mar-2023</v>
      </c>
      <c r="P559" s="3">
        <f t="shared" si="42"/>
        <v>1</v>
      </c>
      <c r="Q559" s="3" t="b">
        <f t="shared" si="43"/>
        <v>0</v>
      </c>
      <c r="R559">
        <f t="shared" si="44"/>
        <v>-69</v>
      </c>
    </row>
    <row r="560" spans="1:18" x14ac:dyDescent="0.4">
      <c r="A560">
        <v>211</v>
      </c>
      <c r="B560" t="s">
        <v>2420</v>
      </c>
      <c r="C560" t="s">
        <v>3198</v>
      </c>
      <c r="D560" t="s">
        <v>1441</v>
      </c>
      <c r="E560" t="s">
        <v>1834</v>
      </c>
      <c r="F560" t="s">
        <v>1853</v>
      </c>
      <c r="G560" t="s">
        <v>4</v>
      </c>
      <c r="H560" t="s">
        <v>1440</v>
      </c>
      <c r="I560" s="1">
        <v>345.11150947283437</v>
      </c>
      <c r="J560" s="2">
        <v>45103</v>
      </c>
      <c r="K560">
        <v>432.39</v>
      </c>
      <c r="L560" cm="1">
        <f t="array" ref="L560">_xlfn.IFS(ISBLANK(K560),0,NOT(ISBLANK(K560)),K560)</f>
        <v>432.39</v>
      </c>
      <c r="M560" s="2">
        <v>45211</v>
      </c>
      <c r="N560" s="3">
        <f t="shared" si="40"/>
        <v>2023</v>
      </c>
      <c r="O560" s="3" t="str">
        <f t="shared" si="41"/>
        <v>Oct-2023</v>
      </c>
      <c r="P560" s="3">
        <f t="shared" si="42"/>
        <v>1</v>
      </c>
      <c r="Q560" s="3" t="b">
        <f t="shared" si="43"/>
        <v>0</v>
      </c>
      <c r="R560">
        <f t="shared" si="44"/>
        <v>108</v>
      </c>
    </row>
    <row r="561" spans="1:18" x14ac:dyDescent="0.4">
      <c r="A561">
        <v>204</v>
      </c>
      <c r="B561" t="s">
        <v>2421</v>
      </c>
      <c r="C561" t="s">
        <v>3287</v>
      </c>
      <c r="D561" t="s">
        <v>1455</v>
      </c>
      <c r="E561" t="s">
        <v>1845</v>
      </c>
      <c r="F561" t="s">
        <v>1844</v>
      </c>
      <c r="G561" t="s">
        <v>4</v>
      </c>
      <c r="H561" t="s">
        <v>1454</v>
      </c>
      <c r="I561" s="1">
        <v>345.7545287164798</v>
      </c>
      <c r="J561" s="2"/>
      <c r="K561">
        <v>353.44</v>
      </c>
      <c r="L561" cm="1">
        <f t="array" ref="L561">_xlfn.IFS(ISBLANK(K561),0,NOT(ISBLANK(K561)),K561)</f>
        <v>353.44</v>
      </c>
      <c r="M561" s="2">
        <v>44926</v>
      </c>
      <c r="N561" s="3">
        <f t="shared" si="40"/>
        <v>2022</v>
      </c>
      <c r="O561" s="3" t="str">
        <f t="shared" si="41"/>
        <v>Dec-2022</v>
      </c>
      <c r="P561" s="3">
        <f t="shared" si="42"/>
        <v>1</v>
      </c>
      <c r="Q561" s="3" t="b">
        <f t="shared" si="43"/>
        <v>1</v>
      </c>
      <c r="R561" t="str">
        <f t="shared" si="44"/>
        <v/>
      </c>
    </row>
    <row r="562" spans="1:18" x14ac:dyDescent="0.4">
      <c r="A562">
        <v>231</v>
      </c>
      <c r="B562" t="s">
        <v>2422</v>
      </c>
      <c r="C562" t="s">
        <v>3288</v>
      </c>
      <c r="D562" t="s">
        <v>1403</v>
      </c>
      <c r="E562" t="s">
        <v>1842</v>
      </c>
      <c r="F562" t="s">
        <v>1844</v>
      </c>
      <c r="G562" t="s">
        <v>4</v>
      </c>
      <c r="H562" t="s">
        <v>1402</v>
      </c>
      <c r="I562" s="1">
        <v>346.13870103396351</v>
      </c>
      <c r="J562" s="2">
        <v>44938</v>
      </c>
      <c r="K562">
        <v>149.08000000000001</v>
      </c>
      <c r="L562" cm="1">
        <f t="array" ref="L562">_xlfn.IFS(ISBLANK(K562),0,NOT(ISBLANK(K562)),K562)</f>
        <v>149.08000000000001</v>
      </c>
      <c r="M562" s="2">
        <v>45177</v>
      </c>
      <c r="N562" s="3">
        <f t="shared" si="40"/>
        <v>2023</v>
      </c>
      <c r="O562" s="3" t="str">
        <f t="shared" si="41"/>
        <v>Sep-2023</v>
      </c>
      <c r="P562" s="3">
        <f t="shared" si="42"/>
        <v>0</v>
      </c>
      <c r="Q562" s="3" t="b">
        <f t="shared" si="43"/>
        <v>0</v>
      </c>
      <c r="R562">
        <f t="shared" si="44"/>
        <v>239</v>
      </c>
    </row>
    <row r="563" spans="1:18" x14ac:dyDescent="0.4">
      <c r="A563">
        <v>689</v>
      </c>
      <c r="B563" t="s">
        <v>2423</v>
      </c>
      <c r="C563" t="s">
        <v>3144</v>
      </c>
      <c r="D563" t="s">
        <v>575</v>
      </c>
      <c r="E563" t="s">
        <v>1832</v>
      </c>
      <c r="F563" t="s">
        <v>1831</v>
      </c>
      <c r="G563" t="s">
        <v>1</v>
      </c>
      <c r="H563" t="s">
        <v>574</v>
      </c>
      <c r="I563" s="1">
        <v>347.01965544327692</v>
      </c>
      <c r="J563" s="2">
        <v>44971</v>
      </c>
      <c r="K563">
        <v>383.49</v>
      </c>
      <c r="L563" cm="1">
        <f t="array" ref="L563">_xlfn.IFS(ISBLANK(K563),0,NOT(ISBLANK(K563)),K563)</f>
        <v>383.49</v>
      </c>
      <c r="M563" s="2">
        <v>44901</v>
      </c>
      <c r="N563" s="3">
        <f t="shared" si="40"/>
        <v>2022</v>
      </c>
      <c r="O563" s="3" t="str">
        <f t="shared" si="41"/>
        <v>Dec-2022</v>
      </c>
      <c r="P563" s="3">
        <f t="shared" si="42"/>
        <v>1</v>
      </c>
      <c r="Q563" s="3" t="b">
        <f t="shared" si="43"/>
        <v>0</v>
      </c>
      <c r="R563">
        <f t="shared" si="44"/>
        <v>-70</v>
      </c>
    </row>
    <row r="564" spans="1:18" x14ac:dyDescent="0.4">
      <c r="A564">
        <v>740</v>
      </c>
      <c r="B564" t="s">
        <v>2424</v>
      </c>
      <c r="C564" t="s">
        <v>3289</v>
      </c>
      <c r="D564" t="s">
        <v>485</v>
      </c>
      <c r="E564" t="s">
        <v>1838</v>
      </c>
      <c r="F564" t="s">
        <v>1835</v>
      </c>
      <c r="G564" t="s">
        <v>1</v>
      </c>
      <c r="H564" t="s">
        <v>484</v>
      </c>
      <c r="I564" s="1">
        <v>347.03306427872371</v>
      </c>
      <c r="J564" s="2">
        <v>44992</v>
      </c>
      <c r="K564">
        <v>278.26</v>
      </c>
      <c r="L564" cm="1">
        <f t="array" ref="L564">_xlfn.IFS(ISBLANK(K564),0,NOT(ISBLANK(K564)),K564)</f>
        <v>278.26</v>
      </c>
      <c r="M564" s="2">
        <v>44976</v>
      </c>
      <c r="N564" s="3">
        <f t="shared" si="40"/>
        <v>2023</v>
      </c>
      <c r="O564" s="3" t="str">
        <f t="shared" si="41"/>
        <v>Feb-2023</v>
      </c>
      <c r="P564" s="3">
        <f t="shared" si="42"/>
        <v>0</v>
      </c>
      <c r="Q564" s="3" t="b">
        <f t="shared" si="43"/>
        <v>0</v>
      </c>
      <c r="R564">
        <f t="shared" si="44"/>
        <v>-16</v>
      </c>
    </row>
    <row r="565" spans="1:18" x14ac:dyDescent="0.4">
      <c r="A565">
        <v>193</v>
      </c>
      <c r="B565" t="s">
        <v>2425</v>
      </c>
      <c r="C565" t="s">
        <v>3290</v>
      </c>
      <c r="D565" t="s">
        <v>1475</v>
      </c>
      <c r="E565" t="s">
        <v>1828</v>
      </c>
      <c r="F565" t="s">
        <v>1853</v>
      </c>
      <c r="G565" t="s">
        <v>1</v>
      </c>
      <c r="H565" t="s">
        <v>1474</v>
      </c>
      <c r="I565" s="1">
        <v>347.41910485382886</v>
      </c>
      <c r="J565" s="2">
        <v>44931</v>
      </c>
      <c r="K565">
        <v>192.66</v>
      </c>
      <c r="L565" cm="1">
        <f t="array" ref="L565">_xlfn.IFS(ISBLANK(K565),0,NOT(ISBLANK(K565)),K565)</f>
        <v>192.66</v>
      </c>
      <c r="M565" s="2">
        <v>45082</v>
      </c>
      <c r="N565" s="3">
        <f t="shared" si="40"/>
        <v>2023</v>
      </c>
      <c r="O565" s="3" t="str">
        <f t="shared" si="41"/>
        <v>Jun-2023</v>
      </c>
      <c r="P565" s="3">
        <f t="shared" si="42"/>
        <v>0</v>
      </c>
      <c r="Q565" s="3" t="b">
        <f t="shared" si="43"/>
        <v>0</v>
      </c>
      <c r="R565">
        <f t="shared" si="44"/>
        <v>151</v>
      </c>
    </row>
    <row r="566" spans="1:18" x14ac:dyDescent="0.4">
      <c r="A566">
        <v>611</v>
      </c>
      <c r="B566" t="s">
        <v>2426</v>
      </c>
      <c r="C566" t="s">
        <v>3291</v>
      </c>
      <c r="D566" t="s">
        <v>715</v>
      </c>
      <c r="E566" t="s">
        <v>1832</v>
      </c>
      <c r="F566" t="s">
        <v>1833</v>
      </c>
      <c r="G566" t="s">
        <v>1</v>
      </c>
      <c r="H566" t="s">
        <v>714</v>
      </c>
      <c r="I566" s="1">
        <v>347.48607905083315</v>
      </c>
      <c r="J566" s="2">
        <v>44811</v>
      </c>
      <c r="K566">
        <v>304.24</v>
      </c>
      <c r="L566" cm="1">
        <f t="array" ref="L566">_xlfn.IFS(ISBLANK(K566),0,NOT(ISBLANK(K566)),K566)</f>
        <v>304.24</v>
      </c>
      <c r="M566" s="2">
        <v>45201</v>
      </c>
      <c r="N566" s="3">
        <f t="shared" si="40"/>
        <v>2023</v>
      </c>
      <c r="O566" s="3" t="str">
        <f t="shared" si="41"/>
        <v>Oct-2023</v>
      </c>
      <c r="P566" s="3">
        <f t="shared" si="42"/>
        <v>0</v>
      </c>
      <c r="Q566" s="3" t="b">
        <f t="shared" si="43"/>
        <v>0</v>
      </c>
      <c r="R566">
        <f t="shared" si="44"/>
        <v>390</v>
      </c>
    </row>
    <row r="567" spans="1:18" x14ac:dyDescent="0.4">
      <c r="A567">
        <v>499</v>
      </c>
      <c r="B567" t="s">
        <v>2427</v>
      </c>
      <c r="C567" t="s">
        <v>3292</v>
      </c>
      <c r="D567" t="s">
        <v>911</v>
      </c>
      <c r="E567" t="s">
        <v>1832</v>
      </c>
      <c r="F567" t="s">
        <v>1829</v>
      </c>
      <c r="G567" t="s">
        <v>1</v>
      </c>
      <c r="H567" t="s">
        <v>910</v>
      </c>
      <c r="I567" s="1">
        <v>348.11095599203549</v>
      </c>
      <c r="J567" s="2"/>
      <c r="L567" cm="1">
        <f t="array" ref="L567">_xlfn.IFS(ISBLANK(K567),0,NOT(ISBLANK(K567)),K567)</f>
        <v>0</v>
      </c>
      <c r="M567" s="2">
        <v>45119</v>
      </c>
      <c r="N567" s="3">
        <f t="shared" si="40"/>
        <v>2023</v>
      </c>
      <c r="O567" s="3" t="str">
        <f t="shared" si="41"/>
        <v>Jul-2023</v>
      </c>
      <c r="P567" s="3">
        <f t="shared" si="42"/>
        <v>0</v>
      </c>
      <c r="Q567" s="3" t="b">
        <f t="shared" si="43"/>
        <v>1</v>
      </c>
      <c r="R567" t="str">
        <f t="shared" si="44"/>
        <v/>
      </c>
    </row>
    <row r="568" spans="1:18" x14ac:dyDescent="0.4">
      <c r="A568">
        <v>39</v>
      </c>
      <c r="B568" t="s">
        <v>2428</v>
      </c>
      <c r="C568" t="s">
        <v>3293</v>
      </c>
      <c r="D568" t="s">
        <v>1741</v>
      </c>
      <c r="E568" t="s">
        <v>1841</v>
      </c>
      <c r="F568" t="s">
        <v>1853</v>
      </c>
      <c r="G568" t="s">
        <v>4</v>
      </c>
      <c r="H568" t="s">
        <v>1740</v>
      </c>
      <c r="I568" s="1">
        <v>348.76029953721383</v>
      </c>
      <c r="J568" s="2">
        <v>44914</v>
      </c>
      <c r="K568">
        <v>412.42</v>
      </c>
      <c r="L568" cm="1">
        <f t="array" ref="L568">_xlfn.IFS(ISBLANK(K568),0,NOT(ISBLANK(K568)),K568)</f>
        <v>412.42</v>
      </c>
      <c r="M568" s="2">
        <v>44913</v>
      </c>
      <c r="N568" s="3">
        <f t="shared" si="40"/>
        <v>2022</v>
      </c>
      <c r="O568" s="3" t="str">
        <f t="shared" si="41"/>
        <v>Dec-2022</v>
      </c>
      <c r="P568" s="3">
        <f t="shared" si="42"/>
        <v>1</v>
      </c>
      <c r="Q568" s="3" t="b">
        <f t="shared" si="43"/>
        <v>0</v>
      </c>
      <c r="R568">
        <f t="shared" si="44"/>
        <v>-1</v>
      </c>
    </row>
    <row r="569" spans="1:18" x14ac:dyDescent="0.4">
      <c r="A569">
        <v>905</v>
      </c>
      <c r="B569" t="s">
        <v>2429</v>
      </c>
      <c r="C569" t="s">
        <v>3294</v>
      </c>
      <c r="D569" t="s">
        <v>171</v>
      </c>
      <c r="E569" t="s">
        <v>1842</v>
      </c>
      <c r="F569" t="s">
        <v>1844</v>
      </c>
      <c r="G569" t="s">
        <v>4</v>
      </c>
      <c r="H569" t="s">
        <v>170</v>
      </c>
      <c r="I569" s="1">
        <v>348.8688911738891</v>
      </c>
      <c r="J569" s="2">
        <v>44858</v>
      </c>
      <c r="K569">
        <v>411.4</v>
      </c>
      <c r="L569" cm="1">
        <f t="array" ref="L569">_xlfn.IFS(ISBLANK(K569),0,NOT(ISBLANK(K569)),K569)</f>
        <v>411.4</v>
      </c>
      <c r="M569" s="2">
        <v>45044</v>
      </c>
      <c r="N569" s="3">
        <f t="shared" si="40"/>
        <v>2023</v>
      </c>
      <c r="O569" s="3" t="str">
        <f t="shared" si="41"/>
        <v>Apr-2023</v>
      </c>
      <c r="P569" s="3">
        <f t="shared" si="42"/>
        <v>1</v>
      </c>
      <c r="Q569" s="3" t="b">
        <f t="shared" si="43"/>
        <v>0</v>
      </c>
      <c r="R569">
        <f t="shared" si="44"/>
        <v>186</v>
      </c>
    </row>
    <row r="570" spans="1:18" x14ac:dyDescent="0.4">
      <c r="A570">
        <v>140</v>
      </c>
      <c r="B570" t="s">
        <v>2430</v>
      </c>
      <c r="C570" t="s">
        <v>3295</v>
      </c>
      <c r="D570" t="s">
        <v>1569</v>
      </c>
      <c r="E570" t="s">
        <v>1843</v>
      </c>
      <c r="F570" t="s">
        <v>1851</v>
      </c>
      <c r="G570" t="s">
        <v>1</v>
      </c>
      <c r="H570" t="s">
        <v>1568</v>
      </c>
      <c r="I570" s="1">
        <v>349.28482960020182</v>
      </c>
      <c r="J570" s="2">
        <v>44861</v>
      </c>
      <c r="K570">
        <v>385.88</v>
      </c>
      <c r="L570" cm="1">
        <f t="array" ref="L570">_xlfn.IFS(ISBLANK(K570),0,NOT(ISBLANK(K570)),K570)</f>
        <v>385.88</v>
      </c>
      <c r="M570" s="2">
        <v>44908</v>
      </c>
      <c r="N570" s="3">
        <f t="shared" si="40"/>
        <v>2022</v>
      </c>
      <c r="O570" s="3" t="str">
        <f t="shared" si="41"/>
        <v>Dec-2022</v>
      </c>
      <c r="P570" s="3">
        <f t="shared" si="42"/>
        <v>1</v>
      </c>
      <c r="Q570" s="3" t="b">
        <f t="shared" si="43"/>
        <v>0</v>
      </c>
      <c r="R570">
        <f t="shared" si="44"/>
        <v>47</v>
      </c>
    </row>
    <row r="571" spans="1:18" x14ac:dyDescent="0.4">
      <c r="A571">
        <v>965</v>
      </c>
      <c r="B571" t="s">
        <v>2431</v>
      </c>
      <c r="C571" t="s">
        <v>3296</v>
      </c>
      <c r="D571" t="s">
        <v>65</v>
      </c>
      <c r="E571" t="s">
        <v>1838</v>
      </c>
      <c r="F571" t="s">
        <v>1837</v>
      </c>
      <c r="G571" t="s">
        <v>1</v>
      </c>
      <c r="H571" t="s">
        <v>64</v>
      </c>
      <c r="I571" s="1">
        <v>350.71611544302971</v>
      </c>
      <c r="J571" s="2">
        <v>44931</v>
      </c>
      <c r="K571">
        <v>397.67</v>
      </c>
      <c r="L571" cm="1">
        <f t="array" ref="L571">_xlfn.IFS(ISBLANK(K571),0,NOT(ISBLANK(K571)),K571)</f>
        <v>397.67</v>
      </c>
      <c r="M571" s="2">
        <v>44960</v>
      </c>
      <c r="N571" s="3">
        <f t="shared" si="40"/>
        <v>2023</v>
      </c>
      <c r="O571" s="3" t="str">
        <f t="shared" si="41"/>
        <v>Feb-2023</v>
      </c>
      <c r="P571" s="3">
        <f t="shared" si="42"/>
        <v>1</v>
      </c>
      <c r="Q571" s="3" t="b">
        <f t="shared" si="43"/>
        <v>0</v>
      </c>
      <c r="R571">
        <f t="shared" si="44"/>
        <v>29</v>
      </c>
    </row>
    <row r="572" spans="1:18" x14ac:dyDescent="0.4">
      <c r="A572">
        <v>28</v>
      </c>
      <c r="B572" t="s">
        <v>2432</v>
      </c>
      <c r="C572" t="s">
        <v>3297</v>
      </c>
      <c r="D572" t="s">
        <v>1763</v>
      </c>
      <c r="E572" t="s">
        <v>1845</v>
      </c>
      <c r="F572" t="s">
        <v>1849</v>
      </c>
      <c r="G572" t="s">
        <v>1</v>
      </c>
      <c r="H572" t="s">
        <v>1762</v>
      </c>
      <c r="I572" s="1">
        <v>350.90064992465159</v>
      </c>
      <c r="J572" s="2">
        <v>45065</v>
      </c>
      <c r="K572">
        <v>474.69</v>
      </c>
      <c r="L572" cm="1">
        <f t="array" ref="L572">_xlfn.IFS(ISBLANK(K572),0,NOT(ISBLANK(K572)),K572)</f>
        <v>474.69</v>
      </c>
      <c r="M572" s="2">
        <v>45016</v>
      </c>
      <c r="N572" s="3">
        <f t="shared" si="40"/>
        <v>2023</v>
      </c>
      <c r="O572" s="3" t="str">
        <f t="shared" si="41"/>
        <v>Mar-2023</v>
      </c>
      <c r="P572" s="3">
        <f t="shared" si="42"/>
        <v>1</v>
      </c>
      <c r="Q572" s="3" t="b">
        <f t="shared" si="43"/>
        <v>0</v>
      </c>
      <c r="R572">
        <f t="shared" si="44"/>
        <v>-49</v>
      </c>
    </row>
    <row r="573" spans="1:18" x14ac:dyDescent="0.4">
      <c r="A573">
        <v>605</v>
      </c>
      <c r="B573" t="s">
        <v>2433</v>
      </c>
      <c r="C573" t="s">
        <v>2134</v>
      </c>
      <c r="D573" t="s">
        <v>727</v>
      </c>
      <c r="E573" t="s">
        <v>1845</v>
      </c>
      <c r="F573" t="s">
        <v>1835</v>
      </c>
      <c r="G573" t="s">
        <v>1</v>
      </c>
      <c r="H573" t="s">
        <v>726</v>
      </c>
      <c r="I573" s="1">
        <v>351.37200576719346</v>
      </c>
      <c r="J573" s="2">
        <v>44914</v>
      </c>
      <c r="K573">
        <v>248.21</v>
      </c>
      <c r="L573" cm="1">
        <f t="array" ref="L573">_xlfn.IFS(ISBLANK(K573),0,NOT(ISBLANK(K573)),K573)</f>
        <v>248.21</v>
      </c>
      <c r="M573" s="2">
        <v>45044</v>
      </c>
      <c r="N573" s="3">
        <f t="shared" si="40"/>
        <v>2023</v>
      </c>
      <c r="O573" s="3" t="str">
        <f t="shared" si="41"/>
        <v>Apr-2023</v>
      </c>
      <c r="P573" s="3">
        <f t="shared" si="42"/>
        <v>0</v>
      </c>
      <c r="Q573" s="3" t="b">
        <f t="shared" si="43"/>
        <v>0</v>
      </c>
      <c r="R573">
        <f t="shared" si="44"/>
        <v>130</v>
      </c>
    </row>
    <row r="574" spans="1:18" x14ac:dyDescent="0.4">
      <c r="A574">
        <v>15</v>
      </c>
      <c r="B574" t="s">
        <v>2434</v>
      </c>
      <c r="C574" t="s">
        <v>3298</v>
      </c>
      <c r="D574" t="s">
        <v>1785</v>
      </c>
      <c r="E574" t="s">
        <v>1850</v>
      </c>
      <c r="F574" t="s">
        <v>1829</v>
      </c>
      <c r="G574" t="s">
        <v>1</v>
      </c>
      <c r="H574" t="s">
        <v>1784</v>
      </c>
      <c r="I574" s="1">
        <v>351.68225483383026</v>
      </c>
      <c r="J574" s="2">
        <v>45136</v>
      </c>
      <c r="K574">
        <v>165.99</v>
      </c>
      <c r="L574" cm="1">
        <f t="array" ref="L574">_xlfn.IFS(ISBLANK(K574),0,NOT(ISBLANK(K574)),K574)</f>
        <v>165.99</v>
      </c>
      <c r="M574" s="2">
        <v>45012</v>
      </c>
      <c r="N574" s="3">
        <f t="shared" si="40"/>
        <v>2023</v>
      </c>
      <c r="O574" s="3" t="str">
        <f t="shared" si="41"/>
        <v>Mar-2023</v>
      </c>
      <c r="P574" s="3">
        <f t="shared" si="42"/>
        <v>0</v>
      </c>
      <c r="Q574" s="3" t="b">
        <f t="shared" si="43"/>
        <v>0</v>
      </c>
      <c r="R574">
        <f t="shared" si="44"/>
        <v>-124</v>
      </c>
    </row>
    <row r="575" spans="1:18" x14ac:dyDescent="0.4">
      <c r="A575">
        <v>304</v>
      </c>
      <c r="B575" t="s">
        <v>2435</v>
      </c>
      <c r="C575" t="s">
        <v>3299</v>
      </c>
      <c r="D575" t="s">
        <v>1267</v>
      </c>
      <c r="E575" t="s">
        <v>1840</v>
      </c>
      <c r="F575" t="s">
        <v>1846</v>
      </c>
      <c r="G575" t="s">
        <v>1</v>
      </c>
      <c r="H575" t="s">
        <v>1266</v>
      </c>
      <c r="I575" s="1">
        <v>352.13566382673497</v>
      </c>
      <c r="J575" s="2">
        <v>45012</v>
      </c>
      <c r="K575">
        <v>147.37</v>
      </c>
      <c r="L575" cm="1">
        <f t="array" ref="L575">_xlfn.IFS(ISBLANK(K575),0,NOT(ISBLANK(K575)),K575)</f>
        <v>147.37</v>
      </c>
      <c r="M575" s="2">
        <v>45044</v>
      </c>
      <c r="N575" s="3">
        <f t="shared" si="40"/>
        <v>2023</v>
      </c>
      <c r="O575" s="3" t="str">
        <f t="shared" si="41"/>
        <v>Apr-2023</v>
      </c>
      <c r="P575" s="3">
        <f t="shared" si="42"/>
        <v>0</v>
      </c>
      <c r="Q575" s="3" t="b">
        <f t="shared" si="43"/>
        <v>0</v>
      </c>
      <c r="R575">
        <f t="shared" si="44"/>
        <v>32</v>
      </c>
    </row>
    <row r="576" spans="1:18" x14ac:dyDescent="0.4">
      <c r="A576">
        <v>225</v>
      </c>
      <c r="B576" t="s">
        <v>2436</v>
      </c>
      <c r="C576" t="s">
        <v>3300</v>
      </c>
      <c r="D576" t="s">
        <v>1413</v>
      </c>
      <c r="E576" t="s">
        <v>1834</v>
      </c>
      <c r="F576" t="s">
        <v>1853</v>
      </c>
      <c r="G576" t="s">
        <v>4</v>
      </c>
      <c r="H576" t="s">
        <v>1412</v>
      </c>
      <c r="I576" s="1">
        <v>353.44815056604119</v>
      </c>
      <c r="J576" s="2">
        <v>44945</v>
      </c>
      <c r="K576">
        <v>379.79</v>
      </c>
      <c r="L576" cm="1">
        <f t="array" ref="L576">_xlfn.IFS(ISBLANK(K576),0,NOT(ISBLANK(K576)),K576)</f>
        <v>379.79</v>
      </c>
      <c r="M576" s="2">
        <v>45167</v>
      </c>
      <c r="N576" s="3">
        <f t="shared" si="40"/>
        <v>2023</v>
      </c>
      <c r="O576" s="3" t="str">
        <f t="shared" si="41"/>
        <v>Aug-2023</v>
      </c>
      <c r="P576" s="3">
        <f t="shared" si="42"/>
        <v>1</v>
      </c>
      <c r="Q576" s="3" t="b">
        <f t="shared" si="43"/>
        <v>0</v>
      </c>
      <c r="R576">
        <f t="shared" si="44"/>
        <v>222</v>
      </c>
    </row>
    <row r="577" spans="1:18" x14ac:dyDescent="0.4">
      <c r="A577">
        <v>448</v>
      </c>
      <c r="B577" t="s">
        <v>2437</v>
      </c>
      <c r="C577" t="s">
        <v>3301</v>
      </c>
      <c r="D577" t="s">
        <v>1007</v>
      </c>
      <c r="E577" t="s">
        <v>1845</v>
      </c>
      <c r="F577" t="s">
        <v>1853</v>
      </c>
      <c r="G577" t="s">
        <v>1</v>
      </c>
      <c r="H577" t="s">
        <v>1006</v>
      </c>
      <c r="I577" s="1">
        <v>353.56694705516873</v>
      </c>
      <c r="J577" s="2">
        <v>44926</v>
      </c>
      <c r="K577">
        <v>380.34</v>
      </c>
      <c r="L577" cm="1">
        <f t="array" ref="L577">_xlfn.IFS(ISBLANK(K577),0,NOT(ISBLANK(K577)),K577)</f>
        <v>380.34</v>
      </c>
      <c r="M577" s="2">
        <v>45134</v>
      </c>
      <c r="N577" s="3">
        <f t="shared" si="40"/>
        <v>2023</v>
      </c>
      <c r="O577" s="3" t="str">
        <f t="shared" si="41"/>
        <v>Jul-2023</v>
      </c>
      <c r="P577" s="3">
        <f t="shared" si="42"/>
        <v>1</v>
      </c>
      <c r="Q577" s="3" t="b">
        <f t="shared" si="43"/>
        <v>0</v>
      </c>
      <c r="R577">
        <f t="shared" si="44"/>
        <v>208</v>
      </c>
    </row>
    <row r="578" spans="1:18" x14ac:dyDescent="0.4">
      <c r="A578">
        <v>474</v>
      </c>
      <c r="B578" t="s">
        <v>2438</v>
      </c>
      <c r="C578" t="s">
        <v>3302</v>
      </c>
      <c r="D578" t="s">
        <v>959</v>
      </c>
      <c r="E578" t="s">
        <v>1840</v>
      </c>
      <c r="F578" t="s">
        <v>1852</v>
      </c>
      <c r="G578" t="s">
        <v>1</v>
      </c>
      <c r="H578" t="s">
        <v>958</v>
      </c>
      <c r="I578" s="1">
        <v>353.777833423939</v>
      </c>
      <c r="J578" s="2">
        <v>44990</v>
      </c>
      <c r="K578">
        <v>412.86</v>
      </c>
      <c r="L578" cm="1">
        <f t="array" ref="L578">_xlfn.IFS(ISBLANK(K578),0,NOT(ISBLANK(K578)),K578)</f>
        <v>412.86</v>
      </c>
      <c r="M578" s="2">
        <v>45103</v>
      </c>
      <c r="N578" s="3">
        <f t="shared" si="40"/>
        <v>2023</v>
      </c>
      <c r="O578" s="3" t="str">
        <f t="shared" si="41"/>
        <v>Jun-2023</v>
      </c>
      <c r="P578" s="3">
        <f t="shared" si="42"/>
        <v>1</v>
      </c>
      <c r="Q578" s="3" t="b">
        <f t="shared" si="43"/>
        <v>0</v>
      </c>
      <c r="R578">
        <f t="shared" si="44"/>
        <v>113</v>
      </c>
    </row>
    <row r="579" spans="1:18" x14ac:dyDescent="0.4">
      <c r="A579">
        <v>571</v>
      </c>
      <c r="B579" t="s">
        <v>2439</v>
      </c>
      <c r="C579" t="s">
        <v>3303</v>
      </c>
      <c r="D579" t="s">
        <v>787</v>
      </c>
      <c r="E579" t="s">
        <v>1842</v>
      </c>
      <c r="F579" t="s">
        <v>1829</v>
      </c>
      <c r="G579" t="s">
        <v>1</v>
      </c>
      <c r="H579" t="s">
        <v>786</v>
      </c>
      <c r="I579" s="1">
        <v>354.42604778314131</v>
      </c>
      <c r="J579" s="2">
        <v>45188</v>
      </c>
      <c r="K579">
        <v>160.06</v>
      </c>
      <c r="L579" cm="1">
        <f t="array" ref="L579">_xlfn.IFS(ISBLANK(K579),0,NOT(ISBLANK(K579)),K579)</f>
        <v>160.06</v>
      </c>
      <c r="M579" s="2">
        <v>45017</v>
      </c>
      <c r="N579" s="3">
        <f t="shared" ref="N579:N642" si="45">YEAR(M579)</f>
        <v>2023</v>
      </c>
      <c r="O579" s="3" t="str">
        <f t="shared" ref="O579:O642" si="46">IF(ISBLANK(M579),"Missing Date",TEXT(M579,"MMM-YYYY"))</f>
        <v>Apr-2023</v>
      </c>
      <c r="P579" s="3">
        <f t="shared" ref="P579:P642" si="47">IF(K579&gt;I579,1,0)</f>
        <v>0</v>
      </c>
      <c r="Q579" s="3" t="b">
        <f t="shared" ref="Q579:Q642" si="48">OR(ISBLANK(J579),ISBLANK(M579))</f>
        <v>0</v>
      </c>
      <c r="R579">
        <f t="shared" ref="R579:R642" si="49">IF(Q579,"",M579-J579)</f>
        <v>-171</v>
      </c>
    </row>
    <row r="580" spans="1:18" x14ac:dyDescent="0.4">
      <c r="A580">
        <v>924</v>
      </c>
      <c r="B580" t="s">
        <v>2440</v>
      </c>
      <c r="C580" t="s">
        <v>3304</v>
      </c>
      <c r="D580" t="s">
        <v>141</v>
      </c>
      <c r="E580" t="s">
        <v>1843</v>
      </c>
      <c r="F580" t="s">
        <v>1846</v>
      </c>
      <c r="G580" t="s">
        <v>4</v>
      </c>
      <c r="H580" t="s">
        <v>140</v>
      </c>
      <c r="I580" s="1">
        <v>354.49424284574741</v>
      </c>
      <c r="J580" s="2">
        <v>44958</v>
      </c>
      <c r="K580">
        <v>207.55</v>
      </c>
      <c r="L580" cm="1">
        <f t="array" ref="L580">_xlfn.IFS(ISBLANK(K580),0,NOT(ISBLANK(K580)),K580)</f>
        <v>207.55</v>
      </c>
      <c r="M580" s="2">
        <v>45156</v>
      </c>
      <c r="N580" s="3">
        <f t="shared" si="45"/>
        <v>2023</v>
      </c>
      <c r="O580" s="3" t="str">
        <f t="shared" si="46"/>
        <v>Aug-2023</v>
      </c>
      <c r="P580" s="3">
        <f t="shared" si="47"/>
        <v>0</v>
      </c>
      <c r="Q580" s="3" t="b">
        <f t="shared" si="48"/>
        <v>0</v>
      </c>
      <c r="R580">
        <f t="shared" si="49"/>
        <v>198</v>
      </c>
    </row>
    <row r="581" spans="1:18" x14ac:dyDescent="0.4">
      <c r="A581">
        <v>935</v>
      </c>
      <c r="B581" t="s">
        <v>2441</v>
      </c>
      <c r="C581" t="s">
        <v>3305</v>
      </c>
      <c r="D581" t="s">
        <v>119</v>
      </c>
      <c r="E581" t="s">
        <v>1840</v>
      </c>
      <c r="F581" t="s">
        <v>1846</v>
      </c>
      <c r="G581" t="s">
        <v>4</v>
      </c>
      <c r="H581" t="s">
        <v>118</v>
      </c>
      <c r="I581" s="1">
        <v>354.58506013263047</v>
      </c>
      <c r="J581" s="2">
        <v>45070</v>
      </c>
      <c r="K581">
        <v>157.4</v>
      </c>
      <c r="L581" cm="1">
        <f t="array" ref="L581">_xlfn.IFS(ISBLANK(K581),0,NOT(ISBLANK(K581)),K581)</f>
        <v>157.4</v>
      </c>
      <c r="M581" s="2">
        <v>44899</v>
      </c>
      <c r="N581" s="3">
        <f t="shared" si="45"/>
        <v>2022</v>
      </c>
      <c r="O581" s="3" t="str">
        <f t="shared" si="46"/>
        <v>Dec-2022</v>
      </c>
      <c r="P581" s="3">
        <f t="shared" si="47"/>
        <v>0</v>
      </c>
      <c r="Q581" s="3" t="b">
        <f t="shared" si="48"/>
        <v>0</v>
      </c>
      <c r="R581">
        <f t="shared" si="49"/>
        <v>-171</v>
      </c>
    </row>
    <row r="582" spans="1:18" x14ac:dyDescent="0.4">
      <c r="A582">
        <v>139</v>
      </c>
      <c r="B582" t="s">
        <v>2442</v>
      </c>
      <c r="C582" t="s">
        <v>3306</v>
      </c>
      <c r="D582" t="s">
        <v>1571</v>
      </c>
      <c r="E582" t="s">
        <v>1842</v>
      </c>
      <c r="F582" t="s">
        <v>1831</v>
      </c>
      <c r="G582" t="s">
        <v>4</v>
      </c>
      <c r="H582" t="s">
        <v>1570</v>
      </c>
      <c r="I582" s="1">
        <v>354.9081481103787</v>
      </c>
      <c r="J582" s="2">
        <v>45009</v>
      </c>
      <c r="K582">
        <v>439.31</v>
      </c>
      <c r="L582" cm="1">
        <f t="array" ref="L582">_xlfn.IFS(ISBLANK(K582),0,NOT(ISBLANK(K582)),K582)</f>
        <v>439.31</v>
      </c>
      <c r="M582" s="2">
        <v>44973</v>
      </c>
      <c r="N582" s="3">
        <f t="shared" si="45"/>
        <v>2023</v>
      </c>
      <c r="O582" s="3" t="str">
        <f t="shared" si="46"/>
        <v>Feb-2023</v>
      </c>
      <c r="P582" s="3">
        <f t="shared" si="47"/>
        <v>1</v>
      </c>
      <c r="Q582" s="3" t="b">
        <f t="shared" si="48"/>
        <v>0</v>
      </c>
      <c r="R582">
        <f t="shared" si="49"/>
        <v>-36</v>
      </c>
    </row>
    <row r="583" spans="1:18" x14ac:dyDescent="0.4">
      <c r="A583">
        <v>247</v>
      </c>
      <c r="B583" t="s">
        <v>2443</v>
      </c>
      <c r="C583" t="s">
        <v>3307</v>
      </c>
      <c r="D583" t="s">
        <v>1375</v>
      </c>
      <c r="E583" t="s">
        <v>1842</v>
      </c>
      <c r="F583" t="s">
        <v>1849</v>
      </c>
      <c r="G583" t="s">
        <v>1</v>
      </c>
      <c r="H583" t="s">
        <v>1374</v>
      </c>
      <c r="I583" s="1">
        <v>355.91162243022018</v>
      </c>
      <c r="J583" s="2">
        <v>45131</v>
      </c>
      <c r="K583">
        <v>306.5</v>
      </c>
      <c r="L583" cm="1">
        <f t="array" ref="L583">_xlfn.IFS(ISBLANK(K583),0,NOT(ISBLANK(K583)),K583)</f>
        <v>306.5</v>
      </c>
      <c r="M583" s="2">
        <v>45155</v>
      </c>
      <c r="N583" s="3">
        <f t="shared" si="45"/>
        <v>2023</v>
      </c>
      <c r="O583" s="3" t="str">
        <f t="shared" si="46"/>
        <v>Aug-2023</v>
      </c>
      <c r="P583" s="3">
        <f t="shared" si="47"/>
        <v>0</v>
      </c>
      <c r="Q583" s="3" t="b">
        <f t="shared" si="48"/>
        <v>0</v>
      </c>
      <c r="R583">
        <f t="shared" si="49"/>
        <v>24</v>
      </c>
    </row>
    <row r="584" spans="1:18" x14ac:dyDescent="0.4">
      <c r="A584">
        <v>998</v>
      </c>
      <c r="B584" t="s">
        <v>2444</v>
      </c>
      <c r="C584" t="s">
        <v>3308</v>
      </c>
      <c r="D584" t="s">
        <v>7</v>
      </c>
      <c r="E584" t="s">
        <v>1840</v>
      </c>
      <c r="F584" t="s">
        <v>1849</v>
      </c>
      <c r="G584" t="s">
        <v>4</v>
      </c>
      <c r="H584" t="s">
        <v>6</v>
      </c>
      <c r="I584" s="1">
        <v>356.37223055433822</v>
      </c>
      <c r="J584" s="2">
        <v>45195</v>
      </c>
      <c r="K584">
        <v>363.81</v>
      </c>
      <c r="L584" cm="1">
        <f t="array" ref="L584">_xlfn.IFS(ISBLANK(K584),0,NOT(ISBLANK(K584)),K584)</f>
        <v>363.81</v>
      </c>
      <c r="M584" s="2">
        <v>45136</v>
      </c>
      <c r="N584" s="3">
        <f t="shared" si="45"/>
        <v>2023</v>
      </c>
      <c r="O584" s="3" t="str">
        <f t="shared" si="46"/>
        <v>Jul-2023</v>
      </c>
      <c r="P584" s="3">
        <f t="shared" si="47"/>
        <v>1</v>
      </c>
      <c r="Q584" s="3" t="b">
        <f t="shared" si="48"/>
        <v>0</v>
      </c>
      <c r="R584">
        <f t="shared" si="49"/>
        <v>-59</v>
      </c>
    </row>
    <row r="585" spans="1:18" x14ac:dyDescent="0.4">
      <c r="A585">
        <v>89</v>
      </c>
      <c r="B585" t="s">
        <v>2445</v>
      </c>
      <c r="C585" t="s">
        <v>3309</v>
      </c>
      <c r="D585" t="s">
        <v>1655</v>
      </c>
      <c r="E585" t="s">
        <v>1842</v>
      </c>
      <c r="F585" t="s">
        <v>1835</v>
      </c>
      <c r="G585" t="s">
        <v>4</v>
      </c>
      <c r="H585" t="s">
        <v>1654</v>
      </c>
      <c r="I585" s="1">
        <v>356.40445257136474</v>
      </c>
      <c r="J585" s="2">
        <v>45000</v>
      </c>
      <c r="K585">
        <v>359.47</v>
      </c>
      <c r="L585" cm="1">
        <f t="array" ref="L585">_xlfn.IFS(ISBLANK(K585),0,NOT(ISBLANK(K585)),K585)</f>
        <v>359.47</v>
      </c>
      <c r="M585" s="2">
        <v>45056</v>
      </c>
      <c r="N585" s="3">
        <f t="shared" si="45"/>
        <v>2023</v>
      </c>
      <c r="O585" s="3" t="str">
        <f t="shared" si="46"/>
        <v>May-2023</v>
      </c>
      <c r="P585" s="3">
        <f t="shared" si="47"/>
        <v>1</v>
      </c>
      <c r="Q585" s="3" t="b">
        <f t="shared" si="48"/>
        <v>0</v>
      </c>
      <c r="R585">
        <f t="shared" si="49"/>
        <v>56</v>
      </c>
    </row>
    <row r="586" spans="1:18" x14ac:dyDescent="0.4">
      <c r="A586">
        <v>920</v>
      </c>
      <c r="B586" t="s">
        <v>2446</v>
      </c>
      <c r="C586" t="s">
        <v>3310</v>
      </c>
      <c r="D586" t="s">
        <v>147</v>
      </c>
      <c r="E586" t="s">
        <v>1840</v>
      </c>
      <c r="F586" t="s">
        <v>1837</v>
      </c>
      <c r="G586" t="s">
        <v>1</v>
      </c>
      <c r="H586" t="s">
        <v>146</v>
      </c>
      <c r="I586" s="1">
        <v>356.4215426274335</v>
      </c>
      <c r="J586" s="2">
        <v>44868</v>
      </c>
      <c r="K586">
        <v>214.43</v>
      </c>
      <c r="L586" cm="1">
        <f t="array" ref="L586">_xlfn.IFS(ISBLANK(K586),0,NOT(ISBLANK(K586)),K586)</f>
        <v>214.43</v>
      </c>
      <c r="M586" s="2">
        <v>44915</v>
      </c>
      <c r="N586" s="3">
        <f t="shared" si="45"/>
        <v>2022</v>
      </c>
      <c r="O586" s="3" t="str">
        <f t="shared" si="46"/>
        <v>Dec-2022</v>
      </c>
      <c r="P586" s="3">
        <f t="shared" si="47"/>
        <v>0</v>
      </c>
      <c r="Q586" s="3" t="b">
        <f t="shared" si="48"/>
        <v>0</v>
      </c>
      <c r="R586">
        <f t="shared" si="49"/>
        <v>47</v>
      </c>
    </row>
    <row r="587" spans="1:18" x14ac:dyDescent="0.4">
      <c r="A587">
        <v>721</v>
      </c>
      <c r="B587" t="s">
        <v>2447</v>
      </c>
      <c r="C587" t="s">
        <v>3311</v>
      </c>
      <c r="D587" t="s">
        <v>521</v>
      </c>
      <c r="E587" t="s">
        <v>1830</v>
      </c>
      <c r="F587" t="s">
        <v>1846</v>
      </c>
      <c r="G587" t="s">
        <v>4</v>
      </c>
      <c r="H587" t="s">
        <v>520</v>
      </c>
      <c r="I587" s="1">
        <v>356.57279606283083</v>
      </c>
      <c r="J587" s="2">
        <v>44875</v>
      </c>
      <c r="K587">
        <v>491.59</v>
      </c>
      <c r="L587" cm="1">
        <f t="array" ref="L587">_xlfn.IFS(ISBLANK(K587),0,NOT(ISBLANK(K587)),K587)</f>
        <v>491.59</v>
      </c>
      <c r="M587" s="2">
        <v>45148</v>
      </c>
      <c r="N587" s="3">
        <f t="shared" si="45"/>
        <v>2023</v>
      </c>
      <c r="O587" s="3" t="str">
        <f t="shared" si="46"/>
        <v>Aug-2023</v>
      </c>
      <c r="P587" s="3">
        <f t="shared" si="47"/>
        <v>1</v>
      </c>
      <c r="Q587" s="3" t="b">
        <f t="shared" si="48"/>
        <v>0</v>
      </c>
      <c r="R587">
        <f t="shared" si="49"/>
        <v>273</v>
      </c>
    </row>
    <row r="588" spans="1:18" x14ac:dyDescent="0.4">
      <c r="A588">
        <v>687</v>
      </c>
      <c r="B588" t="s">
        <v>2448</v>
      </c>
      <c r="C588" t="s">
        <v>2931</v>
      </c>
      <c r="D588" t="s">
        <v>579</v>
      </c>
      <c r="E588" t="s">
        <v>1828</v>
      </c>
      <c r="F588" t="s">
        <v>1837</v>
      </c>
      <c r="G588" t="s">
        <v>1</v>
      </c>
      <c r="H588" t="s">
        <v>578</v>
      </c>
      <c r="I588" s="1">
        <v>356.61343406181345</v>
      </c>
      <c r="J588" s="2">
        <v>44927</v>
      </c>
      <c r="K588">
        <v>206.62</v>
      </c>
      <c r="L588" cm="1">
        <f t="array" ref="L588">_xlfn.IFS(ISBLANK(K588),0,NOT(ISBLANK(K588)),K588)</f>
        <v>206.62</v>
      </c>
      <c r="M588" s="2">
        <v>45185</v>
      </c>
      <c r="N588" s="3">
        <f t="shared" si="45"/>
        <v>2023</v>
      </c>
      <c r="O588" s="3" t="str">
        <f t="shared" si="46"/>
        <v>Sep-2023</v>
      </c>
      <c r="P588" s="3">
        <f t="shared" si="47"/>
        <v>0</v>
      </c>
      <c r="Q588" s="3" t="b">
        <f t="shared" si="48"/>
        <v>0</v>
      </c>
      <c r="R588">
        <f t="shared" si="49"/>
        <v>258</v>
      </c>
    </row>
    <row r="589" spans="1:18" x14ac:dyDescent="0.4">
      <c r="A589">
        <v>83</v>
      </c>
      <c r="B589" t="s">
        <v>2449</v>
      </c>
      <c r="C589" t="s">
        <v>3312</v>
      </c>
      <c r="D589" t="s">
        <v>1665</v>
      </c>
      <c r="E589" t="s">
        <v>1834</v>
      </c>
      <c r="F589" t="s">
        <v>1837</v>
      </c>
      <c r="G589" t="s">
        <v>4</v>
      </c>
      <c r="H589" t="s">
        <v>1664</v>
      </c>
      <c r="I589" s="1">
        <v>357.32542918075137</v>
      </c>
      <c r="J589" s="2">
        <v>44976</v>
      </c>
      <c r="K589">
        <v>139.33000000000001</v>
      </c>
      <c r="L589" cm="1">
        <f t="array" ref="L589">_xlfn.IFS(ISBLANK(K589),0,NOT(ISBLANK(K589)),K589)</f>
        <v>139.33000000000001</v>
      </c>
      <c r="M589" s="2">
        <v>45103</v>
      </c>
      <c r="N589" s="3">
        <f t="shared" si="45"/>
        <v>2023</v>
      </c>
      <c r="O589" s="3" t="str">
        <f t="shared" si="46"/>
        <v>Jun-2023</v>
      </c>
      <c r="P589" s="3">
        <f t="shared" si="47"/>
        <v>0</v>
      </c>
      <c r="Q589" s="3" t="b">
        <f t="shared" si="48"/>
        <v>0</v>
      </c>
      <c r="R589">
        <f t="shared" si="49"/>
        <v>127</v>
      </c>
    </row>
    <row r="590" spans="1:18" x14ac:dyDescent="0.4">
      <c r="A590">
        <v>637</v>
      </c>
      <c r="B590" t="s">
        <v>2240</v>
      </c>
      <c r="C590" t="s">
        <v>3313</v>
      </c>
      <c r="D590" t="s">
        <v>669</v>
      </c>
      <c r="E590" t="s">
        <v>1847</v>
      </c>
      <c r="F590" t="s">
        <v>1837</v>
      </c>
      <c r="G590" t="s">
        <v>4</v>
      </c>
      <c r="H590" t="s">
        <v>668</v>
      </c>
      <c r="I590" s="1">
        <v>357.53890361719169</v>
      </c>
      <c r="J590" s="2">
        <v>45001</v>
      </c>
      <c r="K590">
        <v>171.74</v>
      </c>
      <c r="L590" cm="1">
        <f t="array" ref="L590">_xlfn.IFS(ISBLANK(K590),0,NOT(ISBLANK(K590)),K590)</f>
        <v>171.74</v>
      </c>
      <c r="M590" s="2">
        <v>45217</v>
      </c>
      <c r="N590" s="3">
        <f t="shared" si="45"/>
        <v>2023</v>
      </c>
      <c r="O590" s="3" t="str">
        <f t="shared" si="46"/>
        <v>Oct-2023</v>
      </c>
      <c r="P590" s="3">
        <f t="shared" si="47"/>
        <v>0</v>
      </c>
      <c r="Q590" s="3" t="b">
        <f t="shared" si="48"/>
        <v>0</v>
      </c>
      <c r="R590">
        <f t="shared" si="49"/>
        <v>216</v>
      </c>
    </row>
    <row r="591" spans="1:18" x14ac:dyDescent="0.4">
      <c r="A591">
        <v>898</v>
      </c>
      <c r="B591" t="s">
        <v>2450</v>
      </c>
      <c r="C591" t="s">
        <v>3314</v>
      </c>
      <c r="D591" t="s">
        <v>185</v>
      </c>
      <c r="E591" t="s">
        <v>1830</v>
      </c>
      <c r="F591" t="s">
        <v>1833</v>
      </c>
      <c r="G591" t="s">
        <v>1</v>
      </c>
      <c r="H591" t="s">
        <v>184</v>
      </c>
      <c r="I591" s="1">
        <v>357.87521230605779</v>
      </c>
      <c r="J591" s="2">
        <v>45021</v>
      </c>
      <c r="K591">
        <v>406.15</v>
      </c>
      <c r="L591" cm="1">
        <f t="array" ref="L591">_xlfn.IFS(ISBLANK(K591),0,NOT(ISBLANK(K591)),K591)</f>
        <v>406.15</v>
      </c>
      <c r="M591" s="2">
        <v>45226</v>
      </c>
      <c r="N591" s="3">
        <f t="shared" si="45"/>
        <v>2023</v>
      </c>
      <c r="O591" s="3" t="str">
        <f t="shared" si="46"/>
        <v>Oct-2023</v>
      </c>
      <c r="P591" s="3">
        <f t="shared" si="47"/>
        <v>1</v>
      </c>
      <c r="Q591" s="3" t="b">
        <f t="shared" si="48"/>
        <v>0</v>
      </c>
      <c r="R591">
        <f t="shared" si="49"/>
        <v>205</v>
      </c>
    </row>
    <row r="592" spans="1:18" x14ac:dyDescent="0.4">
      <c r="A592">
        <v>612</v>
      </c>
      <c r="B592" t="s">
        <v>2361</v>
      </c>
      <c r="C592" t="s">
        <v>3315</v>
      </c>
      <c r="D592" t="s">
        <v>713</v>
      </c>
      <c r="E592" t="s">
        <v>1834</v>
      </c>
      <c r="F592" t="s">
        <v>1851</v>
      </c>
      <c r="G592" t="s">
        <v>4</v>
      </c>
      <c r="H592" t="s">
        <v>712</v>
      </c>
      <c r="I592" s="1">
        <v>358.78115603769533</v>
      </c>
      <c r="J592" s="2">
        <v>45115</v>
      </c>
      <c r="K592">
        <v>330.16</v>
      </c>
      <c r="L592" cm="1">
        <f t="array" ref="L592">_xlfn.IFS(ISBLANK(K592),0,NOT(ISBLANK(K592)),K592)</f>
        <v>330.16</v>
      </c>
      <c r="M592" s="2">
        <v>45192</v>
      </c>
      <c r="N592" s="3">
        <f t="shared" si="45"/>
        <v>2023</v>
      </c>
      <c r="O592" s="3" t="str">
        <f t="shared" si="46"/>
        <v>Sep-2023</v>
      </c>
      <c r="P592" s="3">
        <f t="shared" si="47"/>
        <v>0</v>
      </c>
      <c r="Q592" s="3" t="b">
        <f t="shared" si="48"/>
        <v>0</v>
      </c>
      <c r="R592">
        <f t="shared" si="49"/>
        <v>77</v>
      </c>
    </row>
    <row r="593" spans="1:18" x14ac:dyDescent="0.4">
      <c r="A593">
        <v>141</v>
      </c>
      <c r="B593" t="s">
        <v>2451</v>
      </c>
      <c r="C593" t="s">
        <v>3316</v>
      </c>
      <c r="D593" t="s">
        <v>1567</v>
      </c>
      <c r="E593" t="s">
        <v>1845</v>
      </c>
      <c r="F593" t="s">
        <v>1844</v>
      </c>
      <c r="G593" t="s">
        <v>4</v>
      </c>
      <c r="H593" t="s">
        <v>1566</v>
      </c>
      <c r="I593" s="1">
        <v>359.54014274021063</v>
      </c>
      <c r="J593" s="2">
        <v>45007</v>
      </c>
      <c r="K593">
        <v>278.41000000000003</v>
      </c>
      <c r="L593" cm="1">
        <f t="array" ref="L593">_xlfn.IFS(ISBLANK(K593),0,NOT(ISBLANK(K593)),K593)</f>
        <v>278.41000000000003</v>
      </c>
      <c r="M593" s="2">
        <v>44972</v>
      </c>
      <c r="N593" s="3">
        <f t="shared" si="45"/>
        <v>2023</v>
      </c>
      <c r="O593" s="3" t="str">
        <f t="shared" si="46"/>
        <v>Feb-2023</v>
      </c>
      <c r="P593" s="3">
        <f t="shared" si="47"/>
        <v>0</v>
      </c>
      <c r="Q593" s="3" t="b">
        <f t="shared" si="48"/>
        <v>0</v>
      </c>
      <c r="R593">
        <f t="shared" si="49"/>
        <v>-35</v>
      </c>
    </row>
    <row r="594" spans="1:18" x14ac:dyDescent="0.4">
      <c r="A594">
        <v>747</v>
      </c>
      <c r="B594" t="s">
        <v>2452</v>
      </c>
      <c r="C594" t="s">
        <v>3317</v>
      </c>
      <c r="D594" t="s">
        <v>473</v>
      </c>
      <c r="E594" t="s">
        <v>1847</v>
      </c>
      <c r="F594" t="s">
        <v>1837</v>
      </c>
      <c r="G594" t="s">
        <v>4</v>
      </c>
      <c r="H594" t="s">
        <v>472</v>
      </c>
      <c r="I594" s="1">
        <v>359.76395312585396</v>
      </c>
      <c r="J594" s="2">
        <v>45015</v>
      </c>
      <c r="K594">
        <v>463.7</v>
      </c>
      <c r="L594" cm="1">
        <f t="array" ref="L594">_xlfn.IFS(ISBLANK(K594),0,NOT(ISBLANK(K594)),K594)</f>
        <v>463.7</v>
      </c>
      <c r="M594" s="2">
        <v>44999</v>
      </c>
      <c r="N594" s="3">
        <f t="shared" si="45"/>
        <v>2023</v>
      </c>
      <c r="O594" s="3" t="str">
        <f t="shared" si="46"/>
        <v>Mar-2023</v>
      </c>
      <c r="P594" s="3">
        <f t="shared" si="47"/>
        <v>1</v>
      </c>
      <c r="Q594" s="3" t="b">
        <f t="shared" si="48"/>
        <v>0</v>
      </c>
      <c r="R594">
        <f t="shared" si="49"/>
        <v>-16</v>
      </c>
    </row>
    <row r="595" spans="1:18" x14ac:dyDescent="0.4">
      <c r="A595">
        <v>77</v>
      </c>
      <c r="B595" t="s">
        <v>2453</v>
      </c>
      <c r="C595" t="s">
        <v>3318</v>
      </c>
      <c r="D595" t="s">
        <v>1675</v>
      </c>
      <c r="E595" t="s">
        <v>1848</v>
      </c>
      <c r="F595" t="s">
        <v>1852</v>
      </c>
      <c r="G595" t="s">
        <v>4</v>
      </c>
      <c r="H595" t="s">
        <v>1674</v>
      </c>
      <c r="I595" s="1">
        <v>361.65690216488179</v>
      </c>
      <c r="J595" s="2">
        <v>45062</v>
      </c>
      <c r="K595">
        <v>103.47</v>
      </c>
      <c r="L595" cm="1">
        <f t="array" ref="L595">_xlfn.IFS(ISBLANK(K595),0,NOT(ISBLANK(K595)),K595)</f>
        <v>103.47</v>
      </c>
      <c r="M595" s="2">
        <v>45043</v>
      </c>
      <c r="N595" s="3">
        <f t="shared" si="45"/>
        <v>2023</v>
      </c>
      <c r="O595" s="3" t="str">
        <f t="shared" si="46"/>
        <v>Apr-2023</v>
      </c>
      <c r="P595" s="3">
        <f t="shared" si="47"/>
        <v>0</v>
      </c>
      <c r="Q595" s="3" t="b">
        <f t="shared" si="48"/>
        <v>0</v>
      </c>
      <c r="R595">
        <f t="shared" si="49"/>
        <v>-19</v>
      </c>
    </row>
    <row r="596" spans="1:18" x14ac:dyDescent="0.4">
      <c r="A596">
        <v>968</v>
      </c>
      <c r="B596" t="s">
        <v>2454</v>
      </c>
      <c r="C596" t="s">
        <v>3319</v>
      </c>
      <c r="D596" t="s">
        <v>61</v>
      </c>
      <c r="E596" t="s">
        <v>1841</v>
      </c>
      <c r="F596" t="s">
        <v>1833</v>
      </c>
      <c r="G596" t="s">
        <v>4</v>
      </c>
      <c r="H596" t="s">
        <v>60</v>
      </c>
      <c r="I596" s="1">
        <v>361.76874923182595</v>
      </c>
      <c r="J596" s="2">
        <v>44858</v>
      </c>
      <c r="K596">
        <v>136.54</v>
      </c>
      <c r="L596" cm="1">
        <f t="array" ref="L596">_xlfn.IFS(ISBLANK(K596),0,NOT(ISBLANK(K596)),K596)</f>
        <v>136.54</v>
      </c>
      <c r="M596" s="2">
        <v>45091</v>
      </c>
      <c r="N596" s="3">
        <f t="shared" si="45"/>
        <v>2023</v>
      </c>
      <c r="O596" s="3" t="str">
        <f t="shared" si="46"/>
        <v>Jun-2023</v>
      </c>
      <c r="P596" s="3">
        <f t="shared" si="47"/>
        <v>0</v>
      </c>
      <c r="Q596" s="3" t="b">
        <f t="shared" si="48"/>
        <v>0</v>
      </c>
      <c r="R596">
        <f t="shared" si="49"/>
        <v>233</v>
      </c>
    </row>
    <row r="597" spans="1:18" x14ac:dyDescent="0.4">
      <c r="A597">
        <v>286</v>
      </c>
      <c r="B597" t="s">
        <v>2455</v>
      </c>
      <c r="C597" t="s">
        <v>3320</v>
      </c>
      <c r="D597" t="s">
        <v>1299</v>
      </c>
      <c r="E597" t="s">
        <v>1836</v>
      </c>
      <c r="F597" t="s">
        <v>1837</v>
      </c>
      <c r="G597" t="s">
        <v>1</v>
      </c>
      <c r="H597" t="s">
        <v>1298</v>
      </c>
      <c r="I597" s="1">
        <v>361.94558393166335</v>
      </c>
      <c r="J597" s="2">
        <v>45014</v>
      </c>
      <c r="K597">
        <v>486.62</v>
      </c>
      <c r="L597" cm="1">
        <f t="array" ref="L597">_xlfn.IFS(ISBLANK(K597),0,NOT(ISBLANK(K597)),K597)</f>
        <v>486.62</v>
      </c>
      <c r="M597" s="2">
        <v>45216</v>
      </c>
      <c r="N597" s="3">
        <f t="shared" si="45"/>
        <v>2023</v>
      </c>
      <c r="O597" s="3" t="str">
        <f t="shared" si="46"/>
        <v>Oct-2023</v>
      </c>
      <c r="P597" s="3">
        <f t="shared" si="47"/>
        <v>1</v>
      </c>
      <c r="Q597" s="3" t="b">
        <f t="shared" si="48"/>
        <v>0</v>
      </c>
      <c r="R597">
        <f t="shared" si="49"/>
        <v>202</v>
      </c>
    </row>
    <row r="598" spans="1:18" x14ac:dyDescent="0.4">
      <c r="A598">
        <v>492</v>
      </c>
      <c r="B598" t="s">
        <v>2456</v>
      </c>
      <c r="C598" t="s">
        <v>3321</v>
      </c>
      <c r="D598" t="s">
        <v>923</v>
      </c>
      <c r="E598" t="s">
        <v>1845</v>
      </c>
      <c r="F598" t="s">
        <v>1852</v>
      </c>
      <c r="G598" t="s">
        <v>1</v>
      </c>
      <c r="H598" t="s">
        <v>922</v>
      </c>
      <c r="I598" s="1">
        <v>362.63630621989205</v>
      </c>
      <c r="J598" s="2">
        <v>44854</v>
      </c>
      <c r="K598">
        <v>260.33999999999997</v>
      </c>
      <c r="L598" cm="1">
        <f t="array" ref="L598">_xlfn.IFS(ISBLANK(K598),0,NOT(ISBLANK(K598)),K598)</f>
        <v>260.33999999999997</v>
      </c>
      <c r="M598" s="2">
        <v>45101</v>
      </c>
      <c r="N598" s="3">
        <f t="shared" si="45"/>
        <v>2023</v>
      </c>
      <c r="O598" s="3" t="str">
        <f t="shared" si="46"/>
        <v>Jun-2023</v>
      </c>
      <c r="P598" s="3">
        <f t="shared" si="47"/>
        <v>0</v>
      </c>
      <c r="Q598" s="3" t="b">
        <f t="shared" si="48"/>
        <v>0</v>
      </c>
      <c r="R598">
        <f t="shared" si="49"/>
        <v>247</v>
      </c>
    </row>
    <row r="599" spans="1:18" x14ac:dyDescent="0.4">
      <c r="A599">
        <v>840</v>
      </c>
      <c r="B599" t="s">
        <v>2457</v>
      </c>
      <c r="C599" t="s">
        <v>3322</v>
      </c>
      <c r="D599" t="s">
        <v>297</v>
      </c>
      <c r="E599" t="s">
        <v>1830</v>
      </c>
      <c r="F599" t="s">
        <v>1852</v>
      </c>
      <c r="G599" t="s">
        <v>1</v>
      </c>
      <c r="H599" t="s">
        <v>296</v>
      </c>
      <c r="I599" s="1">
        <v>362.71165035695748</v>
      </c>
      <c r="J599" s="2">
        <v>44915</v>
      </c>
      <c r="L599" cm="1">
        <f t="array" ref="L599">_xlfn.IFS(ISBLANK(K599),0,NOT(ISBLANK(K599)),K599)</f>
        <v>0</v>
      </c>
      <c r="M599" s="2">
        <v>45180</v>
      </c>
      <c r="N599" s="3">
        <f t="shared" si="45"/>
        <v>2023</v>
      </c>
      <c r="O599" s="3" t="str">
        <f t="shared" si="46"/>
        <v>Sep-2023</v>
      </c>
      <c r="P599" s="3">
        <f t="shared" si="47"/>
        <v>0</v>
      </c>
      <c r="Q599" s="3" t="b">
        <f t="shared" si="48"/>
        <v>0</v>
      </c>
      <c r="R599">
        <f t="shared" si="49"/>
        <v>265</v>
      </c>
    </row>
    <row r="600" spans="1:18" x14ac:dyDescent="0.4">
      <c r="A600">
        <v>743</v>
      </c>
      <c r="B600" t="s">
        <v>2458</v>
      </c>
      <c r="C600" t="s">
        <v>3323</v>
      </c>
      <c r="D600" t="s">
        <v>481</v>
      </c>
      <c r="E600" t="s">
        <v>1841</v>
      </c>
      <c r="F600" t="s">
        <v>1852</v>
      </c>
      <c r="G600" t="s">
        <v>4</v>
      </c>
      <c r="H600" t="s">
        <v>480</v>
      </c>
      <c r="I600" s="1">
        <v>363.09245500850284</v>
      </c>
      <c r="J600" s="2">
        <v>45142</v>
      </c>
      <c r="K600">
        <v>109.54</v>
      </c>
      <c r="L600" cm="1">
        <f t="array" ref="L600">_xlfn.IFS(ISBLANK(K600),0,NOT(ISBLANK(K600)),K600)</f>
        <v>109.54</v>
      </c>
      <c r="M600" s="2">
        <v>45002</v>
      </c>
      <c r="N600" s="3">
        <f t="shared" si="45"/>
        <v>2023</v>
      </c>
      <c r="O600" s="3" t="str">
        <f t="shared" si="46"/>
        <v>Mar-2023</v>
      </c>
      <c r="P600" s="3">
        <f t="shared" si="47"/>
        <v>0</v>
      </c>
      <c r="Q600" s="3" t="b">
        <f t="shared" si="48"/>
        <v>0</v>
      </c>
      <c r="R600">
        <f t="shared" si="49"/>
        <v>-140</v>
      </c>
    </row>
    <row r="601" spans="1:18" x14ac:dyDescent="0.4">
      <c r="A601">
        <v>197</v>
      </c>
      <c r="B601" t="s">
        <v>2459</v>
      </c>
      <c r="C601" t="s">
        <v>3324</v>
      </c>
      <c r="D601" t="s">
        <v>1469</v>
      </c>
      <c r="E601" t="s">
        <v>1834</v>
      </c>
      <c r="F601" t="s">
        <v>1831</v>
      </c>
      <c r="G601" t="s">
        <v>4</v>
      </c>
      <c r="H601" t="s">
        <v>1468</v>
      </c>
      <c r="I601" s="1">
        <v>363.11058350472399</v>
      </c>
      <c r="J601" s="2">
        <v>44873</v>
      </c>
      <c r="K601">
        <v>498.1</v>
      </c>
      <c r="L601" cm="1">
        <f t="array" ref="L601">_xlfn.IFS(ISBLANK(K601),0,NOT(ISBLANK(K601)),K601)</f>
        <v>498.1</v>
      </c>
      <c r="M601" s="2">
        <v>45212</v>
      </c>
      <c r="N601" s="3">
        <f t="shared" si="45"/>
        <v>2023</v>
      </c>
      <c r="O601" s="3" t="str">
        <f t="shared" si="46"/>
        <v>Oct-2023</v>
      </c>
      <c r="P601" s="3">
        <f t="shared" si="47"/>
        <v>1</v>
      </c>
      <c r="Q601" s="3" t="b">
        <f t="shared" si="48"/>
        <v>0</v>
      </c>
      <c r="R601">
        <f t="shared" si="49"/>
        <v>339</v>
      </c>
    </row>
    <row r="602" spans="1:18" x14ac:dyDescent="0.4">
      <c r="A602">
        <v>21</v>
      </c>
      <c r="B602" t="s">
        <v>2460</v>
      </c>
      <c r="C602" t="s">
        <v>3325</v>
      </c>
      <c r="D602" t="s">
        <v>1775</v>
      </c>
      <c r="E602" t="s">
        <v>1836</v>
      </c>
      <c r="F602" t="s">
        <v>1852</v>
      </c>
      <c r="G602" t="s">
        <v>1</v>
      </c>
      <c r="H602" t="s">
        <v>1774</v>
      </c>
      <c r="I602" s="1">
        <v>363.70798120750322</v>
      </c>
      <c r="J602" s="2">
        <v>44832</v>
      </c>
      <c r="K602">
        <v>391</v>
      </c>
      <c r="L602" cm="1">
        <f t="array" ref="L602">_xlfn.IFS(ISBLANK(K602),0,NOT(ISBLANK(K602)),K602)</f>
        <v>391</v>
      </c>
      <c r="M602" s="2">
        <v>45205</v>
      </c>
      <c r="N602" s="3">
        <f t="shared" si="45"/>
        <v>2023</v>
      </c>
      <c r="O602" s="3" t="str">
        <f t="shared" si="46"/>
        <v>Oct-2023</v>
      </c>
      <c r="P602" s="3">
        <f t="shared" si="47"/>
        <v>1</v>
      </c>
      <c r="Q602" s="3" t="b">
        <f t="shared" si="48"/>
        <v>0</v>
      </c>
      <c r="R602">
        <f t="shared" si="49"/>
        <v>373</v>
      </c>
    </row>
    <row r="603" spans="1:18" x14ac:dyDescent="0.4">
      <c r="A603">
        <v>75</v>
      </c>
      <c r="B603" t="s">
        <v>2313</v>
      </c>
      <c r="C603" t="s">
        <v>3254</v>
      </c>
      <c r="D603" t="s">
        <v>1679</v>
      </c>
      <c r="E603" t="s">
        <v>1845</v>
      </c>
      <c r="F603" t="s">
        <v>1839</v>
      </c>
      <c r="G603" t="s">
        <v>4</v>
      </c>
      <c r="H603" t="s">
        <v>1678</v>
      </c>
      <c r="I603" s="1">
        <v>363.75025772174331</v>
      </c>
      <c r="J603" s="2">
        <v>44851</v>
      </c>
      <c r="K603">
        <v>436.42</v>
      </c>
      <c r="L603" cm="1">
        <f t="array" ref="L603">_xlfn.IFS(ISBLANK(K603),0,NOT(ISBLANK(K603)),K603)</f>
        <v>436.42</v>
      </c>
      <c r="M603" s="2">
        <v>45235</v>
      </c>
      <c r="N603" s="3">
        <f t="shared" si="45"/>
        <v>2023</v>
      </c>
      <c r="O603" s="3" t="str">
        <f t="shared" si="46"/>
        <v>Nov-2023</v>
      </c>
      <c r="P603" s="3">
        <f t="shared" si="47"/>
        <v>1</v>
      </c>
      <c r="Q603" s="3" t="b">
        <f t="shared" si="48"/>
        <v>0</v>
      </c>
      <c r="R603">
        <f t="shared" si="49"/>
        <v>384</v>
      </c>
    </row>
    <row r="604" spans="1:18" x14ac:dyDescent="0.4">
      <c r="A604">
        <v>22</v>
      </c>
      <c r="B604" t="s">
        <v>2461</v>
      </c>
      <c r="C604" t="s">
        <v>3326</v>
      </c>
      <c r="D604" t="s">
        <v>1773</v>
      </c>
      <c r="E604" t="s">
        <v>1838</v>
      </c>
      <c r="F604" t="s">
        <v>1852</v>
      </c>
      <c r="G604" t="s">
        <v>4</v>
      </c>
      <c r="H604" t="s">
        <v>1772</v>
      </c>
      <c r="I604" s="1">
        <v>363.88370095092421</v>
      </c>
      <c r="J604" s="2">
        <v>44955</v>
      </c>
      <c r="K604">
        <v>238.38</v>
      </c>
      <c r="L604" cm="1">
        <f t="array" ref="L604">_xlfn.IFS(ISBLANK(K604),0,NOT(ISBLANK(K604)),K604)</f>
        <v>238.38</v>
      </c>
      <c r="M604" s="2">
        <v>45106</v>
      </c>
      <c r="N604" s="3">
        <f t="shared" si="45"/>
        <v>2023</v>
      </c>
      <c r="O604" s="3" t="str">
        <f t="shared" si="46"/>
        <v>Jun-2023</v>
      </c>
      <c r="P604" s="3">
        <f t="shared" si="47"/>
        <v>0</v>
      </c>
      <c r="Q604" s="3" t="b">
        <f t="shared" si="48"/>
        <v>0</v>
      </c>
      <c r="R604">
        <f t="shared" si="49"/>
        <v>151</v>
      </c>
    </row>
    <row r="605" spans="1:18" x14ac:dyDescent="0.4">
      <c r="A605">
        <v>443</v>
      </c>
      <c r="B605" t="s">
        <v>2462</v>
      </c>
      <c r="C605" t="s">
        <v>3327</v>
      </c>
      <c r="D605" t="s">
        <v>1017</v>
      </c>
      <c r="E605" t="s">
        <v>1838</v>
      </c>
      <c r="F605" t="s">
        <v>1837</v>
      </c>
      <c r="G605" t="s">
        <v>4</v>
      </c>
      <c r="H605" t="s">
        <v>1016</v>
      </c>
      <c r="I605" s="1">
        <v>364.52392582409931</v>
      </c>
      <c r="J605" s="2">
        <v>45013</v>
      </c>
      <c r="K605">
        <v>298.62</v>
      </c>
      <c r="L605" cm="1">
        <f t="array" ref="L605">_xlfn.IFS(ISBLANK(K605),0,NOT(ISBLANK(K605)),K605)</f>
        <v>298.62</v>
      </c>
      <c r="M605" s="2">
        <v>45225</v>
      </c>
      <c r="N605" s="3">
        <f t="shared" si="45"/>
        <v>2023</v>
      </c>
      <c r="O605" s="3" t="str">
        <f t="shared" si="46"/>
        <v>Oct-2023</v>
      </c>
      <c r="P605" s="3">
        <f t="shared" si="47"/>
        <v>0</v>
      </c>
      <c r="Q605" s="3" t="b">
        <f t="shared" si="48"/>
        <v>0</v>
      </c>
      <c r="R605">
        <f t="shared" si="49"/>
        <v>212</v>
      </c>
    </row>
    <row r="606" spans="1:18" x14ac:dyDescent="0.4">
      <c r="A606">
        <v>219</v>
      </c>
      <c r="B606" t="s">
        <v>2463</v>
      </c>
      <c r="C606" t="s">
        <v>3328</v>
      </c>
      <c r="D606" t="s">
        <v>1425</v>
      </c>
      <c r="E606" t="s">
        <v>1847</v>
      </c>
      <c r="F606" t="s">
        <v>1851</v>
      </c>
      <c r="G606" t="s">
        <v>1</v>
      </c>
      <c r="H606" t="s">
        <v>1424</v>
      </c>
      <c r="I606" s="1">
        <v>364.98770411386369</v>
      </c>
      <c r="J606" s="2">
        <v>45064</v>
      </c>
      <c r="K606">
        <v>465.17</v>
      </c>
      <c r="L606" cm="1">
        <f t="array" ref="L606">_xlfn.IFS(ISBLANK(K606),0,NOT(ISBLANK(K606)),K606)</f>
        <v>465.17</v>
      </c>
      <c r="M606" s="2">
        <v>45095</v>
      </c>
      <c r="N606" s="3">
        <f t="shared" si="45"/>
        <v>2023</v>
      </c>
      <c r="O606" s="3" t="str">
        <f t="shared" si="46"/>
        <v>Jun-2023</v>
      </c>
      <c r="P606" s="3">
        <f t="shared" si="47"/>
        <v>1</v>
      </c>
      <c r="Q606" s="3" t="b">
        <f t="shared" si="48"/>
        <v>0</v>
      </c>
      <c r="R606">
        <f t="shared" si="49"/>
        <v>31</v>
      </c>
    </row>
    <row r="607" spans="1:18" x14ac:dyDescent="0.4">
      <c r="A607">
        <v>388</v>
      </c>
      <c r="B607" t="s">
        <v>2464</v>
      </c>
      <c r="C607" t="s">
        <v>3329</v>
      </c>
      <c r="D607" t="s">
        <v>1113</v>
      </c>
      <c r="E607" t="s">
        <v>1850</v>
      </c>
      <c r="F607" t="s">
        <v>1853</v>
      </c>
      <c r="G607" t="s">
        <v>4</v>
      </c>
      <c r="H607" t="s">
        <v>1112</v>
      </c>
      <c r="I607" s="1">
        <v>365.06797067797254</v>
      </c>
      <c r="J607" s="2">
        <v>44985</v>
      </c>
      <c r="K607">
        <v>176.77</v>
      </c>
      <c r="L607" cm="1">
        <f t="array" ref="L607">_xlfn.IFS(ISBLANK(K607),0,NOT(ISBLANK(K607)),K607)</f>
        <v>176.77</v>
      </c>
      <c r="M607" s="2">
        <v>44929</v>
      </c>
      <c r="N607" s="3">
        <f t="shared" si="45"/>
        <v>2023</v>
      </c>
      <c r="O607" s="3" t="str">
        <f t="shared" si="46"/>
        <v>Jan-2023</v>
      </c>
      <c r="P607" s="3">
        <f t="shared" si="47"/>
        <v>0</v>
      </c>
      <c r="Q607" s="3" t="b">
        <f t="shared" si="48"/>
        <v>0</v>
      </c>
      <c r="R607">
        <f t="shared" si="49"/>
        <v>-56</v>
      </c>
    </row>
    <row r="608" spans="1:18" x14ac:dyDescent="0.4">
      <c r="A608">
        <v>347</v>
      </c>
      <c r="B608" t="s">
        <v>2465</v>
      </c>
      <c r="C608" t="s">
        <v>3330</v>
      </c>
      <c r="D608" t="s">
        <v>1185</v>
      </c>
      <c r="E608" t="s">
        <v>1838</v>
      </c>
      <c r="F608" t="s">
        <v>1831</v>
      </c>
      <c r="G608" t="s">
        <v>4</v>
      </c>
      <c r="H608" t="s">
        <v>1184</v>
      </c>
      <c r="I608" s="1">
        <v>366.21149395483917</v>
      </c>
      <c r="J608" s="2">
        <v>45145</v>
      </c>
      <c r="K608">
        <v>491.3</v>
      </c>
      <c r="L608" cm="1">
        <f t="array" ref="L608">_xlfn.IFS(ISBLANK(K608),0,NOT(ISBLANK(K608)),K608)</f>
        <v>491.3</v>
      </c>
      <c r="M608" s="2">
        <v>44881</v>
      </c>
      <c r="N608" s="3">
        <f t="shared" si="45"/>
        <v>2022</v>
      </c>
      <c r="O608" s="3" t="str">
        <f t="shared" si="46"/>
        <v>Nov-2022</v>
      </c>
      <c r="P608" s="3">
        <f t="shared" si="47"/>
        <v>1</v>
      </c>
      <c r="Q608" s="3" t="b">
        <f t="shared" si="48"/>
        <v>0</v>
      </c>
      <c r="R608">
        <f t="shared" si="49"/>
        <v>-264</v>
      </c>
    </row>
    <row r="609" spans="1:18" x14ac:dyDescent="0.4">
      <c r="A609">
        <v>540</v>
      </c>
      <c r="B609" t="s">
        <v>2466</v>
      </c>
      <c r="C609" t="s">
        <v>3331</v>
      </c>
      <c r="D609" t="s">
        <v>839</v>
      </c>
      <c r="E609" t="s">
        <v>1845</v>
      </c>
      <c r="F609" t="s">
        <v>1844</v>
      </c>
      <c r="G609" t="s">
        <v>4</v>
      </c>
      <c r="H609" t="s">
        <v>838</v>
      </c>
      <c r="I609" s="1">
        <v>366.91524778244445</v>
      </c>
      <c r="J609" s="2">
        <v>45072</v>
      </c>
      <c r="K609">
        <v>349.08</v>
      </c>
      <c r="L609" cm="1">
        <f t="array" ref="L609">_xlfn.IFS(ISBLANK(K609),0,NOT(ISBLANK(K609)),K609)</f>
        <v>349.08</v>
      </c>
      <c r="M609" s="2">
        <v>45082</v>
      </c>
      <c r="N609" s="3">
        <f t="shared" si="45"/>
        <v>2023</v>
      </c>
      <c r="O609" s="3" t="str">
        <f t="shared" si="46"/>
        <v>Jun-2023</v>
      </c>
      <c r="P609" s="3">
        <f t="shared" si="47"/>
        <v>0</v>
      </c>
      <c r="Q609" s="3" t="b">
        <f t="shared" si="48"/>
        <v>0</v>
      </c>
      <c r="R609">
        <f t="shared" si="49"/>
        <v>10</v>
      </c>
    </row>
    <row r="610" spans="1:18" x14ac:dyDescent="0.4">
      <c r="A610">
        <v>621</v>
      </c>
      <c r="B610" t="s">
        <v>2467</v>
      </c>
      <c r="C610" t="s">
        <v>3332</v>
      </c>
      <c r="D610" t="s">
        <v>699</v>
      </c>
      <c r="E610" t="s">
        <v>1845</v>
      </c>
      <c r="F610" t="s">
        <v>1852</v>
      </c>
      <c r="G610" t="s">
        <v>4</v>
      </c>
      <c r="H610" t="s">
        <v>698</v>
      </c>
      <c r="I610" s="1">
        <v>367.8668213639483</v>
      </c>
      <c r="J610" s="2">
        <v>45164</v>
      </c>
      <c r="K610">
        <v>344.87</v>
      </c>
      <c r="L610" cm="1">
        <f t="array" ref="L610">_xlfn.IFS(ISBLANK(K610),0,NOT(ISBLANK(K610)),K610)</f>
        <v>344.87</v>
      </c>
      <c r="M610" s="2">
        <v>45062</v>
      </c>
      <c r="N610" s="3">
        <f t="shared" si="45"/>
        <v>2023</v>
      </c>
      <c r="O610" s="3" t="str">
        <f t="shared" si="46"/>
        <v>May-2023</v>
      </c>
      <c r="P610" s="3">
        <f t="shared" si="47"/>
        <v>0</v>
      </c>
      <c r="Q610" s="3" t="b">
        <f t="shared" si="48"/>
        <v>0</v>
      </c>
      <c r="R610">
        <f t="shared" si="49"/>
        <v>-102</v>
      </c>
    </row>
    <row r="611" spans="1:18" x14ac:dyDescent="0.4">
      <c r="A611">
        <v>414</v>
      </c>
      <c r="B611" t="s">
        <v>2468</v>
      </c>
      <c r="C611" t="s">
        <v>3333</v>
      </c>
      <c r="D611" t="s">
        <v>1071</v>
      </c>
      <c r="E611" t="s">
        <v>1840</v>
      </c>
      <c r="F611" t="s">
        <v>1833</v>
      </c>
      <c r="G611" t="s">
        <v>4</v>
      </c>
      <c r="H611" t="s">
        <v>1070</v>
      </c>
      <c r="I611" s="1">
        <v>368.83901890000254</v>
      </c>
      <c r="J611" s="2">
        <v>44999</v>
      </c>
      <c r="K611">
        <v>291.87</v>
      </c>
      <c r="L611" cm="1">
        <f t="array" ref="L611">_xlfn.IFS(ISBLANK(K611),0,NOT(ISBLANK(K611)),K611)</f>
        <v>291.87</v>
      </c>
      <c r="M611" s="2">
        <v>45213</v>
      </c>
      <c r="N611" s="3">
        <f t="shared" si="45"/>
        <v>2023</v>
      </c>
      <c r="O611" s="3" t="str">
        <f t="shared" si="46"/>
        <v>Oct-2023</v>
      </c>
      <c r="P611" s="3">
        <f t="shared" si="47"/>
        <v>0</v>
      </c>
      <c r="Q611" s="3" t="b">
        <f t="shared" si="48"/>
        <v>0</v>
      </c>
      <c r="R611">
        <f t="shared" si="49"/>
        <v>214</v>
      </c>
    </row>
    <row r="612" spans="1:18" x14ac:dyDescent="0.4">
      <c r="A612">
        <v>963</v>
      </c>
      <c r="B612" t="s">
        <v>2469</v>
      </c>
      <c r="C612" t="s">
        <v>3334</v>
      </c>
      <c r="D612" t="s">
        <v>69</v>
      </c>
      <c r="E612" t="s">
        <v>1834</v>
      </c>
      <c r="F612" t="s">
        <v>1829</v>
      </c>
      <c r="G612" t="s">
        <v>4</v>
      </c>
      <c r="H612" t="s">
        <v>68</v>
      </c>
      <c r="I612" s="1">
        <v>369.03886588520839</v>
      </c>
      <c r="J612" s="2">
        <v>45170</v>
      </c>
      <c r="K612">
        <v>295.2</v>
      </c>
      <c r="L612" cm="1">
        <f t="array" ref="L612">_xlfn.IFS(ISBLANK(K612),0,NOT(ISBLANK(K612)),K612)</f>
        <v>295.2</v>
      </c>
      <c r="M612" s="2">
        <v>44924</v>
      </c>
      <c r="N612" s="3">
        <f t="shared" si="45"/>
        <v>2022</v>
      </c>
      <c r="O612" s="3" t="str">
        <f t="shared" si="46"/>
        <v>Dec-2022</v>
      </c>
      <c r="P612" s="3">
        <f t="shared" si="47"/>
        <v>0</v>
      </c>
      <c r="Q612" s="3" t="b">
        <f t="shared" si="48"/>
        <v>0</v>
      </c>
      <c r="R612">
        <f t="shared" si="49"/>
        <v>-246</v>
      </c>
    </row>
    <row r="613" spans="1:18" x14ac:dyDescent="0.4">
      <c r="A613">
        <v>584</v>
      </c>
      <c r="B613" t="s">
        <v>2470</v>
      </c>
      <c r="C613" t="s">
        <v>3335</v>
      </c>
      <c r="D613" t="s">
        <v>763</v>
      </c>
      <c r="E613" t="s">
        <v>1840</v>
      </c>
      <c r="F613" t="s">
        <v>1844</v>
      </c>
      <c r="G613" t="s">
        <v>1</v>
      </c>
      <c r="H613" t="s">
        <v>762</v>
      </c>
      <c r="I613" s="1">
        <v>369.5713588384811</v>
      </c>
      <c r="J613" s="2">
        <v>44904</v>
      </c>
      <c r="K613">
        <v>490.97</v>
      </c>
      <c r="L613" cm="1">
        <f t="array" ref="L613">_xlfn.IFS(ISBLANK(K613),0,NOT(ISBLANK(K613)),K613)</f>
        <v>490.97</v>
      </c>
      <c r="M613" s="2">
        <v>45233</v>
      </c>
      <c r="N613" s="3">
        <f t="shared" si="45"/>
        <v>2023</v>
      </c>
      <c r="O613" s="3" t="str">
        <f t="shared" si="46"/>
        <v>Nov-2023</v>
      </c>
      <c r="P613" s="3">
        <f t="shared" si="47"/>
        <v>1</v>
      </c>
      <c r="Q613" s="3" t="b">
        <f t="shared" si="48"/>
        <v>0</v>
      </c>
      <c r="R613">
        <f t="shared" si="49"/>
        <v>329</v>
      </c>
    </row>
    <row r="614" spans="1:18" x14ac:dyDescent="0.4">
      <c r="A614">
        <v>602</v>
      </c>
      <c r="B614" t="s">
        <v>2471</v>
      </c>
      <c r="C614" t="s">
        <v>3336</v>
      </c>
      <c r="D614" t="s">
        <v>733</v>
      </c>
      <c r="E614" t="s">
        <v>1841</v>
      </c>
      <c r="F614" t="s">
        <v>1851</v>
      </c>
      <c r="G614" t="s">
        <v>4</v>
      </c>
      <c r="H614" t="s">
        <v>732</v>
      </c>
      <c r="I614" s="1">
        <v>370.04409030558287</v>
      </c>
      <c r="J614" s="2">
        <v>45036</v>
      </c>
      <c r="K614">
        <v>295.06</v>
      </c>
      <c r="L614" cm="1">
        <f t="array" ref="L614">_xlfn.IFS(ISBLANK(K614),0,NOT(ISBLANK(K614)),K614)</f>
        <v>295.06</v>
      </c>
      <c r="M614" s="2">
        <v>45239</v>
      </c>
      <c r="N614" s="3">
        <f t="shared" si="45"/>
        <v>2023</v>
      </c>
      <c r="O614" s="3" t="str">
        <f t="shared" si="46"/>
        <v>Nov-2023</v>
      </c>
      <c r="P614" s="3">
        <f t="shared" si="47"/>
        <v>0</v>
      </c>
      <c r="Q614" s="3" t="b">
        <f t="shared" si="48"/>
        <v>0</v>
      </c>
      <c r="R614">
        <f t="shared" si="49"/>
        <v>203</v>
      </c>
    </row>
    <row r="615" spans="1:18" x14ac:dyDescent="0.4">
      <c r="A615">
        <v>634</v>
      </c>
      <c r="B615" t="s">
        <v>2472</v>
      </c>
      <c r="C615" t="s">
        <v>3337</v>
      </c>
      <c r="D615" t="s">
        <v>675</v>
      </c>
      <c r="E615" t="s">
        <v>1842</v>
      </c>
      <c r="F615" t="s">
        <v>1846</v>
      </c>
      <c r="G615" t="s">
        <v>4</v>
      </c>
      <c r="H615" t="s">
        <v>674</v>
      </c>
      <c r="I615" s="1">
        <v>370.12874219012684</v>
      </c>
      <c r="J615" s="2">
        <v>44797</v>
      </c>
      <c r="K615">
        <v>224.2</v>
      </c>
      <c r="L615" cm="1">
        <f t="array" ref="L615">_xlfn.IFS(ISBLANK(K615),0,NOT(ISBLANK(K615)),K615)</f>
        <v>224.2</v>
      </c>
      <c r="M615" s="2">
        <v>44997</v>
      </c>
      <c r="N615" s="3">
        <f t="shared" si="45"/>
        <v>2023</v>
      </c>
      <c r="O615" s="3" t="str">
        <f t="shared" si="46"/>
        <v>Mar-2023</v>
      </c>
      <c r="P615" s="3">
        <f t="shared" si="47"/>
        <v>0</v>
      </c>
      <c r="Q615" s="3" t="b">
        <f t="shared" si="48"/>
        <v>0</v>
      </c>
      <c r="R615">
        <f t="shared" si="49"/>
        <v>200</v>
      </c>
    </row>
    <row r="616" spans="1:18" x14ac:dyDescent="0.4">
      <c r="A616">
        <v>248</v>
      </c>
      <c r="B616" t="s">
        <v>2473</v>
      </c>
      <c r="C616" t="s">
        <v>2884</v>
      </c>
      <c r="D616" t="s">
        <v>1373</v>
      </c>
      <c r="E616" t="s">
        <v>1843</v>
      </c>
      <c r="F616" t="s">
        <v>1833</v>
      </c>
      <c r="G616" t="s">
        <v>4</v>
      </c>
      <c r="H616" t="s">
        <v>1372</v>
      </c>
      <c r="I616" s="1">
        <v>370.20261480197678</v>
      </c>
      <c r="J616" s="2">
        <v>44855</v>
      </c>
      <c r="K616">
        <v>499.06</v>
      </c>
      <c r="L616" cm="1">
        <f t="array" ref="L616">_xlfn.IFS(ISBLANK(K616),0,NOT(ISBLANK(K616)),K616)</f>
        <v>499.06</v>
      </c>
      <c r="M616" s="2">
        <v>44896</v>
      </c>
      <c r="N616" s="3">
        <f t="shared" si="45"/>
        <v>2022</v>
      </c>
      <c r="O616" s="3" t="str">
        <f t="shared" si="46"/>
        <v>Dec-2022</v>
      </c>
      <c r="P616" s="3">
        <f t="shared" si="47"/>
        <v>1</v>
      </c>
      <c r="Q616" s="3" t="b">
        <f t="shared" si="48"/>
        <v>0</v>
      </c>
      <c r="R616">
        <f t="shared" si="49"/>
        <v>41</v>
      </c>
    </row>
    <row r="617" spans="1:18" x14ac:dyDescent="0.4">
      <c r="A617">
        <v>244</v>
      </c>
      <c r="B617" t="s">
        <v>2474</v>
      </c>
      <c r="C617" t="s">
        <v>3338</v>
      </c>
      <c r="D617" t="s">
        <v>1381</v>
      </c>
      <c r="E617" t="s">
        <v>1838</v>
      </c>
      <c r="F617" t="s">
        <v>1829</v>
      </c>
      <c r="G617" t="s">
        <v>4</v>
      </c>
      <c r="H617" t="s">
        <v>1380</v>
      </c>
      <c r="I617" s="1">
        <v>370.2426516531998</v>
      </c>
      <c r="J617" s="2">
        <v>45092</v>
      </c>
      <c r="K617">
        <v>335.57</v>
      </c>
      <c r="L617" cm="1">
        <f t="array" ref="L617">_xlfn.IFS(ISBLANK(K617),0,NOT(ISBLANK(K617)),K617)</f>
        <v>335.57</v>
      </c>
      <c r="M617" s="2">
        <v>45025</v>
      </c>
      <c r="N617" s="3">
        <f t="shared" si="45"/>
        <v>2023</v>
      </c>
      <c r="O617" s="3" t="str">
        <f t="shared" si="46"/>
        <v>Apr-2023</v>
      </c>
      <c r="P617" s="3">
        <f t="shared" si="47"/>
        <v>0</v>
      </c>
      <c r="Q617" s="3" t="b">
        <f t="shared" si="48"/>
        <v>0</v>
      </c>
      <c r="R617">
        <f t="shared" si="49"/>
        <v>-67</v>
      </c>
    </row>
    <row r="618" spans="1:18" x14ac:dyDescent="0.4">
      <c r="A618">
        <v>118</v>
      </c>
      <c r="B618" t="s">
        <v>2475</v>
      </c>
      <c r="C618" t="s">
        <v>3339</v>
      </c>
      <c r="D618" t="s">
        <v>1609</v>
      </c>
      <c r="E618" t="s">
        <v>1834</v>
      </c>
      <c r="F618" t="s">
        <v>1839</v>
      </c>
      <c r="G618" t="s">
        <v>1</v>
      </c>
      <c r="H618" t="s">
        <v>1608</v>
      </c>
      <c r="I618" s="1">
        <v>370.58950881113134</v>
      </c>
      <c r="J618" s="2">
        <v>44898</v>
      </c>
      <c r="K618">
        <v>215.32</v>
      </c>
      <c r="L618" cm="1">
        <f t="array" ref="L618">_xlfn.IFS(ISBLANK(K618),0,NOT(ISBLANK(K618)),K618)</f>
        <v>215.32</v>
      </c>
      <c r="M618" s="2">
        <v>45014</v>
      </c>
      <c r="N618" s="3">
        <f t="shared" si="45"/>
        <v>2023</v>
      </c>
      <c r="O618" s="3" t="str">
        <f t="shared" si="46"/>
        <v>Mar-2023</v>
      </c>
      <c r="P618" s="3">
        <f t="shared" si="47"/>
        <v>0</v>
      </c>
      <c r="Q618" s="3" t="b">
        <f t="shared" si="48"/>
        <v>0</v>
      </c>
      <c r="R618">
        <f t="shared" si="49"/>
        <v>116</v>
      </c>
    </row>
    <row r="619" spans="1:18" x14ac:dyDescent="0.4">
      <c r="A619">
        <v>902</v>
      </c>
      <c r="B619" t="s">
        <v>2476</v>
      </c>
      <c r="C619" t="s">
        <v>3340</v>
      </c>
      <c r="D619" t="s">
        <v>177</v>
      </c>
      <c r="E619" t="s">
        <v>1838</v>
      </c>
      <c r="F619" t="s">
        <v>1835</v>
      </c>
      <c r="G619" t="s">
        <v>1</v>
      </c>
      <c r="H619" t="s">
        <v>176</v>
      </c>
      <c r="I619" s="1">
        <v>371.53366252826896</v>
      </c>
      <c r="J619" s="2">
        <v>45119</v>
      </c>
      <c r="K619">
        <v>268.29000000000002</v>
      </c>
      <c r="L619" cm="1">
        <f t="array" ref="L619">_xlfn.IFS(ISBLANK(K619),0,NOT(ISBLANK(K619)),K619)</f>
        <v>268.29000000000002</v>
      </c>
      <c r="M619" s="2">
        <v>44929</v>
      </c>
      <c r="N619" s="3">
        <f t="shared" si="45"/>
        <v>2023</v>
      </c>
      <c r="O619" s="3" t="str">
        <f t="shared" si="46"/>
        <v>Jan-2023</v>
      </c>
      <c r="P619" s="3">
        <f t="shared" si="47"/>
        <v>0</v>
      </c>
      <c r="Q619" s="3" t="b">
        <f t="shared" si="48"/>
        <v>0</v>
      </c>
      <c r="R619">
        <f t="shared" si="49"/>
        <v>-190</v>
      </c>
    </row>
    <row r="620" spans="1:18" x14ac:dyDescent="0.4">
      <c r="A620">
        <v>913</v>
      </c>
      <c r="B620" t="s">
        <v>2477</v>
      </c>
      <c r="C620" t="s">
        <v>3341</v>
      </c>
      <c r="D620" t="s">
        <v>159</v>
      </c>
      <c r="E620" t="s">
        <v>1828</v>
      </c>
      <c r="F620" t="s">
        <v>1849</v>
      </c>
      <c r="G620" t="s">
        <v>1</v>
      </c>
      <c r="H620" t="s">
        <v>158</v>
      </c>
      <c r="I620" s="1">
        <v>371.62645188867816</v>
      </c>
      <c r="J620" s="2">
        <v>44935</v>
      </c>
      <c r="K620">
        <v>218.16</v>
      </c>
      <c r="L620" cm="1">
        <f t="array" ref="L620">_xlfn.IFS(ISBLANK(K620),0,NOT(ISBLANK(K620)),K620)</f>
        <v>218.16</v>
      </c>
      <c r="M620" s="2">
        <v>44975</v>
      </c>
      <c r="N620" s="3">
        <f t="shared" si="45"/>
        <v>2023</v>
      </c>
      <c r="O620" s="3" t="str">
        <f t="shared" si="46"/>
        <v>Feb-2023</v>
      </c>
      <c r="P620" s="3">
        <f t="shared" si="47"/>
        <v>0</v>
      </c>
      <c r="Q620" s="3" t="b">
        <f t="shared" si="48"/>
        <v>0</v>
      </c>
      <c r="R620">
        <f t="shared" si="49"/>
        <v>40</v>
      </c>
    </row>
    <row r="621" spans="1:18" x14ac:dyDescent="0.4">
      <c r="A621">
        <v>254</v>
      </c>
      <c r="B621" t="s">
        <v>2478</v>
      </c>
      <c r="C621" t="s">
        <v>3342</v>
      </c>
      <c r="D621" t="s">
        <v>1361</v>
      </c>
      <c r="E621" t="s">
        <v>1830</v>
      </c>
      <c r="F621" t="s">
        <v>1831</v>
      </c>
      <c r="G621" t="s">
        <v>1</v>
      </c>
      <c r="H621" t="s">
        <v>1360</v>
      </c>
      <c r="I621" s="1">
        <v>372.08268421993603</v>
      </c>
      <c r="J621" s="2">
        <v>45031</v>
      </c>
      <c r="K621">
        <v>271.32</v>
      </c>
      <c r="L621" cm="1">
        <f t="array" ref="L621">_xlfn.IFS(ISBLANK(K621),0,NOT(ISBLANK(K621)),K621)</f>
        <v>271.32</v>
      </c>
      <c r="M621" s="2">
        <v>44912</v>
      </c>
      <c r="N621" s="3">
        <f t="shared" si="45"/>
        <v>2022</v>
      </c>
      <c r="O621" s="3" t="str">
        <f t="shared" si="46"/>
        <v>Dec-2022</v>
      </c>
      <c r="P621" s="3">
        <f t="shared" si="47"/>
        <v>0</v>
      </c>
      <c r="Q621" s="3" t="b">
        <f t="shared" si="48"/>
        <v>0</v>
      </c>
      <c r="R621">
        <f t="shared" si="49"/>
        <v>-119</v>
      </c>
    </row>
    <row r="622" spans="1:18" x14ac:dyDescent="0.4">
      <c r="A622">
        <v>151</v>
      </c>
      <c r="B622" t="s">
        <v>2479</v>
      </c>
      <c r="C622" t="s">
        <v>3343</v>
      </c>
      <c r="D622" t="s">
        <v>1549</v>
      </c>
      <c r="E622" t="s">
        <v>1838</v>
      </c>
      <c r="F622" t="s">
        <v>1839</v>
      </c>
      <c r="G622" t="s">
        <v>4</v>
      </c>
      <c r="H622" t="s">
        <v>1548</v>
      </c>
      <c r="I622" s="1">
        <v>372.26323468850319</v>
      </c>
      <c r="J622" s="2">
        <v>44958</v>
      </c>
      <c r="K622">
        <v>451.47</v>
      </c>
      <c r="L622" cm="1">
        <f t="array" ref="L622">_xlfn.IFS(ISBLANK(K622),0,NOT(ISBLANK(K622)),K622)</f>
        <v>451.47</v>
      </c>
      <c r="M622" s="2">
        <v>45190</v>
      </c>
      <c r="N622" s="3">
        <f t="shared" si="45"/>
        <v>2023</v>
      </c>
      <c r="O622" s="3" t="str">
        <f t="shared" si="46"/>
        <v>Sep-2023</v>
      </c>
      <c r="P622" s="3">
        <f t="shared" si="47"/>
        <v>1</v>
      </c>
      <c r="Q622" s="3" t="b">
        <f t="shared" si="48"/>
        <v>0</v>
      </c>
      <c r="R622">
        <f t="shared" si="49"/>
        <v>232</v>
      </c>
    </row>
    <row r="623" spans="1:18" x14ac:dyDescent="0.4">
      <c r="A623">
        <v>938</v>
      </c>
      <c r="B623" t="s">
        <v>2480</v>
      </c>
      <c r="C623" t="s">
        <v>3304</v>
      </c>
      <c r="D623" t="s">
        <v>113</v>
      </c>
      <c r="E623" t="s">
        <v>1843</v>
      </c>
      <c r="F623" t="s">
        <v>1844</v>
      </c>
      <c r="G623" t="s">
        <v>4</v>
      </c>
      <c r="H623" t="s">
        <v>112</v>
      </c>
      <c r="I623" s="1">
        <v>372.83893759163362</v>
      </c>
      <c r="J623" s="2">
        <v>44959</v>
      </c>
      <c r="K623">
        <v>306.11</v>
      </c>
      <c r="L623" cm="1">
        <f t="array" ref="L623">_xlfn.IFS(ISBLANK(K623),0,NOT(ISBLANK(K623)),K623)</f>
        <v>306.11</v>
      </c>
      <c r="M623" s="2">
        <v>44987</v>
      </c>
      <c r="N623" s="3">
        <f t="shared" si="45"/>
        <v>2023</v>
      </c>
      <c r="O623" s="3" t="str">
        <f t="shared" si="46"/>
        <v>Mar-2023</v>
      </c>
      <c r="P623" s="3">
        <f t="shared" si="47"/>
        <v>0</v>
      </c>
      <c r="Q623" s="3" t="b">
        <f t="shared" si="48"/>
        <v>0</v>
      </c>
      <c r="R623">
        <f t="shared" si="49"/>
        <v>28</v>
      </c>
    </row>
    <row r="624" spans="1:18" x14ac:dyDescent="0.4">
      <c r="A624">
        <v>907</v>
      </c>
      <c r="B624" t="s">
        <v>2481</v>
      </c>
      <c r="C624" t="s">
        <v>3344</v>
      </c>
      <c r="D624" t="s">
        <v>169</v>
      </c>
      <c r="E624" t="s">
        <v>1843</v>
      </c>
      <c r="F624" t="s">
        <v>1835</v>
      </c>
      <c r="G624" t="s">
        <v>1</v>
      </c>
      <c r="H624" t="s">
        <v>168</v>
      </c>
      <c r="I624" s="1">
        <v>374.13322308505838</v>
      </c>
      <c r="J624" s="2">
        <v>44962</v>
      </c>
      <c r="K624">
        <v>487.5</v>
      </c>
      <c r="L624" cm="1">
        <f t="array" ref="L624">_xlfn.IFS(ISBLANK(K624),0,NOT(ISBLANK(K624)),K624)</f>
        <v>487.5</v>
      </c>
      <c r="M624" s="2">
        <v>44975</v>
      </c>
      <c r="N624" s="3">
        <f t="shared" si="45"/>
        <v>2023</v>
      </c>
      <c r="O624" s="3" t="str">
        <f t="shared" si="46"/>
        <v>Feb-2023</v>
      </c>
      <c r="P624" s="3">
        <f t="shared" si="47"/>
        <v>1</v>
      </c>
      <c r="Q624" s="3" t="b">
        <f t="shared" si="48"/>
        <v>0</v>
      </c>
      <c r="R624">
        <f t="shared" si="49"/>
        <v>13</v>
      </c>
    </row>
    <row r="625" spans="1:18" x14ac:dyDescent="0.4">
      <c r="A625">
        <v>135</v>
      </c>
      <c r="B625" t="s">
        <v>2482</v>
      </c>
      <c r="C625" t="s">
        <v>3345</v>
      </c>
      <c r="D625" t="s">
        <v>1579</v>
      </c>
      <c r="E625" t="s">
        <v>1836</v>
      </c>
      <c r="F625" t="s">
        <v>1831</v>
      </c>
      <c r="G625" t="s">
        <v>4</v>
      </c>
      <c r="H625" t="s">
        <v>1578</v>
      </c>
      <c r="I625" s="1">
        <v>374.28421288352172</v>
      </c>
      <c r="J625" s="2">
        <v>45103</v>
      </c>
      <c r="K625">
        <v>211.05</v>
      </c>
      <c r="L625" cm="1">
        <f t="array" ref="L625">_xlfn.IFS(ISBLANK(K625),0,NOT(ISBLANK(K625)),K625)</f>
        <v>211.05</v>
      </c>
      <c r="M625" s="2">
        <v>45230</v>
      </c>
      <c r="N625" s="3">
        <f t="shared" si="45"/>
        <v>2023</v>
      </c>
      <c r="O625" s="3" t="str">
        <f t="shared" si="46"/>
        <v>Oct-2023</v>
      </c>
      <c r="P625" s="3">
        <f t="shared" si="47"/>
        <v>0</v>
      </c>
      <c r="Q625" s="3" t="b">
        <f t="shared" si="48"/>
        <v>0</v>
      </c>
      <c r="R625">
        <f t="shared" si="49"/>
        <v>127</v>
      </c>
    </row>
    <row r="626" spans="1:18" x14ac:dyDescent="0.4">
      <c r="A626">
        <v>32</v>
      </c>
      <c r="B626" t="s">
        <v>2483</v>
      </c>
      <c r="C626" t="s">
        <v>3259</v>
      </c>
      <c r="D626" t="s">
        <v>1755</v>
      </c>
      <c r="E626" t="s">
        <v>1828</v>
      </c>
      <c r="F626" t="s">
        <v>1831</v>
      </c>
      <c r="G626" t="s">
        <v>1</v>
      </c>
      <c r="H626" t="s">
        <v>1754</v>
      </c>
      <c r="I626" s="1">
        <v>374.42598592848168</v>
      </c>
      <c r="J626" s="2">
        <v>44887</v>
      </c>
      <c r="K626">
        <v>455.13</v>
      </c>
      <c r="L626" cm="1">
        <f t="array" ref="L626">_xlfn.IFS(ISBLANK(K626),0,NOT(ISBLANK(K626)),K626)</f>
        <v>455.13</v>
      </c>
      <c r="M626" s="2">
        <v>45113</v>
      </c>
      <c r="N626" s="3">
        <f t="shared" si="45"/>
        <v>2023</v>
      </c>
      <c r="O626" s="3" t="str">
        <f t="shared" si="46"/>
        <v>Jul-2023</v>
      </c>
      <c r="P626" s="3">
        <f t="shared" si="47"/>
        <v>1</v>
      </c>
      <c r="Q626" s="3" t="b">
        <f t="shared" si="48"/>
        <v>0</v>
      </c>
      <c r="R626">
        <f t="shared" si="49"/>
        <v>226</v>
      </c>
    </row>
    <row r="627" spans="1:18" x14ac:dyDescent="0.4">
      <c r="A627">
        <v>983</v>
      </c>
      <c r="B627" t="s">
        <v>2484</v>
      </c>
      <c r="C627" t="s">
        <v>3346</v>
      </c>
      <c r="D627" t="s">
        <v>35</v>
      </c>
      <c r="E627" t="s">
        <v>1840</v>
      </c>
      <c r="F627" t="s">
        <v>1852</v>
      </c>
      <c r="G627" t="s">
        <v>1</v>
      </c>
      <c r="H627" t="s">
        <v>34</v>
      </c>
      <c r="I627" s="1">
        <v>375.0910075210432</v>
      </c>
      <c r="J627" s="2">
        <v>45098</v>
      </c>
      <c r="K627">
        <v>275.74</v>
      </c>
      <c r="L627" cm="1">
        <f t="array" ref="L627">_xlfn.IFS(ISBLANK(K627),0,NOT(ISBLANK(K627)),K627)</f>
        <v>275.74</v>
      </c>
      <c r="M627" s="2">
        <v>44947</v>
      </c>
      <c r="N627" s="3">
        <f t="shared" si="45"/>
        <v>2023</v>
      </c>
      <c r="O627" s="3" t="str">
        <f t="shared" si="46"/>
        <v>Jan-2023</v>
      </c>
      <c r="P627" s="3">
        <f t="shared" si="47"/>
        <v>0</v>
      </c>
      <c r="Q627" s="3" t="b">
        <f t="shared" si="48"/>
        <v>0</v>
      </c>
      <c r="R627">
        <f t="shared" si="49"/>
        <v>-151</v>
      </c>
    </row>
    <row r="628" spans="1:18" x14ac:dyDescent="0.4">
      <c r="A628">
        <v>578</v>
      </c>
      <c r="B628" t="s">
        <v>2485</v>
      </c>
      <c r="C628" t="s">
        <v>3347</v>
      </c>
      <c r="D628" t="s">
        <v>775</v>
      </c>
      <c r="E628" t="s">
        <v>1828</v>
      </c>
      <c r="F628" t="s">
        <v>1835</v>
      </c>
      <c r="G628" t="s">
        <v>4</v>
      </c>
      <c r="H628" t="s">
        <v>774</v>
      </c>
      <c r="I628" s="1">
        <v>375.19483697532996</v>
      </c>
      <c r="J628" s="2">
        <v>44963</v>
      </c>
      <c r="K628">
        <v>491.83</v>
      </c>
      <c r="L628" cm="1">
        <f t="array" ref="L628">_xlfn.IFS(ISBLANK(K628),0,NOT(ISBLANK(K628)),K628)</f>
        <v>491.83</v>
      </c>
      <c r="M628" s="2">
        <v>45007</v>
      </c>
      <c r="N628" s="3">
        <f t="shared" si="45"/>
        <v>2023</v>
      </c>
      <c r="O628" s="3" t="str">
        <f t="shared" si="46"/>
        <v>Mar-2023</v>
      </c>
      <c r="P628" s="3">
        <f t="shared" si="47"/>
        <v>1</v>
      </c>
      <c r="Q628" s="3" t="b">
        <f t="shared" si="48"/>
        <v>0</v>
      </c>
      <c r="R628">
        <f t="shared" si="49"/>
        <v>44</v>
      </c>
    </row>
    <row r="629" spans="1:18" x14ac:dyDescent="0.4">
      <c r="A629">
        <v>726</v>
      </c>
      <c r="B629" t="s">
        <v>2486</v>
      </c>
      <c r="C629" t="s">
        <v>3348</v>
      </c>
      <c r="D629" t="s">
        <v>511</v>
      </c>
      <c r="E629" t="s">
        <v>1840</v>
      </c>
      <c r="F629" t="s">
        <v>1829</v>
      </c>
      <c r="G629" t="s">
        <v>1</v>
      </c>
      <c r="H629" t="s">
        <v>510</v>
      </c>
      <c r="I629" s="1">
        <v>375.9345411128071</v>
      </c>
      <c r="J629" s="2">
        <v>45067</v>
      </c>
      <c r="K629">
        <v>189.67</v>
      </c>
      <c r="L629" cm="1">
        <f t="array" ref="L629">_xlfn.IFS(ISBLANK(K629),0,NOT(ISBLANK(K629)),K629)</f>
        <v>189.67</v>
      </c>
      <c r="M629" s="2">
        <v>45152</v>
      </c>
      <c r="N629" s="3">
        <f t="shared" si="45"/>
        <v>2023</v>
      </c>
      <c r="O629" s="3" t="str">
        <f t="shared" si="46"/>
        <v>Aug-2023</v>
      </c>
      <c r="P629" s="3">
        <f t="shared" si="47"/>
        <v>0</v>
      </c>
      <c r="Q629" s="3" t="b">
        <f t="shared" si="48"/>
        <v>0</v>
      </c>
      <c r="R629">
        <f t="shared" si="49"/>
        <v>85</v>
      </c>
    </row>
    <row r="630" spans="1:18" x14ac:dyDescent="0.4">
      <c r="A630">
        <v>371</v>
      </c>
      <c r="B630" t="s">
        <v>2487</v>
      </c>
      <c r="C630" t="s">
        <v>3349</v>
      </c>
      <c r="D630" t="s">
        <v>1145</v>
      </c>
      <c r="E630" t="s">
        <v>1847</v>
      </c>
      <c r="F630" t="s">
        <v>1833</v>
      </c>
      <c r="G630" t="s">
        <v>4</v>
      </c>
      <c r="H630" t="s">
        <v>1144</v>
      </c>
      <c r="I630" s="1">
        <v>376.43344459187148</v>
      </c>
      <c r="J630" s="2">
        <v>45104</v>
      </c>
      <c r="K630">
        <v>236.55</v>
      </c>
      <c r="L630" cm="1">
        <f t="array" ref="L630">_xlfn.IFS(ISBLANK(K630),0,NOT(ISBLANK(K630)),K630)</f>
        <v>236.55</v>
      </c>
      <c r="N630" s="3">
        <f t="shared" si="45"/>
        <v>1900</v>
      </c>
      <c r="O630" s="3" t="str">
        <f t="shared" si="46"/>
        <v>Missing Date</v>
      </c>
      <c r="P630" s="3">
        <f t="shared" si="47"/>
        <v>0</v>
      </c>
      <c r="Q630" s="3" t="b">
        <f t="shared" si="48"/>
        <v>1</v>
      </c>
      <c r="R630" t="str">
        <f t="shared" si="49"/>
        <v/>
      </c>
    </row>
    <row r="631" spans="1:18" x14ac:dyDescent="0.4">
      <c r="A631">
        <v>952</v>
      </c>
      <c r="B631" t="s">
        <v>2488</v>
      </c>
      <c r="C631" t="s">
        <v>3350</v>
      </c>
      <c r="D631" t="s">
        <v>87</v>
      </c>
      <c r="E631" t="s">
        <v>1842</v>
      </c>
      <c r="F631" t="s">
        <v>1849</v>
      </c>
      <c r="G631" t="s">
        <v>4</v>
      </c>
      <c r="H631" t="s">
        <v>86</v>
      </c>
      <c r="I631" s="1">
        <v>376.80598965982909</v>
      </c>
      <c r="J631" s="2">
        <v>45133</v>
      </c>
      <c r="K631">
        <v>133.71</v>
      </c>
      <c r="L631" cm="1">
        <f t="array" ref="L631">_xlfn.IFS(ISBLANK(K631),0,NOT(ISBLANK(K631)),K631)</f>
        <v>133.71</v>
      </c>
      <c r="M631" s="2">
        <v>44875</v>
      </c>
      <c r="N631" s="3">
        <f t="shared" si="45"/>
        <v>2022</v>
      </c>
      <c r="O631" s="3" t="str">
        <f t="shared" si="46"/>
        <v>Nov-2022</v>
      </c>
      <c r="P631" s="3">
        <f t="shared" si="47"/>
        <v>0</v>
      </c>
      <c r="Q631" s="3" t="b">
        <f t="shared" si="48"/>
        <v>0</v>
      </c>
      <c r="R631">
        <f t="shared" si="49"/>
        <v>-258</v>
      </c>
    </row>
    <row r="632" spans="1:18" x14ac:dyDescent="0.4">
      <c r="A632">
        <v>87</v>
      </c>
      <c r="B632" t="s">
        <v>2489</v>
      </c>
      <c r="C632" t="s">
        <v>3351</v>
      </c>
      <c r="D632" t="s">
        <v>1657</v>
      </c>
      <c r="E632" t="s">
        <v>1841</v>
      </c>
      <c r="F632" t="s">
        <v>1839</v>
      </c>
      <c r="G632" t="s">
        <v>1</v>
      </c>
      <c r="H632" t="s">
        <v>1656</v>
      </c>
      <c r="I632" s="1">
        <v>379.612672927294</v>
      </c>
      <c r="J632" s="2">
        <v>45024</v>
      </c>
      <c r="K632">
        <v>242.4</v>
      </c>
      <c r="L632" cm="1">
        <f t="array" ref="L632">_xlfn.IFS(ISBLANK(K632),0,NOT(ISBLANK(K632)),K632)</f>
        <v>242.4</v>
      </c>
      <c r="M632" s="2">
        <v>44997</v>
      </c>
      <c r="N632" s="3">
        <f t="shared" si="45"/>
        <v>2023</v>
      </c>
      <c r="O632" s="3" t="str">
        <f t="shared" si="46"/>
        <v>Mar-2023</v>
      </c>
      <c r="P632" s="3">
        <f t="shared" si="47"/>
        <v>0</v>
      </c>
      <c r="Q632" s="3" t="b">
        <f t="shared" si="48"/>
        <v>0</v>
      </c>
      <c r="R632">
        <f t="shared" si="49"/>
        <v>-27</v>
      </c>
    </row>
    <row r="633" spans="1:18" x14ac:dyDescent="0.4">
      <c r="A633">
        <v>997</v>
      </c>
      <c r="B633" t="s">
        <v>2490</v>
      </c>
      <c r="C633" t="s">
        <v>3352</v>
      </c>
      <c r="D633" t="s">
        <v>9</v>
      </c>
      <c r="E633" t="s">
        <v>1838</v>
      </c>
      <c r="F633" t="s">
        <v>1844</v>
      </c>
      <c r="G633" t="s">
        <v>4</v>
      </c>
      <c r="H633" t="s">
        <v>8</v>
      </c>
      <c r="I633" s="1">
        <v>379.72111959402332</v>
      </c>
      <c r="J633" s="2">
        <v>44867</v>
      </c>
      <c r="K633">
        <v>223.22</v>
      </c>
      <c r="L633" cm="1">
        <f t="array" ref="L633">_xlfn.IFS(ISBLANK(K633),0,NOT(ISBLANK(K633)),K633)</f>
        <v>223.22</v>
      </c>
      <c r="M633" s="2">
        <v>45094</v>
      </c>
      <c r="N633" s="3">
        <f t="shared" si="45"/>
        <v>2023</v>
      </c>
      <c r="O633" s="3" t="str">
        <f t="shared" si="46"/>
        <v>Jun-2023</v>
      </c>
      <c r="P633" s="3">
        <f t="shared" si="47"/>
        <v>0</v>
      </c>
      <c r="Q633" s="3" t="b">
        <f t="shared" si="48"/>
        <v>0</v>
      </c>
      <c r="R633">
        <f t="shared" si="49"/>
        <v>227</v>
      </c>
    </row>
    <row r="634" spans="1:18" x14ac:dyDescent="0.4">
      <c r="A634">
        <v>241</v>
      </c>
      <c r="B634" t="s">
        <v>2491</v>
      </c>
      <c r="C634" t="s">
        <v>3353</v>
      </c>
      <c r="D634" t="s">
        <v>1385</v>
      </c>
      <c r="E634" t="s">
        <v>1834</v>
      </c>
      <c r="F634" t="s">
        <v>1835</v>
      </c>
      <c r="G634" t="s">
        <v>1</v>
      </c>
      <c r="H634" t="s">
        <v>1384</v>
      </c>
      <c r="I634" s="1">
        <v>379.79422245577808</v>
      </c>
      <c r="J634" s="2">
        <v>44793</v>
      </c>
      <c r="K634">
        <v>487.68</v>
      </c>
      <c r="L634" cm="1">
        <f t="array" ref="L634">_xlfn.IFS(ISBLANK(K634),0,NOT(ISBLANK(K634)),K634)</f>
        <v>487.68</v>
      </c>
      <c r="M634" s="2">
        <v>44923</v>
      </c>
      <c r="N634" s="3">
        <f t="shared" si="45"/>
        <v>2022</v>
      </c>
      <c r="O634" s="3" t="str">
        <f t="shared" si="46"/>
        <v>Dec-2022</v>
      </c>
      <c r="P634" s="3">
        <f t="shared" si="47"/>
        <v>1</v>
      </c>
      <c r="Q634" s="3" t="b">
        <f t="shared" si="48"/>
        <v>0</v>
      </c>
      <c r="R634">
        <f t="shared" si="49"/>
        <v>130</v>
      </c>
    </row>
    <row r="635" spans="1:18" x14ac:dyDescent="0.4">
      <c r="A635">
        <v>887</v>
      </c>
      <c r="B635" t="s">
        <v>2492</v>
      </c>
      <c r="C635" t="s">
        <v>3354</v>
      </c>
      <c r="D635" t="s">
        <v>207</v>
      </c>
      <c r="E635" t="s">
        <v>1836</v>
      </c>
      <c r="F635" t="s">
        <v>1849</v>
      </c>
      <c r="G635" t="s">
        <v>4</v>
      </c>
      <c r="H635" t="s">
        <v>206</v>
      </c>
      <c r="I635" s="1">
        <v>379.82166758658246</v>
      </c>
      <c r="J635" s="2">
        <v>45118</v>
      </c>
      <c r="K635">
        <v>460.07</v>
      </c>
      <c r="L635" cm="1">
        <f t="array" ref="L635">_xlfn.IFS(ISBLANK(K635),0,NOT(ISBLANK(K635)),K635)</f>
        <v>460.07</v>
      </c>
      <c r="M635" s="2">
        <v>45163</v>
      </c>
      <c r="N635" s="3">
        <f t="shared" si="45"/>
        <v>2023</v>
      </c>
      <c r="O635" s="3" t="str">
        <f t="shared" si="46"/>
        <v>Aug-2023</v>
      </c>
      <c r="P635" s="3">
        <f t="shared" si="47"/>
        <v>1</v>
      </c>
      <c r="Q635" s="3" t="b">
        <f t="shared" si="48"/>
        <v>0</v>
      </c>
      <c r="R635">
        <f t="shared" si="49"/>
        <v>45</v>
      </c>
    </row>
    <row r="636" spans="1:18" x14ac:dyDescent="0.4">
      <c r="A636">
        <v>982</v>
      </c>
      <c r="B636" t="s">
        <v>2493</v>
      </c>
      <c r="C636" t="s">
        <v>2786</v>
      </c>
      <c r="D636" t="s">
        <v>37</v>
      </c>
      <c r="E636" t="s">
        <v>1838</v>
      </c>
      <c r="F636" t="s">
        <v>1852</v>
      </c>
      <c r="G636" t="s">
        <v>1</v>
      </c>
      <c r="H636" t="s">
        <v>36</v>
      </c>
      <c r="I636" s="1">
        <v>380.747205172245</v>
      </c>
      <c r="J636" s="2">
        <v>44872</v>
      </c>
      <c r="K636">
        <v>335.07</v>
      </c>
      <c r="L636" cm="1">
        <f t="array" ref="L636">_xlfn.IFS(ISBLANK(K636),0,NOT(ISBLANK(K636)),K636)</f>
        <v>335.07</v>
      </c>
      <c r="M636" s="2">
        <v>45017</v>
      </c>
      <c r="N636" s="3">
        <f t="shared" si="45"/>
        <v>2023</v>
      </c>
      <c r="O636" s="3" t="str">
        <f t="shared" si="46"/>
        <v>Apr-2023</v>
      </c>
      <c r="P636" s="3">
        <f t="shared" si="47"/>
        <v>0</v>
      </c>
      <c r="Q636" s="3" t="b">
        <f t="shared" si="48"/>
        <v>0</v>
      </c>
      <c r="R636">
        <f t="shared" si="49"/>
        <v>145</v>
      </c>
    </row>
    <row r="637" spans="1:18" x14ac:dyDescent="0.4">
      <c r="A637">
        <v>664</v>
      </c>
      <c r="B637" t="s">
        <v>2494</v>
      </c>
      <c r="C637" t="s">
        <v>3355</v>
      </c>
      <c r="D637" t="s">
        <v>617</v>
      </c>
      <c r="E637" t="s">
        <v>1843</v>
      </c>
      <c r="F637" t="s">
        <v>1829</v>
      </c>
      <c r="G637" t="s">
        <v>1</v>
      </c>
      <c r="H637" t="s">
        <v>616</v>
      </c>
      <c r="I637" s="1">
        <v>380.95386895010131</v>
      </c>
      <c r="J637" s="2">
        <v>45092</v>
      </c>
      <c r="K637">
        <v>157.79</v>
      </c>
      <c r="L637" cm="1">
        <f t="array" ref="L637">_xlfn.IFS(ISBLANK(K637),0,NOT(ISBLANK(K637)),K637)</f>
        <v>157.79</v>
      </c>
      <c r="M637" s="2">
        <v>45208</v>
      </c>
      <c r="N637" s="3">
        <f t="shared" si="45"/>
        <v>2023</v>
      </c>
      <c r="O637" s="3" t="str">
        <f t="shared" si="46"/>
        <v>Oct-2023</v>
      </c>
      <c r="P637" s="3">
        <f t="shared" si="47"/>
        <v>0</v>
      </c>
      <c r="Q637" s="3" t="b">
        <f t="shared" si="48"/>
        <v>0</v>
      </c>
      <c r="R637">
        <f t="shared" si="49"/>
        <v>116</v>
      </c>
    </row>
    <row r="638" spans="1:18" x14ac:dyDescent="0.4">
      <c r="A638">
        <v>384</v>
      </c>
      <c r="B638" t="s">
        <v>2495</v>
      </c>
      <c r="C638" t="s">
        <v>3356</v>
      </c>
      <c r="D638" t="s">
        <v>1119</v>
      </c>
      <c r="E638" t="s">
        <v>1845</v>
      </c>
      <c r="F638" t="s">
        <v>1846</v>
      </c>
      <c r="G638" t="s">
        <v>1</v>
      </c>
      <c r="H638" t="s">
        <v>1118</v>
      </c>
      <c r="I638" s="1">
        <v>381.09018280939557</v>
      </c>
      <c r="J638" s="2">
        <v>45165</v>
      </c>
      <c r="K638">
        <v>423.67</v>
      </c>
      <c r="L638" cm="1">
        <f t="array" ref="L638">_xlfn.IFS(ISBLANK(K638),0,NOT(ISBLANK(K638)),K638)</f>
        <v>423.67</v>
      </c>
      <c r="M638" s="2">
        <v>45209</v>
      </c>
      <c r="N638" s="3">
        <f t="shared" si="45"/>
        <v>2023</v>
      </c>
      <c r="O638" s="3" t="str">
        <f t="shared" si="46"/>
        <v>Oct-2023</v>
      </c>
      <c r="P638" s="3">
        <f t="shared" si="47"/>
        <v>1</v>
      </c>
      <c r="Q638" s="3" t="b">
        <f t="shared" si="48"/>
        <v>0</v>
      </c>
      <c r="R638">
        <f t="shared" si="49"/>
        <v>44</v>
      </c>
    </row>
    <row r="639" spans="1:18" x14ac:dyDescent="0.4">
      <c r="A639">
        <v>165</v>
      </c>
      <c r="B639" t="s">
        <v>2496</v>
      </c>
      <c r="C639" t="s">
        <v>3357</v>
      </c>
      <c r="D639" t="s">
        <v>1523</v>
      </c>
      <c r="E639" t="s">
        <v>1836</v>
      </c>
      <c r="F639" t="s">
        <v>1829</v>
      </c>
      <c r="G639" t="s">
        <v>4</v>
      </c>
      <c r="H639" t="s">
        <v>1522</v>
      </c>
      <c r="I639" s="1">
        <v>381.25761055672569</v>
      </c>
      <c r="J639" s="2">
        <v>44987</v>
      </c>
      <c r="K639">
        <v>475.96</v>
      </c>
      <c r="L639" cm="1">
        <f t="array" ref="L639">_xlfn.IFS(ISBLANK(K639),0,NOT(ISBLANK(K639)),K639)</f>
        <v>475.96</v>
      </c>
      <c r="M639" s="2">
        <v>45117</v>
      </c>
      <c r="N639" s="3">
        <f t="shared" si="45"/>
        <v>2023</v>
      </c>
      <c r="O639" s="3" t="str">
        <f t="shared" si="46"/>
        <v>Jul-2023</v>
      </c>
      <c r="P639" s="3">
        <f t="shared" si="47"/>
        <v>1</v>
      </c>
      <c r="Q639" s="3" t="b">
        <f t="shared" si="48"/>
        <v>0</v>
      </c>
      <c r="R639">
        <f t="shared" si="49"/>
        <v>130</v>
      </c>
    </row>
    <row r="640" spans="1:18" x14ac:dyDescent="0.4">
      <c r="A640">
        <v>43</v>
      </c>
      <c r="B640" t="s">
        <v>2497</v>
      </c>
      <c r="C640" t="s">
        <v>3358</v>
      </c>
      <c r="D640" t="s">
        <v>1735</v>
      </c>
      <c r="E640" t="s">
        <v>1845</v>
      </c>
      <c r="F640" t="s">
        <v>1835</v>
      </c>
      <c r="G640" t="s">
        <v>4</v>
      </c>
      <c r="H640" t="s">
        <v>1734</v>
      </c>
      <c r="I640" s="1">
        <v>381.26061782562459</v>
      </c>
      <c r="J640" s="2">
        <v>44950</v>
      </c>
      <c r="L640" cm="1">
        <f t="array" ref="L640">_xlfn.IFS(ISBLANK(K640),0,NOT(ISBLANK(K640)),K640)</f>
        <v>0</v>
      </c>
      <c r="M640" s="2">
        <v>45234</v>
      </c>
      <c r="N640" s="3">
        <f t="shared" si="45"/>
        <v>2023</v>
      </c>
      <c r="O640" s="3" t="str">
        <f t="shared" si="46"/>
        <v>Nov-2023</v>
      </c>
      <c r="P640" s="3">
        <f t="shared" si="47"/>
        <v>0</v>
      </c>
      <c r="Q640" s="3" t="b">
        <f t="shared" si="48"/>
        <v>0</v>
      </c>
      <c r="R640">
        <f t="shared" si="49"/>
        <v>284</v>
      </c>
    </row>
    <row r="641" spans="1:18" x14ac:dyDescent="0.4">
      <c r="A641">
        <v>931</v>
      </c>
      <c r="B641" t="s">
        <v>2498</v>
      </c>
      <c r="C641" t="s">
        <v>3359</v>
      </c>
      <c r="D641" t="s">
        <v>127</v>
      </c>
      <c r="E641" t="s">
        <v>1832</v>
      </c>
      <c r="F641" t="s">
        <v>1846</v>
      </c>
      <c r="G641" t="s">
        <v>4</v>
      </c>
      <c r="H641" t="s">
        <v>126</v>
      </c>
      <c r="I641" s="1">
        <v>382.07534283207542</v>
      </c>
      <c r="J641" s="2">
        <v>44952</v>
      </c>
      <c r="K641">
        <v>377.37</v>
      </c>
      <c r="L641" cm="1">
        <f t="array" ref="L641">_xlfn.IFS(ISBLANK(K641),0,NOT(ISBLANK(K641)),K641)</f>
        <v>377.37</v>
      </c>
      <c r="M641" s="2">
        <v>44918</v>
      </c>
      <c r="N641" s="3">
        <f t="shared" si="45"/>
        <v>2022</v>
      </c>
      <c r="O641" s="3" t="str">
        <f t="shared" si="46"/>
        <v>Dec-2022</v>
      </c>
      <c r="P641" s="3">
        <f t="shared" si="47"/>
        <v>0</v>
      </c>
      <c r="Q641" s="3" t="b">
        <f t="shared" si="48"/>
        <v>0</v>
      </c>
      <c r="R641">
        <f t="shared" si="49"/>
        <v>-34</v>
      </c>
    </row>
    <row r="642" spans="1:18" x14ac:dyDescent="0.4">
      <c r="A642">
        <v>951</v>
      </c>
      <c r="B642" t="s">
        <v>2499</v>
      </c>
      <c r="C642" t="s">
        <v>3360</v>
      </c>
      <c r="D642" t="s">
        <v>89</v>
      </c>
      <c r="E642" t="s">
        <v>1841</v>
      </c>
      <c r="F642" t="s">
        <v>1839</v>
      </c>
      <c r="G642" t="s">
        <v>4</v>
      </c>
      <c r="H642" t="s">
        <v>88</v>
      </c>
      <c r="I642" s="1">
        <v>382.19326793182336</v>
      </c>
      <c r="J642" s="2">
        <v>45154</v>
      </c>
      <c r="K642">
        <v>124.07</v>
      </c>
      <c r="L642" cm="1">
        <f t="array" ref="L642">_xlfn.IFS(ISBLANK(K642),0,NOT(ISBLANK(K642)),K642)</f>
        <v>124.07</v>
      </c>
      <c r="M642" s="2">
        <v>45172</v>
      </c>
      <c r="N642" s="3">
        <f t="shared" si="45"/>
        <v>2023</v>
      </c>
      <c r="O642" s="3" t="str">
        <f t="shared" si="46"/>
        <v>Sep-2023</v>
      </c>
      <c r="P642" s="3">
        <f t="shared" si="47"/>
        <v>0</v>
      </c>
      <c r="Q642" s="3" t="b">
        <f t="shared" si="48"/>
        <v>0</v>
      </c>
      <c r="R642">
        <f t="shared" si="49"/>
        <v>18</v>
      </c>
    </row>
    <row r="643" spans="1:18" x14ac:dyDescent="0.4">
      <c r="A643">
        <v>730</v>
      </c>
      <c r="B643" t="s">
        <v>2500</v>
      </c>
      <c r="C643" t="s">
        <v>3361</v>
      </c>
      <c r="D643" t="s">
        <v>503</v>
      </c>
      <c r="E643" t="s">
        <v>1845</v>
      </c>
      <c r="F643" t="s">
        <v>1829</v>
      </c>
      <c r="G643" t="s">
        <v>4</v>
      </c>
      <c r="H643" t="s">
        <v>502</v>
      </c>
      <c r="I643" s="1">
        <v>382.22766021727142</v>
      </c>
      <c r="J643" s="2">
        <v>44970</v>
      </c>
      <c r="K643">
        <v>249.02</v>
      </c>
      <c r="L643" cm="1">
        <f t="array" ref="L643">_xlfn.IFS(ISBLANK(K643),0,NOT(ISBLANK(K643)),K643)</f>
        <v>249.02</v>
      </c>
      <c r="M643" s="2">
        <v>44893</v>
      </c>
      <c r="N643" s="3">
        <f t="shared" ref="N643:N706" si="50">YEAR(M643)</f>
        <v>2022</v>
      </c>
      <c r="O643" s="3" t="str">
        <f t="shared" ref="O643:O706" si="51">IF(ISBLANK(M643),"Missing Date",TEXT(M643,"MMM-YYYY"))</f>
        <v>Nov-2022</v>
      </c>
      <c r="P643" s="3">
        <f t="shared" ref="P643:P706" si="52">IF(K643&gt;I643,1,0)</f>
        <v>0</v>
      </c>
      <c r="Q643" s="3" t="b">
        <f t="shared" ref="Q643:Q706" si="53">OR(ISBLANK(J643),ISBLANK(M643))</f>
        <v>0</v>
      </c>
      <c r="R643">
        <f t="shared" ref="R643:R706" si="54">IF(Q643,"",M643-J643)</f>
        <v>-77</v>
      </c>
    </row>
    <row r="644" spans="1:18" x14ac:dyDescent="0.4">
      <c r="A644">
        <v>433</v>
      </c>
      <c r="B644" t="s">
        <v>2501</v>
      </c>
      <c r="C644" t="s">
        <v>3362</v>
      </c>
      <c r="D644" t="s">
        <v>1037</v>
      </c>
      <c r="E644" t="s">
        <v>1843</v>
      </c>
      <c r="F644" t="s">
        <v>1839</v>
      </c>
      <c r="G644" t="s">
        <v>4</v>
      </c>
      <c r="H644" t="s">
        <v>1036</v>
      </c>
      <c r="I644" s="1">
        <v>383.94546627510329</v>
      </c>
      <c r="J644" s="2">
        <v>45077</v>
      </c>
      <c r="K644">
        <v>187.16</v>
      </c>
      <c r="L644" cm="1">
        <f t="array" ref="L644">_xlfn.IFS(ISBLANK(K644),0,NOT(ISBLANK(K644)),K644)</f>
        <v>187.16</v>
      </c>
      <c r="M644" s="2">
        <v>45091</v>
      </c>
      <c r="N644" s="3">
        <f t="shared" si="50"/>
        <v>2023</v>
      </c>
      <c r="O644" s="3" t="str">
        <f t="shared" si="51"/>
        <v>Jun-2023</v>
      </c>
      <c r="P644" s="3">
        <f t="shared" si="52"/>
        <v>0</v>
      </c>
      <c r="Q644" s="3" t="b">
        <f t="shared" si="53"/>
        <v>0</v>
      </c>
      <c r="R644">
        <f t="shared" si="54"/>
        <v>14</v>
      </c>
    </row>
    <row r="645" spans="1:18" x14ac:dyDescent="0.4">
      <c r="A645">
        <v>445</v>
      </c>
      <c r="B645" t="s">
        <v>2502</v>
      </c>
      <c r="C645" t="s">
        <v>3363</v>
      </c>
      <c r="D645" t="s">
        <v>1013</v>
      </c>
      <c r="E645" t="s">
        <v>1841</v>
      </c>
      <c r="F645" t="s">
        <v>1839</v>
      </c>
      <c r="G645" t="s">
        <v>1</v>
      </c>
      <c r="H645" t="s">
        <v>1012</v>
      </c>
      <c r="I645" s="1">
        <v>384.04334245695532</v>
      </c>
      <c r="J645" s="2">
        <v>45024</v>
      </c>
      <c r="K645">
        <v>459.88</v>
      </c>
      <c r="L645" cm="1">
        <f t="array" ref="L645">_xlfn.IFS(ISBLANK(K645),0,NOT(ISBLANK(K645)),K645)</f>
        <v>459.88</v>
      </c>
      <c r="M645" s="2">
        <v>45090</v>
      </c>
      <c r="N645" s="3">
        <f t="shared" si="50"/>
        <v>2023</v>
      </c>
      <c r="O645" s="3" t="str">
        <f t="shared" si="51"/>
        <v>Jun-2023</v>
      </c>
      <c r="P645" s="3">
        <f t="shared" si="52"/>
        <v>1</v>
      </c>
      <c r="Q645" s="3" t="b">
        <f t="shared" si="53"/>
        <v>0</v>
      </c>
      <c r="R645">
        <f t="shared" si="54"/>
        <v>66</v>
      </c>
    </row>
    <row r="646" spans="1:18" x14ac:dyDescent="0.4">
      <c r="A646">
        <v>817</v>
      </c>
      <c r="B646" t="s">
        <v>2231</v>
      </c>
      <c r="C646" t="s">
        <v>3364</v>
      </c>
      <c r="D646" t="s">
        <v>343</v>
      </c>
      <c r="E646" t="s">
        <v>1840</v>
      </c>
      <c r="F646" t="s">
        <v>1846</v>
      </c>
      <c r="G646" t="s">
        <v>4</v>
      </c>
      <c r="H646" t="s">
        <v>342</v>
      </c>
      <c r="I646" s="1">
        <v>384.63790980617091</v>
      </c>
      <c r="J646" s="2">
        <v>44960</v>
      </c>
      <c r="K646">
        <v>190.39</v>
      </c>
      <c r="L646" cm="1">
        <f t="array" ref="L646">_xlfn.IFS(ISBLANK(K646),0,NOT(ISBLANK(K646)),K646)</f>
        <v>190.39</v>
      </c>
      <c r="M646" s="2">
        <v>45102</v>
      </c>
      <c r="N646" s="3">
        <f t="shared" si="50"/>
        <v>2023</v>
      </c>
      <c r="O646" s="3" t="str">
        <f t="shared" si="51"/>
        <v>Jun-2023</v>
      </c>
      <c r="P646" s="3">
        <f t="shared" si="52"/>
        <v>0</v>
      </c>
      <c r="Q646" s="3" t="b">
        <f t="shared" si="53"/>
        <v>0</v>
      </c>
      <c r="R646">
        <f t="shared" si="54"/>
        <v>142</v>
      </c>
    </row>
    <row r="647" spans="1:18" x14ac:dyDescent="0.4">
      <c r="A647">
        <v>581</v>
      </c>
      <c r="B647" t="s">
        <v>2503</v>
      </c>
      <c r="C647" t="s">
        <v>3365</v>
      </c>
      <c r="D647" t="s">
        <v>769</v>
      </c>
      <c r="E647" t="s">
        <v>1834</v>
      </c>
      <c r="F647" t="s">
        <v>1837</v>
      </c>
      <c r="G647" t="s">
        <v>4</v>
      </c>
      <c r="H647" t="s">
        <v>768</v>
      </c>
      <c r="I647" s="1">
        <v>384.75775254308792</v>
      </c>
      <c r="J647" s="2">
        <v>45195</v>
      </c>
      <c r="K647">
        <v>104.03</v>
      </c>
      <c r="L647" cm="1">
        <f t="array" ref="L647">_xlfn.IFS(ISBLANK(K647),0,NOT(ISBLANK(K647)),K647)</f>
        <v>104.03</v>
      </c>
      <c r="M647" s="2">
        <v>44943</v>
      </c>
      <c r="N647" s="3">
        <f t="shared" si="50"/>
        <v>2023</v>
      </c>
      <c r="O647" s="3" t="str">
        <f t="shared" si="51"/>
        <v>Jan-2023</v>
      </c>
      <c r="P647" s="3">
        <f t="shared" si="52"/>
        <v>0</v>
      </c>
      <c r="Q647" s="3" t="b">
        <f t="shared" si="53"/>
        <v>0</v>
      </c>
      <c r="R647">
        <f t="shared" si="54"/>
        <v>-252</v>
      </c>
    </row>
    <row r="648" spans="1:18" x14ac:dyDescent="0.4">
      <c r="A648">
        <v>677</v>
      </c>
      <c r="B648" t="s">
        <v>2504</v>
      </c>
      <c r="C648" t="s">
        <v>3366</v>
      </c>
      <c r="D648" t="s">
        <v>595</v>
      </c>
      <c r="E648" t="s">
        <v>1840</v>
      </c>
      <c r="F648" t="s">
        <v>1846</v>
      </c>
      <c r="G648" t="s">
        <v>4</v>
      </c>
      <c r="H648" t="s">
        <v>594</v>
      </c>
      <c r="I648" s="1">
        <v>384.95602923579872</v>
      </c>
      <c r="J648" s="2">
        <v>45062</v>
      </c>
      <c r="K648">
        <v>189.86</v>
      </c>
      <c r="L648" cm="1">
        <f t="array" ref="L648">_xlfn.IFS(ISBLANK(K648),0,NOT(ISBLANK(K648)),K648)</f>
        <v>189.86</v>
      </c>
      <c r="M648" s="2">
        <v>44878</v>
      </c>
      <c r="N648" s="3">
        <f t="shared" si="50"/>
        <v>2022</v>
      </c>
      <c r="O648" s="3" t="str">
        <f t="shared" si="51"/>
        <v>Nov-2022</v>
      </c>
      <c r="P648" s="3">
        <f t="shared" si="52"/>
        <v>0</v>
      </c>
      <c r="Q648" s="3" t="b">
        <f t="shared" si="53"/>
        <v>0</v>
      </c>
      <c r="R648">
        <f t="shared" si="54"/>
        <v>-184</v>
      </c>
    </row>
    <row r="649" spans="1:18" x14ac:dyDescent="0.4">
      <c r="A649">
        <v>718</v>
      </c>
      <c r="B649" t="s">
        <v>2505</v>
      </c>
      <c r="C649" t="s">
        <v>3367</v>
      </c>
      <c r="D649" t="s">
        <v>527</v>
      </c>
      <c r="E649" t="s">
        <v>1848</v>
      </c>
      <c r="F649" t="s">
        <v>1853</v>
      </c>
      <c r="G649" t="s">
        <v>4</v>
      </c>
      <c r="H649" t="s">
        <v>526</v>
      </c>
      <c r="I649" s="1">
        <v>386.00366792506674</v>
      </c>
      <c r="J649" s="2">
        <v>45031</v>
      </c>
      <c r="K649">
        <v>221.31</v>
      </c>
      <c r="L649" cm="1">
        <f t="array" ref="L649">_xlfn.IFS(ISBLANK(K649),0,NOT(ISBLANK(K649)),K649)</f>
        <v>221.31</v>
      </c>
      <c r="M649" s="2">
        <v>45187</v>
      </c>
      <c r="N649" s="3">
        <f t="shared" si="50"/>
        <v>2023</v>
      </c>
      <c r="O649" s="3" t="str">
        <f t="shared" si="51"/>
        <v>Sep-2023</v>
      </c>
      <c r="P649" s="3">
        <f t="shared" si="52"/>
        <v>0</v>
      </c>
      <c r="Q649" s="3" t="b">
        <f t="shared" si="53"/>
        <v>0</v>
      </c>
      <c r="R649">
        <f t="shared" si="54"/>
        <v>156</v>
      </c>
    </row>
    <row r="650" spans="1:18" x14ac:dyDescent="0.4">
      <c r="A650">
        <v>881</v>
      </c>
      <c r="B650" t="s">
        <v>2506</v>
      </c>
      <c r="C650" t="s">
        <v>3368</v>
      </c>
      <c r="D650" t="s">
        <v>219</v>
      </c>
      <c r="E650" t="s">
        <v>1848</v>
      </c>
      <c r="F650" t="s">
        <v>1844</v>
      </c>
      <c r="G650" t="s">
        <v>1</v>
      </c>
      <c r="H650" t="s">
        <v>218</v>
      </c>
      <c r="I650" s="1">
        <v>386.04194106081309</v>
      </c>
      <c r="J650" s="2">
        <v>45125</v>
      </c>
      <c r="K650">
        <v>293.20999999999998</v>
      </c>
      <c r="L650" cm="1">
        <f t="array" ref="L650">_xlfn.IFS(ISBLANK(K650),0,NOT(ISBLANK(K650)),K650)</f>
        <v>293.20999999999998</v>
      </c>
      <c r="M650" s="2">
        <v>45032</v>
      </c>
      <c r="N650" s="3">
        <f t="shared" si="50"/>
        <v>2023</v>
      </c>
      <c r="O650" s="3" t="str">
        <f t="shared" si="51"/>
        <v>Apr-2023</v>
      </c>
      <c r="P650" s="3">
        <f t="shared" si="52"/>
        <v>0</v>
      </c>
      <c r="Q650" s="3" t="b">
        <f t="shared" si="53"/>
        <v>0</v>
      </c>
      <c r="R650">
        <f t="shared" si="54"/>
        <v>-93</v>
      </c>
    </row>
    <row r="651" spans="1:18" x14ac:dyDescent="0.4">
      <c r="A651">
        <v>489</v>
      </c>
      <c r="B651" t="s">
        <v>2507</v>
      </c>
      <c r="C651" t="s">
        <v>3369</v>
      </c>
      <c r="D651" t="s">
        <v>929</v>
      </c>
      <c r="E651" t="s">
        <v>1841</v>
      </c>
      <c r="F651" t="s">
        <v>1851</v>
      </c>
      <c r="G651" t="s">
        <v>1</v>
      </c>
      <c r="H651" t="s">
        <v>928</v>
      </c>
      <c r="I651" s="1">
        <v>386.4331748934701</v>
      </c>
      <c r="J651" s="2">
        <v>45100</v>
      </c>
      <c r="K651">
        <v>333.66</v>
      </c>
      <c r="L651" cm="1">
        <f t="array" ref="L651">_xlfn.IFS(ISBLANK(K651),0,NOT(ISBLANK(K651)),K651)</f>
        <v>333.66</v>
      </c>
      <c r="M651" s="2">
        <v>45015</v>
      </c>
      <c r="N651" s="3">
        <f t="shared" si="50"/>
        <v>2023</v>
      </c>
      <c r="O651" s="3" t="str">
        <f t="shared" si="51"/>
        <v>Mar-2023</v>
      </c>
      <c r="P651" s="3">
        <f t="shared" si="52"/>
        <v>0</v>
      </c>
      <c r="Q651" s="3" t="b">
        <f t="shared" si="53"/>
        <v>0</v>
      </c>
      <c r="R651">
        <f t="shared" si="54"/>
        <v>-85</v>
      </c>
    </row>
    <row r="652" spans="1:18" x14ac:dyDescent="0.4">
      <c r="A652">
        <v>831</v>
      </c>
      <c r="B652" t="s">
        <v>2508</v>
      </c>
      <c r="C652" t="s">
        <v>3370</v>
      </c>
      <c r="D652" t="s">
        <v>315</v>
      </c>
      <c r="E652" t="s">
        <v>1840</v>
      </c>
      <c r="F652" t="s">
        <v>1846</v>
      </c>
      <c r="G652" t="s">
        <v>1</v>
      </c>
      <c r="H652" t="s">
        <v>314</v>
      </c>
      <c r="I652" s="1">
        <v>386.45542139179707</v>
      </c>
      <c r="J652" s="2">
        <v>44851</v>
      </c>
      <c r="K652">
        <v>154.36000000000001</v>
      </c>
      <c r="L652" cm="1">
        <f t="array" ref="L652">_xlfn.IFS(ISBLANK(K652),0,NOT(ISBLANK(K652)),K652)</f>
        <v>154.36000000000001</v>
      </c>
      <c r="M652" s="2">
        <v>45177</v>
      </c>
      <c r="N652" s="3">
        <f t="shared" si="50"/>
        <v>2023</v>
      </c>
      <c r="O652" s="3" t="str">
        <f t="shared" si="51"/>
        <v>Sep-2023</v>
      </c>
      <c r="P652" s="3">
        <f t="shared" si="52"/>
        <v>0</v>
      </c>
      <c r="Q652" s="3" t="b">
        <f t="shared" si="53"/>
        <v>0</v>
      </c>
      <c r="R652">
        <f t="shared" si="54"/>
        <v>326</v>
      </c>
    </row>
    <row r="653" spans="1:18" x14ac:dyDescent="0.4">
      <c r="A653">
        <v>13</v>
      </c>
      <c r="B653" t="s">
        <v>2509</v>
      </c>
      <c r="C653" t="s">
        <v>3371</v>
      </c>
      <c r="D653" t="s">
        <v>1789</v>
      </c>
      <c r="E653" t="s">
        <v>1847</v>
      </c>
      <c r="F653" t="s">
        <v>1833</v>
      </c>
      <c r="G653" t="s">
        <v>4</v>
      </c>
      <c r="H653" t="s">
        <v>1788</v>
      </c>
      <c r="I653" s="1">
        <v>386.87475957084689</v>
      </c>
      <c r="J653" s="2">
        <v>44898</v>
      </c>
      <c r="K653">
        <v>440.71</v>
      </c>
      <c r="L653" cm="1">
        <f t="array" ref="L653">_xlfn.IFS(ISBLANK(K653),0,NOT(ISBLANK(K653)),K653)</f>
        <v>440.71</v>
      </c>
      <c r="M653" s="2">
        <v>45116</v>
      </c>
      <c r="N653" s="3">
        <f t="shared" si="50"/>
        <v>2023</v>
      </c>
      <c r="O653" s="3" t="str">
        <f t="shared" si="51"/>
        <v>Jul-2023</v>
      </c>
      <c r="P653" s="3">
        <f t="shared" si="52"/>
        <v>1</v>
      </c>
      <c r="Q653" s="3" t="b">
        <f t="shared" si="53"/>
        <v>0</v>
      </c>
      <c r="R653">
        <f t="shared" si="54"/>
        <v>218</v>
      </c>
    </row>
    <row r="654" spans="1:18" x14ac:dyDescent="0.4">
      <c r="A654">
        <v>508</v>
      </c>
      <c r="B654" t="s">
        <v>2510</v>
      </c>
      <c r="C654" t="s">
        <v>3372</v>
      </c>
      <c r="D654" t="s">
        <v>893</v>
      </c>
      <c r="E654" t="s">
        <v>1847</v>
      </c>
      <c r="F654" t="s">
        <v>1839</v>
      </c>
      <c r="G654" t="s">
        <v>1</v>
      </c>
      <c r="H654" t="s">
        <v>892</v>
      </c>
      <c r="I654" s="1">
        <v>386.95611401946786</v>
      </c>
      <c r="J654" s="2">
        <v>44891</v>
      </c>
      <c r="K654">
        <v>209.98</v>
      </c>
      <c r="L654" cm="1">
        <f t="array" ref="L654">_xlfn.IFS(ISBLANK(K654),0,NOT(ISBLANK(K654)),K654)</f>
        <v>209.98</v>
      </c>
      <c r="M654" s="2">
        <v>44975</v>
      </c>
      <c r="N654" s="3">
        <f t="shared" si="50"/>
        <v>2023</v>
      </c>
      <c r="O654" s="3" t="str">
        <f t="shared" si="51"/>
        <v>Feb-2023</v>
      </c>
      <c r="P654" s="3">
        <f t="shared" si="52"/>
        <v>0</v>
      </c>
      <c r="Q654" s="3" t="b">
        <f t="shared" si="53"/>
        <v>0</v>
      </c>
      <c r="R654">
        <f t="shared" si="54"/>
        <v>84</v>
      </c>
    </row>
    <row r="655" spans="1:18" x14ac:dyDescent="0.4">
      <c r="A655">
        <v>753</v>
      </c>
      <c r="B655" t="s">
        <v>2418</v>
      </c>
      <c r="C655" t="s">
        <v>3373</v>
      </c>
      <c r="D655" t="s">
        <v>461</v>
      </c>
      <c r="E655" t="s">
        <v>1834</v>
      </c>
      <c r="F655" t="s">
        <v>1851</v>
      </c>
      <c r="G655" t="s">
        <v>1</v>
      </c>
      <c r="H655" t="s">
        <v>460</v>
      </c>
      <c r="I655" s="1">
        <v>387.57675057884973</v>
      </c>
      <c r="J655" s="2">
        <v>45047</v>
      </c>
      <c r="K655">
        <v>335.6</v>
      </c>
      <c r="L655" cm="1">
        <f t="array" ref="L655">_xlfn.IFS(ISBLANK(K655),0,NOT(ISBLANK(K655)),K655)</f>
        <v>335.6</v>
      </c>
      <c r="M655" s="2">
        <v>44905</v>
      </c>
      <c r="N655" s="3">
        <f t="shared" si="50"/>
        <v>2022</v>
      </c>
      <c r="O655" s="3" t="str">
        <f t="shared" si="51"/>
        <v>Dec-2022</v>
      </c>
      <c r="P655" s="3">
        <f t="shared" si="52"/>
        <v>0</v>
      </c>
      <c r="Q655" s="3" t="b">
        <f t="shared" si="53"/>
        <v>0</v>
      </c>
      <c r="R655">
        <f t="shared" si="54"/>
        <v>-142</v>
      </c>
    </row>
    <row r="656" spans="1:18" x14ac:dyDescent="0.4">
      <c r="A656">
        <v>336</v>
      </c>
      <c r="B656" t="s">
        <v>2511</v>
      </c>
      <c r="C656" t="s">
        <v>3374</v>
      </c>
      <c r="D656" t="s">
        <v>1207</v>
      </c>
      <c r="E656" t="s">
        <v>1842</v>
      </c>
      <c r="F656" t="s">
        <v>1851</v>
      </c>
      <c r="G656" t="s">
        <v>1</v>
      </c>
      <c r="H656" t="s">
        <v>1206</v>
      </c>
      <c r="I656" s="1">
        <v>388.36830072192339</v>
      </c>
      <c r="J656" s="2">
        <v>45011</v>
      </c>
      <c r="K656">
        <v>315.07</v>
      </c>
      <c r="L656" cm="1">
        <f t="array" ref="L656">_xlfn.IFS(ISBLANK(K656),0,NOT(ISBLANK(K656)),K656)</f>
        <v>315.07</v>
      </c>
      <c r="M656" s="2">
        <v>45046</v>
      </c>
      <c r="N656" s="3">
        <f t="shared" si="50"/>
        <v>2023</v>
      </c>
      <c r="O656" s="3" t="str">
        <f t="shared" si="51"/>
        <v>Apr-2023</v>
      </c>
      <c r="P656" s="3">
        <f t="shared" si="52"/>
        <v>0</v>
      </c>
      <c r="Q656" s="3" t="b">
        <f t="shared" si="53"/>
        <v>0</v>
      </c>
      <c r="R656">
        <f t="shared" si="54"/>
        <v>35</v>
      </c>
    </row>
    <row r="657" spans="1:18" x14ac:dyDescent="0.4">
      <c r="A657">
        <v>130</v>
      </c>
      <c r="B657" t="s">
        <v>2512</v>
      </c>
      <c r="C657" t="s">
        <v>3375</v>
      </c>
      <c r="D657" t="s">
        <v>1587</v>
      </c>
      <c r="E657" t="s">
        <v>1828</v>
      </c>
      <c r="F657" t="s">
        <v>1849</v>
      </c>
      <c r="G657" t="s">
        <v>4</v>
      </c>
      <c r="H657" t="s">
        <v>1586</v>
      </c>
      <c r="I657" s="1">
        <v>389.00293269385662</v>
      </c>
      <c r="J657" s="2">
        <v>44891</v>
      </c>
      <c r="K657">
        <v>426.5</v>
      </c>
      <c r="L657" cm="1">
        <f t="array" ref="L657">_xlfn.IFS(ISBLANK(K657),0,NOT(ISBLANK(K657)),K657)</f>
        <v>426.5</v>
      </c>
      <c r="M657" s="2">
        <v>45069</v>
      </c>
      <c r="N657" s="3">
        <f t="shared" si="50"/>
        <v>2023</v>
      </c>
      <c r="O657" s="3" t="str">
        <f t="shared" si="51"/>
        <v>May-2023</v>
      </c>
      <c r="P657" s="3">
        <f t="shared" si="52"/>
        <v>1</v>
      </c>
      <c r="Q657" s="3" t="b">
        <f t="shared" si="53"/>
        <v>0</v>
      </c>
      <c r="R657">
        <f t="shared" si="54"/>
        <v>178</v>
      </c>
    </row>
    <row r="658" spans="1:18" x14ac:dyDescent="0.4">
      <c r="A658">
        <v>340</v>
      </c>
      <c r="B658" t="s">
        <v>2513</v>
      </c>
      <c r="C658" t="s">
        <v>3376</v>
      </c>
      <c r="D658" t="s">
        <v>1199</v>
      </c>
      <c r="E658" t="s">
        <v>1848</v>
      </c>
      <c r="F658" t="s">
        <v>1851</v>
      </c>
      <c r="G658" t="s">
        <v>1</v>
      </c>
      <c r="H658" t="s">
        <v>1198</v>
      </c>
      <c r="I658" s="1">
        <v>389.1764824503735</v>
      </c>
      <c r="J658" s="2">
        <v>45123</v>
      </c>
      <c r="K658">
        <v>196.66</v>
      </c>
      <c r="L658" cm="1">
        <f t="array" ref="L658">_xlfn.IFS(ISBLANK(K658),0,NOT(ISBLANK(K658)),K658)</f>
        <v>196.66</v>
      </c>
      <c r="M658" s="2">
        <v>45028</v>
      </c>
      <c r="N658" s="3">
        <f t="shared" si="50"/>
        <v>2023</v>
      </c>
      <c r="O658" s="3" t="str">
        <f t="shared" si="51"/>
        <v>Apr-2023</v>
      </c>
      <c r="P658" s="3">
        <f t="shared" si="52"/>
        <v>0</v>
      </c>
      <c r="Q658" s="3" t="b">
        <f t="shared" si="53"/>
        <v>0</v>
      </c>
      <c r="R658">
        <f t="shared" si="54"/>
        <v>-95</v>
      </c>
    </row>
    <row r="659" spans="1:18" x14ac:dyDescent="0.4">
      <c r="A659">
        <v>616</v>
      </c>
      <c r="B659" t="s">
        <v>2514</v>
      </c>
      <c r="C659" t="s">
        <v>3377</v>
      </c>
      <c r="D659" t="s">
        <v>707</v>
      </c>
      <c r="E659" t="s">
        <v>1840</v>
      </c>
      <c r="F659" t="s">
        <v>1833</v>
      </c>
      <c r="G659" t="s">
        <v>4</v>
      </c>
      <c r="H659" t="s">
        <v>706</v>
      </c>
      <c r="I659" s="1">
        <v>390.15603515396373</v>
      </c>
      <c r="J659" s="2">
        <v>44937</v>
      </c>
      <c r="K659">
        <v>466.47</v>
      </c>
      <c r="L659" cm="1">
        <f t="array" ref="L659">_xlfn.IFS(ISBLANK(K659),0,NOT(ISBLANK(K659)),K659)</f>
        <v>466.47</v>
      </c>
      <c r="M659" s="2">
        <v>44896</v>
      </c>
      <c r="N659" s="3">
        <f t="shared" si="50"/>
        <v>2022</v>
      </c>
      <c r="O659" s="3" t="str">
        <f t="shared" si="51"/>
        <v>Dec-2022</v>
      </c>
      <c r="P659" s="3">
        <f t="shared" si="52"/>
        <v>1</v>
      </c>
      <c r="Q659" s="3" t="b">
        <f t="shared" si="53"/>
        <v>0</v>
      </c>
      <c r="R659">
        <f t="shared" si="54"/>
        <v>-41</v>
      </c>
    </row>
    <row r="660" spans="1:18" x14ac:dyDescent="0.4">
      <c r="A660">
        <v>928</v>
      </c>
      <c r="B660" t="s">
        <v>2515</v>
      </c>
      <c r="C660" t="s">
        <v>3378</v>
      </c>
      <c r="D660" t="s">
        <v>133</v>
      </c>
      <c r="E660" t="s">
        <v>1850</v>
      </c>
      <c r="F660" t="s">
        <v>1839</v>
      </c>
      <c r="G660" t="s">
        <v>4</v>
      </c>
      <c r="H660" t="s">
        <v>132</v>
      </c>
      <c r="I660" s="1">
        <v>391.07535942568052</v>
      </c>
      <c r="J660" s="2">
        <v>44860</v>
      </c>
      <c r="K660">
        <v>321.72000000000003</v>
      </c>
      <c r="L660" cm="1">
        <f t="array" ref="L660">_xlfn.IFS(ISBLANK(K660),0,NOT(ISBLANK(K660)),K660)</f>
        <v>321.72000000000003</v>
      </c>
      <c r="M660" s="2">
        <v>45132</v>
      </c>
      <c r="N660" s="3">
        <f t="shared" si="50"/>
        <v>2023</v>
      </c>
      <c r="O660" s="3" t="str">
        <f t="shared" si="51"/>
        <v>Jul-2023</v>
      </c>
      <c r="P660" s="3">
        <f t="shared" si="52"/>
        <v>0</v>
      </c>
      <c r="Q660" s="3" t="b">
        <f t="shared" si="53"/>
        <v>0</v>
      </c>
      <c r="R660">
        <f t="shared" si="54"/>
        <v>272</v>
      </c>
    </row>
    <row r="661" spans="1:18" x14ac:dyDescent="0.4">
      <c r="A661">
        <v>480</v>
      </c>
      <c r="B661" t="s">
        <v>2516</v>
      </c>
      <c r="C661" t="s">
        <v>3379</v>
      </c>
      <c r="D661" t="s">
        <v>947</v>
      </c>
      <c r="E661" t="s">
        <v>1848</v>
      </c>
      <c r="F661" t="s">
        <v>1844</v>
      </c>
      <c r="G661" t="s">
        <v>4</v>
      </c>
      <c r="H661" t="s">
        <v>946</v>
      </c>
      <c r="I661" s="1">
        <v>391.44250776653587</v>
      </c>
      <c r="J661" s="2">
        <v>44895</v>
      </c>
      <c r="K661">
        <v>317.77</v>
      </c>
      <c r="L661" cm="1">
        <f t="array" ref="L661">_xlfn.IFS(ISBLANK(K661),0,NOT(ISBLANK(K661)),K661)</f>
        <v>317.77</v>
      </c>
      <c r="M661" s="2">
        <v>45101</v>
      </c>
      <c r="N661" s="3">
        <f t="shared" si="50"/>
        <v>2023</v>
      </c>
      <c r="O661" s="3" t="str">
        <f t="shared" si="51"/>
        <v>Jun-2023</v>
      </c>
      <c r="P661" s="3">
        <f t="shared" si="52"/>
        <v>0</v>
      </c>
      <c r="Q661" s="3" t="b">
        <f t="shared" si="53"/>
        <v>0</v>
      </c>
      <c r="R661">
        <f t="shared" si="54"/>
        <v>206</v>
      </c>
    </row>
    <row r="662" spans="1:18" x14ac:dyDescent="0.4">
      <c r="A662">
        <v>681</v>
      </c>
      <c r="B662" t="s">
        <v>2517</v>
      </c>
      <c r="C662" t="s">
        <v>3380</v>
      </c>
      <c r="D662" t="s">
        <v>589</v>
      </c>
      <c r="E662" t="s">
        <v>1843</v>
      </c>
      <c r="F662" t="s">
        <v>1853</v>
      </c>
      <c r="G662" t="s">
        <v>4</v>
      </c>
      <c r="H662" t="s">
        <v>588</v>
      </c>
      <c r="I662" s="1">
        <v>391.47203319386119</v>
      </c>
      <c r="J662" s="2">
        <v>45169</v>
      </c>
      <c r="K662">
        <v>264.39999999999998</v>
      </c>
      <c r="L662" cm="1">
        <f t="array" ref="L662">_xlfn.IFS(ISBLANK(K662),0,NOT(ISBLANK(K662)),K662)</f>
        <v>264.39999999999998</v>
      </c>
      <c r="M662" s="2">
        <v>45022</v>
      </c>
      <c r="N662" s="3">
        <f t="shared" si="50"/>
        <v>2023</v>
      </c>
      <c r="O662" s="3" t="str">
        <f t="shared" si="51"/>
        <v>Apr-2023</v>
      </c>
      <c r="P662" s="3">
        <f t="shared" si="52"/>
        <v>0</v>
      </c>
      <c r="Q662" s="3" t="b">
        <f t="shared" si="53"/>
        <v>0</v>
      </c>
      <c r="R662">
        <f t="shared" si="54"/>
        <v>-147</v>
      </c>
    </row>
    <row r="663" spans="1:18" x14ac:dyDescent="0.4">
      <c r="A663">
        <v>644</v>
      </c>
      <c r="B663" t="s">
        <v>2518</v>
      </c>
      <c r="C663" t="s">
        <v>2900</v>
      </c>
      <c r="D663" t="s">
        <v>655</v>
      </c>
      <c r="E663" t="s">
        <v>1836</v>
      </c>
      <c r="F663" t="s">
        <v>1844</v>
      </c>
      <c r="G663" t="s">
        <v>1</v>
      </c>
      <c r="H663" t="s">
        <v>654</v>
      </c>
      <c r="I663" s="1">
        <v>393.41985672315195</v>
      </c>
      <c r="J663" s="2">
        <v>45114</v>
      </c>
      <c r="K663">
        <v>377.31</v>
      </c>
      <c r="L663" cm="1">
        <f t="array" ref="L663">_xlfn.IFS(ISBLANK(K663),0,NOT(ISBLANK(K663)),K663)</f>
        <v>377.31</v>
      </c>
      <c r="M663" s="2">
        <v>45145</v>
      </c>
      <c r="N663" s="3">
        <f t="shared" si="50"/>
        <v>2023</v>
      </c>
      <c r="O663" s="3" t="str">
        <f t="shared" si="51"/>
        <v>Aug-2023</v>
      </c>
      <c r="P663" s="3">
        <f t="shared" si="52"/>
        <v>0</v>
      </c>
      <c r="Q663" s="3" t="b">
        <f t="shared" si="53"/>
        <v>0</v>
      </c>
      <c r="R663">
        <f t="shared" si="54"/>
        <v>31</v>
      </c>
    </row>
    <row r="664" spans="1:18" x14ac:dyDescent="0.4">
      <c r="A664">
        <v>886</v>
      </c>
      <c r="B664" t="s">
        <v>2519</v>
      </c>
      <c r="C664" t="s">
        <v>3381</v>
      </c>
      <c r="D664" t="s">
        <v>209</v>
      </c>
      <c r="E664" t="s">
        <v>1834</v>
      </c>
      <c r="F664" t="s">
        <v>1831</v>
      </c>
      <c r="G664" t="s">
        <v>1</v>
      </c>
      <c r="H664" t="s">
        <v>208</v>
      </c>
      <c r="I664" s="1">
        <v>394.07522707037106</v>
      </c>
      <c r="J664" s="2">
        <v>44941</v>
      </c>
      <c r="K664">
        <v>287.35000000000002</v>
      </c>
      <c r="L664" cm="1">
        <f t="array" ref="L664">_xlfn.IFS(ISBLANK(K664),0,NOT(ISBLANK(K664)),K664)</f>
        <v>287.35000000000002</v>
      </c>
      <c r="M664" s="2">
        <v>44875</v>
      </c>
      <c r="N664" s="3">
        <f t="shared" si="50"/>
        <v>2022</v>
      </c>
      <c r="O664" s="3" t="str">
        <f t="shared" si="51"/>
        <v>Nov-2022</v>
      </c>
      <c r="P664" s="3">
        <f t="shared" si="52"/>
        <v>0</v>
      </c>
      <c r="Q664" s="3" t="b">
        <f t="shared" si="53"/>
        <v>0</v>
      </c>
      <c r="R664">
        <f t="shared" si="54"/>
        <v>-66</v>
      </c>
    </row>
    <row r="665" spans="1:18" x14ac:dyDescent="0.4">
      <c r="A665">
        <v>829</v>
      </c>
      <c r="B665" t="s">
        <v>2520</v>
      </c>
      <c r="C665" t="s">
        <v>3382</v>
      </c>
      <c r="D665" t="s">
        <v>319</v>
      </c>
      <c r="E665" t="s">
        <v>1836</v>
      </c>
      <c r="F665" t="s">
        <v>1837</v>
      </c>
      <c r="G665" t="s">
        <v>1</v>
      </c>
      <c r="H665" t="s">
        <v>318</v>
      </c>
      <c r="I665" s="1">
        <v>394.1425804046832</v>
      </c>
      <c r="J665" s="2">
        <v>45154</v>
      </c>
      <c r="K665">
        <v>433.34</v>
      </c>
      <c r="L665" cm="1">
        <f t="array" ref="L665">_xlfn.IFS(ISBLANK(K665),0,NOT(ISBLANK(K665)),K665)</f>
        <v>433.34</v>
      </c>
      <c r="M665" s="2">
        <v>45063</v>
      </c>
      <c r="N665" s="3">
        <f t="shared" si="50"/>
        <v>2023</v>
      </c>
      <c r="O665" s="3" t="str">
        <f t="shared" si="51"/>
        <v>May-2023</v>
      </c>
      <c r="P665" s="3">
        <f t="shared" si="52"/>
        <v>1</v>
      </c>
      <c r="Q665" s="3" t="b">
        <f t="shared" si="53"/>
        <v>0</v>
      </c>
      <c r="R665">
        <f t="shared" si="54"/>
        <v>-91</v>
      </c>
    </row>
    <row r="666" spans="1:18" x14ac:dyDescent="0.4">
      <c r="A666">
        <v>695</v>
      </c>
      <c r="B666" t="s">
        <v>2521</v>
      </c>
      <c r="C666" t="s">
        <v>3383</v>
      </c>
      <c r="D666" t="s">
        <v>563</v>
      </c>
      <c r="E666" t="s">
        <v>1842</v>
      </c>
      <c r="F666" t="s">
        <v>1833</v>
      </c>
      <c r="G666" t="s">
        <v>4</v>
      </c>
      <c r="H666" t="s">
        <v>562</v>
      </c>
      <c r="I666" s="1">
        <v>394.52686352264362</v>
      </c>
      <c r="J666" s="2">
        <v>44995</v>
      </c>
      <c r="K666">
        <v>439.28</v>
      </c>
      <c r="L666" cm="1">
        <f t="array" ref="L666">_xlfn.IFS(ISBLANK(K666),0,NOT(ISBLANK(K666)),K666)</f>
        <v>439.28</v>
      </c>
      <c r="N666" s="3">
        <f t="shared" si="50"/>
        <v>1900</v>
      </c>
      <c r="O666" s="3" t="str">
        <f t="shared" si="51"/>
        <v>Missing Date</v>
      </c>
      <c r="P666" s="3">
        <f t="shared" si="52"/>
        <v>1</v>
      </c>
      <c r="Q666" s="3" t="b">
        <f t="shared" si="53"/>
        <v>1</v>
      </c>
      <c r="R666" t="str">
        <f t="shared" si="54"/>
        <v/>
      </c>
    </row>
    <row r="667" spans="1:18" x14ac:dyDescent="0.4">
      <c r="A667">
        <v>810</v>
      </c>
      <c r="B667" t="s">
        <v>2522</v>
      </c>
      <c r="C667" t="s">
        <v>3048</v>
      </c>
      <c r="D667" t="s">
        <v>355</v>
      </c>
      <c r="E667" t="s">
        <v>1828</v>
      </c>
      <c r="F667" t="s">
        <v>1846</v>
      </c>
      <c r="G667" t="s">
        <v>1</v>
      </c>
      <c r="H667" t="s">
        <v>354</v>
      </c>
      <c r="I667" s="1">
        <v>394.56748289203665</v>
      </c>
      <c r="J667" s="2">
        <v>44869</v>
      </c>
      <c r="K667">
        <v>482.19</v>
      </c>
      <c r="L667" cm="1">
        <f t="array" ref="L667">_xlfn.IFS(ISBLANK(K667),0,NOT(ISBLANK(K667)),K667)</f>
        <v>482.19</v>
      </c>
      <c r="M667" s="2">
        <v>45186</v>
      </c>
      <c r="N667" s="3">
        <f t="shared" si="50"/>
        <v>2023</v>
      </c>
      <c r="O667" s="3" t="str">
        <f t="shared" si="51"/>
        <v>Sep-2023</v>
      </c>
      <c r="P667" s="3">
        <f t="shared" si="52"/>
        <v>1</v>
      </c>
      <c r="Q667" s="3" t="b">
        <f t="shared" si="53"/>
        <v>0</v>
      </c>
      <c r="R667">
        <f t="shared" si="54"/>
        <v>317</v>
      </c>
    </row>
    <row r="668" spans="1:18" x14ac:dyDescent="0.4">
      <c r="A668">
        <v>770</v>
      </c>
      <c r="B668" t="s">
        <v>2523</v>
      </c>
      <c r="C668" t="s">
        <v>3384</v>
      </c>
      <c r="D668" t="s">
        <v>429</v>
      </c>
      <c r="E668" t="s">
        <v>1838</v>
      </c>
      <c r="F668" t="s">
        <v>1831</v>
      </c>
      <c r="G668" t="s">
        <v>1</v>
      </c>
      <c r="H668" t="s">
        <v>428</v>
      </c>
      <c r="I668" s="1">
        <v>395.02427977740831</v>
      </c>
      <c r="J668" s="2">
        <v>45005</v>
      </c>
      <c r="K668">
        <v>296.55</v>
      </c>
      <c r="L668" cm="1">
        <f t="array" ref="L668">_xlfn.IFS(ISBLANK(K668),0,NOT(ISBLANK(K668)),K668)</f>
        <v>296.55</v>
      </c>
      <c r="M668" s="2">
        <v>45067</v>
      </c>
      <c r="N668" s="3">
        <f t="shared" si="50"/>
        <v>2023</v>
      </c>
      <c r="O668" s="3" t="str">
        <f t="shared" si="51"/>
        <v>May-2023</v>
      </c>
      <c r="P668" s="3">
        <f t="shared" si="52"/>
        <v>0</v>
      </c>
      <c r="Q668" s="3" t="b">
        <f t="shared" si="53"/>
        <v>0</v>
      </c>
      <c r="R668">
        <f t="shared" si="54"/>
        <v>62</v>
      </c>
    </row>
    <row r="669" spans="1:18" x14ac:dyDescent="0.4">
      <c r="A669">
        <v>426</v>
      </c>
      <c r="B669" t="s">
        <v>2524</v>
      </c>
      <c r="C669" t="s">
        <v>3385</v>
      </c>
      <c r="D669" t="s">
        <v>1047</v>
      </c>
      <c r="E669" t="s">
        <v>1836</v>
      </c>
      <c r="F669" t="s">
        <v>1851</v>
      </c>
      <c r="G669" t="s">
        <v>1</v>
      </c>
      <c r="H669" t="s">
        <v>1046</v>
      </c>
      <c r="I669" s="1">
        <v>395.11028347735999</v>
      </c>
      <c r="J669" s="2">
        <v>44780</v>
      </c>
      <c r="K669">
        <v>403.45</v>
      </c>
      <c r="L669" cm="1">
        <f t="array" ref="L669">_xlfn.IFS(ISBLANK(K669),0,NOT(ISBLANK(K669)),K669)</f>
        <v>403.45</v>
      </c>
      <c r="M669" s="2">
        <v>45096</v>
      </c>
      <c r="N669" s="3">
        <f t="shared" si="50"/>
        <v>2023</v>
      </c>
      <c r="O669" s="3" t="str">
        <f t="shared" si="51"/>
        <v>Jun-2023</v>
      </c>
      <c r="P669" s="3">
        <f t="shared" si="52"/>
        <v>1</v>
      </c>
      <c r="Q669" s="3" t="b">
        <f t="shared" si="53"/>
        <v>0</v>
      </c>
      <c r="R669">
        <f t="shared" si="54"/>
        <v>316</v>
      </c>
    </row>
    <row r="670" spans="1:18" x14ac:dyDescent="0.4">
      <c r="A670">
        <v>192</v>
      </c>
      <c r="B670" t="s">
        <v>2525</v>
      </c>
      <c r="C670" t="s">
        <v>3386</v>
      </c>
      <c r="D670" t="s">
        <v>1477</v>
      </c>
      <c r="E670" t="s">
        <v>1850</v>
      </c>
      <c r="F670" t="s">
        <v>1831</v>
      </c>
      <c r="G670" t="s">
        <v>1</v>
      </c>
      <c r="H670" t="s">
        <v>1476</v>
      </c>
      <c r="I670" s="1">
        <v>395.11207522286242</v>
      </c>
      <c r="J670" s="2">
        <v>44973</v>
      </c>
      <c r="K670">
        <v>422.05</v>
      </c>
      <c r="L670" cm="1">
        <f t="array" ref="L670">_xlfn.IFS(ISBLANK(K670),0,NOT(ISBLANK(K670)),K670)</f>
        <v>422.05</v>
      </c>
      <c r="M670" s="2">
        <v>44943</v>
      </c>
      <c r="N670" s="3">
        <f t="shared" si="50"/>
        <v>2023</v>
      </c>
      <c r="O670" s="3" t="str">
        <f t="shared" si="51"/>
        <v>Jan-2023</v>
      </c>
      <c r="P670" s="3">
        <f t="shared" si="52"/>
        <v>1</v>
      </c>
      <c r="Q670" s="3" t="b">
        <f t="shared" si="53"/>
        <v>0</v>
      </c>
      <c r="R670">
        <f t="shared" si="54"/>
        <v>-30</v>
      </c>
    </row>
    <row r="671" spans="1:18" x14ac:dyDescent="0.4">
      <c r="A671">
        <v>863</v>
      </c>
      <c r="B671" t="s">
        <v>2526</v>
      </c>
      <c r="C671" t="s">
        <v>3387</v>
      </c>
      <c r="D671" t="s">
        <v>253</v>
      </c>
      <c r="E671" t="s">
        <v>1843</v>
      </c>
      <c r="F671" t="s">
        <v>1851</v>
      </c>
      <c r="G671" t="s">
        <v>4</v>
      </c>
      <c r="H671" t="s">
        <v>252</v>
      </c>
      <c r="I671" s="1">
        <v>395.67116747385245</v>
      </c>
      <c r="J671" s="2">
        <v>45040</v>
      </c>
      <c r="K671">
        <v>233.44</v>
      </c>
      <c r="L671" cm="1">
        <f t="array" ref="L671">_xlfn.IFS(ISBLANK(K671),0,NOT(ISBLANK(K671)),K671)</f>
        <v>233.44</v>
      </c>
      <c r="M671" s="2">
        <v>45074</v>
      </c>
      <c r="N671" s="3">
        <f t="shared" si="50"/>
        <v>2023</v>
      </c>
      <c r="O671" s="3" t="str">
        <f t="shared" si="51"/>
        <v>May-2023</v>
      </c>
      <c r="P671" s="3">
        <f t="shared" si="52"/>
        <v>0</v>
      </c>
      <c r="Q671" s="3" t="b">
        <f t="shared" si="53"/>
        <v>0</v>
      </c>
      <c r="R671">
        <f t="shared" si="54"/>
        <v>34</v>
      </c>
    </row>
    <row r="672" spans="1:18" x14ac:dyDescent="0.4">
      <c r="A672">
        <v>945</v>
      </c>
      <c r="B672" t="s">
        <v>2527</v>
      </c>
      <c r="C672" t="s">
        <v>3388</v>
      </c>
      <c r="D672" t="s">
        <v>101</v>
      </c>
      <c r="E672" t="s">
        <v>1830</v>
      </c>
      <c r="F672" t="s">
        <v>1837</v>
      </c>
      <c r="G672" t="s">
        <v>1</v>
      </c>
      <c r="H672" t="s">
        <v>100</v>
      </c>
      <c r="I672" s="1">
        <v>396.33794466197872</v>
      </c>
      <c r="J672" s="2">
        <v>45155</v>
      </c>
      <c r="K672">
        <v>408.85</v>
      </c>
      <c r="L672" cm="1">
        <f t="array" ref="L672">_xlfn.IFS(ISBLANK(K672),0,NOT(ISBLANK(K672)),K672)</f>
        <v>408.85</v>
      </c>
      <c r="M672" s="2">
        <v>45075</v>
      </c>
      <c r="N672" s="3">
        <f t="shared" si="50"/>
        <v>2023</v>
      </c>
      <c r="O672" s="3" t="str">
        <f t="shared" si="51"/>
        <v>May-2023</v>
      </c>
      <c r="P672" s="3">
        <f t="shared" si="52"/>
        <v>1</v>
      </c>
      <c r="Q672" s="3" t="b">
        <f t="shared" si="53"/>
        <v>0</v>
      </c>
      <c r="R672">
        <f t="shared" si="54"/>
        <v>-80</v>
      </c>
    </row>
    <row r="673" spans="1:18" x14ac:dyDescent="0.4">
      <c r="A673">
        <v>230</v>
      </c>
      <c r="B673" t="s">
        <v>2528</v>
      </c>
      <c r="C673" t="s">
        <v>3389</v>
      </c>
      <c r="D673" t="s">
        <v>1405</v>
      </c>
      <c r="E673" t="s">
        <v>1841</v>
      </c>
      <c r="F673" t="s">
        <v>1846</v>
      </c>
      <c r="G673" t="s">
        <v>4</v>
      </c>
      <c r="H673" t="s">
        <v>1404</v>
      </c>
      <c r="I673" s="1">
        <v>396.82436741138213</v>
      </c>
      <c r="J673" s="2">
        <v>44871</v>
      </c>
      <c r="L673" cm="1">
        <f t="array" ref="L673">_xlfn.IFS(ISBLANK(K673),0,NOT(ISBLANK(K673)),K673)</f>
        <v>0</v>
      </c>
      <c r="M673" s="2">
        <v>44985</v>
      </c>
      <c r="N673" s="3">
        <f t="shared" si="50"/>
        <v>2023</v>
      </c>
      <c r="O673" s="3" t="str">
        <f t="shared" si="51"/>
        <v>Feb-2023</v>
      </c>
      <c r="P673" s="3">
        <f t="shared" si="52"/>
        <v>0</v>
      </c>
      <c r="Q673" s="3" t="b">
        <f t="shared" si="53"/>
        <v>0</v>
      </c>
      <c r="R673">
        <f t="shared" si="54"/>
        <v>114</v>
      </c>
    </row>
    <row r="674" spans="1:18" x14ac:dyDescent="0.4">
      <c r="A674">
        <v>591</v>
      </c>
      <c r="B674" t="s">
        <v>2529</v>
      </c>
      <c r="C674" t="s">
        <v>3390</v>
      </c>
      <c r="D674" t="s">
        <v>749</v>
      </c>
      <c r="E674" t="s">
        <v>1850</v>
      </c>
      <c r="F674" t="s">
        <v>1851</v>
      </c>
      <c r="G674" t="s">
        <v>4</v>
      </c>
      <c r="H674" t="s">
        <v>748</v>
      </c>
      <c r="I674" s="1">
        <v>397.1510007167704</v>
      </c>
      <c r="J674" s="2">
        <v>45096</v>
      </c>
      <c r="K674">
        <v>223.54</v>
      </c>
      <c r="L674" cm="1">
        <f t="array" ref="L674">_xlfn.IFS(ISBLANK(K674),0,NOT(ISBLANK(K674)),K674)</f>
        <v>223.54</v>
      </c>
      <c r="M674" s="2">
        <v>45116</v>
      </c>
      <c r="N674" s="3">
        <f t="shared" si="50"/>
        <v>2023</v>
      </c>
      <c r="O674" s="3" t="str">
        <f t="shared" si="51"/>
        <v>Jul-2023</v>
      </c>
      <c r="P674" s="3">
        <f t="shared" si="52"/>
        <v>0</v>
      </c>
      <c r="Q674" s="3" t="b">
        <f t="shared" si="53"/>
        <v>0</v>
      </c>
      <c r="R674">
        <f t="shared" si="54"/>
        <v>20</v>
      </c>
    </row>
    <row r="675" spans="1:18" x14ac:dyDescent="0.4">
      <c r="A675">
        <v>896</v>
      </c>
      <c r="B675" t="s">
        <v>2530</v>
      </c>
      <c r="C675" t="s">
        <v>3391</v>
      </c>
      <c r="D675" t="s">
        <v>189</v>
      </c>
      <c r="E675" t="s">
        <v>1850</v>
      </c>
      <c r="F675" t="s">
        <v>1829</v>
      </c>
      <c r="G675" t="s">
        <v>4</v>
      </c>
      <c r="H675" t="s">
        <v>188</v>
      </c>
      <c r="I675" s="1">
        <v>397.4554566236086</v>
      </c>
      <c r="J675" s="2">
        <v>44905</v>
      </c>
      <c r="K675">
        <v>329.25</v>
      </c>
      <c r="L675" cm="1">
        <f t="array" ref="L675">_xlfn.IFS(ISBLANK(K675),0,NOT(ISBLANK(K675)),K675)</f>
        <v>329.25</v>
      </c>
      <c r="M675" s="2">
        <v>45117</v>
      </c>
      <c r="N675" s="3">
        <f t="shared" si="50"/>
        <v>2023</v>
      </c>
      <c r="O675" s="3" t="str">
        <f t="shared" si="51"/>
        <v>Jul-2023</v>
      </c>
      <c r="P675" s="3">
        <f t="shared" si="52"/>
        <v>0</v>
      </c>
      <c r="Q675" s="3" t="b">
        <f t="shared" si="53"/>
        <v>0</v>
      </c>
      <c r="R675">
        <f t="shared" si="54"/>
        <v>212</v>
      </c>
    </row>
    <row r="676" spans="1:18" x14ac:dyDescent="0.4">
      <c r="A676">
        <v>109</v>
      </c>
      <c r="B676" t="s">
        <v>2531</v>
      </c>
      <c r="C676" t="s">
        <v>3392</v>
      </c>
      <c r="D676" t="s">
        <v>1625</v>
      </c>
      <c r="E676" t="s">
        <v>1843</v>
      </c>
      <c r="F676" t="s">
        <v>1835</v>
      </c>
      <c r="G676" t="s">
        <v>1</v>
      </c>
      <c r="H676" t="s">
        <v>1624</v>
      </c>
      <c r="I676" s="1">
        <v>398.13034579126889</v>
      </c>
      <c r="J676" s="2">
        <v>44998</v>
      </c>
      <c r="K676">
        <v>156.65</v>
      </c>
      <c r="L676" cm="1">
        <f t="array" ref="L676">_xlfn.IFS(ISBLANK(K676),0,NOT(ISBLANK(K676)),K676)</f>
        <v>156.65</v>
      </c>
      <c r="M676" s="2">
        <v>45147</v>
      </c>
      <c r="N676" s="3">
        <f t="shared" si="50"/>
        <v>2023</v>
      </c>
      <c r="O676" s="3" t="str">
        <f t="shared" si="51"/>
        <v>Aug-2023</v>
      </c>
      <c r="P676" s="3">
        <f t="shared" si="52"/>
        <v>0</v>
      </c>
      <c r="Q676" s="3" t="b">
        <f t="shared" si="53"/>
        <v>0</v>
      </c>
      <c r="R676">
        <f t="shared" si="54"/>
        <v>149</v>
      </c>
    </row>
    <row r="677" spans="1:18" x14ac:dyDescent="0.4">
      <c r="A677">
        <v>514</v>
      </c>
      <c r="B677" t="s">
        <v>2532</v>
      </c>
      <c r="C677" t="s">
        <v>3393</v>
      </c>
      <c r="D677" t="s">
        <v>885</v>
      </c>
      <c r="E677" t="s">
        <v>1830</v>
      </c>
      <c r="F677" t="s">
        <v>1837</v>
      </c>
      <c r="G677" t="s">
        <v>4</v>
      </c>
      <c r="H677" t="s">
        <v>884</v>
      </c>
      <c r="I677" s="1">
        <v>398.30234130067595</v>
      </c>
      <c r="J677" s="2">
        <v>45202</v>
      </c>
      <c r="K677">
        <v>385.03</v>
      </c>
      <c r="L677" cm="1">
        <f t="array" ref="L677">_xlfn.IFS(ISBLANK(K677),0,NOT(ISBLANK(K677)),K677)</f>
        <v>385.03</v>
      </c>
      <c r="M677" s="2">
        <v>45135</v>
      </c>
      <c r="N677" s="3">
        <f t="shared" si="50"/>
        <v>2023</v>
      </c>
      <c r="O677" s="3" t="str">
        <f t="shared" si="51"/>
        <v>Jul-2023</v>
      </c>
      <c r="P677" s="3">
        <f t="shared" si="52"/>
        <v>0</v>
      </c>
      <c r="Q677" s="3" t="b">
        <f t="shared" si="53"/>
        <v>0</v>
      </c>
      <c r="R677">
        <f t="shared" si="54"/>
        <v>-67</v>
      </c>
    </row>
    <row r="678" spans="1:18" x14ac:dyDescent="0.4">
      <c r="A678">
        <v>290</v>
      </c>
      <c r="B678" t="s">
        <v>2533</v>
      </c>
      <c r="C678" t="s">
        <v>3394</v>
      </c>
      <c r="D678" t="s">
        <v>1291</v>
      </c>
      <c r="E678" t="s">
        <v>1842</v>
      </c>
      <c r="F678" t="s">
        <v>1829</v>
      </c>
      <c r="G678" t="s">
        <v>1</v>
      </c>
      <c r="H678" t="s">
        <v>1290</v>
      </c>
      <c r="I678" s="1">
        <v>398.96847929217006</v>
      </c>
      <c r="J678" s="2">
        <v>45145</v>
      </c>
      <c r="K678">
        <v>387.52</v>
      </c>
      <c r="L678" cm="1">
        <f t="array" ref="L678">_xlfn.IFS(ISBLANK(K678),0,NOT(ISBLANK(K678)),K678)</f>
        <v>387.52</v>
      </c>
      <c r="M678" s="2">
        <v>44901</v>
      </c>
      <c r="N678" s="3">
        <f t="shared" si="50"/>
        <v>2022</v>
      </c>
      <c r="O678" s="3" t="str">
        <f t="shared" si="51"/>
        <v>Dec-2022</v>
      </c>
      <c r="P678" s="3">
        <f t="shared" si="52"/>
        <v>0</v>
      </c>
      <c r="Q678" s="3" t="b">
        <f t="shared" si="53"/>
        <v>0</v>
      </c>
      <c r="R678">
        <f t="shared" si="54"/>
        <v>-244</v>
      </c>
    </row>
    <row r="679" spans="1:18" x14ac:dyDescent="0.4">
      <c r="A679">
        <v>587</v>
      </c>
      <c r="B679" t="s">
        <v>2534</v>
      </c>
      <c r="C679" t="s">
        <v>3395</v>
      </c>
      <c r="D679" t="s">
        <v>757</v>
      </c>
      <c r="E679" t="s">
        <v>1843</v>
      </c>
      <c r="F679" t="s">
        <v>1849</v>
      </c>
      <c r="G679" t="s">
        <v>4</v>
      </c>
      <c r="H679" t="s">
        <v>756</v>
      </c>
      <c r="I679" s="1">
        <v>399.50186605191396</v>
      </c>
      <c r="J679" s="2">
        <v>44888</v>
      </c>
      <c r="K679">
        <v>347.1</v>
      </c>
      <c r="L679" cm="1">
        <f t="array" ref="L679">_xlfn.IFS(ISBLANK(K679),0,NOT(ISBLANK(K679)),K679)</f>
        <v>347.1</v>
      </c>
      <c r="M679" s="2">
        <v>44952</v>
      </c>
      <c r="N679" s="3">
        <f t="shared" si="50"/>
        <v>2023</v>
      </c>
      <c r="O679" s="3" t="str">
        <f t="shared" si="51"/>
        <v>Jan-2023</v>
      </c>
      <c r="P679" s="3">
        <f t="shared" si="52"/>
        <v>0</v>
      </c>
      <c r="Q679" s="3" t="b">
        <f t="shared" si="53"/>
        <v>0</v>
      </c>
      <c r="R679">
        <f t="shared" si="54"/>
        <v>64</v>
      </c>
    </row>
    <row r="680" spans="1:18" x14ac:dyDescent="0.4">
      <c r="A680">
        <v>703</v>
      </c>
      <c r="B680" t="s">
        <v>2535</v>
      </c>
      <c r="C680" t="s">
        <v>3396</v>
      </c>
      <c r="D680" t="s">
        <v>549</v>
      </c>
      <c r="E680" t="s">
        <v>1830</v>
      </c>
      <c r="F680" t="s">
        <v>1844</v>
      </c>
      <c r="G680" t="s">
        <v>1</v>
      </c>
      <c r="H680" t="s">
        <v>548</v>
      </c>
      <c r="I680" s="1">
        <v>400.42792638137956</v>
      </c>
      <c r="J680" s="2">
        <v>45074</v>
      </c>
      <c r="K680">
        <v>453.88</v>
      </c>
      <c r="L680" cm="1">
        <f t="array" ref="L680">_xlfn.IFS(ISBLANK(K680),0,NOT(ISBLANK(K680)),K680)</f>
        <v>453.88</v>
      </c>
      <c r="M680" s="2">
        <v>45105</v>
      </c>
      <c r="N680" s="3">
        <f t="shared" si="50"/>
        <v>2023</v>
      </c>
      <c r="O680" s="3" t="str">
        <f t="shared" si="51"/>
        <v>Jun-2023</v>
      </c>
      <c r="P680" s="3">
        <f t="shared" si="52"/>
        <v>1</v>
      </c>
      <c r="Q680" s="3" t="b">
        <f t="shared" si="53"/>
        <v>0</v>
      </c>
      <c r="R680">
        <f t="shared" si="54"/>
        <v>31</v>
      </c>
    </row>
    <row r="681" spans="1:18" x14ac:dyDescent="0.4">
      <c r="A681">
        <v>206</v>
      </c>
      <c r="B681" t="s">
        <v>2536</v>
      </c>
      <c r="C681" t="s">
        <v>3397</v>
      </c>
      <c r="D681" t="s">
        <v>1451</v>
      </c>
      <c r="E681" t="s">
        <v>1848</v>
      </c>
      <c r="F681" t="s">
        <v>1853</v>
      </c>
      <c r="G681" t="s">
        <v>4</v>
      </c>
      <c r="H681" t="s">
        <v>1450</v>
      </c>
      <c r="I681" s="1">
        <v>400.82481255180937</v>
      </c>
      <c r="J681" s="2">
        <v>44848</v>
      </c>
      <c r="L681" cm="1">
        <f t="array" ref="L681">_xlfn.IFS(ISBLANK(K681),0,NOT(ISBLANK(K681)),K681)</f>
        <v>0</v>
      </c>
      <c r="M681" s="2">
        <v>44988</v>
      </c>
      <c r="N681" s="3">
        <f t="shared" si="50"/>
        <v>2023</v>
      </c>
      <c r="O681" s="3" t="str">
        <f t="shared" si="51"/>
        <v>Mar-2023</v>
      </c>
      <c r="P681" s="3">
        <f t="shared" si="52"/>
        <v>0</v>
      </c>
      <c r="Q681" s="3" t="b">
        <f t="shared" si="53"/>
        <v>0</v>
      </c>
      <c r="R681">
        <f t="shared" si="54"/>
        <v>140</v>
      </c>
    </row>
    <row r="682" spans="1:18" x14ac:dyDescent="0.4">
      <c r="A682">
        <v>628</v>
      </c>
      <c r="B682" t="s">
        <v>2537</v>
      </c>
      <c r="C682" t="s">
        <v>3398</v>
      </c>
      <c r="D682" t="s">
        <v>685</v>
      </c>
      <c r="E682" t="s">
        <v>1834</v>
      </c>
      <c r="F682" t="s">
        <v>1835</v>
      </c>
      <c r="G682" t="s">
        <v>4</v>
      </c>
      <c r="H682" t="s">
        <v>684</v>
      </c>
      <c r="I682" s="1">
        <v>401.08080414627335</v>
      </c>
      <c r="J682" s="2">
        <v>45017</v>
      </c>
      <c r="K682">
        <v>346.1</v>
      </c>
      <c r="L682" cm="1">
        <f t="array" ref="L682">_xlfn.IFS(ISBLANK(K682),0,NOT(ISBLANK(K682)),K682)</f>
        <v>346.1</v>
      </c>
      <c r="M682" s="2">
        <v>44911</v>
      </c>
      <c r="N682" s="3">
        <f t="shared" si="50"/>
        <v>2022</v>
      </c>
      <c r="O682" s="3" t="str">
        <f t="shared" si="51"/>
        <v>Dec-2022</v>
      </c>
      <c r="P682" s="3">
        <f t="shared" si="52"/>
        <v>0</v>
      </c>
      <c r="Q682" s="3" t="b">
        <f t="shared" si="53"/>
        <v>0</v>
      </c>
      <c r="R682">
        <f t="shared" si="54"/>
        <v>-106</v>
      </c>
    </row>
    <row r="683" spans="1:18" x14ac:dyDescent="0.4">
      <c r="A683">
        <v>363</v>
      </c>
      <c r="B683" t="s">
        <v>2538</v>
      </c>
      <c r="C683" t="s">
        <v>3257</v>
      </c>
      <c r="D683" t="s">
        <v>1155</v>
      </c>
      <c r="E683" t="s">
        <v>1840</v>
      </c>
      <c r="F683" t="s">
        <v>1846</v>
      </c>
      <c r="G683" t="s">
        <v>1</v>
      </c>
      <c r="H683" t="s">
        <v>1154</v>
      </c>
      <c r="I683" s="1">
        <v>401.77674334854743</v>
      </c>
      <c r="J683" s="2">
        <v>45223</v>
      </c>
      <c r="K683">
        <v>344.37</v>
      </c>
      <c r="L683" cm="1">
        <f t="array" ref="L683">_xlfn.IFS(ISBLANK(K683),0,NOT(ISBLANK(K683)),K683)</f>
        <v>344.37</v>
      </c>
      <c r="M683" s="2">
        <v>45190</v>
      </c>
      <c r="N683" s="3">
        <f t="shared" si="50"/>
        <v>2023</v>
      </c>
      <c r="O683" s="3" t="str">
        <f t="shared" si="51"/>
        <v>Sep-2023</v>
      </c>
      <c r="P683" s="3">
        <f t="shared" si="52"/>
        <v>0</v>
      </c>
      <c r="Q683" s="3" t="b">
        <f t="shared" si="53"/>
        <v>0</v>
      </c>
      <c r="R683">
        <f t="shared" si="54"/>
        <v>-33</v>
      </c>
    </row>
    <row r="684" spans="1:18" x14ac:dyDescent="0.4">
      <c r="A684">
        <v>215</v>
      </c>
      <c r="B684" t="s">
        <v>2539</v>
      </c>
      <c r="C684" t="s">
        <v>3399</v>
      </c>
      <c r="D684" t="s">
        <v>1433</v>
      </c>
      <c r="E684" t="s">
        <v>1841</v>
      </c>
      <c r="F684" t="s">
        <v>1849</v>
      </c>
      <c r="G684" t="s">
        <v>1</v>
      </c>
      <c r="H684" t="s">
        <v>1432</v>
      </c>
      <c r="I684" s="1">
        <v>401.89232585507489</v>
      </c>
      <c r="J684" s="2">
        <v>45076</v>
      </c>
      <c r="K684">
        <v>267.2</v>
      </c>
      <c r="L684" cm="1">
        <f t="array" ref="L684">_xlfn.IFS(ISBLANK(K684),0,NOT(ISBLANK(K684)),K684)</f>
        <v>267.2</v>
      </c>
      <c r="M684" s="2">
        <v>45067</v>
      </c>
      <c r="N684" s="3">
        <f t="shared" si="50"/>
        <v>2023</v>
      </c>
      <c r="O684" s="3" t="str">
        <f t="shared" si="51"/>
        <v>May-2023</v>
      </c>
      <c r="P684" s="3">
        <f t="shared" si="52"/>
        <v>0</v>
      </c>
      <c r="Q684" s="3" t="b">
        <f t="shared" si="53"/>
        <v>0</v>
      </c>
      <c r="R684">
        <f t="shared" si="54"/>
        <v>-9</v>
      </c>
    </row>
    <row r="685" spans="1:18" x14ac:dyDescent="0.4">
      <c r="A685">
        <v>114</v>
      </c>
      <c r="B685" t="s">
        <v>1994</v>
      </c>
      <c r="C685" t="s">
        <v>3400</v>
      </c>
      <c r="D685" t="s">
        <v>1615</v>
      </c>
      <c r="E685" t="s">
        <v>1828</v>
      </c>
      <c r="F685" t="s">
        <v>1833</v>
      </c>
      <c r="G685" t="s">
        <v>1</v>
      </c>
      <c r="H685" t="s">
        <v>1614</v>
      </c>
      <c r="I685" s="1">
        <v>403.09191518677119</v>
      </c>
      <c r="J685" s="2">
        <v>44817</v>
      </c>
      <c r="K685">
        <v>364.63</v>
      </c>
      <c r="L685" cm="1">
        <f t="array" ref="L685">_xlfn.IFS(ISBLANK(K685),0,NOT(ISBLANK(K685)),K685)</f>
        <v>364.63</v>
      </c>
      <c r="M685" s="2">
        <v>45031</v>
      </c>
      <c r="N685" s="3">
        <f t="shared" si="50"/>
        <v>2023</v>
      </c>
      <c r="O685" s="3" t="str">
        <f t="shared" si="51"/>
        <v>Apr-2023</v>
      </c>
      <c r="P685" s="3">
        <f t="shared" si="52"/>
        <v>0</v>
      </c>
      <c r="Q685" s="3" t="b">
        <f t="shared" si="53"/>
        <v>0</v>
      </c>
      <c r="R685">
        <f t="shared" si="54"/>
        <v>214</v>
      </c>
    </row>
    <row r="686" spans="1:18" x14ac:dyDescent="0.4">
      <c r="A686">
        <v>991</v>
      </c>
      <c r="B686" t="s">
        <v>2540</v>
      </c>
      <c r="C686" t="s">
        <v>3401</v>
      </c>
      <c r="D686" t="s">
        <v>19</v>
      </c>
      <c r="E686" t="s">
        <v>1828</v>
      </c>
      <c r="F686" t="s">
        <v>1846</v>
      </c>
      <c r="G686" t="s">
        <v>1</v>
      </c>
      <c r="H686" t="s">
        <v>18</v>
      </c>
      <c r="I686" s="1">
        <v>403.227993045831</v>
      </c>
      <c r="J686" s="2">
        <v>45000</v>
      </c>
      <c r="K686">
        <v>487.47</v>
      </c>
      <c r="L686" cm="1">
        <f t="array" ref="L686">_xlfn.IFS(ISBLANK(K686),0,NOT(ISBLANK(K686)),K686)</f>
        <v>487.47</v>
      </c>
      <c r="M686" s="2">
        <v>45194</v>
      </c>
      <c r="N686" s="3">
        <f t="shared" si="50"/>
        <v>2023</v>
      </c>
      <c r="O686" s="3" t="str">
        <f t="shared" si="51"/>
        <v>Sep-2023</v>
      </c>
      <c r="P686" s="3">
        <f t="shared" si="52"/>
        <v>1</v>
      </c>
      <c r="Q686" s="3" t="b">
        <f t="shared" si="53"/>
        <v>0</v>
      </c>
      <c r="R686">
        <f t="shared" si="54"/>
        <v>194</v>
      </c>
    </row>
    <row r="687" spans="1:18" x14ac:dyDescent="0.4">
      <c r="A687">
        <v>153</v>
      </c>
      <c r="B687" t="s">
        <v>2541</v>
      </c>
      <c r="C687" t="s">
        <v>3402</v>
      </c>
      <c r="D687" t="s">
        <v>1545</v>
      </c>
      <c r="E687" t="s">
        <v>1841</v>
      </c>
      <c r="F687" t="s">
        <v>1833</v>
      </c>
      <c r="G687" t="s">
        <v>1</v>
      </c>
      <c r="H687" t="s">
        <v>1544</v>
      </c>
      <c r="I687" s="1">
        <v>403.31191767249561</v>
      </c>
      <c r="J687" s="2">
        <v>45139</v>
      </c>
      <c r="K687">
        <v>259.23</v>
      </c>
      <c r="L687" cm="1">
        <f t="array" ref="L687">_xlfn.IFS(ISBLANK(K687),0,NOT(ISBLANK(K687)),K687)</f>
        <v>259.23</v>
      </c>
      <c r="M687" s="2">
        <v>44923</v>
      </c>
      <c r="N687" s="3">
        <f t="shared" si="50"/>
        <v>2022</v>
      </c>
      <c r="O687" s="3" t="str">
        <f t="shared" si="51"/>
        <v>Dec-2022</v>
      </c>
      <c r="P687" s="3">
        <f t="shared" si="52"/>
        <v>0</v>
      </c>
      <c r="Q687" s="3" t="b">
        <f t="shared" si="53"/>
        <v>0</v>
      </c>
      <c r="R687">
        <f t="shared" si="54"/>
        <v>-216</v>
      </c>
    </row>
    <row r="688" spans="1:18" x14ac:dyDescent="0.4">
      <c r="A688">
        <v>524</v>
      </c>
      <c r="B688" t="s">
        <v>2542</v>
      </c>
      <c r="C688" t="s">
        <v>3403</v>
      </c>
      <c r="D688" t="s">
        <v>871</v>
      </c>
      <c r="E688" t="s">
        <v>1842</v>
      </c>
      <c r="F688" t="s">
        <v>1853</v>
      </c>
      <c r="G688" t="s">
        <v>4</v>
      </c>
      <c r="H688" t="s">
        <v>870</v>
      </c>
      <c r="I688" s="1">
        <v>403.79412619894737</v>
      </c>
      <c r="J688" s="2">
        <v>45128</v>
      </c>
      <c r="K688">
        <v>438.51</v>
      </c>
      <c r="L688" cm="1">
        <f t="array" ref="L688">_xlfn.IFS(ISBLANK(K688),0,NOT(ISBLANK(K688)),K688)</f>
        <v>438.51</v>
      </c>
      <c r="M688" s="2">
        <v>44910</v>
      </c>
      <c r="N688" s="3">
        <f t="shared" si="50"/>
        <v>2022</v>
      </c>
      <c r="O688" s="3" t="str">
        <f t="shared" si="51"/>
        <v>Dec-2022</v>
      </c>
      <c r="P688" s="3">
        <f t="shared" si="52"/>
        <v>1</v>
      </c>
      <c r="Q688" s="3" t="b">
        <f t="shared" si="53"/>
        <v>0</v>
      </c>
      <c r="R688">
        <f t="shared" si="54"/>
        <v>-218</v>
      </c>
    </row>
    <row r="689" spans="1:18" x14ac:dyDescent="0.4">
      <c r="A689">
        <v>738</v>
      </c>
      <c r="B689" t="s">
        <v>2543</v>
      </c>
      <c r="C689" t="s">
        <v>3404</v>
      </c>
      <c r="D689" t="s">
        <v>489</v>
      </c>
      <c r="E689" t="s">
        <v>1834</v>
      </c>
      <c r="F689" t="s">
        <v>1829</v>
      </c>
      <c r="G689" t="s">
        <v>4</v>
      </c>
      <c r="H689" t="s">
        <v>488</v>
      </c>
      <c r="I689" s="1">
        <v>404.69138752934509</v>
      </c>
      <c r="J689" s="2">
        <v>45137</v>
      </c>
      <c r="K689">
        <v>337.9</v>
      </c>
      <c r="L689" cm="1">
        <f t="array" ref="L689">_xlfn.IFS(ISBLANK(K689),0,NOT(ISBLANK(K689)),K689)</f>
        <v>337.9</v>
      </c>
      <c r="M689" s="2">
        <v>45089</v>
      </c>
      <c r="N689" s="3">
        <f t="shared" si="50"/>
        <v>2023</v>
      </c>
      <c r="O689" s="3" t="str">
        <f t="shared" si="51"/>
        <v>Jun-2023</v>
      </c>
      <c r="P689" s="3">
        <f t="shared" si="52"/>
        <v>0</v>
      </c>
      <c r="Q689" s="3" t="b">
        <f t="shared" si="53"/>
        <v>0</v>
      </c>
      <c r="R689">
        <f t="shared" si="54"/>
        <v>-48</v>
      </c>
    </row>
    <row r="690" spans="1:18" x14ac:dyDescent="0.4">
      <c r="A690">
        <v>844</v>
      </c>
      <c r="B690" t="s">
        <v>2544</v>
      </c>
      <c r="C690" t="s">
        <v>3405</v>
      </c>
      <c r="D690" t="s">
        <v>289</v>
      </c>
      <c r="E690" t="s">
        <v>1838</v>
      </c>
      <c r="F690" t="s">
        <v>1852</v>
      </c>
      <c r="G690" t="s">
        <v>1</v>
      </c>
      <c r="H690" t="s">
        <v>288</v>
      </c>
      <c r="I690" s="1">
        <v>404.76620093345696</v>
      </c>
      <c r="J690" s="2">
        <v>45201</v>
      </c>
      <c r="L690" cm="1">
        <f t="array" ref="L690">_xlfn.IFS(ISBLANK(K690),0,NOT(ISBLANK(K690)),K690)</f>
        <v>0</v>
      </c>
      <c r="M690" s="2">
        <v>45138</v>
      </c>
      <c r="N690" s="3">
        <f t="shared" si="50"/>
        <v>2023</v>
      </c>
      <c r="O690" s="3" t="str">
        <f t="shared" si="51"/>
        <v>Jul-2023</v>
      </c>
      <c r="P690" s="3">
        <f t="shared" si="52"/>
        <v>0</v>
      </c>
      <c r="Q690" s="3" t="b">
        <f t="shared" si="53"/>
        <v>0</v>
      </c>
      <c r="R690">
        <f t="shared" si="54"/>
        <v>-63</v>
      </c>
    </row>
    <row r="691" spans="1:18" x14ac:dyDescent="0.4">
      <c r="A691">
        <v>119</v>
      </c>
      <c r="B691" t="s">
        <v>2545</v>
      </c>
      <c r="C691" t="s">
        <v>3406</v>
      </c>
      <c r="D691" t="s">
        <v>1607</v>
      </c>
      <c r="E691" t="s">
        <v>1836</v>
      </c>
      <c r="F691" t="s">
        <v>1851</v>
      </c>
      <c r="G691" t="s">
        <v>4</v>
      </c>
      <c r="H691" t="s">
        <v>1606</v>
      </c>
      <c r="I691" s="1">
        <v>405.341838329094</v>
      </c>
      <c r="J691" s="2">
        <v>44897</v>
      </c>
      <c r="K691">
        <v>168.74</v>
      </c>
      <c r="L691" cm="1">
        <f t="array" ref="L691">_xlfn.IFS(ISBLANK(K691),0,NOT(ISBLANK(K691)),K691)</f>
        <v>168.74</v>
      </c>
      <c r="M691" s="2">
        <v>44966</v>
      </c>
      <c r="N691" s="3">
        <f t="shared" si="50"/>
        <v>2023</v>
      </c>
      <c r="O691" s="3" t="str">
        <f t="shared" si="51"/>
        <v>Feb-2023</v>
      </c>
      <c r="P691" s="3">
        <f t="shared" si="52"/>
        <v>0</v>
      </c>
      <c r="Q691" s="3" t="b">
        <f t="shared" si="53"/>
        <v>0</v>
      </c>
      <c r="R691">
        <f t="shared" si="54"/>
        <v>69</v>
      </c>
    </row>
    <row r="692" spans="1:18" x14ac:dyDescent="0.4">
      <c r="A692">
        <v>434</v>
      </c>
      <c r="B692" t="s">
        <v>2546</v>
      </c>
      <c r="C692" t="s">
        <v>3407</v>
      </c>
      <c r="D692" t="s">
        <v>1035</v>
      </c>
      <c r="E692" t="s">
        <v>1845</v>
      </c>
      <c r="F692" t="s">
        <v>1844</v>
      </c>
      <c r="G692" t="s">
        <v>4</v>
      </c>
      <c r="H692" t="s">
        <v>1034</v>
      </c>
      <c r="I692" s="1">
        <v>405.34650511219331</v>
      </c>
      <c r="J692" s="2">
        <v>45074</v>
      </c>
      <c r="K692">
        <v>404.62</v>
      </c>
      <c r="L692" cm="1">
        <f t="array" ref="L692">_xlfn.IFS(ISBLANK(K692),0,NOT(ISBLANK(K692)),K692)</f>
        <v>404.62</v>
      </c>
      <c r="M692" s="2">
        <v>44907</v>
      </c>
      <c r="N692" s="3">
        <f t="shared" si="50"/>
        <v>2022</v>
      </c>
      <c r="O692" s="3" t="str">
        <f t="shared" si="51"/>
        <v>Dec-2022</v>
      </c>
      <c r="P692" s="3">
        <f t="shared" si="52"/>
        <v>0</v>
      </c>
      <c r="Q692" s="3" t="b">
        <f t="shared" si="53"/>
        <v>0</v>
      </c>
      <c r="R692">
        <f t="shared" si="54"/>
        <v>-167</v>
      </c>
    </row>
    <row r="693" spans="1:18" x14ac:dyDescent="0.4">
      <c r="A693">
        <v>690</v>
      </c>
      <c r="B693" t="s">
        <v>2547</v>
      </c>
      <c r="C693" t="s">
        <v>3408</v>
      </c>
      <c r="D693" t="s">
        <v>573</v>
      </c>
      <c r="E693" t="s">
        <v>1834</v>
      </c>
      <c r="F693" t="s">
        <v>1851</v>
      </c>
      <c r="G693" t="s">
        <v>4</v>
      </c>
      <c r="H693" t="s">
        <v>572</v>
      </c>
      <c r="I693" s="1">
        <v>405.96090386398055</v>
      </c>
      <c r="J693" s="2">
        <v>44808</v>
      </c>
      <c r="K693">
        <v>378.82</v>
      </c>
      <c r="L693" cm="1">
        <f t="array" ref="L693">_xlfn.IFS(ISBLANK(K693),0,NOT(ISBLANK(K693)),K693)</f>
        <v>378.82</v>
      </c>
      <c r="M693" s="2">
        <v>45099</v>
      </c>
      <c r="N693" s="3">
        <f t="shared" si="50"/>
        <v>2023</v>
      </c>
      <c r="O693" s="3" t="str">
        <f t="shared" si="51"/>
        <v>Jun-2023</v>
      </c>
      <c r="P693" s="3">
        <f t="shared" si="52"/>
        <v>0</v>
      </c>
      <c r="Q693" s="3" t="b">
        <f t="shared" si="53"/>
        <v>0</v>
      </c>
      <c r="R693">
        <f t="shared" si="54"/>
        <v>291</v>
      </c>
    </row>
    <row r="694" spans="1:18" x14ac:dyDescent="0.4">
      <c r="A694">
        <v>170</v>
      </c>
      <c r="B694" t="s">
        <v>2548</v>
      </c>
      <c r="C694" t="s">
        <v>3409</v>
      </c>
      <c r="D694" t="s">
        <v>1513</v>
      </c>
      <c r="E694" t="s">
        <v>1843</v>
      </c>
      <c r="F694" t="s">
        <v>1837</v>
      </c>
      <c r="G694" t="s">
        <v>4</v>
      </c>
      <c r="H694" t="s">
        <v>1512</v>
      </c>
      <c r="I694" s="1">
        <v>406.38426272405025</v>
      </c>
      <c r="J694" s="2">
        <v>44910</v>
      </c>
      <c r="K694">
        <v>207</v>
      </c>
      <c r="L694" cm="1">
        <f t="array" ref="L694">_xlfn.IFS(ISBLANK(K694),0,NOT(ISBLANK(K694)),K694)</f>
        <v>207</v>
      </c>
      <c r="M694" s="2">
        <v>44883</v>
      </c>
      <c r="N694" s="3">
        <f t="shared" si="50"/>
        <v>2022</v>
      </c>
      <c r="O694" s="3" t="str">
        <f t="shared" si="51"/>
        <v>Nov-2022</v>
      </c>
      <c r="P694" s="3">
        <f t="shared" si="52"/>
        <v>0</v>
      </c>
      <c r="Q694" s="3" t="b">
        <f t="shared" si="53"/>
        <v>0</v>
      </c>
      <c r="R694">
        <f t="shared" si="54"/>
        <v>-27</v>
      </c>
    </row>
    <row r="695" spans="1:18" x14ac:dyDescent="0.4">
      <c r="A695">
        <v>923</v>
      </c>
      <c r="B695" t="s">
        <v>2549</v>
      </c>
      <c r="C695" t="s">
        <v>3410</v>
      </c>
      <c r="D695" t="s">
        <v>143</v>
      </c>
      <c r="E695" t="s">
        <v>1842</v>
      </c>
      <c r="F695" t="s">
        <v>1839</v>
      </c>
      <c r="G695" t="s">
        <v>1</v>
      </c>
      <c r="H695" t="s">
        <v>142</v>
      </c>
      <c r="I695" s="1">
        <v>406.43674759835847</v>
      </c>
      <c r="J695" s="2">
        <v>44765</v>
      </c>
      <c r="K695">
        <v>353.34</v>
      </c>
      <c r="L695" cm="1">
        <f t="array" ref="L695">_xlfn.IFS(ISBLANK(K695),0,NOT(ISBLANK(K695)),K695)</f>
        <v>353.34</v>
      </c>
      <c r="M695" s="2">
        <v>45145</v>
      </c>
      <c r="N695" s="3">
        <f t="shared" si="50"/>
        <v>2023</v>
      </c>
      <c r="O695" s="3" t="str">
        <f t="shared" si="51"/>
        <v>Aug-2023</v>
      </c>
      <c r="P695" s="3">
        <f t="shared" si="52"/>
        <v>0</v>
      </c>
      <c r="Q695" s="3" t="b">
        <f t="shared" si="53"/>
        <v>0</v>
      </c>
      <c r="R695">
        <f t="shared" si="54"/>
        <v>380</v>
      </c>
    </row>
    <row r="696" spans="1:18" x14ac:dyDescent="0.4">
      <c r="A696">
        <v>400</v>
      </c>
      <c r="B696" t="s">
        <v>2550</v>
      </c>
      <c r="C696" t="s">
        <v>3411</v>
      </c>
      <c r="D696" t="s">
        <v>1093</v>
      </c>
      <c r="E696" t="s">
        <v>1843</v>
      </c>
      <c r="F696" t="s">
        <v>1851</v>
      </c>
      <c r="G696" t="s">
        <v>4</v>
      </c>
      <c r="H696" t="s">
        <v>1092</v>
      </c>
      <c r="I696" s="1">
        <v>406.97757833678423</v>
      </c>
      <c r="J696" s="2">
        <v>44864</v>
      </c>
      <c r="K696">
        <v>485.33</v>
      </c>
      <c r="L696" cm="1">
        <f t="array" ref="L696">_xlfn.IFS(ISBLANK(K696),0,NOT(ISBLANK(K696)),K696)</f>
        <v>485.33</v>
      </c>
      <c r="M696" s="2">
        <v>44897</v>
      </c>
      <c r="N696" s="3">
        <f t="shared" si="50"/>
        <v>2022</v>
      </c>
      <c r="O696" s="3" t="str">
        <f t="shared" si="51"/>
        <v>Dec-2022</v>
      </c>
      <c r="P696" s="3">
        <f t="shared" si="52"/>
        <v>1</v>
      </c>
      <c r="Q696" s="3" t="b">
        <f t="shared" si="53"/>
        <v>0</v>
      </c>
      <c r="R696">
        <f t="shared" si="54"/>
        <v>33</v>
      </c>
    </row>
    <row r="697" spans="1:18" x14ac:dyDescent="0.4">
      <c r="A697">
        <v>875</v>
      </c>
      <c r="B697" t="s">
        <v>2551</v>
      </c>
      <c r="C697" t="s">
        <v>3412</v>
      </c>
      <c r="D697" t="s">
        <v>229</v>
      </c>
      <c r="E697" t="s">
        <v>1841</v>
      </c>
      <c r="F697" t="s">
        <v>1852</v>
      </c>
      <c r="G697" t="s">
        <v>1</v>
      </c>
      <c r="H697" t="s">
        <v>228</v>
      </c>
      <c r="I697" s="1">
        <v>407.0364528318284</v>
      </c>
      <c r="J697" s="2">
        <v>44949</v>
      </c>
      <c r="K697">
        <v>375.97</v>
      </c>
      <c r="L697" cm="1">
        <f t="array" ref="L697">_xlfn.IFS(ISBLANK(K697),0,NOT(ISBLANK(K697)),K697)</f>
        <v>375.97</v>
      </c>
      <c r="N697" s="3">
        <f t="shared" si="50"/>
        <v>1900</v>
      </c>
      <c r="O697" s="3" t="str">
        <f t="shared" si="51"/>
        <v>Missing Date</v>
      </c>
      <c r="P697" s="3">
        <f t="shared" si="52"/>
        <v>0</v>
      </c>
      <c r="Q697" s="3" t="b">
        <f t="shared" si="53"/>
        <v>1</v>
      </c>
      <c r="R697" t="str">
        <f t="shared" si="54"/>
        <v/>
      </c>
    </row>
    <row r="698" spans="1:18" x14ac:dyDescent="0.4">
      <c r="A698">
        <v>27</v>
      </c>
      <c r="B698" t="s">
        <v>2552</v>
      </c>
      <c r="C698" t="s">
        <v>2844</v>
      </c>
      <c r="D698" t="s">
        <v>1765</v>
      </c>
      <c r="E698" t="s">
        <v>1843</v>
      </c>
      <c r="F698" t="s">
        <v>1852</v>
      </c>
      <c r="G698" t="s">
        <v>1</v>
      </c>
      <c r="H698" t="s">
        <v>1764</v>
      </c>
      <c r="I698" s="1">
        <v>409.90064509644975</v>
      </c>
      <c r="J698" s="2">
        <v>44941</v>
      </c>
      <c r="K698">
        <v>444.7</v>
      </c>
      <c r="L698" cm="1">
        <f t="array" ref="L698">_xlfn.IFS(ISBLANK(K698),0,NOT(ISBLANK(K698)),K698)</f>
        <v>444.7</v>
      </c>
      <c r="M698" s="2">
        <v>45225</v>
      </c>
      <c r="N698" s="3">
        <f t="shared" si="50"/>
        <v>2023</v>
      </c>
      <c r="O698" s="3" t="str">
        <f t="shared" si="51"/>
        <v>Oct-2023</v>
      </c>
      <c r="P698" s="3">
        <f t="shared" si="52"/>
        <v>1</v>
      </c>
      <c r="Q698" s="3" t="b">
        <f t="shared" si="53"/>
        <v>0</v>
      </c>
      <c r="R698">
        <f t="shared" si="54"/>
        <v>284</v>
      </c>
    </row>
    <row r="699" spans="1:18" x14ac:dyDescent="0.4">
      <c r="A699">
        <v>446</v>
      </c>
      <c r="B699" t="s">
        <v>2553</v>
      </c>
      <c r="C699" t="s">
        <v>3413</v>
      </c>
      <c r="D699" t="s">
        <v>1011</v>
      </c>
      <c r="E699" t="s">
        <v>1842</v>
      </c>
      <c r="F699" t="s">
        <v>1851</v>
      </c>
      <c r="G699" t="s">
        <v>1</v>
      </c>
      <c r="H699" t="s">
        <v>1010</v>
      </c>
      <c r="I699" s="1">
        <v>410.65785260222037</v>
      </c>
      <c r="J699" s="2">
        <v>45040</v>
      </c>
      <c r="K699">
        <v>418.62</v>
      </c>
      <c r="L699" cm="1">
        <f t="array" ref="L699">_xlfn.IFS(ISBLANK(K699),0,NOT(ISBLANK(K699)),K699)</f>
        <v>418.62</v>
      </c>
      <c r="M699" s="2">
        <v>45099</v>
      </c>
      <c r="N699" s="3">
        <f t="shared" si="50"/>
        <v>2023</v>
      </c>
      <c r="O699" s="3" t="str">
        <f t="shared" si="51"/>
        <v>Jun-2023</v>
      </c>
      <c r="P699" s="3">
        <f t="shared" si="52"/>
        <v>1</v>
      </c>
      <c r="Q699" s="3" t="b">
        <f t="shared" si="53"/>
        <v>0</v>
      </c>
      <c r="R699">
        <f t="shared" si="54"/>
        <v>59</v>
      </c>
    </row>
    <row r="700" spans="1:18" x14ac:dyDescent="0.4">
      <c r="A700">
        <v>793</v>
      </c>
      <c r="B700" t="s">
        <v>2554</v>
      </c>
      <c r="C700" t="s">
        <v>3414</v>
      </c>
      <c r="D700" t="s">
        <v>387</v>
      </c>
      <c r="E700" t="s">
        <v>1848</v>
      </c>
      <c r="F700" t="s">
        <v>1849</v>
      </c>
      <c r="G700" t="s">
        <v>1</v>
      </c>
      <c r="H700" t="s">
        <v>386</v>
      </c>
      <c r="I700" s="1">
        <v>410.83035664918941</v>
      </c>
      <c r="J700" s="2">
        <v>45084</v>
      </c>
      <c r="K700">
        <v>378.3</v>
      </c>
      <c r="L700" cm="1">
        <f t="array" ref="L700">_xlfn.IFS(ISBLANK(K700),0,NOT(ISBLANK(K700)),K700)</f>
        <v>378.3</v>
      </c>
      <c r="M700" s="2">
        <v>45193</v>
      </c>
      <c r="N700" s="3">
        <f t="shared" si="50"/>
        <v>2023</v>
      </c>
      <c r="O700" s="3" t="str">
        <f t="shared" si="51"/>
        <v>Sep-2023</v>
      </c>
      <c r="P700" s="3">
        <f t="shared" si="52"/>
        <v>0</v>
      </c>
      <c r="Q700" s="3" t="b">
        <f t="shared" si="53"/>
        <v>0</v>
      </c>
      <c r="R700">
        <f t="shared" si="54"/>
        <v>109</v>
      </c>
    </row>
    <row r="701" spans="1:18" x14ac:dyDescent="0.4">
      <c r="A701">
        <v>696</v>
      </c>
      <c r="B701" t="s">
        <v>2555</v>
      </c>
      <c r="C701" t="s">
        <v>3415</v>
      </c>
      <c r="D701" t="s">
        <v>561</v>
      </c>
      <c r="E701" t="s">
        <v>1843</v>
      </c>
      <c r="F701" t="s">
        <v>1839</v>
      </c>
      <c r="G701" t="s">
        <v>1</v>
      </c>
      <c r="H701" t="s">
        <v>560</v>
      </c>
      <c r="I701" s="1">
        <v>411.73196671390963</v>
      </c>
      <c r="J701" s="2">
        <v>44935</v>
      </c>
      <c r="K701">
        <v>194.65</v>
      </c>
      <c r="L701" cm="1">
        <f t="array" ref="L701">_xlfn.IFS(ISBLANK(K701),0,NOT(ISBLANK(K701)),K701)</f>
        <v>194.65</v>
      </c>
      <c r="M701" s="2">
        <v>45095</v>
      </c>
      <c r="N701" s="3">
        <f t="shared" si="50"/>
        <v>2023</v>
      </c>
      <c r="O701" s="3" t="str">
        <f t="shared" si="51"/>
        <v>Jun-2023</v>
      </c>
      <c r="P701" s="3">
        <f t="shared" si="52"/>
        <v>0</v>
      </c>
      <c r="Q701" s="3" t="b">
        <f t="shared" si="53"/>
        <v>0</v>
      </c>
      <c r="R701">
        <f t="shared" si="54"/>
        <v>160</v>
      </c>
    </row>
    <row r="702" spans="1:18" x14ac:dyDescent="0.4">
      <c r="A702">
        <v>929</v>
      </c>
      <c r="B702" t="s">
        <v>2556</v>
      </c>
      <c r="C702" t="s">
        <v>3416</v>
      </c>
      <c r="D702" t="s">
        <v>131</v>
      </c>
      <c r="E702" t="s">
        <v>1828</v>
      </c>
      <c r="F702" t="s">
        <v>1837</v>
      </c>
      <c r="G702" t="s">
        <v>1</v>
      </c>
      <c r="H702" t="s">
        <v>130</v>
      </c>
      <c r="I702" s="1">
        <v>411.80090264572539</v>
      </c>
      <c r="J702" s="2">
        <v>45101</v>
      </c>
      <c r="K702">
        <v>104.47</v>
      </c>
      <c r="L702" cm="1">
        <f t="array" ref="L702">_xlfn.IFS(ISBLANK(K702),0,NOT(ISBLANK(K702)),K702)</f>
        <v>104.47</v>
      </c>
      <c r="M702" s="2">
        <v>45234</v>
      </c>
      <c r="N702" s="3">
        <f t="shared" si="50"/>
        <v>2023</v>
      </c>
      <c r="O702" s="3" t="str">
        <f t="shared" si="51"/>
        <v>Nov-2023</v>
      </c>
      <c r="P702" s="3">
        <f t="shared" si="52"/>
        <v>0</v>
      </c>
      <c r="Q702" s="3" t="b">
        <f t="shared" si="53"/>
        <v>0</v>
      </c>
      <c r="R702">
        <f t="shared" si="54"/>
        <v>133</v>
      </c>
    </row>
    <row r="703" spans="1:18" x14ac:dyDescent="0.4">
      <c r="A703">
        <v>720</v>
      </c>
      <c r="B703" t="s">
        <v>2557</v>
      </c>
      <c r="C703" t="s">
        <v>3417</v>
      </c>
      <c r="D703" t="s">
        <v>523</v>
      </c>
      <c r="E703" t="s">
        <v>1828</v>
      </c>
      <c r="F703" t="s">
        <v>1853</v>
      </c>
      <c r="G703" t="s">
        <v>1</v>
      </c>
      <c r="H703" t="s">
        <v>522</v>
      </c>
      <c r="I703" s="1">
        <v>411.85888795670832</v>
      </c>
      <c r="J703" s="2">
        <v>45027</v>
      </c>
      <c r="K703">
        <v>274.73</v>
      </c>
      <c r="L703" cm="1">
        <f t="array" ref="L703">_xlfn.IFS(ISBLANK(K703),0,NOT(ISBLANK(K703)),K703)</f>
        <v>274.73</v>
      </c>
      <c r="M703" s="2">
        <v>44994</v>
      </c>
      <c r="N703" s="3">
        <f t="shared" si="50"/>
        <v>2023</v>
      </c>
      <c r="O703" s="3" t="str">
        <f t="shared" si="51"/>
        <v>Mar-2023</v>
      </c>
      <c r="P703" s="3">
        <f t="shared" si="52"/>
        <v>0</v>
      </c>
      <c r="Q703" s="3" t="b">
        <f t="shared" si="53"/>
        <v>0</v>
      </c>
      <c r="R703">
        <f t="shared" si="54"/>
        <v>-33</v>
      </c>
    </row>
    <row r="704" spans="1:18" x14ac:dyDescent="0.4">
      <c r="A704">
        <v>29</v>
      </c>
      <c r="B704" t="s">
        <v>2558</v>
      </c>
      <c r="C704" t="s">
        <v>3418</v>
      </c>
      <c r="D704" t="s">
        <v>1761</v>
      </c>
      <c r="E704" t="s">
        <v>1847</v>
      </c>
      <c r="F704" t="s">
        <v>1846</v>
      </c>
      <c r="G704" t="s">
        <v>1</v>
      </c>
      <c r="H704" t="s">
        <v>1760</v>
      </c>
      <c r="I704" s="1">
        <v>412.32475510017457</v>
      </c>
      <c r="J704" s="2">
        <v>45106</v>
      </c>
      <c r="K704">
        <v>221.97</v>
      </c>
      <c r="L704" cm="1">
        <f t="array" ref="L704">_xlfn.IFS(ISBLANK(K704),0,NOT(ISBLANK(K704)),K704)</f>
        <v>221.97</v>
      </c>
      <c r="M704" s="2">
        <v>45172</v>
      </c>
      <c r="N704" s="3">
        <f t="shared" si="50"/>
        <v>2023</v>
      </c>
      <c r="O704" s="3" t="str">
        <f t="shared" si="51"/>
        <v>Sep-2023</v>
      </c>
      <c r="P704" s="3">
        <f t="shared" si="52"/>
        <v>0</v>
      </c>
      <c r="Q704" s="3" t="b">
        <f t="shared" si="53"/>
        <v>0</v>
      </c>
      <c r="R704">
        <f t="shared" si="54"/>
        <v>66</v>
      </c>
    </row>
    <row r="705" spans="1:18" x14ac:dyDescent="0.4">
      <c r="A705">
        <v>236</v>
      </c>
      <c r="B705" t="s">
        <v>2559</v>
      </c>
      <c r="C705" t="s">
        <v>3419</v>
      </c>
      <c r="D705" t="s">
        <v>1393</v>
      </c>
      <c r="E705" t="s">
        <v>1850</v>
      </c>
      <c r="F705" t="s">
        <v>1831</v>
      </c>
      <c r="G705" t="s">
        <v>4</v>
      </c>
      <c r="H705" t="s">
        <v>1392</v>
      </c>
      <c r="I705" s="1">
        <v>412.90795463664841</v>
      </c>
      <c r="J705" s="2">
        <v>45019</v>
      </c>
      <c r="K705">
        <v>241.12</v>
      </c>
      <c r="L705" cm="1">
        <f t="array" ref="L705">_xlfn.IFS(ISBLANK(K705),0,NOT(ISBLANK(K705)),K705)</f>
        <v>241.12</v>
      </c>
      <c r="M705" s="2">
        <v>44993</v>
      </c>
      <c r="N705" s="3">
        <f t="shared" si="50"/>
        <v>2023</v>
      </c>
      <c r="O705" s="3" t="str">
        <f t="shared" si="51"/>
        <v>Mar-2023</v>
      </c>
      <c r="P705" s="3">
        <f t="shared" si="52"/>
        <v>0</v>
      </c>
      <c r="Q705" s="3" t="b">
        <f t="shared" si="53"/>
        <v>0</v>
      </c>
      <c r="R705">
        <f t="shared" si="54"/>
        <v>-26</v>
      </c>
    </row>
    <row r="706" spans="1:18" x14ac:dyDescent="0.4">
      <c r="A706">
        <v>705</v>
      </c>
      <c r="B706" t="s">
        <v>2560</v>
      </c>
      <c r="C706" t="s">
        <v>2799</v>
      </c>
      <c r="D706" t="s">
        <v>545</v>
      </c>
      <c r="E706" t="s">
        <v>1834</v>
      </c>
      <c r="F706" t="s">
        <v>1839</v>
      </c>
      <c r="G706" t="s">
        <v>1</v>
      </c>
      <c r="H706" t="s">
        <v>544</v>
      </c>
      <c r="I706" s="1">
        <v>413.30538619682932</v>
      </c>
      <c r="J706" s="2">
        <v>45158</v>
      </c>
      <c r="K706">
        <v>426.2</v>
      </c>
      <c r="L706" cm="1">
        <f t="array" ref="L706">_xlfn.IFS(ISBLANK(K706),0,NOT(ISBLANK(K706)),K706)</f>
        <v>426.2</v>
      </c>
      <c r="M706" s="2">
        <v>44968</v>
      </c>
      <c r="N706" s="3">
        <f t="shared" si="50"/>
        <v>2023</v>
      </c>
      <c r="O706" s="3" t="str">
        <f t="shared" si="51"/>
        <v>Feb-2023</v>
      </c>
      <c r="P706" s="3">
        <f t="shared" si="52"/>
        <v>1</v>
      </c>
      <c r="Q706" s="3" t="b">
        <f t="shared" si="53"/>
        <v>0</v>
      </c>
      <c r="R706">
        <f t="shared" si="54"/>
        <v>-190</v>
      </c>
    </row>
    <row r="707" spans="1:18" x14ac:dyDescent="0.4">
      <c r="A707">
        <v>958</v>
      </c>
      <c r="B707" t="s">
        <v>2561</v>
      </c>
      <c r="C707" t="s">
        <v>2928</v>
      </c>
      <c r="D707" t="s">
        <v>77</v>
      </c>
      <c r="E707" t="s">
        <v>1850</v>
      </c>
      <c r="F707" t="s">
        <v>1833</v>
      </c>
      <c r="G707" t="s">
        <v>4</v>
      </c>
      <c r="H707" t="s">
        <v>76</v>
      </c>
      <c r="I707" s="1">
        <v>413.73420028726076</v>
      </c>
      <c r="J707" s="2">
        <v>44867</v>
      </c>
      <c r="L707" cm="1">
        <f t="array" ref="L707">_xlfn.IFS(ISBLANK(K707),0,NOT(ISBLANK(K707)),K707)</f>
        <v>0</v>
      </c>
      <c r="M707" s="2">
        <v>45089</v>
      </c>
      <c r="N707" s="3">
        <f t="shared" ref="N707:N770" si="55">YEAR(M707)</f>
        <v>2023</v>
      </c>
      <c r="O707" s="3" t="str">
        <f t="shared" ref="O707:O770" si="56">IF(ISBLANK(M707),"Missing Date",TEXT(M707,"MMM-YYYY"))</f>
        <v>Jun-2023</v>
      </c>
      <c r="P707" s="3">
        <f t="shared" ref="P707:P770" si="57">IF(K707&gt;I707,1,0)</f>
        <v>0</v>
      </c>
      <c r="Q707" s="3" t="b">
        <f t="shared" ref="Q707:Q770" si="58">OR(ISBLANK(J707),ISBLANK(M707))</f>
        <v>0</v>
      </c>
      <c r="R707">
        <f t="shared" ref="R707:R770" si="59">IF(Q707,"",M707-J707)</f>
        <v>222</v>
      </c>
    </row>
    <row r="708" spans="1:18" x14ac:dyDescent="0.4">
      <c r="A708">
        <v>897</v>
      </c>
      <c r="B708" t="s">
        <v>2562</v>
      </c>
      <c r="C708" t="s">
        <v>3420</v>
      </c>
      <c r="D708" t="s">
        <v>187</v>
      </c>
      <c r="E708" t="s">
        <v>1828</v>
      </c>
      <c r="F708" t="s">
        <v>1835</v>
      </c>
      <c r="G708" t="s">
        <v>1</v>
      </c>
      <c r="H708" t="s">
        <v>186</v>
      </c>
      <c r="I708" s="1">
        <v>414.40046686901144</v>
      </c>
      <c r="J708" s="2">
        <v>45108</v>
      </c>
      <c r="K708">
        <v>393.34</v>
      </c>
      <c r="L708" cm="1">
        <f t="array" ref="L708">_xlfn.IFS(ISBLANK(K708),0,NOT(ISBLANK(K708)),K708)</f>
        <v>393.34</v>
      </c>
      <c r="N708" s="3">
        <f t="shared" si="55"/>
        <v>1900</v>
      </c>
      <c r="O708" s="3" t="str">
        <f t="shared" si="56"/>
        <v>Missing Date</v>
      </c>
      <c r="P708" s="3">
        <f t="shared" si="57"/>
        <v>0</v>
      </c>
      <c r="Q708" s="3" t="b">
        <f t="shared" si="58"/>
        <v>1</v>
      </c>
      <c r="R708" t="str">
        <f t="shared" si="59"/>
        <v/>
      </c>
    </row>
    <row r="709" spans="1:18" x14ac:dyDescent="0.4">
      <c r="A709">
        <v>9</v>
      </c>
      <c r="B709" t="s">
        <v>2563</v>
      </c>
      <c r="C709" t="s">
        <v>3421</v>
      </c>
      <c r="D709" t="s">
        <v>1795</v>
      </c>
      <c r="E709" t="s">
        <v>1842</v>
      </c>
      <c r="F709" t="s">
        <v>1829</v>
      </c>
      <c r="G709" t="s">
        <v>1</v>
      </c>
      <c r="H709" t="s">
        <v>1794</v>
      </c>
      <c r="I709" s="1">
        <v>414.43597785612604</v>
      </c>
      <c r="J709" s="2">
        <v>45158</v>
      </c>
      <c r="K709">
        <v>426.01</v>
      </c>
      <c r="L709" cm="1">
        <f t="array" ref="L709">_xlfn.IFS(ISBLANK(K709),0,NOT(ISBLANK(K709)),K709)</f>
        <v>426.01</v>
      </c>
      <c r="M709" s="2">
        <v>45049</v>
      </c>
      <c r="N709" s="3">
        <f t="shared" si="55"/>
        <v>2023</v>
      </c>
      <c r="O709" s="3" t="str">
        <f t="shared" si="56"/>
        <v>May-2023</v>
      </c>
      <c r="P709" s="3">
        <f t="shared" si="57"/>
        <v>1</v>
      </c>
      <c r="Q709" s="3" t="b">
        <f t="shared" si="58"/>
        <v>0</v>
      </c>
      <c r="R709">
        <f t="shared" si="59"/>
        <v>-109</v>
      </c>
    </row>
    <row r="710" spans="1:18" x14ac:dyDescent="0.4">
      <c r="A710">
        <v>893</v>
      </c>
      <c r="B710" t="s">
        <v>2564</v>
      </c>
      <c r="C710" t="s">
        <v>3422</v>
      </c>
      <c r="D710" t="s">
        <v>195</v>
      </c>
      <c r="E710" t="s">
        <v>1845</v>
      </c>
      <c r="F710" t="s">
        <v>1833</v>
      </c>
      <c r="G710" t="s">
        <v>1</v>
      </c>
      <c r="H710" t="s">
        <v>194</v>
      </c>
      <c r="I710" s="1">
        <v>414.62942554469538</v>
      </c>
      <c r="J710" s="2">
        <v>44968</v>
      </c>
      <c r="K710">
        <v>157.88</v>
      </c>
      <c r="L710" cm="1">
        <f t="array" ref="L710">_xlfn.IFS(ISBLANK(K710),0,NOT(ISBLANK(K710)),K710)</f>
        <v>157.88</v>
      </c>
      <c r="M710" s="2">
        <v>45089</v>
      </c>
      <c r="N710" s="3">
        <f t="shared" si="55"/>
        <v>2023</v>
      </c>
      <c r="O710" s="3" t="str">
        <f t="shared" si="56"/>
        <v>Jun-2023</v>
      </c>
      <c r="P710" s="3">
        <f t="shared" si="57"/>
        <v>0</v>
      </c>
      <c r="Q710" s="3" t="b">
        <f t="shared" si="58"/>
        <v>0</v>
      </c>
      <c r="R710">
        <f t="shared" si="59"/>
        <v>121</v>
      </c>
    </row>
    <row r="711" spans="1:18" x14ac:dyDescent="0.4">
      <c r="A711">
        <v>833</v>
      </c>
      <c r="B711" t="s">
        <v>2565</v>
      </c>
      <c r="C711" t="s">
        <v>3423</v>
      </c>
      <c r="D711" t="s">
        <v>311</v>
      </c>
      <c r="E711" t="s">
        <v>1842</v>
      </c>
      <c r="F711" t="s">
        <v>1851</v>
      </c>
      <c r="G711" t="s">
        <v>4</v>
      </c>
      <c r="H711" t="s">
        <v>310</v>
      </c>
      <c r="I711" s="1">
        <v>414.67340468920298</v>
      </c>
      <c r="J711" s="2">
        <v>45110</v>
      </c>
      <c r="K711">
        <v>159.66</v>
      </c>
      <c r="L711" cm="1">
        <f t="array" ref="L711">_xlfn.IFS(ISBLANK(K711),0,NOT(ISBLANK(K711)),K711)</f>
        <v>159.66</v>
      </c>
      <c r="M711" s="2">
        <v>45138</v>
      </c>
      <c r="N711" s="3">
        <f t="shared" si="55"/>
        <v>2023</v>
      </c>
      <c r="O711" s="3" t="str">
        <f t="shared" si="56"/>
        <v>Jul-2023</v>
      </c>
      <c r="P711" s="3">
        <f t="shared" si="57"/>
        <v>0</v>
      </c>
      <c r="Q711" s="3" t="b">
        <f t="shared" si="58"/>
        <v>0</v>
      </c>
      <c r="R711">
        <f t="shared" si="59"/>
        <v>28</v>
      </c>
    </row>
    <row r="712" spans="1:18" x14ac:dyDescent="0.4">
      <c r="A712">
        <v>588</v>
      </c>
      <c r="B712" t="s">
        <v>2566</v>
      </c>
      <c r="C712" t="s">
        <v>3424</v>
      </c>
      <c r="D712" t="s">
        <v>755</v>
      </c>
      <c r="E712" t="s">
        <v>1845</v>
      </c>
      <c r="F712" t="s">
        <v>1849</v>
      </c>
      <c r="G712" t="s">
        <v>4</v>
      </c>
      <c r="H712" t="s">
        <v>754</v>
      </c>
      <c r="I712" s="1">
        <v>414.83048311841253</v>
      </c>
      <c r="J712" s="2">
        <v>45152</v>
      </c>
      <c r="K712">
        <v>342.13</v>
      </c>
      <c r="L712" cm="1">
        <f t="array" ref="L712">_xlfn.IFS(ISBLANK(K712),0,NOT(ISBLANK(K712)),K712)</f>
        <v>342.13</v>
      </c>
      <c r="M712" s="2">
        <v>44878</v>
      </c>
      <c r="N712" s="3">
        <f t="shared" si="55"/>
        <v>2022</v>
      </c>
      <c r="O712" s="3" t="str">
        <f t="shared" si="56"/>
        <v>Nov-2022</v>
      </c>
      <c r="P712" s="3">
        <f t="shared" si="57"/>
        <v>0</v>
      </c>
      <c r="Q712" s="3" t="b">
        <f t="shared" si="58"/>
        <v>0</v>
      </c>
      <c r="R712">
        <f t="shared" si="59"/>
        <v>-274</v>
      </c>
    </row>
    <row r="713" spans="1:18" x14ac:dyDescent="0.4">
      <c r="A713">
        <v>698</v>
      </c>
      <c r="B713" t="s">
        <v>2567</v>
      </c>
      <c r="C713" t="s">
        <v>3425</v>
      </c>
      <c r="D713" t="s">
        <v>559</v>
      </c>
      <c r="E713" t="s">
        <v>1845</v>
      </c>
      <c r="F713" t="s">
        <v>1853</v>
      </c>
      <c r="G713" t="s">
        <v>4</v>
      </c>
      <c r="H713" t="s">
        <v>558</v>
      </c>
      <c r="I713" s="1">
        <v>415.00130473409018</v>
      </c>
      <c r="J713" s="2">
        <v>44910</v>
      </c>
      <c r="K713">
        <v>373.53</v>
      </c>
      <c r="L713" cm="1">
        <f t="array" ref="L713">_xlfn.IFS(ISBLANK(K713),0,NOT(ISBLANK(K713)),K713)</f>
        <v>373.53</v>
      </c>
      <c r="M713" s="2">
        <v>45120</v>
      </c>
      <c r="N713" s="3">
        <f t="shared" si="55"/>
        <v>2023</v>
      </c>
      <c r="O713" s="3" t="str">
        <f t="shared" si="56"/>
        <v>Jul-2023</v>
      </c>
      <c r="P713" s="3">
        <f t="shared" si="57"/>
        <v>0</v>
      </c>
      <c r="Q713" s="3" t="b">
        <f t="shared" si="58"/>
        <v>0</v>
      </c>
      <c r="R713">
        <f t="shared" si="59"/>
        <v>210</v>
      </c>
    </row>
    <row r="714" spans="1:18" x14ac:dyDescent="0.4">
      <c r="A714">
        <v>471</v>
      </c>
      <c r="B714" t="s">
        <v>2568</v>
      </c>
      <c r="C714" t="s">
        <v>3426</v>
      </c>
      <c r="D714" t="s">
        <v>965</v>
      </c>
      <c r="E714" t="s">
        <v>1834</v>
      </c>
      <c r="F714" t="s">
        <v>1829</v>
      </c>
      <c r="G714" t="s">
        <v>4</v>
      </c>
      <c r="H714" t="s">
        <v>964</v>
      </c>
      <c r="I714" s="1">
        <v>415.34068996552878</v>
      </c>
      <c r="J714" s="2">
        <v>44851</v>
      </c>
      <c r="K714">
        <v>375.89</v>
      </c>
      <c r="L714" cm="1">
        <f t="array" ref="L714">_xlfn.IFS(ISBLANK(K714),0,NOT(ISBLANK(K714)),K714)</f>
        <v>375.89</v>
      </c>
      <c r="M714" s="2">
        <v>45088</v>
      </c>
      <c r="N714" s="3">
        <f t="shared" si="55"/>
        <v>2023</v>
      </c>
      <c r="O714" s="3" t="str">
        <f t="shared" si="56"/>
        <v>Jun-2023</v>
      </c>
      <c r="P714" s="3">
        <f t="shared" si="57"/>
        <v>0</v>
      </c>
      <c r="Q714" s="3" t="b">
        <f t="shared" si="58"/>
        <v>0</v>
      </c>
      <c r="R714">
        <f t="shared" si="59"/>
        <v>237</v>
      </c>
    </row>
    <row r="715" spans="1:18" x14ac:dyDescent="0.4">
      <c r="A715">
        <v>914</v>
      </c>
      <c r="B715" t="s">
        <v>2569</v>
      </c>
      <c r="C715" t="s">
        <v>3427</v>
      </c>
      <c r="D715" t="s">
        <v>157</v>
      </c>
      <c r="E715" t="s">
        <v>1830</v>
      </c>
      <c r="F715" t="s">
        <v>1833</v>
      </c>
      <c r="G715" t="s">
        <v>1</v>
      </c>
      <c r="H715" t="s">
        <v>156</v>
      </c>
      <c r="I715" s="1">
        <v>415.80787595025419</v>
      </c>
      <c r="J715" s="2">
        <v>45135</v>
      </c>
      <c r="K715">
        <v>477.34</v>
      </c>
      <c r="L715" cm="1">
        <f t="array" ref="L715">_xlfn.IFS(ISBLANK(K715),0,NOT(ISBLANK(K715)),K715)</f>
        <v>477.34</v>
      </c>
      <c r="M715" s="2">
        <v>44963</v>
      </c>
      <c r="N715" s="3">
        <f t="shared" si="55"/>
        <v>2023</v>
      </c>
      <c r="O715" s="3" t="str">
        <f t="shared" si="56"/>
        <v>Feb-2023</v>
      </c>
      <c r="P715" s="3">
        <f t="shared" si="57"/>
        <v>1</v>
      </c>
      <c r="Q715" s="3" t="b">
        <f t="shared" si="58"/>
        <v>0</v>
      </c>
      <c r="R715">
        <f t="shared" si="59"/>
        <v>-172</v>
      </c>
    </row>
    <row r="716" spans="1:18" x14ac:dyDescent="0.4">
      <c r="A716">
        <v>137</v>
      </c>
      <c r="B716" t="s">
        <v>2570</v>
      </c>
      <c r="C716" t="s">
        <v>3428</v>
      </c>
      <c r="D716" t="s">
        <v>1575</v>
      </c>
      <c r="E716" t="s">
        <v>1840</v>
      </c>
      <c r="F716" t="s">
        <v>1851</v>
      </c>
      <c r="G716" t="s">
        <v>4</v>
      </c>
      <c r="H716" t="s">
        <v>1574</v>
      </c>
      <c r="I716" s="1">
        <v>415.80935659406089</v>
      </c>
      <c r="J716" s="2">
        <v>45173</v>
      </c>
      <c r="K716">
        <v>419.8</v>
      </c>
      <c r="L716" cm="1">
        <f t="array" ref="L716">_xlfn.IFS(ISBLANK(K716),0,NOT(ISBLANK(K716)),K716)</f>
        <v>419.8</v>
      </c>
      <c r="M716" s="2">
        <v>45118</v>
      </c>
      <c r="N716" s="3">
        <f t="shared" si="55"/>
        <v>2023</v>
      </c>
      <c r="O716" s="3" t="str">
        <f t="shared" si="56"/>
        <v>Jul-2023</v>
      </c>
      <c r="P716" s="3">
        <f t="shared" si="57"/>
        <v>1</v>
      </c>
      <c r="Q716" s="3" t="b">
        <f t="shared" si="58"/>
        <v>0</v>
      </c>
      <c r="R716">
        <f t="shared" si="59"/>
        <v>-55</v>
      </c>
    </row>
    <row r="717" spans="1:18" x14ac:dyDescent="0.4">
      <c r="A717">
        <v>326</v>
      </c>
      <c r="B717" t="s">
        <v>2571</v>
      </c>
      <c r="C717" t="s">
        <v>3429</v>
      </c>
      <c r="D717" t="s">
        <v>1227</v>
      </c>
      <c r="E717" t="s">
        <v>1848</v>
      </c>
      <c r="F717" t="s">
        <v>1851</v>
      </c>
      <c r="G717" t="s">
        <v>1</v>
      </c>
      <c r="H717" t="s">
        <v>1226</v>
      </c>
      <c r="I717" s="1">
        <v>416.11561621755294</v>
      </c>
      <c r="J717" s="2">
        <v>45181</v>
      </c>
      <c r="K717">
        <v>126.43</v>
      </c>
      <c r="L717" cm="1">
        <f t="array" ref="L717">_xlfn.IFS(ISBLANK(K717),0,NOT(ISBLANK(K717)),K717)</f>
        <v>126.43</v>
      </c>
      <c r="M717" s="2">
        <v>44900</v>
      </c>
      <c r="N717" s="3">
        <f t="shared" si="55"/>
        <v>2022</v>
      </c>
      <c r="O717" s="3" t="str">
        <f t="shared" si="56"/>
        <v>Dec-2022</v>
      </c>
      <c r="P717" s="3">
        <f t="shared" si="57"/>
        <v>0</v>
      </c>
      <c r="Q717" s="3" t="b">
        <f t="shared" si="58"/>
        <v>0</v>
      </c>
      <c r="R717">
        <f t="shared" si="59"/>
        <v>-281</v>
      </c>
    </row>
    <row r="718" spans="1:18" x14ac:dyDescent="0.4">
      <c r="A718">
        <v>604</v>
      </c>
      <c r="B718" t="s">
        <v>2572</v>
      </c>
      <c r="C718" t="s">
        <v>3430</v>
      </c>
      <c r="D718" t="s">
        <v>729</v>
      </c>
      <c r="E718" t="s">
        <v>1843</v>
      </c>
      <c r="F718" t="s">
        <v>1853</v>
      </c>
      <c r="G718" t="s">
        <v>4</v>
      </c>
      <c r="H718" t="s">
        <v>728</v>
      </c>
      <c r="I718" s="1">
        <v>416.32913340695973</v>
      </c>
      <c r="J718" s="2">
        <v>45066</v>
      </c>
      <c r="K718">
        <v>275.58999999999997</v>
      </c>
      <c r="L718" cm="1">
        <f t="array" ref="L718">_xlfn.IFS(ISBLANK(K718),0,NOT(ISBLANK(K718)),K718)</f>
        <v>275.58999999999997</v>
      </c>
      <c r="M718" s="2">
        <v>45073</v>
      </c>
      <c r="N718" s="3">
        <f t="shared" si="55"/>
        <v>2023</v>
      </c>
      <c r="O718" s="3" t="str">
        <f t="shared" si="56"/>
        <v>May-2023</v>
      </c>
      <c r="P718" s="3">
        <f t="shared" si="57"/>
        <v>0</v>
      </c>
      <c r="Q718" s="3" t="b">
        <f t="shared" si="58"/>
        <v>0</v>
      </c>
      <c r="R718">
        <f t="shared" si="59"/>
        <v>7</v>
      </c>
    </row>
    <row r="719" spans="1:18" x14ac:dyDescent="0.4">
      <c r="A719">
        <v>481</v>
      </c>
      <c r="B719" t="s">
        <v>2573</v>
      </c>
      <c r="C719" t="s">
        <v>2800</v>
      </c>
      <c r="D719" t="s">
        <v>945</v>
      </c>
      <c r="E719" t="s">
        <v>1850</v>
      </c>
      <c r="F719" t="s">
        <v>1829</v>
      </c>
      <c r="G719" t="s">
        <v>1</v>
      </c>
      <c r="H719" t="s">
        <v>944</v>
      </c>
      <c r="I719" s="1">
        <v>417.47700310069388</v>
      </c>
      <c r="J719" s="2">
        <v>44860</v>
      </c>
      <c r="K719">
        <v>481.2</v>
      </c>
      <c r="L719" cm="1">
        <f t="array" ref="L719">_xlfn.IFS(ISBLANK(K719),0,NOT(ISBLANK(K719)),K719)</f>
        <v>481.2</v>
      </c>
      <c r="M719" s="2">
        <v>44934</v>
      </c>
      <c r="N719" s="3">
        <f t="shared" si="55"/>
        <v>2023</v>
      </c>
      <c r="O719" s="3" t="str">
        <f t="shared" si="56"/>
        <v>Jan-2023</v>
      </c>
      <c r="P719" s="3">
        <f t="shared" si="57"/>
        <v>1</v>
      </c>
      <c r="Q719" s="3" t="b">
        <f t="shared" si="58"/>
        <v>0</v>
      </c>
      <c r="R719">
        <f t="shared" si="59"/>
        <v>74</v>
      </c>
    </row>
    <row r="720" spans="1:18" x14ac:dyDescent="0.4">
      <c r="A720">
        <v>266</v>
      </c>
      <c r="B720" t="s">
        <v>2574</v>
      </c>
      <c r="C720" t="s">
        <v>3431</v>
      </c>
      <c r="D720" t="s">
        <v>1339</v>
      </c>
      <c r="E720" t="s">
        <v>1848</v>
      </c>
      <c r="F720" t="s">
        <v>1853</v>
      </c>
      <c r="G720" t="s">
        <v>4</v>
      </c>
      <c r="H720" t="s">
        <v>1338</v>
      </c>
      <c r="I720" s="1">
        <v>417.59030912447975</v>
      </c>
      <c r="J720" s="2">
        <v>45053</v>
      </c>
      <c r="K720">
        <v>148.41</v>
      </c>
      <c r="L720" cm="1">
        <f t="array" ref="L720">_xlfn.IFS(ISBLANK(K720),0,NOT(ISBLANK(K720)),K720)</f>
        <v>148.41</v>
      </c>
      <c r="M720" s="2">
        <v>45011</v>
      </c>
      <c r="N720" s="3">
        <f t="shared" si="55"/>
        <v>2023</v>
      </c>
      <c r="O720" s="3" t="str">
        <f t="shared" si="56"/>
        <v>Mar-2023</v>
      </c>
      <c r="P720" s="3">
        <f t="shared" si="57"/>
        <v>0</v>
      </c>
      <c r="Q720" s="3" t="b">
        <f t="shared" si="58"/>
        <v>0</v>
      </c>
      <c r="R720">
        <f t="shared" si="59"/>
        <v>-42</v>
      </c>
    </row>
    <row r="721" spans="1:18" x14ac:dyDescent="0.4">
      <c r="A721">
        <v>263</v>
      </c>
      <c r="B721" t="s">
        <v>2575</v>
      </c>
      <c r="C721" t="s">
        <v>3432</v>
      </c>
      <c r="D721" t="s">
        <v>1343</v>
      </c>
      <c r="E721" t="s">
        <v>1845</v>
      </c>
      <c r="F721" t="s">
        <v>1831</v>
      </c>
      <c r="G721" t="s">
        <v>1</v>
      </c>
      <c r="H721" t="s">
        <v>1342</v>
      </c>
      <c r="I721" s="1">
        <v>418.28765805035101</v>
      </c>
      <c r="J721" s="2">
        <v>45159</v>
      </c>
      <c r="K721">
        <v>138.76</v>
      </c>
      <c r="L721" cm="1">
        <f t="array" ref="L721">_xlfn.IFS(ISBLANK(K721),0,NOT(ISBLANK(K721)),K721)</f>
        <v>138.76</v>
      </c>
      <c r="M721" s="2">
        <v>45162</v>
      </c>
      <c r="N721" s="3">
        <f t="shared" si="55"/>
        <v>2023</v>
      </c>
      <c r="O721" s="3" t="str">
        <f t="shared" si="56"/>
        <v>Aug-2023</v>
      </c>
      <c r="P721" s="3">
        <f t="shared" si="57"/>
        <v>0</v>
      </c>
      <c r="Q721" s="3" t="b">
        <f t="shared" si="58"/>
        <v>0</v>
      </c>
      <c r="R721">
        <f t="shared" si="59"/>
        <v>3</v>
      </c>
    </row>
    <row r="722" spans="1:18" x14ac:dyDescent="0.4">
      <c r="A722">
        <v>353</v>
      </c>
      <c r="B722" t="s">
        <v>2576</v>
      </c>
      <c r="C722" t="s">
        <v>3433</v>
      </c>
      <c r="D722" t="s">
        <v>1175</v>
      </c>
      <c r="E722" t="s">
        <v>1845</v>
      </c>
      <c r="F722" t="s">
        <v>1837</v>
      </c>
      <c r="G722" t="s">
        <v>4</v>
      </c>
      <c r="H722" t="s">
        <v>1174</v>
      </c>
      <c r="I722" s="1">
        <v>418.35507968590531</v>
      </c>
      <c r="J722" s="2">
        <v>45070</v>
      </c>
      <c r="K722">
        <v>434.63</v>
      </c>
      <c r="L722" cm="1">
        <f t="array" ref="L722">_xlfn.IFS(ISBLANK(K722),0,NOT(ISBLANK(K722)),K722)</f>
        <v>434.63</v>
      </c>
      <c r="M722" s="2">
        <v>45110</v>
      </c>
      <c r="N722" s="3">
        <f t="shared" si="55"/>
        <v>2023</v>
      </c>
      <c r="O722" s="3" t="str">
        <f t="shared" si="56"/>
        <v>Jul-2023</v>
      </c>
      <c r="P722" s="3">
        <f t="shared" si="57"/>
        <v>1</v>
      </c>
      <c r="Q722" s="3" t="b">
        <f t="shared" si="58"/>
        <v>0</v>
      </c>
      <c r="R722">
        <f t="shared" si="59"/>
        <v>40</v>
      </c>
    </row>
    <row r="723" spans="1:18" x14ac:dyDescent="0.4">
      <c r="A723">
        <v>124</v>
      </c>
      <c r="B723" t="s">
        <v>2577</v>
      </c>
      <c r="C723" t="s">
        <v>3434</v>
      </c>
      <c r="D723" t="s">
        <v>1599</v>
      </c>
      <c r="E723" t="s">
        <v>1842</v>
      </c>
      <c r="F723" t="s">
        <v>1833</v>
      </c>
      <c r="G723" t="s">
        <v>1</v>
      </c>
      <c r="H723" t="s">
        <v>1598</v>
      </c>
      <c r="I723" s="1">
        <v>418.52429906446412</v>
      </c>
      <c r="J723" s="2">
        <v>45128</v>
      </c>
      <c r="K723">
        <v>268.88</v>
      </c>
      <c r="L723" cm="1">
        <f t="array" ref="L723">_xlfn.IFS(ISBLANK(K723),0,NOT(ISBLANK(K723)),K723)</f>
        <v>268.88</v>
      </c>
      <c r="M723" s="2">
        <v>45079</v>
      </c>
      <c r="N723" s="3">
        <f t="shared" si="55"/>
        <v>2023</v>
      </c>
      <c r="O723" s="3" t="str">
        <f t="shared" si="56"/>
        <v>Jun-2023</v>
      </c>
      <c r="P723" s="3">
        <f t="shared" si="57"/>
        <v>0</v>
      </c>
      <c r="Q723" s="3" t="b">
        <f t="shared" si="58"/>
        <v>0</v>
      </c>
      <c r="R723">
        <f t="shared" si="59"/>
        <v>-49</v>
      </c>
    </row>
    <row r="724" spans="1:18" x14ac:dyDescent="0.4">
      <c r="A724">
        <v>316</v>
      </c>
      <c r="B724" t="s">
        <v>2578</v>
      </c>
      <c r="C724" t="s">
        <v>3435</v>
      </c>
      <c r="D724" t="s">
        <v>1245</v>
      </c>
      <c r="E724" t="s">
        <v>1834</v>
      </c>
      <c r="F724" t="s">
        <v>1831</v>
      </c>
      <c r="G724" t="s">
        <v>4</v>
      </c>
      <c r="H724" t="s">
        <v>1244</v>
      </c>
      <c r="I724" s="1">
        <v>418.82532942179199</v>
      </c>
      <c r="J724" s="2">
        <v>45165</v>
      </c>
      <c r="K724">
        <v>432.97</v>
      </c>
      <c r="L724" cm="1">
        <f t="array" ref="L724">_xlfn.IFS(ISBLANK(K724),0,NOT(ISBLANK(K724)),K724)</f>
        <v>432.97</v>
      </c>
      <c r="M724" s="2">
        <v>45014</v>
      </c>
      <c r="N724" s="3">
        <f t="shared" si="55"/>
        <v>2023</v>
      </c>
      <c r="O724" s="3" t="str">
        <f t="shared" si="56"/>
        <v>Mar-2023</v>
      </c>
      <c r="P724" s="3">
        <f t="shared" si="57"/>
        <v>1</v>
      </c>
      <c r="Q724" s="3" t="b">
        <f t="shared" si="58"/>
        <v>0</v>
      </c>
      <c r="R724">
        <f t="shared" si="59"/>
        <v>-151</v>
      </c>
    </row>
    <row r="725" spans="1:18" x14ac:dyDescent="0.4">
      <c r="A725">
        <v>786</v>
      </c>
      <c r="B725" t="s">
        <v>2579</v>
      </c>
      <c r="C725" t="s">
        <v>2799</v>
      </c>
      <c r="D725" t="s">
        <v>399</v>
      </c>
      <c r="E725" t="s">
        <v>1840</v>
      </c>
      <c r="F725" t="s">
        <v>1844</v>
      </c>
      <c r="G725" t="s">
        <v>1</v>
      </c>
      <c r="H725" t="s">
        <v>398</v>
      </c>
      <c r="I725" s="1">
        <v>420.48382567027647</v>
      </c>
      <c r="J725" s="2"/>
      <c r="K725">
        <v>282.77999999999997</v>
      </c>
      <c r="L725" cm="1">
        <f t="array" ref="L725">_xlfn.IFS(ISBLANK(K725),0,NOT(ISBLANK(K725)),K725)</f>
        <v>282.77999999999997</v>
      </c>
      <c r="M725" s="2">
        <v>45031</v>
      </c>
      <c r="N725" s="3">
        <f t="shared" si="55"/>
        <v>2023</v>
      </c>
      <c r="O725" s="3" t="str">
        <f t="shared" si="56"/>
        <v>Apr-2023</v>
      </c>
      <c r="P725" s="3">
        <f t="shared" si="57"/>
        <v>0</v>
      </c>
      <c r="Q725" s="3" t="b">
        <f t="shared" si="58"/>
        <v>1</v>
      </c>
      <c r="R725" t="str">
        <f t="shared" si="59"/>
        <v/>
      </c>
    </row>
    <row r="726" spans="1:18" x14ac:dyDescent="0.4">
      <c r="A726">
        <v>555</v>
      </c>
      <c r="B726" t="s">
        <v>2580</v>
      </c>
      <c r="C726" t="s">
        <v>3436</v>
      </c>
      <c r="D726" t="s">
        <v>817</v>
      </c>
      <c r="E726" t="s">
        <v>1841</v>
      </c>
      <c r="F726" t="s">
        <v>1844</v>
      </c>
      <c r="G726" t="s">
        <v>4</v>
      </c>
      <c r="H726" t="s">
        <v>816</v>
      </c>
      <c r="I726" s="1">
        <v>420.66096608828298</v>
      </c>
      <c r="J726" s="2">
        <v>45003</v>
      </c>
      <c r="K726">
        <v>292.08</v>
      </c>
      <c r="L726" cm="1">
        <f t="array" ref="L726">_xlfn.IFS(ISBLANK(K726),0,NOT(ISBLANK(K726)),K726)</f>
        <v>292.08</v>
      </c>
      <c r="M726" s="2">
        <v>45202</v>
      </c>
      <c r="N726" s="3">
        <f t="shared" si="55"/>
        <v>2023</v>
      </c>
      <c r="O726" s="3" t="str">
        <f t="shared" si="56"/>
        <v>Oct-2023</v>
      </c>
      <c r="P726" s="3">
        <f t="shared" si="57"/>
        <v>0</v>
      </c>
      <c r="Q726" s="3" t="b">
        <f t="shared" si="58"/>
        <v>0</v>
      </c>
      <c r="R726">
        <f t="shared" si="59"/>
        <v>199</v>
      </c>
    </row>
    <row r="727" spans="1:18" x14ac:dyDescent="0.4">
      <c r="A727">
        <v>763</v>
      </c>
      <c r="B727" t="s">
        <v>2581</v>
      </c>
      <c r="C727" t="s">
        <v>3437</v>
      </c>
      <c r="D727" t="s">
        <v>441</v>
      </c>
      <c r="E727" t="s">
        <v>1850</v>
      </c>
      <c r="F727" t="s">
        <v>1833</v>
      </c>
      <c r="G727" t="s">
        <v>4</v>
      </c>
      <c r="H727" t="s">
        <v>440</v>
      </c>
      <c r="I727" s="1">
        <v>420.73399173648062</v>
      </c>
      <c r="J727" s="2">
        <v>44847</v>
      </c>
      <c r="K727">
        <v>389.38</v>
      </c>
      <c r="L727" cm="1">
        <f t="array" ref="L727">_xlfn.IFS(ISBLANK(K727),0,NOT(ISBLANK(K727)),K727)</f>
        <v>389.38</v>
      </c>
      <c r="M727" s="2">
        <v>45010</v>
      </c>
      <c r="N727" s="3">
        <f t="shared" si="55"/>
        <v>2023</v>
      </c>
      <c r="O727" s="3" t="str">
        <f t="shared" si="56"/>
        <v>Mar-2023</v>
      </c>
      <c r="P727" s="3">
        <f t="shared" si="57"/>
        <v>0</v>
      </c>
      <c r="Q727" s="3" t="b">
        <f t="shared" si="58"/>
        <v>0</v>
      </c>
      <c r="R727">
        <f t="shared" si="59"/>
        <v>163</v>
      </c>
    </row>
    <row r="728" spans="1:18" x14ac:dyDescent="0.4">
      <c r="A728">
        <v>103</v>
      </c>
      <c r="B728" t="s">
        <v>2582</v>
      </c>
      <c r="C728" t="s">
        <v>3438</v>
      </c>
      <c r="D728" t="s">
        <v>1631</v>
      </c>
      <c r="E728" t="s">
        <v>1840</v>
      </c>
      <c r="F728" t="s">
        <v>1852</v>
      </c>
      <c r="G728" t="s">
        <v>4</v>
      </c>
      <c r="H728" t="s">
        <v>1630</v>
      </c>
      <c r="I728" s="1">
        <v>420.81328672291124</v>
      </c>
      <c r="J728" s="2">
        <v>45012</v>
      </c>
      <c r="K728">
        <v>142.58000000000001</v>
      </c>
      <c r="L728" cm="1">
        <f t="array" ref="L728">_xlfn.IFS(ISBLANK(K728),0,NOT(ISBLANK(K728)),K728)</f>
        <v>142.58000000000001</v>
      </c>
      <c r="M728" s="2">
        <v>45119</v>
      </c>
      <c r="N728" s="3">
        <f t="shared" si="55"/>
        <v>2023</v>
      </c>
      <c r="O728" s="3" t="str">
        <f t="shared" si="56"/>
        <v>Jul-2023</v>
      </c>
      <c r="P728" s="3">
        <f t="shared" si="57"/>
        <v>0</v>
      </c>
      <c r="Q728" s="3" t="b">
        <f t="shared" si="58"/>
        <v>0</v>
      </c>
      <c r="R728">
        <f t="shared" si="59"/>
        <v>107</v>
      </c>
    </row>
    <row r="729" spans="1:18" x14ac:dyDescent="0.4">
      <c r="A729">
        <v>234</v>
      </c>
      <c r="B729" t="s">
        <v>2583</v>
      </c>
      <c r="C729" t="s">
        <v>3439</v>
      </c>
      <c r="D729" t="s">
        <v>1397</v>
      </c>
      <c r="E729" t="s">
        <v>1847</v>
      </c>
      <c r="F729" t="s">
        <v>1833</v>
      </c>
      <c r="G729" t="s">
        <v>4</v>
      </c>
      <c r="H729" t="s">
        <v>1396</v>
      </c>
      <c r="I729" s="1">
        <v>421.18048124008379</v>
      </c>
      <c r="J729" s="2">
        <v>45059</v>
      </c>
      <c r="K729">
        <v>369.39</v>
      </c>
      <c r="L729" cm="1">
        <f t="array" ref="L729">_xlfn.IFS(ISBLANK(K729),0,NOT(ISBLANK(K729)),K729)</f>
        <v>369.39</v>
      </c>
      <c r="M729" s="2">
        <v>44880</v>
      </c>
      <c r="N729" s="3">
        <f t="shared" si="55"/>
        <v>2022</v>
      </c>
      <c r="O729" s="3" t="str">
        <f t="shared" si="56"/>
        <v>Nov-2022</v>
      </c>
      <c r="P729" s="3">
        <f t="shared" si="57"/>
        <v>0</v>
      </c>
      <c r="Q729" s="3" t="b">
        <f t="shared" si="58"/>
        <v>0</v>
      </c>
      <c r="R729">
        <f t="shared" si="59"/>
        <v>-179</v>
      </c>
    </row>
    <row r="730" spans="1:18" x14ac:dyDescent="0.4">
      <c r="A730">
        <v>614</v>
      </c>
      <c r="B730" t="s">
        <v>2584</v>
      </c>
      <c r="C730" t="s">
        <v>3440</v>
      </c>
      <c r="D730" t="s">
        <v>709</v>
      </c>
      <c r="E730" t="s">
        <v>1838</v>
      </c>
      <c r="F730" t="s">
        <v>1852</v>
      </c>
      <c r="G730" t="s">
        <v>4</v>
      </c>
      <c r="H730" t="s">
        <v>708</v>
      </c>
      <c r="I730" s="1">
        <v>421.50658871484461</v>
      </c>
      <c r="J730" s="2">
        <v>44948</v>
      </c>
      <c r="K730">
        <v>104.4</v>
      </c>
      <c r="L730" cm="1">
        <f t="array" ref="L730">_xlfn.IFS(ISBLANK(K730),0,NOT(ISBLANK(K730)),K730)</f>
        <v>104.4</v>
      </c>
      <c r="M730" s="2">
        <v>44949</v>
      </c>
      <c r="N730" s="3">
        <f t="shared" si="55"/>
        <v>2023</v>
      </c>
      <c r="O730" s="3" t="str">
        <f t="shared" si="56"/>
        <v>Jan-2023</v>
      </c>
      <c r="P730" s="3">
        <f t="shared" si="57"/>
        <v>0</v>
      </c>
      <c r="Q730" s="3" t="b">
        <f t="shared" si="58"/>
        <v>0</v>
      </c>
      <c r="R730">
        <f t="shared" si="59"/>
        <v>1</v>
      </c>
    </row>
    <row r="731" spans="1:18" x14ac:dyDescent="0.4">
      <c r="A731">
        <v>565</v>
      </c>
      <c r="B731" t="s">
        <v>2585</v>
      </c>
      <c r="C731" t="s">
        <v>2779</v>
      </c>
      <c r="D731" t="s">
        <v>799</v>
      </c>
      <c r="E731" t="s">
        <v>1832</v>
      </c>
      <c r="F731" t="s">
        <v>1853</v>
      </c>
      <c r="G731" t="s">
        <v>4</v>
      </c>
      <c r="H731" t="s">
        <v>798</v>
      </c>
      <c r="I731" s="1">
        <v>421.85227805630763</v>
      </c>
      <c r="J731" s="2">
        <v>44966</v>
      </c>
      <c r="K731">
        <v>246.91</v>
      </c>
      <c r="L731" cm="1">
        <f t="array" ref="L731">_xlfn.IFS(ISBLANK(K731),0,NOT(ISBLANK(K731)),K731)</f>
        <v>246.91</v>
      </c>
      <c r="M731" s="2">
        <v>45221</v>
      </c>
      <c r="N731" s="3">
        <f t="shared" si="55"/>
        <v>2023</v>
      </c>
      <c r="O731" s="3" t="str">
        <f t="shared" si="56"/>
        <v>Oct-2023</v>
      </c>
      <c r="P731" s="3">
        <f t="shared" si="57"/>
        <v>0</v>
      </c>
      <c r="Q731" s="3" t="b">
        <f t="shared" si="58"/>
        <v>0</v>
      </c>
      <c r="R731">
        <f t="shared" si="59"/>
        <v>255</v>
      </c>
    </row>
    <row r="732" spans="1:18" x14ac:dyDescent="0.4">
      <c r="A732">
        <v>541</v>
      </c>
      <c r="B732" t="s">
        <v>2586</v>
      </c>
      <c r="C732" t="s">
        <v>3441</v>
      </c>
      <c r="D732" t="s">
        <v>837</v>
      </c>
      <c r="E732" t="s">
        <v>1847</v>
      </c>
      <c r="F732" t="s">
        <v>1851</v>
      </c>
      <c r="G732" t="s">
        <v>1</v>
      </c>
      <c r="H732" t="s">
        <v>836</v>
      </c>
      <c r="I732" s="1">
        <v>421.97244073878102</v>
      </c>
      <c r="J732" s="2">
        <v>44850</v>
      </c>
      <c r="K732">
        <v>303.57</v>
      </c>
      <c r="L732" cm="1">
        <f t="array" ref="L732">_xlfn.IFS(ISBLANK(K732),0,NOT(ISBLANK(K732)),K732)</f>
        <v>303.57</v>
      </c>
      <c r="M732" s="2">
        <v>44972</v>
      </c>
      <c r="N732" s="3">
        <f t="shared" si="55"/>
        <v>2023</v>
      </c>
      <c r="O732" s="3" t="str">
        <f t="shared" si="56"/>
        <v>Feb-2023</v>
      </c>
      <c r="P732" s="3">
        <f t="shared" si="57"/>
        <v>0</v>
      </c>
      <c r="Q732" s="3" t="b">
        <f t="shared" si="58"/>
        <v>0</v>
      </c>
      <c r="R732">
        <f t="shared" si="59"/>
        <v>122</v>
      </c>
    </row>
    <row r="733" spans="1:18" x14ac:dyDescent="0.4">
      <c r="A733">
        <v>765</v>
      </c>
      <c r="B733" t="s">
        <v>2587</v>
      </c>
      <c r="C733" t="s">
        <v>3442</v>
      </c>
      <c r="D733" t="s">
        <v>437</v>
      </c>
      <c r="E733" t="s">
        <v>1830</v>
      </c>
      <c r="F733" t="s">
        <v>1833</v>
      </c>
      <c r="G733" t="s">
        <v>1</v>
      </c>
      <c r="H733" t="s">
        <v>436</v>
      </c>
      <c r="I733" s="1">
        <v>423.75786273472283</v>
      </c>
      <c r="J733" s="2">
        <v>45022</v>
      </c>
      <c r="K733">
        <v>276.58999999999997</v>
      </c>
      <c r="L733" cm="1">
        <f t="array" ref="L733">_xlfn.IFS(ISBLANK(K733),0,NOT(ISBLANK(K733)),K733)</f>
        <v>276.58999999999997</v>
      </c>
      <c r="M733" s="2">
        <v>45101</v>
      </c>
      <c r="N733" s="3">
        <f t="shared" si="55"/>
        <v>2023</v>
      </c>
      <c r="O733" s="3" t="str">
        <f t="shared" si="56"/>
        <v>Jun-2023</v>
      </c>
      <c r="P733" s="3">
        <f t="shared" si="57"/>
        <v>0</v>
      </c>
      <c r="Q733" s="3" t="b">
        <f t="shared" si="58"/>
        <v>0</v>
      </c>
      <c r="R733">
        <f t="shared" si="59"/>
        <v>79</v>
      </c>
    </row>
    <row r="734" spans="1:18" x14ac:dyDescent="0.4">
      <c r="A734">
        <v>645</v>
      </c>
      <c r="B734" t="s">
        <v>2588</v>
      </c>
      <c r="C734" t="s">
        <v>3443</v>
      </c>
      <c r="D734" t="s">
        <v>653</v>
      </c>
      <c r="E734" t="s">
        <v>1838</v>
      </c>
      <c r="F734" t="s">
        <v>1829</v>
      </c>
      <c r="G734" t="s">
        <v>4</v>
      </c>
      <c r="H734" t="s">
        <v>652</v>
      </c>
      <c r="I734" s="1">
        <v>424.39653347962917</v>
      </c>
      <c r="J734" s="2">
        <v>44805</v>
      </c>
      <c r="K734">
        <v>286.27999999999997</v>
      </c>
      <c r="L734" cm="1">
        <f t="array" ref="L734">_xlfn.IFS(ISBLANK(K734),0,NOT(ISBLANK(K734)),K734)</f>
        <v>286.27999999999997</v>
      </c>
      <c r="M734" s="2">
        <v>45201</v>
      </c>
      <c r="N734" s="3">
        <f t="shared" si="55"/>
        <v>2023</v>
      </c>
      <c r="O734" s="3" t="str">
        <f t="shared" si="56"/>
        <v>Oct-2023</v>
      </c>
      <c r="P734" s="3">
        <f t="shared" si="57"/>
        <v>0</v>
      </c>
      <c r="Q734" s="3" t="b">
        <f t="shared" si="58"/>
        <v>0</v>
      </c>
      <c r="R734">
        <f t="shared" si="59"/>
        <v>396</v>
      </c>
    </row>
    <row r="735" spans="1:18" x14ac:dyDescent="0.4">
      <c r="A735">
        <v>813</v>
      </c>
      <c r="B735" t="s">
        <v>2589</v>
      </c>
      <c r="C735" t="s">
        <v>3018</v>
      </c>
      <c r="D735" t="s">
        <v>351</v>
      </c>
      <c r="E735" t="s">
        <v>1832</v>
      </c>
      <c r="F735" t="s">
        <v>1829</v>
      </c>
      <c r="G735" t="s">
        <v>1</v>
      </c>
      <c r="H735" t="s">
        <v>350</v>
      </c>
      <c r="I735" s="1">
        <v>424.49297550356539</v>
      </c>
      <c r="J735" s="2">
        <v>44879</v>
      </c>
      <c r="K735">
        <v>234.16</v>
      </c>
      <c r="L735" cm="1">
        <f t="array" ref="L735">_xlfn.IFS(ISBLANK(K735),0,NOT(ISBLANK(K735)),K735)</f>
        <v>234.16</v>
      </c>
      <c r="M735" s="2">
        <v>45038</v>
      </c>
      <c r="N735" s="3">
        <f t="shared" si="55"/>
        <v>2023</v>
      </c>
      <c r="O735" s="3" t="str">
        <f t="shared" si="56"/>
        <v>Apr-2023</v>
      </c>
      <c r="P735" s="3">
        <f t="shared" si="57"/>
        <v>0</v>
      </c>
      <c r="Q735" s="3" t="b">
        <f t="shared" si="58"/>
        <v>0</v>
      </c>
      <c r="R735">
        <f t="shared" si="59"/>
        <v>159</v>
      </c>
    </row>
    <row r="736" spans="1:18" x14ac:dyDescent="0.4">
      <c r="A736">
        <v>675</v>
      </c>
      <c r="B736" t="s">
        <v>2590</v>
      </c>
      <c r="C736" t="s">
        <v>3444</v>
      </c>
      <c r="D736" t="s">
        <v>597</v>
      </c>
      <c r="E736" t="s">
        <v>1838</v>
      </c>
      <c r="F736" t="s">
        <v>1837</v>
      </c>
      <c r="G736" t="s">
        <v>1</v>
      </c>
      <c r="H736" t="s">
        <v>596</v>
      </c>
      <c r="I736" s="1">
        <v>425.26401775063221</v>
      </c>
      <c r="J736" s="2">
        <v>45075</v>
      </c>
      <c r="K736">
        <v>221.55</v>
      </c>
      <c r="L736" cm="1">
        <f t="array" ref="L736">_xlfn.IFS(ISBLANK(K736),0,NOT(ISBLANK(K736)),K736)</f>
        <v>221.55</v>
      </c>
      <c r="M736" s="2">
        <v>44975</v>
      </c>
      <c r="N736" s="3">
        <f t="shared" si="55"/>
        <v>2023</v>
      </c>
      <c r="O736" s="3" t="str">
        <f t="shared" si="56"/>
        <v>Feb-2023</v>
      </c>
      <c r="P736" s="3">
        <f t="shared" si="57"/>
        <v>0</v>
      </c>
      <c r="Q736" s="3" t="b">
        <f t="shared" si="58"/>
        <v>0</v>
      </c>
      <c r="R736">
        <f t="shared" si="59"/>
        <v>-100</v>
      </c>
    </row>
    <row r="737" spans="1:18" x14ac:dyDescent="0.4">
      <c r="A737">
        <v>460</v>
      </c>
      <c r="B737" t="s">
        <v>2591</v>
      </c>
      <c r="C737" t="s">
        <v>3445</v>
      </c>
      <c r="D737" t="s">
        <v>985</v>
      </c>
      <c r="E737" t="s">
        <v>1841</v>
      </c>
      <c r="F737" t="s">
        <v>1849</v>
      </c>
      <c r="G737" t="s">
        <v>4</v>
      </c>
      <c r="H737" t="s">
        <v>984</v>
      </c>
      <c r="I737" s="1">
        <v>425.97051995996389</v>
      </c>
      <c r="J737" s="2">
        <v>45072</v>
      </c>
      <c r="K737">
        <v>108.31</v>
      </c>
      <c r="L737" cm="1">
        <f t="array" ref="L737">_xlfn.IFS(ISBLANK(K737),0,NOT(ISBLANK(K737)),K737)</f>
        <v>108.31</v>
      </c>
      <c r="M737" s="2">
        <v>45106</v>
      </c>
      <c r="N737" s="3">
        <f t="shared" si="55"/>
        <v>2023</v>
      </c>
      <c r="O737" s="3" t="str">
        <f t="shared" si="56"/>
        <v>Jun-2023</v>
      </c>
      <c r="P737" s="3">
        <f t="shared" si="57"/>
        <v>0</v>
      </c>
      <c r="Q737" s="3" t="b">
        <f t="shared" si="58"/>
        <v>0</v>
      </c>
      <c r="R737">
        <f t="shared" si="59"/>
        <v>34</v>
      </c>
    </row>
    <row r="738" spans="1:18" x14ac:dyDescent="0.4">
      <c r="A738">
        <v>636</v>
      </c>
      <c r="B738" t="s">
        <v>2592</v>
      </c>
      <c r="C738" t="s">
        <v>3446</v>
      </c>
      <c r="D738" t="s">
        <v>671</v>
      </c>
      <c r="E738" t="s">
        <v>1845</v>
      </c>
      <c r="F738" t="s">
        <v>1835</v>
      </c>
      <c r="G738" t="s">
        <v>4</v>
      </c>
      <c r="H738" t="s">
        <v>670</v>
      </c>
      <c r="I738" s="1">
        <v>427.66704626495851</v>
      </c>
      <c r="J738" s="2">
        <v>44950</v>
      </c>
      <c r="K738">
        <v>148.41</v>
      </c>
      <c r="L738" cm="1">
        <f t="array" ref="L738">_xlfn.IFS(ISBLANK(K738),0,NOT(ISBLANK(K738)),K738)</f>
        <v>148.41</v>
      </c>
      <c r="M738" s="2">
        <v>45087</v>
      </c>
      <c r="N738" s="3">
        <f t="shared" si="55"/>
        <v>2023</v>
      </c>
      <c r="O738" s="3" t="str">
        <f t="shared" si="56"/>
        <v>Jun-2023</v>
      </c>
      <c r="P738" s="3">
        <f t="shared" si="57"/>
        <v>0</v>
      </c>
      <c r="Q738" s="3" t="b">
        <f t="shared" si="58"/>
        <v>0</v>
      </c>
      <c r="R738">
        <f t="shared" si="59"/>
        <v>137</v>
      </c>
    </row>
    <row r="739" spans="1:18" x14ac:dyDescent="0.4">
      <c r="A739">
        <v>398</v>
      </c>
      <c r="B739" t="s">
        <v>2593</v>
      </c>
      <c r="C739" t="s">
        <v>3447</v>
      </c>
      <c r="D739" t="s">
        <v>1097</v>
      </c>
      <c r="E739" t="s">
        <v>1841</v>
      </c>
      <c r="F739" t="s">
        <v>1831</v>
      </c>
      <c r="G739" t="s">
        <v>4</v>
      </c>
      <c r="H739" t="s">
        <v>1096</v>
      </c>
      <c r="I739" s="1">
        <v>427.76676456164307</v>
      </c>
      <c r="J739" s="2">
        <v>44991</v>
      </c>
      <c r="K739">
        <v>109.43</v>
      </c>
      <c r="L739" cm="1">
        <f t="array" ref="L739">_xlfn.IFS(ISBLANK(K739),0,NOT(ISBLANK(K739)),K739)</f>
        <v>109.43</v>
      </c>
      <c r="M739" s="2">
        <v>45149</v>
      </c>
      <c r="N739" s="3">
        <f t="shared" si="55"/>
        <v>2023</v>
      </c>
      <c r="O739" s="3" t="str">
        <f t="shared" si="56"/>
        <v>Aug-2023</v>
      </c>
      <c r="P739" s="3">
        <f t="shared" si="57"/>
        <v>0</v>
      </c>
      <c r="Q739" s="3" t="b">
        <f t="shared" si="58"/>
        <v>0</v>
      </c>
      <c r="R739">
        <f t="shared" si="59"/>
        <v>158</v>
      </c>
    </row>
    <row r="740" spans="1:18" x14ac:dyDescent="0.4">
      <c r="A740">
        <v>92</v>
      </c>
      <c r="B740" t="s">
        <v>2594</v>
      </c>
      <c r="C740" t="s">
        <v>3448</v>
      </c>
      <c r="D740" t="s">
        <v>1649</v>
      </c>
      <c r="E740" t="s">
        <v>1847</v>
      </c>
      <c r="F740" t="s">
        <v>1833</v>
      </c>
      <c r="G740" t="s">
        <v>1</v>
      </c>
      <c r="H740" t="s">
        <v>1648</v>
      </c>
      <c r="I740" s="1">
        <v>427.97008451668574</v>
      </c>
      <c r="J740" s="2">
        <v>45139</v>
      </c>
      <c r="K740">
        <v>478.22</v>
      </c>
      <c r="L740" cm="1">
        <f t="array" ref="L740">_xlfn.IFS(ISBLANK(K740),0,NOT(ISBLANK(K740)),K740)</f>
        <v>478.22</v>
      </c>
      <c r="M740" s="2">
        <v>45051</v>
      </c>
      <c r="N740" s="3">
        <f t="shared" si="55"/>
        <v>2023</v>
      </c>
      <c r="O740" s="3" t="str">
        <f t="shared" si="56"/>
        <v>May-2023</v>
      </c>
      <c r="P740" s="3">
        <f t="shared" si="57"/>
        <v>1</v>
      </c>
      <c r="Q740" s="3" t="b">
        <f t="shared" si="58"/>
        <v>0</v>
      </c>
      <c r="R740">
        <f t="shared" si="59"/>
        <v>-88</v>
      </c>
    </row>
    <row r="741" spans="1:18" x14ac:dyDescent="0.4">
      <c r="A741">
        <v>836</v>
      </c>
      <c r="B741" t="s">
        <v>2595</v>
      </c>
      <c r="C741" t="s">
        <v>3449</v>
      </c>
      <c r="D741" t="s">
        <v>305</v>
      </c>
      <c r="E741" t="s">
        <v>1847</v>
      </c>
      <c r="F741" t="s">
        <v>1835</v>
      </c>
      <c r="G741" t="s">
        <v>4</v>
      </c>
      <c r="H741" t="s">
        <v>304</v>
      </c>
      <c r="I741" s="1">
        <v>428.68342089390677</v>
      </c>
      <c r="J741" s="2">
        <v>44829</v>
      </c>
      <c r="K741">
        <v>479.61</v>
      </c>
      <c r="L741" cm="1">
        <f t="array" ref="L741">_xlfn.IFS(ISBLANK(K741),0,NOT(ISBLANK(K741)),K741)</f>
        <v>479.61</v>
      </c>
      <c r="M741" s="2">
        <v>45009</v>
      </c>
      <c r="N741" s="3">
        <f t="shared" si="55"/>
        <v>2023</v>
      </c>
      <c r="O741" s="3" t="str">
        <f t="shared" si="56"/>
        <v>Mar-2023</v>
      </c>
      <c r="P741" s="3">
        <f t="shared" si="57"/>
        <v>1</v>
      </c>
      <c r="Q741" s="3" t="b">
        <f t="shared" si="58"/>
        <v>0</v>
      </c>
      <c r="R741">
        <f t="shared" si="59"/>
        <v>180</v>
      </c>
    </row>
    <row r="742" spans="1:18" x14ac:dyDescent="0.4">
      <c r="A742">
        <v>936</v>
      </c>
      <c r="B742" t="s">
        <v>2596</v>
      </c>
      <c r="C742" t="s">
        <v>3450</v>
      </c>
      <c r="D742" t="s">
        <v>117</v>
      </c>
      <c r="E742" t="s">
        <v>1841</v>
      </c>
      <c r="F742" t="s">
        <v>1839</v>
      </c>
      <c r="G742" t="s">
        <v>1</v>
      </c>
      <c r="H742" t="s">
        <v>116</v>
      </c>
      <c r="I742" s="1">
        <v>428.94648334259614</v>
      </c>
      <c r="J742" s="2">
        <v>45190</v>
      </c>
      <c r="K742">
        <v>184.6</v>
      </c>
      <c r="L742" cm="1">
        <f t="array" ref="L742">_xlfn.IFS(ISBLANK(K742),0,NOT(ISBLANK(K742)),K742)</f>
        <v>184.6</v>
      </c>
      <c r="M742" s="2">
        <v>45171</v>
      </c>
      <c r="N742" s="3">
        <f t="shared" si="55"/>
        <v>2023</v>
      </c>
      <c r="O742" s="3" t="str">
        <f t="shared" si="56"/>
        <v>Sep-2023</v>
      </c>
      <c r="P742" s="3">
        <f t="shared" si="57"/>
        <v>0</v>
      </c>
      <c r="Q742" s="3" t="b">
        <f t="shared" si="58"/>
        <v>0</v>
      </c>
      <c r="R742">
        <f t="shared" si="59"/>
        <v>-19</v>
      </c>
    </row>
    <row r="743" spans="1:18" x14ac:dyDescent="0.4">
      <c r="A743">
        <v>382</v>
      </c>
      <c r="B743" t="s">
        <v>2597</v>
      </c>
      <c r="C743" t="s">
        <v>3190</v>
      </c>
      <c r="D743" t="s">
        <v>1123</v>
      </c>
      <c r="E743" t="s">
        <v>1842</v>
      </c>
      <c r="F743" t="s">
        <v>1829</v>
      </c>
      <c r="G743" t="s">
        <v>1</v>
      </c>
      <c r="H743" t="s">
        <v>1122</v>
      </c>
      <c r="I743" s="1">
        <v>429.03665831036494</v>
      </c>
      <c r="J743" s="2">
        <v>45202</v>
      </c>
      <c r="K743">
        <v>397.88</v>
      </c>
      <c r="L743" cm="1">
        <f t="array" ref="L743">_xlfn.IFS(ISBLANK(K743),0,NOT(ISBLANK(K743)),K743)</f>
        <v>397.88</v>
      </c>
      <c r="M743" s="2">
        <v>45152</v>
      </c>
      <c r="N743" s="3">
        <f t="shared" si="55"/>
        <v>2023</v>
      </c>
      <c r="O743" s="3" t="str">
        <f t="shared" si="56"/>
        <v>Aug-2023</v>
      </c>
      <c r="P743" s="3">
        <f t="shared" si="57"/>
        <v>0</v>
      </c>
      <c r="Q743" s="3" t="b">
        <f t="shared" si="58"/>
        <v>0</v>
      </c>
      <c r="R743">
        <f t="shared" si="59"/>
        <v>-50</v>
      </c>
    </row>
    <row r="744" spans="1:18" x14ac:dyDescent="0.4">
      <c r="A744">
        <v>989</v>
      </c>
      <c r="B744" t="s">
        <v>2598</v>
      </c>
      <c r="C744" t="s">
        <v>3451</v>
      </c>
      <c r="D744" t="s">
        <v>23</v>
      </c>
      <c r="E744" t="s">
        <v>1848</v>
      </c>
      <c r="F744" t="s">
        <v>1846</v>
      </c>
      <c r="G744" t="s">
        <v>4</v>
      </c>
      <c r="H744" t="s">
        <v>22</v>
      </c>
      <c r="I744" s="1">
        <v>429.17058316876989</v>
      </c>
      <c r="J744" s="2">
        <v>44825</v>
      </c>
      <c r="K744">
        <v>457.15</v>
      </c>
      <c r="L744" cm="1">
        <f t="array" ref="L744">_xlfn.IFS(ISBLANK(K744),0,NOT(ISBLANK(K744)),K744)</f>
        <v>457.15</v>
      </c>
      <c r="M744" s="2">
        <v>44943</v>
      </c>
      <c r="N744" s="3">
        <f t="shared" si="55"/>
        <v>2023</v>
      </c>
      <c r="O744" s="3" t="str">
        <f t="shared" si="56"/>
        <v>Jan-2023</v>
      </c>
      <c r="P744" s="3">
        <f t="shared" si="57"/>
        <v>1</v>
      </c>
      <c r="Q744" s="3" t="b">
        <f t="shared" si="58"/>
        <v>0</v>
      </c>
      <c r="R744">
        <f t="shared" si="59"/>
        <v>118</v>
      </c>
    </row>
    <row r="745" spans="1:18" x14ac:dyDescent="0.4">
      <c r="A745">
        <v>798</v>
      </c>
      <c r="B745" t="s">
        <v>2599</v>
      </c>
      <c r="C745" t="s">
        <v>1909</v>
      </c>
      <c r="D745" t="s">
        <v>379</v>
      </c>
      <c r="E745" t="s">
        <v>1832</v>
      </c>
      <c r="F745" t="s">
        <v>1835</v>
      </c>
      <c r="G745" t="s">
        <v>1</v>
      </c>
      <c r="H745" t="s">
        <v>378</v>
      </c>
      <c r="I745" s="1">
        <v>429.38437389911047</v>
      </c>
      <c r="J745" s="2">
        <v>45032</v>
      </c>
      <c r="K745">
        <v>349.62</v>
      </c>
      <c r="L745" cm="1">
        <f t="array" ref="L745">_xlfn.IFS(ISBLANK(K745),0,NOT(ISBLANK(K745)),K745)</f>
        <v>349.62</v>
      </c>
      <c r="M745" s="2">
        <v>45065</v>
      </c>
      <c r="N745" s="3">
        <f t="shared" si="55"/>
        <v>2023</v>
      </c>
      <c r="O745" s="3" t="str">
        <f t="shared" si="56"/>
        <v>May-2023</v>
      </c>
      <c r="P745" s="3">
        <f t="shared" si="57"/>
        <v>0</v>
      </c>
      <c r="Q745" s="3" t="b">
        <f t="shared" si="58"/>
        <v>0</v>
      </c>
      <c r="R745">
        <f t="shared" si="59"/>
        <v>33</v>
      </c>
    </row>
    <row r="746" spans="1:18" x14ac:dyDescent="0.4">
      <c r="A746">
        <v>172</v>
      </c>
      <c r="B746" t="s">
        <v>2600</v>
      </c>
      <c r="C746" t="s">
        <v>3452</v>
      </c>
      <c r="D746" t="s">
        <v>1509</v>
      </c>
      <c r="E746" t="s">
        <v>1847</v>
      </c>
      <c r="F746" t="s">
        <v>1839</v>
      </c>
      <c r="G746" t="s">
        <v>4</v>
      </c>
      <c r="H746" t="s">
        <v>1508</v>
      </c>
      <c r="I746" s="1">
        <v>430.29368483483734</v>
      </c>
      <c r="J746" s="2">
        <v>44959</v>
      </c>
      <c r="K746">
        <v>270.26</v>
      </c>
      <c r="L746" cm="1">
        <f t="array" ref="L746">_xlfn.IFS(ISBLANK(K746),0,NOT(ISBLANK(K746)),K746)</f>
        <v>270.26</v>
      </c>
      <c r="M746" s="2">
        <v>45177</v>
      </c>
      <c r="N746" s="3">
        <f t="shared" si="55"/>
        <v>2023</v>
      </c>
      <c r="O746" s="3" t="str">
        <f t="shared" si="56"/>
        <v>Sep-2023</v>
      </c>
      <c r="P746" s="3">
        <f t="shared" si="57"/>
        <v>0</v>
      </c>
      <c r="Q746" s="3" t="b">
        <f t="shared" si="58"/>
        <v>0</v>
      </c>
      <c r="R746">
        <f t="shared" si="59"/>
        <v>218</v>
      </c>
    </row>
    <row r="747" spans="1:18" x14ac:dyDescent="0.4">
      <c r="A747">
        <v>255</v>
      </c>
      <c r="B747" t="s">
        <v>2601</v>
      </c>
      <c r="C747" t="s">
        <v>3453</v>
      </c>
      <c r="D747" t="s">
        <v>1359</v>
      </c>
      <c r="E747" t="s">
        <v>1832</v>
      </c>
      <c r="F747" t="s">
        <v>1833</v>
      </c>
      <c r="G747" t="s">
        <v>1</v>
      </c>
      <c r="H747" t="s">
        <v>1358</v>
      </c>
      <c r="I747" s="1">
        <v>431.84773484614681</v>
      </c>
      <c r="J747" s="2">
        <v>45119</v>
      </c>
      <c r="K747">
        <v>247.37</v>
      </c>
      <c r="L747" cm="1">
        <f t="array" ref="L747">_xlfn.IFS(ISBLANK(K747),0,NOT(ISBLANK(K747)),K747)</f>
        <v>247.37</v>
      </c>
      <c r="M747" s="2">
        <v>45058</v>
      </c>
      <c r="N747" s="3">
        <f t="shared" si="55"/>
        <v>2023</v>
      </c>
      <c r="O747" s="3" t="str">
        <f t="shared" si="56"/>
        <v>May-2023</v>
      </c>
      <c r="P747" s="3">
        <f t="shared" si="57"/>
        <v>0</v>
      </c>
      <c r="Q747" s="3" t="b">
        <f t="shared" si="58"/>
        <v>0</v>
      </c>
      <c r="R747">
        <f t="shared" si="59"/>
        <v>-61</v>
      </c>
    </row>
    <row r="748" spans="1:18" x14ac:dyDescent="0.4">
      <c r="A748">
        <v>368</v>
      </c>
      <c r="B748" t="s">
        <v>2602</v>
      </c>
      <c r="C748" t="s">
        <v>3454</v>
      </c>
      <c r="D748" t="s">
        <v>1151</v>
      </c>
      <c r="E748" t="s">
        <v>1842</v>
      </c>
      <c r="F748" t="s">
        <v>1849</v>
      </c>
      <c r="G748" t="s">
        <v>1</v>
      </c>
      <c r="H748" t="s">
        <v>1150</v>
      </c>
      <c r="I748" s="1">
        <v>432.53964181124337</v>
      </c>
      <c r="J748" s="2">
        <v>45001</v>
      </c>
      <c r="K748">
        <v>135.43</v>
      </c>
      <c r="L748" cm="1">
        <f t="array" ref="L748">_xlfn.IFS(ISBLANK(K748),0,NOT(ISBLANK(K748)),K748)</f>
        <v>135.43</v>
      </c>
      <c r="M748" s="2">
        <v>45230</v>
      </c>
      <c r="N748" s="3">
        <f t="shared" si="55"/>
        <v>2023</v>
      </c>
      <c r="O748" s="3" t="str">
        <f t="shared" si="56"/>
        <v>Oct-2023</v>
      </c>
      <c r="P748" s="3">
        <f t="shared" si="57"/>
        <v>0</v>
      </c>
      <c r="Q748" s="3" t="b">
        <f t="shared" si="58"/>
        <v>0</v>
      </c>
      <c r="R748">
        <f t="shared" si="59"/>
        <v>229</v>
      </c>
    </row>
    <row r="749" spans="1:18" x14ac:dyDescent="0.4">
      <c r="A749">
        <v>744</v>
      </c>
      <c r="B749" t="s">
        <v>2603</v>
      </c>
      <c r="C749" t="s">
        <v>3455</v>
      </c>
      <c r="D749" t="s">
        <v>479</v>
      </c>
      <c r="E749" t="s">
        <v>1842</v>
      </c>
      <c r="F749" t="s">
        <v>1837</v>
      </c>
      <c r="G749" t="s">
        <v>4</v>
      </c>
      <c r="H749" t="s">
        <v>478</v>
      </c>
      <c r="I749" s="1">
        <v>433.73073197090508</v>
      </c>
      <c r="J749" s="2">
        <v>44947</v>
      </c>
      <c r="K749">
        <v>162.88999999999999</v>
      </c>
      <c r="L749" cm="1">
        <f t="array" ref="L749">_xlfn.IFS(ISBLANK(K749),0,NOT(ISBLANK(K749)),K749)</f>
        <v>162.88999999999999</v>
      </c>
      <c r="M749" s="2">
        <v>44935</v>
      </c>
      <c r="N749" s="3">
        <f t="shared" si="55"/>
        <v>2023</v>
      </c>
      <c r="O749" s="3" t="str">
        <f t="shared" si="56"/>
        <v>Jan-2023</v>
      </c>
      <c r="P749" s="3">
        <f t="shared" si="57"/>
        <v>0</v>
      </c>
      <c r="Q749" s="3" t="b">
        <f t="shared" si="58"/>
        <v>0</v>
      </c>
      <c r="R749">
        <f t="shared" si="59"/>
        <v>-12</v>
      </c>
    </row>
    <row r="750" spans="1:18" x14ac:dyDescent="0.4">
      <c r="A750">
        <v>966</v>
      </c>
      <c r="B750" t="s">
        <v>2604</v>
      </c>
      <c r="C750" t="s">
        <v>3456</v>
      </c>
      <c r="D750" t="s">
        <v>63</v>
      </c>
      <c r="E750" t="s">
        <v>1840</v>
      </c>
      <c r="F750" t="s">
        <v>1829</v>
      </c>
      <c r="G750" t="s">
        <v>1</v>
      </c>
      <c r="H750" t="s">
        <v>62</v>
      </c>
      <c r="I750" s="1">
        <v>434.12056081068647</v>
      </c>
      <c r="J750" s="2">
        <v>44815</v>
      </c>
      <c r="K750">
        <v>155.69</v>
      </c>
      <c r="L750" cm="1">
        <f t="array" ref="L750">_xlfn.IFS(ISBLANK(K750),0,NOT(ISBLANK(K750)),K750)</f>
        <v>155.69</v>
      </c>
      <c r="M750" s="2">
        <v>44921</v>
      </c>
      <c r="N750" s="3">
        <f t="shared" si="55"/>
        <v>2022</v>
      </c>
      <c r="O750" s="3" t="str">
        <f t="shared" si="56"/>
        <v>Dec-2022</v>
      </c>
      <c r="P750" s="3">
        <f t="shared" si="57"/>
        <v>0</v>
      </c>
      <c r="Q750" s="3" t="b">
        <f t="shared" si="58"/>
        <v>0</v>
      </c>
      <c r="R750">
        <f t="shared" si="59"/>
        <v>106</v>
      </c>
    </row>
    <row r="751" spans="1:18" x14ac:dyDescent="0.4">
      <c r="A751">
        <v>113</v>
      </c>
      <c r="B751" t="s">
        <v>2605</v>
      </c>
      <c r="C751" t="s">
        <v>3457</v>
      </c>
      <c r="D751" t="s">
        <v>1617</v>
      </c>
      <c r="E751" t="s">
        <v>1850</v>
      </c>
      <c r="F751" t="s">
        <v>1837</v>
      </c>
      <c r="G751" t="s">
        <v>4</v>
      </c>
      <c r="H751" t="s">
        <v>1616</v>
      </c>
      <c r="I751" s="1">
        <v>434.59059531858526</v>
      </c>
      <c r="J751" s="2">
        <v>44921</v>
      </c>
      <c r="K751">
        <v>333.66</v>
      </c>
      <c r="L751" cm="1">
        <f t="array" ref="L751">_xlfn.IFS(ISBLANK(K751),0,NOT(ISBLANK(K751)),K751)</f>
        <v>333.66</v>
      </c>
      <c r="M751" s="2">
        <v>44995</v>
      </c>
      <c r="N751" s="3">
        <f t="shared" si="55"/>
        <v>2023</v>
      </c>
      <c r="O751" s="3" t="str">
        <f t="shared" si="56"/>
        <v>Mar-2023</v>
      </c>
      <c r="P751" s="3">
        <f t="shared" si="57"/>
        <v>0</v>
      </c>
      <c r="Q751" s="3" t="b">
        <f t="shared" si="58"/>
        <v>0</v>
      </c>
      <c r="R751">
        <f t="shared" si="59"/>
        <v>74</v>
      </c>
    </row>
    <row r="752" spans="1:18" x14ac:dyDescent="0.4">
      <c r="A752">
        <v>996</v>
      </c>
      <c r="B752" t="s">
        <v>2606</v>
      </c>
      <c r="C752" t="s">
        <v>3458</v>
      </c>
      <c r="D752" t="s">
        <v>11</v>
      </c>
      <c r="E752" t="s">
        <v>1836</v>
      </c>
      <c r="F752" t="s">
        <v>1844</v>
      </c>
      <c r="G752" t="s">
        <v>1</v>
      </c>
      <c r="H752" t="s">
        <v>10</v>
      </c>
      <c r="I752" s="1">
        <v>435.17234489474163</v>
      </c>
      <c r="J752" s="2">
        <v>44897</v>
      </c>
      <c r="K752">
        <v>455.95</v>
      </c>
      <c r="L752" cm="1">
        <f t="array" ref="L752">_xlfn.IFS(ISBLANK(K752),0,NOT(ISBLANK(K752)),K752)</f>
        <v>455.95</v>
      </c>
      <c r="M752" s="2">
        <v>45168</v>
      </c>
      <c r="N752" s="3">
        <f t="shared" si="55"/>
        <v>2023</v>
      </c>
      <c r="O752" s="3" t="str">
        <f t="shared" si="56"/>
        <v>Aug-2023</v>
      </c>
      <c r="P752" s="3">
        <f t="shared" si="57"/>
        <v>1</v>
      </c>
      <c r="Q752" s="3" t="b">
        <f t="shared" si="58"/>
        <v>0</v>
      </c>
      <c r="R752">
        <f t="shared" si="59"/>
        <v>271</v>
      </c>
    </row>
    <row r="753" spans="1:18" x14ac:dyDescent="0.4">
      <c r="A753">
        <v>672</v>
      </c>
      <c r="B753" t="s">
        <v>2607</v>
      </c>
      <c r="C753" t="s">
        <v>3459</v>
      </c>
      <c r="D753" t="s">
        <v>601</v>
      </c>
      <c r="E753" t="s">
        <v>1834</v>
      </c>
      <c r="F753" t="s">
        <v>1849</v>
      </c>
      <c r="G753" t="s">
        <v>4</v>
      </c>
      <c r="H753" t="s">
        <v>600</v>
      </c>
      <c r="I753" s="1">
        <v>435.25857182439086</v>
      </c>
      <c r="J753" s="2">
        <v>44839</v>
      </c>
      <c r="K753">
        <v>397.49</v>
      </c>
      <c r="L753" cm="1">
        <f t="array" ref="L753">_xlfn.IFS(ISBLANK(K753),0,NOT(ISBLANK(K753)),K753)</f>
        <v>397.49</v>
      </c>
      <c r="M753" s="2">
        <v>45239</v>
      </c>
      <c r="N753" s="3">
        <f t="shared" si="55"/>
        <v>2023</v>
      </c>
      <c r="O753" s="3" t="str">
        <f t="shared" si="56"/>
        <v>Nov-2023</v>
      </c>
      <c r="P753" s="3">
        <f t="shared" si="57"/>
        <v>0</v>
      </c>
      <c r="Q753" s="3" t="b">
        <f t="shared" si="58"/>
        <v>0</v>
      </c>
      <c r="R753">
        <f t="shared" si="59"/>
        <v>400</v>
      </c>
    </row>
    <row r="754" spans="1:18" x14ac:dyDescent="0.4">
      <c r="A754">
        <v>850</v>
      </c>
      <c r="B754" t="s">
        <v>2608</v>
      </c>
      <c r="C754" t="s">
        <v>3459</v>
      </c>
      <c r="D754" t="s">
        <v>279</v>
      </c>
      <c r="E754" t="s">
        <v>1845</v>
      </c>
      <c r="F754" t="s">
        <v>1831</v>
      </c>
      <c r="G754" t="s">
        <v>4</v>
      </c>
      <c r="H754" t="s">
        <v>278</v>
      </c>
      <c r="I754" s="1">
        <v>435.7447720087718</v>
      </c>
      <c r="J754" s="2">
        <v>45128</v>
      </c>
      <c r="K754">
        <v>369.33</v>
      </c>
      <c r="L754" cm="1">
        <f t="array" ref="L754">_xlfn.IFS(ISBLANK(K754),0,NOT(ISBLANK(K754)),K754)</f>
        <v>369.33</v>
      </c>
      <c r="M754" s="2">
        <v>45206</v>
      </c>
      <c r="N754" s="3">
        <f t="shared" si="55"/>
        <v>2023</v>
      </c>
      <c r="O754" s="3" t="str">
        <f t="shared" si="56"/>
        <v>Oct-2023</v>
      </c>
      <c r="P754" s="3">
        <f t="shared" si="57"/>
        <v>0</v>
      </c>
      <c r="Q754" s="3" t="b">
        <f t="shared" si="58"/>
        <v>0</v>
      </c>
      <c r="R754">
        <f t="shared" si="59"/>
        <v>78</v>
      </c>
    </row>
    <row r="755" spans="1:18" x14ac:dyDescent="0.4">
      <c r="A755">
        <v>201</v>
      </c>
      <c r="B755" t="s">
        <v>2609</v>
      </c>
      <c r="C755" t="s">
        <v>3460</v>
      </c>
      <c r="D755" t="s">
        <v>1461</v>
      </c>
      <c r="E755" t="s">
        <v>1841</v>
      </c>
      <c r="F755" t="s">
        <v>1833</v>
      </c>
      <c r="G755" t="s">
        <v>1</v>
      </c>
      <c r="H755" t="s">
        <v>1460</v>
      </c>
      <c r="I755" s="1">
        <v>436.67061589415874</v>
      </c>
      <c r="J755" s="2">
        <v>44985</v>
      </c>
      <c r="K755">
        <v>451.91</v>
      </c>
      <c r="L755" cm="1">
        <f t="array" ref="L755">_xlfn.IFS(ISBLANK(K755),0,NOT(ISBLANK(K755)),K755)</f>
        <v>451.91</v>
      </c>
      <c r="M755" s="2">
        <v>44912</v>
      </c>
      <c r="N755" s="3">
        <f t="shared" si="55"/>
        <v>2022</v>
      </c>
      <c r="O755" s="3" t="str">
        <f t="shared" si="56"/>
        <v>Dec-2022</v>
      </c>
      <c r="P755" s="3">
        <f t="shared" si="57"/>
        <v>1</v>
      </c>
      <c r="Q755" s="3" t="b">
        <f t="shared" si="58"/>
        <v>0</v>
      </c>
      <c r="R755">
        <f t="shared" si="59"/>
        <v>-73</v>
      </c>
    </row>
    <row r="756" spans="1:18" x14ac:dyDescent="0.4">
      <c r="A756">
        <v>228</v>
      </c>
      <c r="B756" t="s">
        <v>2610</v>
      </c>
      <c r="C756" t="s">
        <v>3461</v>
      </c>
      <c r="D756" t="s">
        <v>1407</v>
      </c>
      <c r="E756" t="s">
        <v>1840</v>
      </c>
      <c r="F756" t="s">
        <v>1831</v>
      </c>
      <c r="G756" t="s">
        <v>1</v>
      </c>
      <c r="H756" t="s">
        <v>1406</v>
      </c>
      <c r="I756" s="1">
        <v>436.82777832190186</v>
      </c>
      <c r="J756" s="2">
        <v>45095</v>
      </c>
      <c r="K756">
        <v>431.97</v>
      </c>
      <c r="L756" cm="1">
        <f t="array" ref="L756">_xlfn.IFS(ISBLANK(K756),0,NOT(ISBLANK(K756)),K756)</f>
        <v>431.97</v>
      </c>
      <c r="M756" s="2">
        <v>44902</v>
      </c>
      <c r="N756" s="3">
        <f t="shared" si="55"/>
        <v>2022</v>
      </c>
      <c r="O756" s="3" t="str">
        <f t="shared" si="56"/>
        <v>Dec-2022</v>
      </c>
      <c r="P756" s="3">
        <f t="shared" si="57"/>
        <v>0</v>
      </c>
      <c r="Q756" s="3" t="b">
        <f t="shared" si="58"/>
        <v>0</v>
      </c>
      <c r="R756">
        <f t="shared" si="59"/>
        <v>-193</v>
      </c>
    </row>
    <row r="757" spans="1:18" x14ac:dyDescent="0.4">
      <c r="A757">
        <v>306</v>
      </c>
      <c r="B757" t="s">
        <v>2611</v>
      </c>
      <c r="C757" t="s">
        <v>3462</v>
      </c>
      <c r="D757" t="s">
        <v>1263</v>
      </c>
      <c r="E757" t="s">
        <v>1842</v>
      </c>
      <c r="F757" t="s">
        <v>1852</v>
      </c>
      <c r="G757" t="s">
        <v>4</v>
      </c>
      <c r="H757" t="s">
        <v>1262</v>
      </c>
      <c r="I757" s="1">
        <v>437.05915312546375</v>
      </c>
      <c r="J757" s="2">
        <v>45056</v>
      </c>
      <c r="K757">
        <v>155.76</v>
      </c>
      <c r="L757" cm="1">
        <f t="array" ref="L757">_xlfn.IFS(ISBLANK(K757),0,NOT(ISBLANK(K757)),K757)</f>
        <v>155.76</v>
      </c>
      <c r="M757" s="2">
        <v>45170</v>
      </c>
      <c r="N757" s="3">
        <f t="shared" si="55"/>
        <v>2023</v>
      </c>
      <c r="O757" s="3" t="str">
        <f t="shared" si="56"/>
        <v>Sep-2023</v>
      </c>
      <c r="P757" s="3">
        <f t="shared" si="57"/>
        <v>0</v>
      </c>
      <c r="Q757" s="3" t="b">
        <f t="shared" si="58"/>
        <v>0</v>
      </c>
      <c r="R757">
        <f t="shared" si="59"/>
        <v>114</v>
      </c>
    </row>
    <row r="758" spans="1:18" x14ac:dyDescent="0.4">
      <c r="A758">
        <v>272</v>
      </c>
      <c r="B758" t="s">
        <v>2612</v>
      </c>
      <c r="C758" t="s">
        <v>3463</v>
      </c>
      <c r="D758" t="s">
        <v>1327</v>
      </c>
      <c r="E758" t="s">
        <v>1836</v>
      </c>
      <c r="F758" t="s">
        <v>1829</v>
      </c>
      <c r="G758" t="s">
        <v>1</v>
      </c>
      <c r="H758" t="s">
        <v>1326</v>
      </c>
      <c r="I758" s="1">
        <v>437.5700926355504</v>
      </c>
      <c r="J758" s="2">
        <v>44917</v>
      </c>
      <c r="K758">
        <v>471.93</v>
      </c>
      <c r="L758" cm="1">
        <f t="array" ref="L758">_xlfn.IFS(ISBLANK(K758),0,NOT(ISBLANK(K758)),K758)</f>
        <v>471.93</v>
      </c>
      <c r="M758" s="2">
        <v>45190</v>
      </c>
      <c r="N758" s="3">
        <f t="shared" si="55"/>
        <v>2023</v>
      </c>
      <c r="O758" s="3" t="str">
        <f t="shared" si="56"/>
        <v>Sep-2023</v>
      </c>
      <c r="P758" s="3">
        <f t="shared" si="57"/>
        <v>1</v>
      </c>
      <c r="Q758" s="3" t="b">
        <f t="shared" si="58"/>
        <v>0</v>
      </c>
      <c r="R758">
        <f t="shared" si="59"/>
        <v>273</v>
      </c>
    </row>
    <row r="759" spans="1:18" x14ac:dyDescent="0.4">
      <c r="A759">
        <v>251</v>
      </c>
      <c r="B759" t="s">
        <v>2613</v>
      </c>
      <c r="C759" t="s">
        <v>3464</v>
      </c>
      <c r="D759" t="s">
        <v>1367</v>
      </c>
      <c r="E759" t="s">
        <v>1848</v>
      </c>
      <c r="F759" t="s">
        <v>1853</v>
      </c>
      <c r="G759" t="s">
        <v>4</v>
      </c>
      <c r="H759" t="s">
        <v>1366</v>
      </c>
      <c r="I759" s="1">
        <v>437.65599570308603</v>
      </c>
      <c r="J759" s="2">
        <v>45024</v>
      </c>
      <c r="K759">
        <v>494.54</v>
      </c>
      <c r="L759" cm="1">
        <f t="array" ref="L759">_xlfn.IFS(ISBLANK(K759),0,NOT(ISBLANK(K759)),K759)</f>
        <v>494.54</v>
      </c>
      <c r="M759" s="2">
        <v>44961</v>
      </c>
      <c r="N759" s="3">
        <f t="shared" si="55"/>
        <v>2023</v>
      </c>
      <c r="O759" s="3" t="str">
        <f t="shared" si="56"/>
        <v>Feb-2023</v>
      </c>
      <c r="P759" s="3">
        <f t="shared" si="57"/>
        <v>1</v>
      </c>
      <c r="Q759" s="3" t="b">
        <f t="shared" si="58"/>
        <v>0</v>
      </c>
      <c r="R759">
        <f t="shared" si="59"/>
        <v>-63</v>
      </c>
    </row>
    <row r="760" spans="1:18" x14ac:dyDescent="0.4">
      <c r="A760">
        <v>976</v>
      </c>
      <c r="B760" t="s">
        <v>2614</v>
      </c>
      <c r="C760" t="s">
        <v>3465</v>
      </c>
      <c r="D760" t="s">
        <v>47</v>
      </c>
      <c r="E760" t="s">
        <v>1828</v>
      </c>
      <c r="F760" t="s">
        <v>1835</v>
      </c>
      <c r="G760" t="s">
        <v>4</v>
      </c>
      <c r="H760" t="s">
        <v>46</v>
      </c>
      <c r="I760" s="1">
        <v>437.763545941416</v>
      </c>
      <c r="J760" s="2">
        <v>44934</v>
      </c>
      <c r="K760">
        <v>192.24</v>
      </c>
      <c r="L760" cm="1">
        <f t="array" ref="L760">_xlfn.IFS(ISBLANK(K760),0,NOT(ISBLANK(K760)),K760)</f>
        <v>192.24</v>
      </c>
      <c r="M760" s="2">
        <v>45191</v>
      </c>
      <c r="N760" s="3">
        <f t="shared" si="55"/>
        <v>2023</v>
      </c>
      <c r="O760" s="3" t="str">
        <f t="shared" si="56"/>
        <v>Sep-2023</v>
      </c>
      <c r="P760" s="3">
        <f t="shared" si="57"/>
        <v>0</v>
      </c>
      <c r="Q760" s="3" t="b">
        <f t="shared" si="58"/>
        <v>0</v>
      </c>
      <c r="R760">
        <f t="shared" si="59"/>
        <v>257</v>
      </c>
    </row>
    <row r="761" spans="1:18" x14ac:dyDescent="0.4">
      <c r="A761">
        <v>439</v>
      </c>
      <c r="B761" t="s">
        <v>2615</v>
      </c>
      <c r="C761" t="s">
        <v>3466</v>
      </c>
      <c r="D761" t="s">
        <v>1025</v>
      </c>
      <c r="E761" t="s">
        <v>1830</v>
      </c>
      <c r="F761" t="s">
        <v>1837</v>
      </c>
      <c r="G761" t="s">
        <v>1</v>
      </c>
      <c r="H761" t="s">
        <v>1024</v>
      </c>
      <c r="I761" s="1">
        <v>438.63815033883918</v>
      </c>
      <c r="J761" s="2">
        <v>45113</v>
      </c>
      <c r="K761">
        <v>230.7</v>
      </c>
      <c r="L761" cm="1">
        <f t="array" ref="L761">_xlfn.IFS(ISBLANK(K761),0,NOT(ISBLANK(K761)),K761)</f>
        <v>230.7</v>
      </c>
      <c r="M761" s="2">
        <v>44917</v>
      </c>
      <c r="N761" s="3">
        <f t="shared" si="55"/>
        <v>2022</v>
      </c>
      <c r="O761" s="3" t="str">
        <f t="shared" si="56"/>
        <v>Dec-2022</v>
      </c>
      <c r="P761" s="3">
        <f t="shared" si="57"/>
        <v>0</v>
      </c>
      <c r="Q761" s="3" t="b">
        <f t="shared" si="58"/>
        <v>0</v>
      </c>
      <c r="R761">
        <f t="shared" si="59"/>
        <v>-196</v>
      </c>
    </row>
    <row r="762" spans="1:18" x14ac:dyDescent="0.4">
      <c r="A762">
        <v>529</v>
      </c>
      <c r="B762" t="s">
        <v>2616</v>
      </c>
      <c r="C762" t="s">
        <v>3467</v>
      </c>
      <c r="D762" t="s">
        <v>861</v>
      </c>
      <c r="E762" t="s">
        <v>1850</v>
      </c>
      <c r="F762" t="s">
        <v>1829</v>
      </c>
      <c r="G762" t="s">
        <v>4</v>
      </c>
      <c r="H762" t="s">
        <v>860</v>
      </c>
      <c r="I762" s="1">
        <v>438.87797658413825</v>
      </c>
      <c r="J762" s="2">
        <v>44879</v>
      </c>
      <c r="K762">
        <v>355.84</v>
      </c>
      <c r="L762" cm="1">
        <f t="array" ref="L762">_xlfn.IFS(ISBLANK(K762),0,NOT(ISBLANK(K762)),K762)</f>
        <v>355.84</v>
      </c>
      <c r="M762" s="2">
        <v>45179</v>
      </c>
      <c r="N762" s="3">
        <f t="shared" si="55"/>
        <v>2023</v>
      </c>
      <c r="O762" s="3" t="str">
        <f t="shared" si="56"/>
        <v>Sep-2023</v>
      </c>
      <c r="P762" s="3">
        <f t="shared" si="57"/>
        <v>0</v>
      </c>
      <c r="Q762" s="3" t="b">
        <f t="shared" si="58"/>
        <v>0</v>
      </c>
      <c r="R762">
        <f t="shared" si="59"/>
        <v>300</v>
      </c>
    </row>
    <row r="763" spans="1:18" x14ac:dyDescent="0.4">
      <c r="A763">
        <v>926</v>
      </c>
      <c r="B763" t="s">
        <v>2617</v>
      </c>
      <c r="C763" t="s">
        <v>3468</v>
      </c>
      <c r="D763" t="s">
        <v>137</v>
      </c>
      <c r="E763" t="s">
        <v>1847</v>
      </c>
      <c r="F763" t="s">
        <v>1835</v>
      </c>
      <c r="G763" t="s">
        <v>4</v>
      </c>
      <c r="H763" t="s">
        <v>136</v>
      </c>
      <c r="I763" s="1">
        <v>439.37249900773668</v>
      </c>
      <c r="J763" s="2"/>
      <c r="K763">
        <v>408.68</v>
      </c>
      <c r="L763" cm="1">
        <f t="array" ref="L763">_xlfn.IFS(ISBLANK(K763),0,NOT(ISBLANK(K763)),K763)</f>
        <v>408.68</v>
      </c>
      <c r="M763" s="2">
        <v>45235</v>
      </c>
      <c r="N763" s="3">
        <f t="shared" si="55"/>
        <v>2023</v>
      </c>
      <c r="O763" s="3" t="str">
        <f t="shared" si="56"/>
        <v>Nov-2023</v>
      </c>
      <c r="P763" s="3">
        <f t="shared" si="57"/>
        <v>0</v>
      </c>
      <c r="Q763" s="3" t="b">
        <f t="shared" si="58"/>
        <v>1</v>
      </c>
      <c r="R763" t="str">
        <f t="shared" si="59"/>
        <v/>
      </c>
    </row>
    <row r="764" spans="1:18" x14ac:dyDescent="0.4">
      <c r="A764">
        <v>402</v>
      </c>
      <c r="B764" t="s">
        <v>2618</v>
      </c>
      <c r="C764" t="s">
        <v>3469</v>
      </c>
      <c r="D764" t="s">
        <v>1089</v>
      </c>
      <c r="E764" t="s">
        <v>1847</v>
      </c>
      <c r="F764" t="s">
        <v>1833</v>
      </c>
      <c r="G764" t="s">
        <v>1</v>
      </c>
      <c r="H764" t="s">
        <v>1088</v>
      </c>
      <c r="I764" s="1">
        <v>439.72366740862117</v>
      </c>
      <c r="J764" s="2">
        <v>45171</v>
      </c>
      <c r="K764">
        <v>107.19</v>
      </c>
      <c r="L764" cm="1">
        <f t="array" ref="L764">_xlfn.IFS(ISBLANK(K764),0,NOT(ISBLANK(K764)),K764)</f>
        <v>107.19</v>
      </c>
      <c r="M764" s="2">
        <v>44892</v>
      </c>
      <c r="N764" s="3">
        <f t="shared" si="55"/>
        <v>2022</v>
      </c>
      <c r="O764" s="3" t="str">
        <f t="shared" si="56"/>
        <v>Nov-2022</v>
      </c>
      <c r="P764" s="3">
        <f t="shared" si="57"/>
        <v>0</v>
      </c>
      <c r="Q764" s="3" t="b">
        <f t="shared" si="58"/>
        <v>0</v>
      </c>
      <c r="R764">
        <f t="shared" si="59"/>
        <v>-279</v>
      </c>
    </row>
    <row r="765" spans="1:18" x14ac:dyDescent="0.4">
      <c r="A765">
        <v>838</v>
      </c>
      <c r="B765" t="s">
        <v>2619</v>
      </c>
      <c r="C765" t="s">
        <v>3470</v>
      </c>
      <c r="D765" t="s">
        <v>301</v>
      </c>
      <c r="E765" t="s">
        <v>1850</v>
      </c>
      <c r="F765" t="s">
        <v>1837</v>
      </c>
      <c r="G765" t="s">
        <v>4</v>
      </c>
      <c r="H765" t="s">
        <v>300</v>
      </c>
      <c r="I765" s="1">
        <v>439.80480374134186</v>
      </c>
      <c r="J765" s="2">
        <v>45059</v>
      </c>
      <c r="K765">
        <v>320.27</v>
      </c>
      <c r="L765" cm="1">
        <f t="array" ref="L765">_xlfn.IFS(ISBLANK(K765),0,NOT(ISBLANK(K765)),K765)</f>
        <v>320.27</v>
      </c>
      <c r="M765" s="2">
        <v>44926</v>
      </c>
      <c r="N765" s="3">
        <f t="shared" si="55"/>
        <v>2022</v>
      </c>
      <c r="O765" s="3" t="str">
        <f t="shared" si="56"/>
        <v>Dec-2022</v>
      </c>
      <c r="P765" s="3">
        <f t="shared" si="57"/>
        <v>0</v>
      </c>
      <c r="Q765" s="3" t="b">
        <f t="shared" si="58"/>
        <v>0</v>
      </c>
      <c r="R765">
        <f t="shared" si="59"/>
        <v>-133</v>
      </c>
    </row>
    <row r="766" spans="1:18" x14ac:dyDescent="0.4">
      <c r="A766">
        <v>776</v>
      </c>
      <c r="B766" t="s">
        <v>2620</v>
      </c>
      <c r="C766" t="s">
        <v>3471</v>
      </c>
      <c r="D766" t="s">
        <v>417</v>
      </c>
      <c r="E766" t="s">
        <v>1847</v>
      </c>
      <c r="F766" t="s">
        <v>1839</v>
      </c>
      <c r="G766" t="s">
        <v>1</v>
      </c>
      <c r="H766" t="s">
        <v>416</v>
      </c>
      <c r="I766" s="1">
        <v>440.02493201922954</v>
      </c>
      <c r="J766" s="2">
        <v>45072</v>
      </c>
      <c r="K766">
        <v>123.59</v>
      </c>
      <c r="L766" cm="1">
        <f t="array" ref="L766">_xlfn.IFS(ISBLANK(K766),0,NOT(ISBLANK(K766)),K766)</f>
        <v>123.59</v>
      </c>
      <c r="M766" s="2">
        <v>44938</v>
      </c>
      <c r="N766" s="3">
        <f t="shared" si="55"/>
        <v>2023</v>
      </c>
      <c r="O766" s="3" t="str">
        <f t="shared" si="56"/>
        <v>Jan-2023</v>
      </c>
      <c r="P766" s="3">
        <f t="shared" si="57"/>
        <v>0</v>
      </c>
      <c r="Q766" s="3" t="b">
        <f t="shared" si="58"/>
        <v>0</v>
      </c>
      <c r="R766">
        <f t="shared" si="59"/>
        <v>-134</v>
      </c>
    </row>
    <row r="767" spans="1:18" x14ac:dyDescent="0.4">
      <c r="A767">
        <v>403</v>
      </c>
      <c r="B767" t="s">
        <v>2621</v>
      </c>
      <c r="C767" t="s">
        <v>3472</v>
      </c>
      <c r="D767" t="s">
        <v>1087</v>
      </c>
      <c r="E767" t="s">
        <v>1848</v>
      </c>
      <c r="F767" t="s">
        <v>1839</v>
      </c>
      <c r="G767" t="s">
        <v>1</v>
      </c>
      <c r="H767" t="s">
        <v>1086</v>
      </c>
      <c r="I767" s="1">
        <v>441.32190076242142</v>
      </c>
      <c r="J767" s="2">
        <v>44987</v>
      </c>
      <c r="K767">
        <v>493.06</v>
      </c>
      <c r="L767" cm="1">
        <f t="array" ref="L767">_xlfn.IFS(ISBLANK(K767),0,NOT(ISBLANK(K767)),K767)</f>
        <v>493.06</v>
      </c>
      <c r="M767" s="2">
        <v>44936</v>
      </c>
      <c r="N767" s="3">
        <f t="shared" si="55"/>
        <v>2023</v>
      </c>
      <c r="O767" s="3" t="str">
        <f t="shared" si="56"/>
        <v>Jan-2023</v>
      </c>
      <c r="P767" s="3">
        <f t="shared" si="57"/>
        <v>1</v>
      </c>
      <c r="Q767" s="3" t="b">
        <f t="shared" si="58"/>
        <v>0</v>
      </c>
      <c r="R767">
        <f t="shared" si="59"/>
        <v>-51</v>
      </c>
    </row>
    <row r="768" spans="1:18" x14ac:dyDescent="0.4">
      <c r="A768">
        <v>91</v>
      </c>
      <c r="B768" t="s">
        <v>2406</v>
      </c>
      <c r="C768" t="s">
        <v>3473</v>
      </c>
      <c r="D768" t="s">
        <v>1651</v>
      </c>
      <c r="E768" t="s">
        <v>1845</v>
      </c>
      <c r="F768" t="s">
        <v>1853</v>
      </c>
      <c r="G768" t="s">
        <v>4</v>
      </c>
      <c r="H768" t="s">
        <v>1650</v>
      </c>
      <c r="I768" s="1">
        <v>442.25912265464245</v>
      </c>
      <c r="J768" s="2">
        <v>45102</v>
      </c>
      <c r="K768">
        <v>223.43</v>
      </c>
      <c r="L768" cm="1">
        <f t="array" ref="L768">_xlfn.IFS(ISBLANK(K768),0,NOT(ISBLANK(K768)),K768)</f>
        <v>223.43</v>
      </c>
      <c r="M768" s="2">
        <v>45160</v>
      </c>
      <c r="N768" s="3">
        <f t="shared" si="55"/>
        <v>2023</v>
      </c>
      <c r="O768" s="3" t="str">
        <f t="shared" si="56"/>
        <v>Aug-2023</v>
      </c>
      <c r="P768" s="3">
        <f t="shared" si="57"/>
        <v>0</v>
      </c>
      <c r="Q768" s="3" t="b">
        <f t="shared" si="58"/>
        <v>0</v>
      </c>
      <c r="R768">
        <f t="shared" si="59"/>
        <v>58</v>
      </c>
    </row>
    <row r="769" spans="1:18" x14ac:dyDescent="0.4">
      <c r="A769">
        <v>48</v>
      </c>
      <c r="B769" t="s">
        <v>2622</v>
      </c>
      <c r="C769" t="s">
        <v>3474</v>
      </c>
      <c r="D769" t="s">
        <v>1725</v>
      </c>
      <c r="E769" t="s">
        <v>1830</v>
      </c>
      <c r="F769" t="s">
        <v>1844</v>
      </c>
      <c r="G769" t="s">
        <v>4</v>
      </c>
      <c r="H769" t="s">
        <v>1724</v>
      </c>
      <c r="I769" s="1">
        <v>443.62523115977001</v>
      </c>
      <c r="J769" s="2">
        <v>45083</v>
      </c>
      <c r="K769">
        <v>124.69</v>
      </c>
      <c r="L769" cm="1">
        <f t="array" ref="L769">_xlfn.IFS(ISBLANK(K769),0,NOT(ISBLANK(K769)),K769)</f>
        <v>124.69</v>
      </c>
      <c r="M769" s="2">
        <v>44947</v>
      </c>
      <c r="N769" s="3">
        <f t="shared" si="55"/>
        <v>2023</v>
      </c>
      <c r="O769" s="3" t="str">
        <f t="shared" si="56"/>
        <v>Jan-2023</v>
      </c>
      <c r="P769" s="3">
        <f t="shared" si="57"/>
        <v>0</v>
      </c>
      <c r="Q769" s="3" t="b">
        <f t="shared" si="58"/>
        <v>0</v>
      </c>
      <c r="R769">
        <f t="shared" si="59"/>
        <v>-136</v>
      </c>
    </row>
    <row r="770" spans="1:18" x14ac:dyDescent="0.4">
      <c r="A770">
        <v>223</v>
      </c>
      <c r="B770" t="s">
        <v>2623</v>
      </c>
      <c r="C770" t="s">
        <v>3475</v>
      </c>
      <c r="D770" t="s">
        <v>1417</v>
      </c>
      <c r="E770" t="s">
        <v>1830</v>
      </c>
      <c r="F770" t="s">
        <v>1844</v>
      </c>
      <c r="G770" t="s">
        <v>1</v>
      </c>
      <c r="H770" t="s">
        <v>1416</v>
      </c>
      <c r="I770" s="1">
        <v>443.9944863577374</v>
      </c>
      <c r="J770" s="2">
        <v>45184</v>
      </c>
      <c r="K770">
        <v>432.81</v>
      </c>
      <c r="L770" cm="1">
        <f t="array" ref="L770">_xlfn.IFS(ISBLANK(K770),0,NOT(ISBLANK(K770)),K770)</f>
        <v>432.81</v>
      </c>
      <c r="M770" s="2">
        <v>44927</v>
      </c>
      <c r="N770" s="3">
        <f t="shared" si="55"/>
        <v>2023</v>
      </c>
      <c r="O770" s="3" t="str">
        <f t="shared" si="56"/>
        <v>Jan-2023</v>
      </c>
      <c r="P770" s="3">
        <f t="shared" si="57"/>
        <v>0</v>
      </c>
      <c r="Q770" s="3" t="b">
        <f t="shared" si="58"/>
        <v>0</v>
      </c>
      <c r="R770">
        <f t="shared" si="59"/>
        <v>-257</v>
      </c>
    </row>
    <row r="771" spans="1:18" x14ac:dyDescent="0.4">
      <c r="A771">
        <v>358</v>
      </c>
      <c r="B771" t="s">
        <v>2624</v>
      </c>
      <c r="C771" t="s">
        <v>3476</v>
      </c>
      <c r="D771" t="s">
        <v>1165</v>
      </c>
      <c r="E771" t="s">
        <v>1830</v>
      </c>
      <c r="F771" t="s">
        <v>1829</v>
      </c>
      <c r="G771" t="s">
        <v>1</v>
      </c>
      <c r="H771" t="s">
        <v>1164</v>
      </c>
      <c r="I771" s="1">
        <v>444.06314274949807</v>
      </c>
      <c r="J771" s="2">
        <v>44872</v>
      </c>
      <c r="K771">
        <v>303.01</v>
      </c>
      <c r="L771" cm="1">
        <f t="array" ref="L771">_xlfn.IFS(ISBLANK(K771),0,NOT(ISBLANK(K771)),K771)</f>
        <v>303.01</v>
      </c>
      <c r="M771" s="2">
        <v>44965</v>
      </c>
      <c r="N771" s="3">
        <f t="shared" ref="N771:N834" si="60">YEAR(M771)</f>
        <v>2023</v>
      </c>
      <c r="O771" s="3" t="str">
        <f t="shared" ref="O771:O834" si="61">IF(ISBLANK(M771),"Missing Date",TEXT(M771,"MMM-YYYY"))</f>
        <v>Feb-2023</v>
      </c>
      <c r="P771" s="3">
        <f t="shared" ref="P771:P834" si="62">IF(K771&gt;I771,1,0)</f>
        <v>0</v>
      </c>
      <c r="Q771" s="3" t="b">
        <f t="shared" ref="Q771:Q834" si="63">OR(ISBLANK(J771),ISBLANK(M771))</f>
        <v>0</v>
      </c>
      <c r="R771">
        <f t="shared" ref="R771:R834" si="64">IF(Q771,"",M771-J771)</f>
        <v>93</v>
      </c>
    </row>
    <row r="772" spans="1:18" x14ac:dyDescent="0.4">
      <c r="A772">
        <v>437</v>
      </c>
      <c r="B772" t="s">
        <v>2600</v>
      </c>
      <c r="C772" t="s">
        <v>3477</v>
      </c>
      <c r="D772" t="s">
        <v>1029</v>
      </c>
      <c r="E772" t="s">
        <v>1850</v>
      </c>
      <c r="F772" t="s">
        <v>1837</v>
      </c>
      <c r="G772" t="s">
        <v>1</v>
      </c>
      <c r="H772" t="s">
        <v>1028</v>
      </c>
      <c r="I772" s="1">
        <v>444.39012622108248</v>
      </c>
      <c r="J772" s="2">
        <v>45127</v>
      </c>
      <c r="K772">
        <v>128.24</v>
      </c>
      <c r="L772" cm="1">
        <f t="array" ref="L772">_xlfn.IFS(ISBLANK(K772),0,NOT(ISBLANK(K772)),K772)</f>
        <v>128.24</v>
      </c>
      <c r="M772" s="2">
        <v>45205</v>
      </c>
      <c r="N772" s="3">
        <f t="shared" si="60"/>
        <v>2023</v>
      </c>
      <c r="O772" s="3" t="str">
        <f t="shared" si="61"/>
        <v>Oct-2023</v>
      </c>
      <c r="P772" s="3">
        <f t="shared" si="62"/>
        <v>0</v>
      </c>
      <c r="Q772" s="3" t="b">
        <f t="shared" si="63"/>
        <v>0</v>
      </c>
      <c r="R772">
        <f t="shared" si="64"/>
        <v>78</v>
      </c>
    </row>
    <row r="773" spans="1:18" x14ac:dyDescent="0.4">
      <c r="A773">
        <v>227</v>
      </c>
      <c r="B773" t="s">
        <v>2625</v>
      </c>
      <c r="C773" t="s">
        <v>3478</v>
      </c>
      <c r="D773" t="s">
        <v>1409</v>
      </c>
      <c r="E773" t="s">
        <v>1838</v>
      </c>
      <c r="F773" t="s">
        <v>1839</v>
      </c>
      <c r="G773" t="s">
        <v>4</v>
      </c>
      <c r="H773" t="s">
        <v>1408</v>
      </c>
      <c r="I773" s="1">
        <v>444.44600104979395</v>
      </c>
      <c r="J773" s="2">
        <v>45018</v>
      </c>
      <c r="K773">
        <v>470.31</v>
      </c>
      <c r="L773" cm="1">
        <f t="array" ref="L773">_xlfn.IFS(ISBLANK(K773),0,NOT(ISBLANK(K773)),K773)</f>
        <v>470.31</v>
      </c>
      <c r="M773" s="2">
        <v>44967</v>
      </c>
      <c r="N773" s="3">
        <f t="shared" si="60"/>
        <v>2023</v>
      </c>
      <c r="O773" s="3" t="str">
        <f t="shared" si="61"/>
        <v>Feb-2023</v>
      </c>
      <c r="P773" s="3">
        <f t="shared" si="62"/>
        <v>1</v>
      </c>
      <c r="Q773" s="3" t="b">
        <f t="shared" si="63"/>
        <v>0</v>
      </c>
      <c r="R773">
        <f t="shared" si="64"/>
        <v>-51</v>
      </c>
    </row>
    <row r="774" spans="1:18" x14ac:dyDescent="0.4">
      <c r="A774">
        <v>46</v>
      </c>
      <c r="B774" t="s">
        <v>2626</v>
      </c>
      <c r="C774" t="s">
        <v>3479</v>
      </c>
      <c r="D774" t="s">
        <v>1729</v>
      </c>
      <c r="E774" t="s">
        <v>1850</v>
      </c>
      <c r="F774" t="s">
        <v>1835</v>
      </c>
      <c r="G774" t="s">
        <v>1</v>
      </c>
      <c r="H774" t="s">
        <v>1728</v>
      </c>
      <c r="I774" s="1">
        <v>445.00318817725531</v>
      </c>
      <c r="J774" s="2">
        <v>45017</v>
      </c>
      <c r="K774">
        <v>439.86</v>
      </c>
      <c r="L774" cm="1">
        <f t="array" ref="L774">_xlfn.IFS(ISBLANK(K774),0,NOT(ISBLANK(K774)),K774)</f>
        <v>439.86</v>
      </c>
      <c r="M774" s="2">
        <v>45162</v>
      </c>
      <c r="N774" s="3">
        <f t="shared" si="60"/>
        <v>2023</v>
      </c>
      <c r="O774" s="3" t="str">
        <f t="shared" si="61"/>
        <v>Aug-2023</v>
      </c>
      <c r="P774" s="3">
        <f t="shared" si="62"/>
        <v>0</v>
      </c>
      <c r="Q774" s="3" t="b">
        <f t="shared" si="63"/>
        <v>0</v>
      </c>
      <c r="R774">
        <f t="shared" si="64"/>
        <v>145</v>
      </c>
    </row>
    <row r="775" spans="1:18" x14ac:dyDescent="0.4">
      <c r="A775">
        <v>322</v>
      </c>
      <c r="B775" t="s">
        <v>2627</v>
      </c>
      <c r="C775" t="s">
        <v>3480</v>
      </c>
      <c r="D775" t="s">
        <v>1235</v>
      </c>
      <c r="E775" t="s">
        <v>1842</v>
      </c>
      <c r="F775" t="s">
        <v>1835</v>
      </c>
      <c r="G775" t="s">
        <v>1</v>
      </c>
      <c r="H775" t="s">
        <v>1234</v>
      </c>
      <c r="I775" s="1">
        <v>445.58980928270392</v>
      </c>
      <c r="J775" s="2">
        <v>45209</v>
      </c>
      <c r="L775" cm="1">
        <f t="array" ref="L775">_xlfn.IFS(ISBLANK(K775),0,NOT(ISBLANK(K775)),K775)</f>
        <v>0</v>
      </c>
      <c r="M775" s="2">
        <v>45123</v>
      </c>
      <c r="N775" s="3">
        <f t="shared" si="60"/>
        <v>2023</v>
      </c>
      <c r="O775" s="3" t="str">
        <f t="shared" si="61"/>
        <v>Jul-2023</v>
      </c>
      <c r="P775" s="3">
        <f t="shared" si="62"/>
        <v>0</v>
      </c>
      <c r="Q775" s="3" t="b">
        <f t="shared" si="63"/>
        <v>0</v>
      </c>
      <c r="R775">
        <f t="shared" si="64"/>
        <v>-86</v>
      </c>
    </row>
    <row r="776" spans="1:18" x14ac:dyDescent="0.4">
      <c r="A776">
        <v>999</v>
      </c>
      <c r="B776" t="s">
        <v>2628</v>
      </c>
      <c r="C776" t="s">
        <v>3481</v>
      </c>
      <c r="D776" t="s">
        <v>5</v>
      </c>
      <c r="E776" t="s">
        <v>1841</v>
      </c>
      <c r="F776" t="s">
        <v>1829</v>
      </c>
      <c r="G776" t="s">
        <v>4</v>
      </c>
      <c r="H776" t="s">
        <v>3</v>
      </c>
      <c r="I776" s="1">
        <v>445.62275457589493</v>
      </c>
      <c r="J776" s="2">
        <v>44983</v>
      </c>
      <c r="K776">
        <v>336.73</v>
      </c>
      <c r="L776" cm="1">
        <f t="array" ref="L776">_xlfn.IFS(ISBLANK(K776),0,NOT(ISBLANK(K776)),K776)</f>
        <v>336.73</v>
      </c>
      <c r="M776" s="2">
        <v>45093</v>
      </c>
      <c r="N776" s="3">
        <f t="shared" si="60"/>
        <v>2023</v>
      </c>
      <c r="O776" s="3" t="str">
        <f t="shared" si="61"/>
        <v>Jun-2023</v>
      </c>
      <c r="P776" s="3">
        <f t="shared" si="62"/>
        <v>0</v>
      </c>
      <c r="Q776" s="3" t="b">
        <f t="shared" si="63"/>
        <v>0</v>
      </c>
      <c r="R776">
        <f t="shared" si="64"/>
        <v>110</v>
      </c>
    </row>
    <row r="777" spans="1:18" x14ac:dyDescent="0.4">
      <c r="A777">
        <v>55</v>
      </c>
      <c r="B777" t="s">
        <v>2629</v>
      </c>
      <c r="C777" t="s">
        <v>3482</v>
      </c>
      <c r="D777" t="s">
        <v>1713</v>
      </c>
      <c r="E777" t="s">
        <v>1841</v>
      </c>
      <c r="F777" t="s">
        <v>1844</v>
      </c>
      <c r="G777" t="s">
        <v>1</v>
      </c>
      <c r="H777" t="s">
        <v>1712</v>
      </c>
      <c r="I777" s="1">
        <v>446.35684786309406</v>
      </c>
      <c r="J777" s="2">
        <v>44889</v>
      </c>
      <c r="K777">
        <v>325.24</v>
      </c>
      <c r="L777" cm="1">
        <f t="array" ref="L777">_xlfn.IFS(ISBLANK(K777),0,NOT(ISBLANK(K777)),K777)</f>
        <v>325.24</v>
      </c>
      <c r="M777" s="2">
        <v>45069</v>
      </c>
      <c r="N777" s="3">
        <f t="shared" si="60"/>
        <v>2023</v>
      </c>
      <c r="O777" s="3" t="str">
        <f t="shared" si="61"/>
        <v>May-2023</v>
      </c>
      <c r="P777" s="3">
        <f t="shared" si="62"/>
        <v>0</v>
      </c>
      <c r="Q777" s="3" t="b">
        <f t="shared" si="63"/>
        <v>0</v>
      </c>
      <c r="R777">
        <f t="shared" si="64"/>
        <v>180</v>
      </c>
    </row>
    <row r="778" spans="1:18" x14ac:dyDescent="0.4">
      <c r="A778">
        <v>435</v>
      </c>
      <c r="B778" t="s">
        <v>2630</v>
      </c>
      <c r="C778" t="s">
        <v>3483</v>
      </c>
      <c r="D778" t="s">
        <v>1033</v>
      </c>
      <c r="E778" t="s">
        <v>1847</v>
      </c>
      <c r="F778" t="s">
        <v>1852</v>
      </c>
      <c r="G778" t="s">
        <v>4</v>
      </c>
      <c r="H778" t="s">
        <v>1032</v>
      </c>
      <c r="I778" s="1">
        <v>446.52839511268934</v>
      </c>
      <c r="J778" s="2">
        <v>45065</v>
      </c>
      <c r="K778">
        <v>334.91</v>
      </c>
      <c r="L778" cm="1">
        <f t="array" ref="L778">_xlfn.IFS(ISBLANK(K778),0,NOT(ISBLANK(K778)),K778)</f>
        <v>334.91</v>
      </c>
      <c r="M778" s="2">
        <v>45016</v>
      </c>
      <c r="N778" s="3">
        <f t="shared" si="60"/>
        <v>2023</v>
      </c>
      <c r="O778" s="3" t="str">
        <f t="shared" si="61"/>
        <v>Mar-2023</v>
      </c>
      <c r="P778" s="3">
        <f t="shared" si="62"/>
        <v>0</v>
      </c>
      <c r="Q778" s="3" t="b">
        <f t="shared" si="63"/>
        <v>0</v>
      </c>
      <c r="R778">
        <f t="shared" si="64"/>
        <v>-49</v>
      </c>
    </row>
    <row r="779" spans="1:18" x14ac:dyDescent="0.4">
      <c r="A779">
        <v>955</v>
      </c>
      <c r="B779" t="s">
        <v>2631</v>
      </c>
      <c r="C779" t="s">
        <v>3484</v>
      </c>
      <c r="D779" t="s">
        <v>81</v>
      </c>
      <c r="E779" t="s">
        <v>1847</v>
      </c>
      <c r="F779" t="s">
        <v>1851</v>
      </c>
      <c r="G779" t="s">
        <v>1</v>
      </c>
      <c r="H779" t="s">
        <v>80</v>
      </c>
      <c r="I779" s="1">
        <v>446.68456987415198</v>
      </c>
      <c r="J779" s="2">
        <v>45113</v>
      </c>
      <c r="L779" cm="1">
        <f t="array" ref="L779">_xlfn.IFS(ISBLANK(K779),0,NOT(ISBLANK(K779)),K779)</f>
        <v>0</v>
      </c>
      <c r="M779" s="2">
        <v>45121</v>
      </c>
      <c r="N779" s="3">
        <f t="shared" si="60"/>
        <v>2023</v>
      </c>
      <c r="O779" s="3" t="str">
        <f t="shared" si="61"/>
        <v>Jul-2023</v>
      </c>
      <c r="P779" s="3">
        <f t="shared" si="62"/>
        <v>0</v>
      </c>
      <c r="Q779" s="3" t="b">
        <f t="shared" si="63"/>
        <v>0</v>
      </c>
      <c r="R779">
        <f t="shared" si="64"/>
        <v>8</v>
      </c>
    </row>
    <row r="780" spans="1:18" x14ac:dyDescent="0.4">
      <c r="A780">
        <v>582</v>
      </c>
      <c r="B780" t="s">
        <v>2632</v>
      </c>
      <c r="C780" t="s">
        <v>3485</v>
      </c>
      <c r="D780" t="s">
        <v>767</v>
      </c>
      <c r="E780" t="s">
        <v>1836</v>
      </c>
      <c r="F780" t="s">
        <v>1831</v>
      </c>
      <c r="G780" t="s">
        <v>4</v>
      </c>
      <c r="H780" t="s">
        <v>766</v>
      </c>
      <c r="I780" s="1">
        <v>446.92820895539984</v>
      </c>
      <c r="J780" s="2">
        <v>44842</v>
      </c>
      <c r="K780">
        <v>482.17</v>
      </c>
      <c r="L780" cm="1">
        <f t="array" ref="L780">_xlfn.IFS(ISBLANK(K780),0,NOT(ISBLANK(K780)),K780)</f>
        <v>482.17</v>
      </c>
      <c r="M780" s="2">
        <v>45040</v>
      </c>
      <c r="N780" s="3">
        <f t="shared" si="60"/>
        <v>2023</v>
      </c>
      <c r="O780" s="3" t="str">
        <f t="shared" si="61"/>
        <v>Apr-2023</v>
      </c>
      <c r="P780" s="3">
        <f t="shared" si="62"/>
        <v>1</v>
      </c>
      <c r="Q780" s="3" t="b">
        <f t="shared" si="63"/>
        <v>0</v>
      </c>
      <c r="R780">
        <f t="shared" si="64"/>
        <v>198</v>
      </c>
    </row>
    <row r="781" spans="1:18" x14ac:dyDescent="0.4">
      <c r="A781">
        <v>273</v>
      </c>
      <c r="B781" t="s">
        <v>2633</v>
      </c>
      <c r="C781" t="s">
        <v>3486</v>
      </c>
      <c r="D781" t="s">
        <v>1325</v>
      </c>
      <c r="E781" t="s">
        <v>1838</v>
      </c>
      <c r="F781" t="s">
        <v>1851</v>
      </c>
      <c r="G781" t="s">
        <v>1</v>
      </c>
      <c r="H781" t="s">
        <v>1324</v>
      </c>
      <c r="I781" s="1">
        <v>446.99446644183985</v>
      </c>
      <c r="J781" s="2">
        <v>44888</v>
      </c>
      <c r="K781">
        <v>442.11</v>
      </c>
      <c r="L781" cm="1">
        <f t="array" ref="L781">_xlfn.IFS(ISBLANK(K781),0,NOT(ISBLANK(K781)),K781)</f>
        <v>442.11</v>
      </c>
      <c r="M781" s="2">
        <v>45109</v>
      </c>
      <c r="N781" s="3">
        <f t="shared" si="60"/>
        <v>2023</v>
      </c>
      <c r="O781" s="3" t="str">
        <f t="shared" si="61"/>
        <v>Jul-2023</v>
      </c>
      <c r="P781" s="3">
        <f t="shared" si="62"/>
        <v>0</v>
      </c>
      <c r="Q781" s="3" t="b">
        <f t="shared" si="63"/>
        <v>0</v>
      </c>
      <c r="R781">
        <f t="shared" si="64"/>
        <v>221</v>
      </c>
    </row>
    <row r="782" spans="1:18" x14ac:dyDescent="0.4">
      <c r="A782">
        <v>710</v>
      </c>
      <c r="B782" t="s">
        <v>2634</v>
      </c>
      <c r="C782" t="s">
        <v>3487</v>
      </c>
      <c r="D782" t="s">
        <v>539</v>
      </c>
      <c r="E782" t="s">
        <v>1840</v>
      </c>
      <c r="F782" t="s">
        <v>1851</v>
      </c>
      <c r="G782" t="s">
        <v>1</v>
      </c>
      <c r="H782" t="s">
        <v>538</v>
      </c>
      <c r="I782" s="1">
        <v>447.05954318672042</v>
      </c>
      <c r="J782" s="2">
        <v>45155</v>
      </c>
      <c r="K782">
        <v>195.07</v>
      </c>
      <c r="L782" cm="1">
        <f t="array" ref="L782">_xlfn.IFS(ISBLANK(K782),0,NOT(ISBLANK(K782)),K782)</f>
        <v>195.07</v>
      </c>
      <c r="M782" s="2">
        <v>45011</v>
      </c>
      <c r="N782" s="3">
        <f t="shared" si="60"/>
        <v>2023</v>
      </c>
      <c r="O782" s="3" t="str">
        <f t="shared" si="61"/>
        <v>Mar-2023</v>
      </c>
      <c r="P782" s="3">
        <f t="shared" si="62"/>
        <v>0</v>
      </c>
      <c r="Q782" s="3" t="b">
        <f t="shared" si="63"/>
        <v>0</v>
      </c>
      <c r="R782">
        <f t="shared" si="64"/>
        <v>-144</v>
      </c>
    </row>
    <row r="783" spans="1:18" x14ac:dyDescent="0.4">
      <c r="A783">
        <v>466</v>
      </c>
      <c r="B783" t="s">
        <v>2635</v>
      </c>
      <c r="C783" t="s">
        <v>3488</v>
      </c>
      <c r="D783" t="s">
        <v>973</v>
      </c>
      <c r="E783" t="s">
        <v>1850</v>
      </c>
      <c r="F783" t="s">
        <v>1853</v>
      </c>
      <c r="G783" t="s">
        <v>1</v>
      </c>
      <c r="H783" t="s">
        <v>972</v>
      </c>
      <c r="I783" s="1">
        <v>447.39506077825774</v>
      </c>
      <c r="J783" s="2">
        <v>45059</v>
      </c>
      <c r="K783">
        <v>428.02</v>
      </c>
      <c r="L783" cm="1">
        <f t="array" ref="L783">_xlfn.IFS(ISBLANK(K783),0,NOT(ISBLANK(K783)),K783)</f>
        <v>428.02</v>
      </c>
      <c r="M783" s="2">
        <v>45120</v>
      </c>
      <c r="N783" s="3">
        <f t="shared" si="60"/>
        <v>2023</v>
      </c>
      <c r="O783" s="3" t="str">
        <f t="shared" si="61"/>
        <v>Jul-2023</v>
      </c>
      <c r="P783" s="3">
        <f t="shared" si="62"/>
        <v>0</v>
      </c>
      <c r="Q783" s="3" t="b">
        <f t="shared" si="63"/>
        <v>0</v>
      </c>
      <c r="R783">
        <f t="shared" si="64"/>
        <v>61</v>
      </c>
    </row>
    <row r="784" spans="1:18" x14ac:dyDescent="0.4">
      <c r="A784">
        <v>973</v>
      </c>
      <c r="B784" t="s">
        <v>2636</v>
      </c>
      <c r="C784" t="s">
        <v>3489</v>
      </c>
      <c r="D784" t="s">
        <v>53</v>
      </c>
      <c r="E784" t="s">
        <v>1847</v>
      </c>
      <c r="F784" t="s">
        <v>1852</v>
      </c>
      <c r="G784" t="s">
        <v>1</v>
      </c>
      <c r="H784" t="s">
        <v>52</v>
      </c>
      <c r="I784" s="1">
        <v>448.29860630845428</v>
      </c>
      <c r="J784" s="2">
        <v>44855</v>
      </c>
      <c r="K784">
        <v>184.79</v>
      </c>
      <c r="L784" cm="1">
        <f t="array" ref="L784">_xlfn.IFS(ISBLANK(K784),0,NOT(ISBLANK(K784)),K784)</f>
        <v>184.79</v>
      </c>
      <c r="M784" s="2">
        <v>45189</v>
      </c>
      <c r="N784" s="3">
        <f t="shared" si="60"/>
        <v>2023</v>
      </c>
      <c r="O784" s="3" t="str">
        <f t="shared" si="61"/>
        <v>Sep-2023</v>
      </c>
      <c r="P784" s="3">
        <f t="shared" si="62"/>
        <v>0</v>
      </c>
      <c r="Q784" s="3" t="b">
        <f t="shared" si="63"/>
        <v>0</v>
      </c>
      <c r="R784">
        <f t="shared" si="64"/>
        <v>334</v>
      </c>
    </row>
    <row r="785" spans="1:18" x14ac:dyDescent="0.4">
      <c r="A785">
        <v>128</v>
      </c>
      <c r="B785" t="s">
        <v>2637</v>
      </c>
      <c r="C785" t="s">
        <v>3490</v>
      </c>
      <c r="D785" t="s">
        <v>1591</v>
      </c>
      <c r="E785" t="s">
        <v>1848</v>
      </c>
      <c r="F785" t="s">
        <v>1835</v>
      </c>
      <c r="G785" t="s">
        <v>4</v>
      </c>
      <c r="H785" t="s">
        <v>1590</v>
      </c>
      <c r="I785" s="1">
        <v>448.75425733064634</v>
      </c>
      <c r="J785" s="2">
        <v>44924</v>
      </c>
      <c r="K785">
        <v>352.31</v>
      </c>
      <c r="L785" cm="1">
        <f t="array" ref="L785">_xlfn.IFS(ISBLANK(K785),0,NOT(ISBLANK(K785)),K785)</f>
        <v>352.31</v>
      </c>
      <c r="M785" s="2">
        <v>45023</v>
      </c>
      <c r="N785" s="3">
        <f t="shared" si="60"/>
        <v>2023</v>
      </c>
      <c r="O785" s="3" t="str">
        <f t="shared" si="61"/>
        <v>Apr-2023</v>
      </c>
      <c r="P785" s="3">
        <f t="shared" si="62"/>
        <v>0</v>
      </c>
      <c r="Q785" s="3" t="b">
        <f t="shared" si="63"/>
        <v>0</v>
      </c>
      <c r="R785">
        <f t="shared" si="64"/>
        <v>99</v>
      </c>
    </row>
    <row r="786" spans="1:18" x14ac:dyDescent="0.4">
      <c r="A786">
        <v>538</v>
      </c>
      <c r="B786" t="s">
        <v>2638</v>
      </c>
      <c r="C786" t="s">
        <v>3491</v>
      </c>
      <c r="D786" t="s">
        <v>843</v>
      </c>
      <c r="E786" t="s">
        <v>1842</v>
      </c>
      <c r="F786" t="s">
        <v>1851</v>
      </c>
      <c r="G786" t="s">
        <v>4</v>
      </c>
      <c r="H786" t="s">
        <v>842</v>
      </c>
      <c r="I786" s="1">
        <v>449.38762365832594</v>
      </c>
      <c r="J786" s="2">
        <v>45122</v>
      </c>
      <c r="K786">
        <v>247.1</v>
      </c>
      <c r="L786" cm="1">
        <f t="array" ref="L786">_xlfn.IFS(ISBLANK(K786),0,NOT(ISBLANK(K786)),K786)</f>
        <v>247.1</v>
      </c>
      <c r="M786" s="2">
        <v>45113</v>
      </c>
      <c r="N786" s="3">
        <f t="shared" si="60"/>
        <v>2023</v>
      </c>
      <c r="O786" s="3" t="str">
        <f t="shared" si="61"/>
        <v>Jul-2023</v>
      </c>
      <c r="P786" s="3">
        <f t="shared" si="62"/>
        <v>0</v>
      </c>
      <c r="Q786" s="3" t="b">
        <f t="shared" si="63"/>
        <v>0</v>
      </c>
      <c r="R786">
        <f t="shared" si="64"/>
        <v>-9</v>
      </c>
    </row>
    <row r="787" spans="1:18" x14ac:dyDescent="0.4">
      <c r="A787">
        <v>866</v>
      </c>
      <c r="B787" t="s">
        <v>2639</v>
      </c>
      <c r="C787" t="s">
        <v>3492</v>
      </c>
      <c r="D787" t="s">
        <v>247</v>
      </c>
      <c r="E787" t="s">
        <v>1848</v>
      </c>
      <c r="F787" t="s">
        <v>1839</v>
      </c>
      <c r="G787" t="s">
        <v>4</v>
      </c>
      <c r="H787" t="s">
        <v>246</v>
      </c>
      <c r="I787" s="1">
        <v>449.7210281626368</v>
      </c>
      <c r="J787" s="2">
        <v>45089</v>
      </c>
      <c r="L787" cm="1">
        <f t="array" ref="L787">_xlfn.IFS(ISBLANK(K787),0,NOT(ISBLANK(K787)),K787)</f>
        <v>0</v>
      </c>
      <c r="M787" s="2">
        <v>44924</v>
      </c>
      <c r="N787" s="3">
        <f t="shared" si="60"/>
        <v>2022</v>
      </c>
      <c r="O787" s="3" t="str">
        <f t="shared" si="61"/>
        <v>Dec-2022</v>
      </c>
      <c r="P787" s="3">
        <f t="shared" si="62"/>
        <v>0</v>
      </c>
      <c r="Q787" s="3" t="b">
        <f t="shared" si="63"/>
        <v>0</v>
      </c>
      <c r="R787">
        <f t="shared" si="64"/>
        <v>-165</v>
      </c>
    </row>
    <row r="788" spans="1:18" x14ac:dyDescent="0.4">
      <c r="A788">
        <v>159</v>
      </c>
      <c r="B788" t="s">
        <v>2640</v>
      </c>
      <c r="C788" t="s">
        <v>2785</v>
      </c>
      <c r="D788" t="s">
        <v>1533</v>
      </c>
      <c r="E788" t="s">
        <v>1850</v>
      </c>
      <c r="F788" t="s">
        <v>1852</v>
      </c>
      <c r="G788" t="s">
        <v>4</v>
      </c>
      <c r="H788" t="s">
        <v>1532</v>
      </c>
      <c r="I788" s="1">
        <v>450.44809591107355</v>
      </c>
      <c r="J788" s="2">
        <v>44992</v>
      </c>
      <c r="K788">
        <v>141.34</v>
      </c>
      <c r="L788" cm="1">
        <f t="array" ref="L788">_xlfn.IFS(ISBLANK(K788),0,NOT(ISBLANK(K788)),K788)</f>
        <v>141.34</v>
      </c>
      <c r="N788" s="3">
        <f t="shared" si="60"/>
        <v>1900</v>
      </c>
      <c r="O788" s="3" t="str">
        <f t="shared" si="61"/>
        <v>Missing Date</v>
      </c>
      <c r="P788" s="3">
        <f t="shared" si="62"/>
        <v>0</v>
      </c>
      <c r="Q788" s="3" t="b">
        <f t="shared" si="63"/>
        <v>1</v>
      </c>
      <c r="R788" t="str">
        <f t="shared" si="64"/>
        <v/>
      </c>
    </row>
    <row r="789" spans="1:18" x14ac:dyDescent="0.4">
      <c r="A789">
        <v>370</v>
      </c>
      <c r="B789" t="s">
        <v>2641</v>
      </c>
      <c r="C789" t="s">
        <v>3493</v>
      </c>
      <c r="D789" t="s">
        <v>1147</v>
      </c>
      <c r="E789" t="s">
        <v>1845</v>
      </c>
      <c r="F789" t="s">
        <v>1833</v>
      </c>
      <c r="G789" t="s">
        <v>1</v>
      </c>
      <c r="H789" t="s">
        <v>1146</v>
      </c>
      <c r="I789" s="1">
        <v>450.54834501616529</v>
      </c>
      <c r="J789" s="2">
        <v>45070</v>
      </c>
      <c r="K789">
        <v>312.02</v>
      </c>
      <c r="L789" cm="1">
        <f t="array" ref="L789">_xlfn.IFS(ISBLANK(K789),0,NOT(ISBLANK(K789)),K789)</f>
        <v>312.02</v>
      </c>
      <c r="M789" s="2">
        <v>45217</v>
      </c>
      <c r="N789" s="3">
        <f t="shared" si="60"/>
        <v>2023</v>
      </c>
      <c r="O789" s="3" t="str">
        <f t="shared" si="61"/>
        <v>Oct-2023</v>
      </c>
      <c r="P789" s="3">
        <f t="shared" si="62"/>
        <v>0</v>
      </c>
      <c r="Q789" s="3" t="b">
        <f t="shared" si="63"/>
        <v>0</v>
      </c>
      <c r="R789">
        <f t="shared" si="64"/>
        <v>147</v>
      </c>
    </row>
    <row r="790" spans="1:18" x14ac:dyDescent="0.4">
      <c r="A790">
        <v>100</v>
      </c>
      <c r="B790" t="s">
        <v>2642</v>
      </c>
      <c r="C790" t="s">
        <v>3494</v>
      </c>
      <c r="D790" t="s">
        <v>1635</v>
      </c>
      <c r="E790" t="s">
        <v>1836</v>
      </c>
      <c r="F790" t="s">
        <v>1837</v>
      </c>
      <c r="G790" t="s">
        <v>4</v>
      </c>
      <c r="H790" t="s">
        <v>1634</v>
      </c>
      <c r="I790" s="1">
        <v>450.77982900364327</v>
      </c>
      <c r="J790" s="2">
        <v>44870</v>
      </c>
      <c r="K790">
        <v>429.25</v>
      </c>
      <c r="L790" cm="1">
        <f t="array" ref="L790">_xlfn.IFS(ISBLANK(K790),0,NOT(ISBLANK(K790)),K790)</f>
        <v>429.25</v>
      </c>
      <c r="M790" s="2">
        <v>45117</v>
      </c>
      <c r="N790" s="3">
        <f t="shared" si="60"/>
        <v>2023</v>
      </c>
      <c r="O790" s="3" t="str">
        <f t="shared" si="61"/>
        <v>Jul-2023</v>
      </c>
      <c r="P790" s="3">
        <f t="shared" si="62"/>
        <v>0</v>
      </c>
      <c r="Q790" s="3" t="b">
        <f t="shared" si="63"/>
        <v>0</v>
      </c>
      <c r="R790">
        <f t="shared" si="64"/>
        <v>247</v>
      </c>
    </row>
    <row r="791" spans="1:18" x14ac:dyDescent="0.4">
      <c r="A791">
        <v>749</v>
      </c>
      <c r="B791" t="s">
        <v>2643</v>
      </c>
      <c r="C791" t="s">
        <v>3495</v>
      </c>
      <c r="D791" t="s">
        <v>469</v>
      </c>
      <c r="E791" t="s">
        <v>1850</v>
      </c>
      <c r="F791" t="s">
        <v>1851</v>
      </c>
      <c r="G791" t="s">
        <v>4</v>
      </c>
      <c r="H791" t="s">
        <v>468</v>
      </c>
      <c r="I791" s="1">
        <v>450.78764131015856</v>
      </c>
      <c r="J791" s="2">
        <v>44982</v>
      </c>
      <c r="K791">
        <v>408.86</v>
      </c>
      <c r="L791" cm="1">
        <f t="array" ref="L791">_xlfn.IFS(ISBLANK(K791),0,NOT(ISBLANK(K791)),K791)</f>
        <v>408.86</v>
      </c>
      <c r="M791" s="2">
        <v>44967</v>
      </c>
      <c r="N791" s="3">
        <f t="shared" si="60"/>
        <v>2023</v>
      </c>
      <c r="O791" s="3" t="str">
        <f t="shared" si="61"/>
        <v>Feb-2023</v>
      </c>
      <c r="P791" s="3">
        <f t="shared" si="62"/>
        <v>0</v>
      </c>
      <c r="Q791" s="3" t="b">
        <f t="shared" si="63"/>
        <v>0</v>
      </c>
      <c r="R791">
        <f t="shared" si="64"/>
        <v>-15</v>
      </c>
    </row>
    <row r="792" spans="1:18" x14ac:dyDescent="0.4">
      <c r="A792">
        <v>661</v>
      </c>
      <c r="B792" t="s">
        <v>2644</v>
      </c>
      <c r="C792" t="s">
        <v>2907</v>
      </c>
      <c r="D792" t="s">
        <v>623</v>
      </c>
      <c r="E792" t="s">
        <v>1840</v>
      </c>
      <c r="F792" t="s">
        <v>1849</v>
      </c>
      <c r="G792" t="s">
        <v>1</v>
      </c>
      <c r="H792" t="s">
        <v>622</v>
      </c>
      <c r="I792" s="1">
        <v>450.98515159541171</v>
      </c>
      <c r="J792" s="2">
        <v>45041</v>
      </c>
      <c r="K792">
        <v>236.57</v>
      </c>
      <c r="L792" cm="1">
        <f t="array" ref="L792">_xlfn.IFS(ISBLANK(K792),0,NOT(ISBLANK(K792)),K792)</f>
        <v>236.57</v>
      </c>
      <c r="M792" s="2">
        <v>45098</v>
      </c>
      <c r="N792" s="3">
        <f t="shared" si="60"/>
        <v>2023</v>
      </c>
      <c r="O792" s="3" t="str">
        <f t="shared" si="61"/>
        <v>Jun-2023</v>
      </c>
      <c r="P792" s="3">
        <f t="shared" si="62"/>
        <v>0</v>
      </c>
      <c r="Q792" s="3" t="b">
        <f t="shared" si="63"/>
        <v>0</v>
      </c>
      <c r="R792">
        <f t="shared" si="64"/>
        <v>57</v>
      </c>
    </row>
    <row r="793" spans="1:18" x14ac:dyDescent="0.4">
      <c r="A793">
        <v>527</v>
      </c>
      <c r="B793" t="s">
        <v>2645</v>
      </c>
      <c r="C793" t="s">
        <v>3496</v>
      </c>
      <c r="D793" t="s">
        <v>865</v>
      </c>
      <c r="E793" t="s">
        <v>1847</v>
      </c>
      <c r="F793" t="s">
        <v>1833</v>
      </c>
      <c r="G793" t="s">
        <v>1</v>
      </c>
      <c r="H793" t="s">
        <v>864</v>
      </c>
      <c r="I793" s="1">
        <v>451.3462249003062</v>
      </c>
      <c r="J793" s="2">
        <v>44825</v>
      </c>
      <c r="K793">
        <v>191.41</v>
      </c>
      <c r="L793" cm="1">
        <f t="array" ref="L793">_xlfn.IFS(ISBLANK(K793),0,NOT(ISBLANK(K793)),K793)</f>
        <v>191.41</v>
      </c>
      <c r="M793" s="2">
        <v>44955</v>
      </c>
      <c r="N793" s="3">
        <f t="shared" si="60"/>
        <v>2023</v>
      </c>
      <c r="O793" s="3" t="str">
        <f t="shared" si="61"/>
        <v>Jan-2023</v>
      </c>
      <c r="P793" s="3">
        <f t="shared" si="62"/>
        <v>0</v>
      </c>
      <c r="Q793" s="3" t="b">
        <f t="shared" si="63"/>
        <v>0</v>
      </c>
      <c r="R793">
        <f t="shared" si="64"/>
        <v>130</v>
      </c>
    </row>
    <row r="794" spans="1:18" x14ac:dyDescent="0.4">
      <c r="A794">
        <v>168</v>
      </c>
      <c r="B794" t="s">
        <v>2646</v>
      </c>
      <c r="C794" t="s">
        <v>3497</v>
      </c>
      <c r="D794" t="s">
        <v>1517</v>
      </c>
      <c r="E794" t="s">
        <v>1841</v>
      </c>
      <c r="F794" t="s">
        <v>1837</v>
      </c>
      <c r="G794" t="s">
        <v>1</v>
      </c>
      <c r="H794" t="s">
        <v>1516</v>
      </c>
      <c r="I794" s="1">
        <v>451.72593766094894</v>
      </c>
      <c r="J794" s="2">
        <v>44829</v>
      </c>
      <c r="K794">
        <v>146.19</v>
      </c>
      <c r="L794" cm="1">
        <f t="array" ref="L794">_xlfn.IFS(ISBLANK(K794),0,NOT(ISBLANK(K794)),K794)</f>
        <v>146.19</v>
      </c>
      <c r="M794" s="2">
        <v>45072</v>
      </c>
      <c r="N794" s="3">
        <f t="shared" si="60"/>
        <v>2023</v>
      </c>
      <c r="O794" s="3" t="str">
        <f t="shared" si="61"/>
        <v>May-2023</v>
      </c>
      <c r="P794" s="3">
        <f t="shared" si="62"/>
        <v>0</v>
      </c>
      <c r="Q794" s="3" t="b">
        <f t="shared" si="63"/>
        <v>0</v>
      </c>
      <c r="R794">
        <f t="shared" si="64"/>
        <v>243</v>
      </c>
    </row>
    <row r="795" spans="1:18" x14ac:dyDescent="0.4">
      <c r="A795">
        <v>716</v>
      </c>
      <c r="B795" t="s">
        <v>2647</v>
      </c>
      <c r="C795" t="s">
        <v>3498</v>
      </c>
      <c r="D795" t="s">
        <v>529</v>
      </c>
      <c r="E795" t="s">
        <v>1847</v>
      </c>
      <c r="F795" t="s">
        <v>1835</v>
      </c>
      <c r="G795" t="s">
        <v>4</v>
      </c>
      <c r="H795" t="s">
        <v>528</v>
      </c>
      <c r="I795" s="1">
        <v>451.93502086133225</v>
      </c>
      <c r="J795" s="2">
        <v>44803</v>
      </c>
      <c r="K795">
        <v>169.88</v>
      </c>
      <c r="L795" cm="1">
        <f t="array" ref="L795">_xlfn.IFS(ISBLANK(K795),0,NOT(ISBLANK(K795)),K795)</f>
        <v>169.88</v>
      </c>
      <c r="M795" s="2">
        <v>45183</v>
      </c>
      <c r="N795" s="3">
        <f t="shared" si="60"/>
        <v>2023</v>
      </c>
      <c r="O795" s="3" t="str">
        <f t="shared" si="61"/>
        <v>Sep-2023</v>
      </c>
      <c r="P795" s="3">
        <f t="shared" si="62"/>
        <v>0</v>
      </c>
      <c r="Q795" s="3" t="b">
        <f t="shared" si="63"/>
        <v>0</v>
      </c>
      <c r="R795">
        <f t="shared" si="64"/>
        <v>380</v>
      </c>
    </row>
    <row r="796" spans="1:18" x14ac:dyDescent="0.4">
      <c r="A796">
        <v>383</v>
      </c>
      <c r="B796" t="s">
        <v>2648</v>
      </c>
      <c r="C796" t="s">
        <v>3499</v>
      </c>
      <c r="D796" t="s">
        <v>1121</v>
      </c>
      <c r="E796" t="s">
        <v>1843</v>
      </c>
      <c r="F796" t="s">
        <v>1846</v>
      </c>
      <c r="G796" t="s">
        <v>1</v>
      </c>
      <c r="H796" t="s">
        <v>1120</v>
      </c>
      <c r="I796" s="1">
        <v>452.0601856351476</v>
      </c>
      <c r="J796" s="2">
        <v>45051</v>
      </c>
      <c r="K796">
        <v>290.45</v>
      </c>
      <c r="L796" cm="1">
        <f t="array" ref="L796">_xlfn.IFS(ISBLANK(K796),0,NOT(ISBLANK(K796)),K796)</f>
        <v>290.45</v>
      </c>
      <c r="M796" s="2">
        <v>45116</v>
      </c>
      <c r="N796" s="3">
        <f t="shared" si="60"/>
        <v>2023</v>
      </c>
      <c r="O796" s="3" t="str">
        <f t="shared" si="61"/>
        <v>Jul-2023</v>
      </c>
      <c r="P796" s="3">
        <f t="shared" si="62"/>
        <v>0</v>
      </c>
      <c r="Q796" s="3" t="b">
        <f t="shared" si="63"/>
        <v>0</v>
      </c>
      <c r="R796">
        <f t="shared" si="64"/>
        <v>65</v>
      </c>
    </row>
    <row r="797" spans="1:18" x14ac:dyDescent="0.4">
      <c r="A797">
        <v>501</v>
      </c>
      <c r="B797" t="s">
        <v>2649</v>
      </c>
      <c r="C797" t="s">
        <v>3500</v>
      </c>
      <c r="D797" t="s">
        <v>907</v>
      </c>
      <c r="E797" t="s">
        <v>1836</v>
      </c>
      <c r="F797" t="s">
        <v>1833</v>
      </c>
      <c r="G797" t="s">
        <v>4</v>
      </c>
      <c r="H797" t="s">
        <v>906</v>
      </c>
      <c r="I797" s="1">
        <v>452.21083977957426</v>
      </c>
      <c r="J797" s="2">
        <v>45135</v>
      </c>
      <c r="K797">
        <v>243.71</v>
      </c>
      <c r="L797" cm="1">
        <f t="array" ref="L797">_xlfn.IFS(ISBLANK(K797),0,NOT(ISBLANK(K797)),K797)</f>
        <v>243.71</v>
      </c>
      <c r="M797" s="2">
        <v>44952</v>
      </c>
      <c r="N797" s="3">
        <f t="shared" si="60"/>
        <v>2023</v>
      </c>
      <c r="O797" s="3" t="str">
        <f t="shared" si="61"/>
        <v>Jan-2023</v>
      </c>
      <c r="P797" s="3">
        <f t="shared" si="62"/>
        <v>0</v>
      </c>
      <c r="Q797" s="3" t="b">
        <f t="shared" si="63"/>
        <v>0</v>
      </c>
      <c r="R797">
        <f t="shared" si="64"/>
        <v>-183</v>
      </c>
    </row>
    <row r="798" spans="1:18" x14ac:dyDescent="0.4">
      <c r="A798">
        <v>569</v>
      </c>
      <c r="B798" t="s">
        <v>2650</v>
      </c>
      <c r="C798" t="s">
        <v>3501</v>
      </c>
      <c r="D798" t="s">
        <v>791</v>
      </c>
      <c r="E798" t="s">
        <v>1840</v>
      </c>
      <c r="F798" t="s">
        <v>1837</v>
      </c>
      <c r="G798" t="s">
        <v>4</v>
      </c>
      <c r="H798" t="s">
        <v>790</v>
      </c>
      <c r="I798" s="1">
        <v>452.65899924218257</v>
      </c>
      <c r="J798" s="2">
        <v>45138</v>
      </c>
      <c r="K798">
        <v>153.82</v>
      </c>
      <c r="L798" cm="1">
        <f t="array" ref="L798">_xlfn.IFS(ISBLANK(K798),0,NOT(ISBLANK(K798)),K798)</f>
        <v>153.82</v>
      </c>
      <c r="M798" s="2">
        <v>45162</v>
      </c>
      <c r="N798" s="3">
        <f t="shared" si="60"/>
        <v>2023</v>
      </c>
      <c r="O798" s="3" t="str">
        <f t="shared" si="61"/>
        <v>Aug-2023</v>
      </c>
      <c r="P798" s="3">
        <f t="shared" si="62"/>
        <v>0</v>
      </c>
      <c r="Q798" s="3" t="b">
        <f t="shared" si="63"/>
        <v>0</v>
      </c>
      <c r="R798">
        <f t="shared" si="64"/>
        <v>24</v>
      </c>
    </row>
    <row r="799" spans="1:18" x14ac:dyDescent="0.4">
      <c r="A799">
        <v>731</v>
      </c>
      <c r="B799" t="s">
        <v>2651</v>
      </c>
      <c r="C799" t="s">
        <v>3502</v>
      </c>
      <c r="D799" t="s">
        <v>501</v>
      </c>
      <c r="E799" t="s">
        <v>1847</v>
      </c>
      <c r="F799" t="s">
        <v>1844</v>
      </c>
      <c r="G799" t="s">
        <v>1</v>
      </c>
      <c r="H799" t="s">
        <v>500</v>
      </c>
      <c r="I799" s="1">
        <v>452.76427450715994</v>
      </c>
      <c r="J799" s="2">
        <v>45069</v>
      </c>
      <c r="K799">
        <v>456.16</v>
      </c>
      <c r="L799" cm="1">
        <f t="array" ref="L799">_xlfn.IFS(ISBLANK(K799),0,NOT(ISBLANK(K799)),K799)</f>
        <v>456.16</v>
      </c>
      <c r="M799" s="2">
        <v>45188</v>
      </c>
      <c r="N799" s="3">
        <f t="shared" si="60"/>
        <v>2023</v>
      </c>
      <c r="O799" s="3" t="str">
        <f t="shared" si="61"/>
        <v>Sep-2023</v>
      </c>
      <c r="P799" s="3">
        <f t="shared" si="62"/>
        <v>1</v>
      </c>
      <c r="Q799" s="3" t="b">
        <f t="shared" si="63"/>
        <v>0</v>
      </c>
      <c r="R799">
        <f t="shared" si="64"/>
        <v>119</v>
      </c>
    </row>
    <row r="800" spans="1:18" x14ac:dyDescent="0.4">
      <c r="A800">
        <v>369</v>
      </c>
      <c r="B800" t="s">
        <v>2652</v>
      </c>
      <c r="C800" t="s">
        <v>3503</v>
      </c>
      <c r="D800" t="s">
        <v>1149</v>
      </c>
      <c r="E800" t="s">
        <v>1843</v>
      </c>
      <c r="F800" t="s">
        <v>1846</v>
      </c>
      <c r="G800" t="s">
        <v>1</v>
      </c>
      <c r="H800" t="s">
        <v>1148</v>
      </c>
      <c r="I800" s="1">
        <v>453.22602417271429</v>
      </c>
      <c r="J800" s="2">
        <v>44833</v>
      </c>
      <c r="K800">
        <v>179.57</v>
      </c>
      <c r="L800" cm="1">
        <f t="array" ref="L800">_xlfn.IFS(ISBLANK(K800),0,NOT(ISBLANK(K800)),K800)</f>
        <v>179.57</v>
      </c>
      <c r="N800" s="3">
        <f t="shared" si="60"/>
        <v>1900</v>
      </c>
      <c r="O800" s="3" t="str">
        <f t="shared" si="61"/>
        <v>Missing Date</v>
      </c>
      <c r="P800" s="3">
        <f t="shared" si="62"/>
        <v>0</v>
      </c>
      <c r="Q800" s="3" t="b">
        <f t="shared" si="63"/>
        <v>1</v>
      </c>
      <c r="R800" t="str">
        <f t="shared" si="64"/>
        <v/>
      </c>
    </row>
    <row r="801" spans="1:18" x14ac:dyDescent="0.4">
      <c r="A801">
        <v>355</v>
      </c>
      <c r="B801" t="s">
        <v>2653</v>
      </c>
      <c r="C801" t="s">
        <v>3504</v>
      </c>
      <c r="D801" t="s">
        <v>1171</v>
      </c>
      <c r="E801" t="s">
        <v>1848</v>
      </c>
      <c r="F801" t="s">
        <v>1851</v>
      </c>
      <c r="G801" t="s">
        <v>1</v>
      </c>
      <c r="H801" t="s">
        <v>1170</v>
      </c>
      <c r="I801" s="1">
        <v>454.51730456910411</v>
      </c>
      <c r="J801" s="2">
        <v>45206</v>
      </c>
      <c r="K801">
        <v>464.26</v>
      </c>
      <c r="L801" cm="1">
        <f t="array" ref="L801">_xlfn.IFS(ISBLANK(K801),0,NOT(ISBLANK(K801)),K801)</f>
        <v>464.26</v>
      </c>
      <c r="M801" s="2">
        <v>45013</v>
      </c>
      <c r="N801" s="3">
        <f t="shared" si="60"/>
        <v>2023</v>
      </c>
      <c r="O801" s="3" t="str">
        <f t="shared" si="61"/>
        <v>Mar-2023</v>
      </c>
      <c r="P801" s="3">
        <f t="shared" si="62"/>
        <v>1</v>
      </c>
      <c r="Q801" s="3" t="b">
        <f t="shared" si="63"/>
        <v>0</v>
      </c>
      <c r="R801">
        <f t="shared" si="64"/>
        <v>-193</v>
      </c>
    </row>
    <row r="802" spans="1:18" x14ac:dyDescent="0.4">
      <c r="A802">
        <v>239</v>
      </c>
      <c r="B802" t="s">
        <v>2654</v>
      </c>
      <c r="C802" t="s">
        <v>3505</v>
      </c>
      <c r="D802" t="s">
        <v>1387</v>
      </c>
      <c r="E802" t="s">
        <v>1832</v>
      </c>
      <c r="F802" t="s">
        <v>1851</v>
      </c>
      <c r="G802" t="s">
        <v>1</v>
      </c>
      <c r="H802" t="s">
        <v>1386</v>
      </c>
      <c r="I802" s="1">
        <v>454.58427235642927</v>
      </c>
      <c r="J802" s="2">
        <v>45033</v>
      </c>
      <c r="K802">
        <v>386.14</v>
      </c>
      <c r="L802" cm="1">
        <f t="array" ref="L802">_xlfn.IFS(ISBLANK(K802),0,NOT(ISBLANK(K802)),K802)</f>
        <v>386.14</v>
      </c>
      <c r="M802" s="2">
        <v>45150</v>
      </c>
      <c r="N802" s="3">
        <f t="shared" si="60"/>
        <v>2023</v>
      </c>
      <c r="O802" s="3" t="str">
        <f t="shared" si="61"/>
        <v>Aug-2023</v>
      </c>
      <c r="P802" s="3">
        <f t="shared" si="62"/>
        <v>0</v>
      </c>
      <c r="Q802" s="3" t="b">
        <f t="shared" si="63"/>
        <v>0</v>
      </c>
      <c r="R802">
        <f t="shared" si="64"/>
        <v>117</v>
      </c>
    </row>
    <row r="803" spans="1:18" x14ac:dyDescent="0.4">
      <c r="A803">
        <v>209</v>
      </c>
      <c r="B803" t="s">
        <v>2655</v>
      </c>
      <c r="C803" t="s">
        <v>3506</v>
      </c>
      <c r="D803" t="s">
        <v>1445</v>
      </c>
      <c r="E803" t="s">
        <v>1830</v>
      </c>
      <c r="F803" t="s">
        <v>1839</v>
      </c>
      <c r="G803" t="s">
        <v>4</v>
      </c>
      <c r="H803" t="s">
        <v>1444</v>
      </c>
      <c r="I803" s="1">
        <v>455.01428981163895</v>
      </c>
      <c r="J803" s="2">
        <v>44863</v>
      </c>
      <c r="K803">
        <v>117.3</v>
      </c>
      <c r="L803" cm="1">
        <f t="array" ref="L803">_xlfn.IFS(ISBLANK(K803),0,NOT(ISBLANK(K803)),K803)</f>
        <v>117.3</v>
      </c>
      <c r="M803" s="2">
        <v>45035</v>
      </c>
      <c r="N803" s="3">
        <f t="shared" si="60"/>
        <v>2023</v>
      </c>
      <c r="O803" s="3" t="str">
        <f t="shared" si="61"/>
        <v>Apr-2023</v>
      </c>
      <c r="P803" s="3">
        <f t="shared" si="62"/>
        <v>0</v>
      </c>
      <c r="Q803" s="3" t="b">
        <f t="shared" si="63"/>
        <v>0</v>
      </c>
      <c r="R803">
        <f t="shared" si="64"/>
        <v>172</v>
      </c>
    </row>
    <row r="804" spans="1:18" x14ac:dyDescent="0.4">
      <c r="A804">
        <v>691</v>
      </c>
      <c r="B804" t="s">
        <v>2656</v>
      </c>
      <c r="C804" t="s">
        <v>3507</v>
      </c>
      <c r="D804" t="s">
        <v>571</v>
      </c>
      <c r="E804" t="s">
        <v>1836</v>
      </c>
      <c r="F804" t="s">
        <v>1849</v>
      </c>
      <c r="G804" t="s">
        <v>1</v>
      </c>
      <c r="H804" t="s">
        <v>570</v>
      </c>
      <c r="I804" s="1">
        <v>455.14331154388776</v>
      </c>
      <c r="J804" s="2">
        <v>45107</v>
      </c>
      <c r="K804">
        <v>448.33</v>
      </c>
      <c r="L804" cm="1">
        <f t="array" ref="L804">_xlfn.IFS(ISBLANK(K804),0,NOT(ISBLANK(K804)),K804)</f>
        <v>448.33</v>
      </c>
      <c r="M804" s="2">
        <v>45229</v>
      </c>
      <c r="N804" s="3">
        <f t="shared" si="60"/>
        <v>2023</v>
      </c>
      <c r="O804" s="3" t="str">
        <f t="shared" si="61"/>
        <v>Oct-2023</v>
      </c>
      <c r="P804" s="3">
        <f t="shared" si="62"/>
        <v>0</v>
      </c>
      <c r="Q804" s="3" t="b">
        <f t="shared" si="63"/>
        <v>0</v>
      </c>
      <c r="R804">
        <f t="shared" si="64"/>
        <v>122</v>
      </c>
    </row>
    <row r="805" spans="1:18" x14ac:dyDescent="0.4">
      <c r="A805">
        <v>768</v>
      </c>
      <c r="B805" t="s">
        <v>2657</v>
      </c>
      <c r="C805" t="s">
        <v>3508</v>
      </c>
      <c r="D805" t="s">
        <v>433</v>
      </c>
      <c r="E805" t="s">
        <v>1834</v>
      </c>
      <c r="F805" t="s">
        <v>1833</v>
      </c>
      <c r="G805" t="s">
        <v>1</v>
      </c>
      <c r="H805" t="s">
        <v>432</v>
      </c>
      <c r="I805" s="1">
        <v>455.86436625177373</v>
      </c>
      <c r="J805" s="2">
        <v>44952</v>
      </c>
      <c r="K805">
        <v>113.23</v>
      </c>
      <c r="L805" cm="1">
        <f t="array" ref="L805">_xlfn.IFS(ISBLANK(K805),0,NOT(ISBLANK(K805)),K805)</f>
        <v>113.23</v>
      </c>
      <c r="M805" s="2">
        <v>45015</v>
      </c>
      <c r="N805" s="3">
        <f t="shared" si="60"/>
        <v>2023</v>
      </c>
      <c r="O805" s="3" t="str">
        <f t="shared" si="61"/>
        <v>Mar-2023</v>
      </c>
      <c r="P805" s="3">
        <f t="shared" si="62"/>
        <v>0</v>
      </c>
      <c r="Q805" s="3" t="b">
        <f t="shared" si="63"/>
        <v>0</v>
      </c>
      <c r="R805">
        <f t="shared" si="64"/>
        <v>63</v>
      </c>
    </row>
    <row r="806" spans="1:18" x14ac:dyDescent="0.4">
      <c r="A806">
        <v>210</v>
      </c>
      <c r="B806" t="s">
        <v>2658</v>
      </c>
      <c r="C806" t="s">
        <v>3509</v>
      </c>
      <c r="D806" t="s">
        <v>1443</v>
      </c>
      <c r="E806" t="s">
        <v>1832</v>
      </c>
      <c r="F806" t="s">
        <v>1839</v>
      </c>
      <c r="G806" t="s">
        <v>4</v>
      </c>
      <c r="H806" t="s">
        <v>1442</v>
      </c>
      <c r="I806" s="1">
        <v>456.22634807651832</v>
      </c>
      <c r="J806" s="2">
        <v>45183</v>
      </c>
      <c r="K806">
        <v>250.04</v>
      </c>
      <c r="L806" cm="1">
        <f t="array" ref="L806">_xlfn.IFS(ISBLANK(K806),0,NOT(ISBLANK(K806)),K806)</f>
        <v>250.04</v>
      </c>
      <c r="M806" s="2">
        <v>45132</v>
      </c>
      <c r="N806" s="3">
        <f t="shared" si="60"/>
        <v>2023</v>
      </c>
      <c r="O806" s="3" t="str">
        <f t="shared" si="61"/>
        <v>Jul-2023</v>
      </c>
      <c r="P806" s="3">
        <f t="shared" si="62"/>
        <v>0</v>
      </c>
      <c r="Q806" s="3" t="b">
        <f t="shared" si="63"/>
        <v>0</v>
      </c>
      <c r="R806">
        <f t="shared" si="64"/>
        <v>-51</v>
      </c>
    </row>
    <row r="807" spans="1:18" x14ac:dyDescent="0.4">
      <c r="A807">
        <v>803</v>
      </c>
      <c r="B807" t="s">
        <v>2659</v>
      </c>
      <c r="C807" t="s">
        <v>3510</v>
      </c>
      <c r="D807" t="s">
        <v>369</v>
      </c>
      <c r="E807" t="s">
        <v>1841</v>
      </c>
      <c r="F807" t="s">
        <v>1831</v>
      </c>
      <c r="G807" t="s">
        <v>4</v>
      </c>
      <c r="H807" t="s">
        <v>368</v>
      </c>
      <c r="I807" s="1">
        <v>457.3320666735201</v>
      </c>
      <c r="J807" s="2">
        <v>44998</v>
      </c>
      <c r="K807">
        <v>440.87</v>
      </c>
      <c r="L807" cm="1">
        <f t="array" ref="L807">_xlfn.IFS(ISBLANK(K807),0,NOT(ISBLANK(K807)),K807)</f>
        <v>440.87</v>
      </c>
      <c r="M807" s="2">
        <v>45163</v>
      </c>
      <c r="N807" s="3">
        <f t="shared" si="60"/>
        <v>2023</v>
      </c>
      <c r="O807" s="3" t="str">
        <f t="shared" si="61"/>
        <v>Aug-2023</v>
      </c>
      <c r="P807" s="3">
        <f t="shared" si="62"/>
        <v>0</v>
      </c>
      <c r="Q807" s="3" t="b">
        <f t="shared" si="63"/>
        <v>0</v>
      </c>
      <c r="R807">
        <f t="shared" si="64"/>
        <v>165</v>
      </c>
    </row>
    <row r="808" spans="1:18" x14ac:dyDescent="0.4">
      <c r="A808">
        <v>311</v>
      </c>
      <c r="B808" t="s">
        <v>2660</v>
      </c>
      <c r="C808" t="s">
        <v>3511</v>
      </c>
      <c r="D808" t="s">
        <v>1255</v>
      </c>
      <c r="E808" t="s">
        <v>1848</v>
      </c>
      <c r="F808" t="s">
        <v>1829</v>
      </c>
      <c r="G808" t="s">
        <v>1</v>
      </c>
      <c r="H808" t="s">
        <v>1254</v>
      </c>
      <c r="I808" s="1">
        <v>457.35341624132923</v>
      </c>
      <c r="J808" s="2">
        <v>45131</v>
      </c>
      <c r="L808" cm="1">
        <f t="array" ref="L808">_xlfn.IFS(ISBLANK(K808),0,NOT(ISBLANK(K808)),K808)</f>
        <v>0</v>
      </c>
      <c r="M808" s="2">
        <v>45058</v>
      </c>
      <c r="N808" s="3">
        <f t="shared" si="60"/>
        <v>2023</v>
      </c>
      <c r="O808" s="3" t="str">
        <f t="shared" si="61"/>
        <v>May-2023</v>
      </c>
      <c r="P808" s="3">
        <f t="shared" si="62"/>
        <v>0</v>
      </c>
      <c r="Q808" s="3" t="b">
        <f t="shared" si="63"/>
        <v>0</v>
      </c>
      <c r="R808">
        <f t="shared" si="64"/>
        <v>-73</v>
      </c>
    </row>
    <row r="809" spans="1:18" x14ac:dyDescent="0.4">
      <c r="A809">
        <v>233</v>
      </c>
      <c r="B809" t="s">
        <v>2661</v>
      </c>
      <c r="C809" t="s">
        <v>3512</v>
      </c>
      <c r="D809" t="s">
        <v>1399</v>
      </c>
      <c r="E809" t="s">
        <v>1845</v>
      </c>
      <c r="F809" t="s">
        <v>1849</v>
      </c>
      <c r="G809" t="s">
        <v>1</v>
      </c>
      <c r="H809" t="s">
        <v>1398</v>
      </c>
      <c r="I809" s="1">
        <v>458.38356589853265</v>
      </c>
      <c r="J809" s="2">
        <v>45033</v>
      </c>
      <c r="K809">
        <v>258.76</v>
      </c>
      <c r="L809" cm="1">
        <f t="array" ref="L809">_xlfn.IFS(ISBLANK(K809),0,NOT(ISBLANK(K809)),K809)</f>
        <v>258.76</v>
      </c>
      <c r="M809" s="2">
        <v>45050</v>
      </c>
      <c r="N809" s="3">
        <f t="shared" si="60"/>
        <v>2023</v>
      </c>
      <c r="O809" s="3" t="str">
        <f t="shared" si="61"/>
        <v>May-2023</v>
      </c>
      <c r="P809" s="3">
        <f t="shared" si="62"/>
        <v>0</v>
      </c>
      <c r="Q809" s="3" t="b">
        <f t="shared" si="63"/>
        <v>0</v>
      </c>
      <c r="R809">
        <f t="shared" si="64"/>
        <v>17</v>
      </c>
    </row>
    <row r="810" spans="1:18" x14ac:dyDescent="0.4">
      <c r="A810">
        <v>325</v>
      </c>
      <c r="B810" t="s">
        <v>2662</v>
      </c>
      <c r="C810" t="s">
        <v>3513</v>
      </c>
      <c r="D810" t="s">
        <v>1229</v>
      </c>
      <c r="E810" t="s">
        <v>1847</v>
      </c>
      <c r="F810" t="s">
        <v>1831</v>
      </c>
      <c r="G810" t="s">
        <v>1</v>
      </c>
      <c r="H810" t="s">
        <v>1228</v>
      </c>
      <c r="I810" s="1">
        <v>459.0429868330209</v>
      </c>
      <c r="J810" s="2">
        <v>44955</v>
      </c>
      <c r="K810">
        <v>203.53</v>
      </c>
      <c r="L810" cm="1">
        <f t="array" ref="L810">_xlfn.IFS(ISBLANK(K810),0,NOT(ISBLANK(K810)),K810)</f>
        <v>203.53</v>
      </c>
      <c r="M810" s="2">
        <v>44968</v>
      </c>
      <c r="N810" s="3">
        <f t="shared" si="60"/>
        <v>2023</v>
      </c>
      <c r="O810" s="3" t="str">
        <f t="shared" si="61"/>
        <v>Feb-2023</v>
      </c>
      <c r="P810" s="3">
        <f t="shared" si="62"/>
        <v>0</v>
      </c>
      <c r="Q810" s="3" t="b">
        <f t="shared" si="63"/>
        <v>0</v>
      </c>
      <c r="R810">
        <f t="shared" si="64"/>
        <v>13</v>
      </c>
    </row>
    <row r="811" spans="1:18" x14ac:dyDescent="0.4">
      <c r="A811">
        <v>930</v>
      </c>
      <c r="B811" t="s">
        <v>2663</v>
      </c>
      <c r="C811" t="s">
        <v>3514</v>
      </c>
      <c r="D811" t="s">
        <v>129</v>
      </c>
      <c r="E811" t="s">
        <v>1830</v>
      </c>
      <c r="F811" t="s">
        <v>1846</v>
      </c>
      <c r="G811" t="s">
        <v>1</v>
      </c>
      <c r="H811" t="s">
        <v>128</v>
      </c>
      <c r="I811" s="1">
        <v>460.13681345005278</v>
      </c>
      <c r="J811" s="2">
        <v>44842</v>
      </c>
      <c r="K811">
        <v>146.18</v>
      </c>
      <c r="L811" cm="1">
        <f t="array" ref="L811">_xlfn.IFS(ISBLANK(K811),0,NOT(ISBLANK(K811)),K811)</f>
        <v>146.18</v>
      </c>
      <c r="M811" s="2">
        <v>45055</v>
      </c>
      <c r="N811" s="3">
        <f t="shared" si="60"/>
        <v>2023</v>
      </c>
      <c r="O811" s="3" t="str">
        <f t="shared" si="61"/>
        <v>May-2023</v>
      </c>
      <c r="P811" s="3">
        <f t="shared" si="62"/>
        <v>0</v>
      </c>
      <c r="Q811" s="3" t="b">
        <f t="shared" si="63"/>
        <v>0</v>
      </c>
      <c r="R811">
        <f t="shared" si="64"/>
        <v>213</v>
      </c>
    </row>
    <row r="812" spans="1:18" x14ac:dyDescent="0.4">
      <c r="A812">
        <v>511</v>
      </c>
      <c r="B812" t="s">
        <v>2664</v>
      </c>
      <c r="C812" t="s">
        <v>3515</v>
      </c>
      <c r="D812" t="s">
        <v>887</v>
      </c>
      <c r="E812" t="s">
        <v>1828</v>
      </c>
      <c r="F812" t="s">
        <v>1837</v>
      </c>
      <c r="G812" t="s">
        <v>4</v>
      </c>
      <c r="H812" t="s">
        <v>886</v>
      </c>
      <c r="I812" s="1">
        <v>460.32236209461956</v>
      </c>
      <c r="J812" s="2">
        <v>44891</v>
      </c>
      <c r="L812" cm="1">
        <f t="array" ref="L812">_xlfn.IFS(ISBLANK(K812),0,NOT(ISBLANK(K812)),K812)</f>
        <v>0</v>
      </c>
      <c r="M812" s="2">
        <v>44985</v>
      </c>
      <c r="N812" s="3">
        <f t="shared" si="60"/>
        <v>2023</v>
      </c>
      <c r="O812" s="3" t="str">
        <f t="shared" si="61"/>
        <v>Feb-2023</v>
      </c>
      <c r="P812" s="3">
        <f t="shared" si="62"/>
        <v>0</v>
      </c>
      <c r="Q812" s="3" t="b">
        <f t="shared" si="63"/>
        <v>0</v>
      </c>
      <c r="R812">
        <f t="shared" si="64"/>
        <v>94</v>
      </c>
    </row>
    <row r="813" spans="1:18" x14ac:dyDescent="0.4">
      <c r="A813">
        <v>337</v>
      </c>
      <c r="B813" t="s">
        <v>2665</v>
      </c>
      <c r="C813" t="s">
        <v>3135</v>
      </c>
      <c r="D813" t="s">
        <v>1205</v>
      </c>
      <c r="E813" t="s">
        <v>1843</v>
      </c>
      <c r="F813" t="s">
        <v>1853</v>
      </c>
      <c r="G813" t="s">
        <v>1</v>
      </c>
      <c r="H813" t="s">
        <v>1204</v>
      </c>
      <c r="I813" s="1">
        <v>461.26013091051317</v>
      </c>
      <c r="J813" s="2">
        <v>45132</v>
      </c>
      <c r="K813">
        <v>460.68</v>
      </c>
      <c r="L813" cm="1">
        <f t="array" ref="L813">_xlfn.IFS(ISBLANK(K813),0,NOT(ISBLANK(K813)),K813)</f>
        <v>460.68</v>
      </c>
      <c r="M813" s="2">
        <v>44963</v>
      </c>
      <c r="N813" s="3">
        <f t="shared" si="60"/>
        <v>2023</v>
      </c>
      <c r="O813" s="3" t="str">
        <f t="shared" si="61"/>
        <v>Feb-2023</v>
      </c>
      <c r="P813" s="3">
        <f t="shared" si="62"/>
        <v>0</v>
      </c>
      <c r="Q813" s="3" t="b">
        <f t="shared" si="63"/>
        <v>0</v>
      </c>
      <c r="R813">
        <f t="shared" si="64"/>
        <v>-169</v>
      </c>
    </row>
    <row r="814" spans="1:18" x14ac:dyDescent="0.4">
      <c r="A814">
        <v>847</v>
      </c>
      <c r="B814" t="s">
        <v>2666</v>
      </c>
      <c r="C814" t="s">
        <v>3516</v>
      </c>
      <c r="D814" t="s">
        <v>285</v>
      </c>
      <c r="E814" t="s">
        <v>1841</v>
      </c>
      <c r="F814" t="s">
        <v>1852</v>
      </c>
      <c r="G814" t="s">
        <v>1</v>
      </c>
      <c r="H814" t="s">
        <v>284</v>
      </c>
      <c r="I814" s="1">
        <v>461.70180856507898</v>
      </c>
      <c r="J814" s="2">
        <v>44890</v>
      </c>
      <c r="K814">
        <v>197.94</v>
      </c>
      <c r="L814" cm="1">
        <f t="array" ref="L814">_xlfn.IFS(ISBLANK(K814),0,NOT(ISBLANK(K814)),K814)</f>
        <v>197.94</v>
      </c>
      <c r="M814" s="2">
        <v>45137</v>
      </c>
      <c r="N814" s="3">
        <f t="shared" si="60"/>
        <v>2023</v>
      </c>
      <c r="O814" s="3" t="str">
        <f t="shared" si="61"/>
        <v>Jul-2023</v>
      </c>
      <c r="P814" s="3">
        <f t="shared" si="62"/>
        <v>0</v>
      </c>
      <c r="Q814" s="3" t="b">
        <f t="shared" si="63"/>
        <v>0</v>
      </c>
      <c r="R814">
        <f t="shared" si="64"/>
        <v>247</v>
      </c>
    </row>
    <row r="815" spans="1:18" x14ac:dyDescent="0.4">
      <c r="A815">
        <v>23</v>
      </c>
      <c r="B815" t="s">
        <v>2667</v>
      </c>
      <c r="C815" t="s">
        <v>3517</v>
      </c>
      <c r="D815" t="s">
        <v>1771</v>
      </c>
      <c r="E815" t="s">
        <v>1840</v>
      </c>
      <c r="F815" t="s">
        <v>1852</v>
      </c>
      <c r="G815" t="s">
        <v>1</v>
      </c>
      <c r="H815" t="s">
        <v>1770</v>
      </c>
      <c r="I815" s="1">
        <v>463.0636134392966</v>
      </c>
      <c r="J815" s="2">
        <v>45189</v>
      </c>
      <c r="K815">
        <v>483.37</v>
      </c>
      <c r="L815" cm="1">
        <f t="array" ref="L815">_xlfn.IFS(ISBLANK(K815),0,NOT(ISBLANK(K815)),K815)</f>
        <v>483.37</v>
      </c>
      <c r="M815" s="2">
        <v>45139</v>
      </c>
      <c r="N815" s="3">
        <f t="shared" si="60"/>
        <v>2023</v>
      </c>
      <c r="O815" s="3" t="str">
        <f t="shared" si="61"/>
        <v>Aug-2023</v>
      </c>
      <c r="P815" s="3">
        <f t="shared" si="62"/>
        <v>1</v>
      </c>
      <c r="Q815" s="3" t="b">
        <f t="shared" si="63"/>
        <v>0</v>
      </c>
      <c r="R815">
        <f t="shared" si="64"/>
        <v>-50</v>
      </c>
    </row>
    <row r="816" spans="1:18" x14ac:dyDescent="0.4">
      <c r="A816">
        <v>666</v>
      </c>
      <c r="B816" t="s">
        <v>2668</v>
      </c>
      <c r="C816" t="s">
        <v>3518</v>
      </c>
      <c r="D816" t="s">
        <v>613</v>
      </c>
      <c r="E816" t="s">
        <v>1847</v>
      </c>
      <c r="F816" t="s">
        <v>1829</v>
      </c>
      <c r="G816" t="s">
        <v>1</v>
      </c>
      <c r="H816" t="s">
        <v>612</v>
      </c>
      <c r="I816" s="1">
        <v>463.42843199257089</v>
      </c>
      <c r="J816" s="2">
        <v>45133</v>
      </c>
      <c r="K816">
        <v>482.68</v>
      </c>
      <c r="L816" cm="1">
        <f t="array" ref="L816">_xlfn.IFS(ISBLANK(K816),0,NOT(ISBLANK(K816)),K816)</f>
        <v>482.68</v>
      </c>
      <c r="M816" s="2">
        <v>45220</v>
      </c>
      <c r="N816" s="3">
        <f t="shared" si="60"/>
        <v>2023</v>
      </c>
      <c r="O816" s="3" t="str">
        <f t="shared" si="61"/>
        <v>Oct-2023</v>
      </c>
      <c r="P816" s="3">
        <f t="shared" si="62"/>
        <v>1</v>
      </c>
      <c r="Q816" s="3" t="b">
        <f t="shared" si="63"/>
        <v>0</v>
      </c>
      <c r="R816">
        <f t="shared" si="64"/>
        <v>87</v>
      </c>
    </row>
    <row r="817" spans="1:18" x14ac:dyDescent="0.4">
      <c r="A817">
        <v>586</v>
      </c>
      <c r="B817" t="s">
        <v>2669</v>
      </c>
      <c r="C817" t="s">
        <v>3022</v>
      </c>
      <c r="D817" t="s">
        <v>759</v>
      </c>
      <c r="E817" t="s">
        <v>1842</v>
      </c>
      <c r="F817" t="s">
        <v>1846</v>
      </c>
      <c r="G817" t="s">
        <v>4</v>
      </c>
      <c r="H817" t="s">
        <v>758</v>
      </c>
      <c r="I817" s="1">
        <v>463.57055844577764</v>
      </c>
      <c r="J817" s="2">
        <v>45057</v>
      </c>
      <c r="K817">
        <v>384</v>
      </c>
      <c r="L817" cm="1">
        <f t="array" ref="L817">_xlfn.IFS(ISBLANK(K817),0,NOT(ISBLANK(K817)),K817)</f>
        <v>384</v>
      </c>
      <c r="M817" s="2">
        <v>45218</v>
      </c>
      <c r="N817" s="3">
        <f t="shared" si="60"/>
        <v>2023</v>
      </c>
      <c r="O817" s="3" t="str">
        <f t="shared" si="61"/>
        <v>Oct-2023</v>
      </c>
      <c r="P817" s="3">
        <f t="shared" si="62"/>
        <v>0</v>
      </c>
      <c r="Q817" s="3" t="b">
        <f t="shared" si="63"/>
        <v>0</v>
      </c>
      <c r="R817">
        <f t="shared" si="64"/>
        <v>161</v>
      </c>
    </row>
    <row r="818" spans="1:18" x14ac:dyDescent="0.4">
      <c r="A818">
        <v>447</v>
      </c>
      <c r="B818" t="s">
        <v>2670</v>
      </c>
      <c r="C818" t="s">
        <v>3519</v>
      </c>
      <c r="D818" t="s">
        <v>1009</v>
      </c>
      <c r="E818" t="s">
        <v>1843</v>
      </c>
      <c r="F818" t="s">
        <v>1831</v>
      </c>
      <c r="G818" t="s">
        <v>1</v>
      </c>
      <c r="H818" t="s">
        <v>1008</v>
      </c>
      <c r="I818" s="1">
        <v>463.91893056828172</v>
      </c>
      <c r="J818" s="2">
        <v>44856</v>
      </c>
      <c r="K818">
        <v>250.36</v>
      </c>
      <c r="L818" cm="1">
        <f t="array" ref="L818">_xlfn.IFS(ISBLANK(K818),0,NOT(ISBLANK(K818)),K818)</f>
        <v>250.36</v>
      </c>
      <c r="M818" s="2">
        <v>44880</v>
      </c>
      <c r="N818" s="3">
        <f t="shared" si="60"/>
        <v>2022</v>
      </c>
      <c r="O818" s="3" t="str">
        <f t="shared" si="61"/>
        <v>Nov-2022</v>
      </c>
      <c r="P818" s="3">
        <f t="shared" si="62"/>
        <v>0</v>
      </c>
      <c r="Q818" s="3" t="b">
        <f t="shared" si="63"/>
        <v>0</v>
      </c>
      <c r="R818">
        <f t="shared" si="64"/>
        <v>24</v>
      </c>
    </row>
    <row r="819" spans="1:18" x14ac:dyDescent="0.4">
      <c r="A819">
        <v>279</v>
      </c>
      <c r="B819" t="s">
        <v>2671</v>
      </c>
      <c r="C819" t="s">
        <v>3479</v>
      </c>
      <c r="D819" t="s">
        <v>1313</v>
      </c>
      <c r="E819" t="s">
        <v>1847</v>
      </c>
      <c r="F819" t="s">
        <v>1849</v>
      </c>
      <c r="G819" t="s">
        <v>1</v>
      </c>
      <c r="H819" t="s">
        <v>1312</v>
      </c>
      <c r="I819" s="1">
        <v>464.29179577187074</v>
      </c>
      <c r="J819" s="2">
        <v>44869</v>
      </c>
      <c r="K819">
        <v>478.01</v>
      </c>
      <c r="L819" cm="1">
        <f t="array" ref="L819">_xlfn.IFS(ISBLANK(K819),0,NOT(ISBLANK(K819)),K819)</f>
        <v>478.01</v>
      </c>
      <c r="M819" s="2">
        <v>45172</v>
      </c>
      <c r="N819" s="3">
        <f t="shared" si="60"/>
        <v>2023</v>
      </c>
      <c r="O819" s="3" t="str">
        <f t="shared" si="61"/>
        <v>Sep-2023</v>
      </c>
      <c r="P819" s="3">
        <f t="shared" si="62"/>
        <v>1</v>
      </c>
      <c r="Q819" s="3" t="b">
        <f t="shared" si="63"/>
        <v>0</v>
      </c>
      <c r="R819">
        <f t="shared" si="64"/>
        <v>303</v>
      </c>
    </row>
    <row r="820" spans="1:18" x14ac:dyDescent="0.4">
      <c r="A820">
        <v>781</v>
      </c>
      <c r="B820" t="s">
        <v>2672</v>
      </c>
      <c r="C820" t="s">
        <v>3520</v>
      </c>
      <c r="D820" t="s">
        <v>409</v>
      </c>
      <c r="E820" t="s">
        <v>1830</v>
      </c>
      <c r="F820" t="s">
        <v>1844</v>
      </c>
      <c r="G820" t="s">
        <v>4</v>
      </c>
      <c r="H820" t="s">
        <v>408</v>
      </c>
      <c r="I820" s="1">
        <v>465.03137500611609</v>
      </c>
      <c r="J820" s="2">
        <v>44916</v>
      </c>
      <c r="K820">
        <v>268.95999999999998</v>
      </c>
      <c r="L820" cm="1">
        <f t="array" ref="L820">_xlfn.IFS(ISBLANK(K820),0,NOT(ISBLANK(K820)),K820)</f>
        <v>268.95999999999998</v>
      </c>
      <c r="M820" s="2">
        <v>45118</v>
      </c>
      <c r="N820" s="3">
        <f t="shared" si="60"/>
        <v>2023</v>
      </c>
      <c r="O820" s="3" t="str">
        <f t="shared" si="61"/>
        <v>Jul-2023</v>
      </c>
      <c r="P820" s="3">
        <f t="shared" si="62"/>
        <v>0</v>
      </c>
      <c r="Q820" s="3" t="b">
        <f t="shared" si="63"/>
        <v>0</v>
      </c>
      <c r="R820">
        <f t="shared" si="64"/>
        <v>202</v>
      </c>
    </row>
    <row r="821" spans="1:18" x14ac:dyDescent="0.4">
      <c r="A821">
        <v>412</v>
      </c>
      <c r="B821" t="s">
        <v>2673</v>
      </c>
      <c r="C821" t="s">
        <v>3521</v>
      </c>
      <c r="D821" t="s">
        <v>1073</v>
      </c>
      <c r="E821" t="s">
        <v>1838</v>
      </c>
      <c r="F821" t="s">
        <v>1835</v>
      </c>
      <c r="G821" t="s">
        <v>1</v>
      </c>
      <c r="H821" t="s">
        <v>1072</v>
      </c>
      <c r="I821" s="1">
        <v>465.12472135334548</v>
      </c>
      <c r="J821" s="2">
        <v>45073</v>
      </c>
      <c r="K821">
        <v>273.5</v>
      </c>
      <c r="L821" cm="1">
        <f t="array" ref="L821">_xlfn.IFS(ISBLANK(K821),0,NOT(ISBLANK(K821)),K821)</f>
        <v>273.5</v>
      </c>
      <c r="M821" s="2">
        <v>45078</v>
      </c>
      <c r="N821" s="3">
        <f t="shared" si="60"/>
        <v>2023</v>
      </c>
      <c r="O821" s="3" t="str">
        <f t="shared" si="61"/>
        <v>Jun-2023</v>
      </c>
      <c r="P821" s="3">
        <f t="shared" si="62"/>
        <v>0</v>
      </c>
      <c r="Q821" s="3" t="b">
        <f t="shared" si="63"/>
        <v>0</v>
      </c>
      <c r="R821">
        <f t="shared" si="64"/>
        <v>5</v>
      </c>
    </row>
    <row r="822" spans="1:18" x14ac:dyDescent="0.4">
      <c r="A822">
        <v>131</v>
      </c>
      <c r="B822" t="s">
        <v>2674</v>
      </c>
      <c r="C822" t="s">
        <v>3522</v>
      </c>
      <c r="D822" t="s">
        <v>1585</v>
      </c>
      <c r="E822" t="s">
        <v>1830</v>
      </c>
      <c r="F822" t="s">
        <v>1852</v>
      </c>
      <c r="G822" t="s">
        <v>4</v>
      </c>
      <c r="H822" t="s">
        <v>1584</v>
      </c>
      <c r="I822" s="1">
        <v>466.01874825513607</v>
      </c>
      <c r="J822" s="2">
        <v>44973</v>
      </c>
      <c r="K822">
        <v>324.73</v>
      </c>
      <c r="L822" cm="1">
        <f t="array" ref="L822">_xlfn.IFS(ISBLANK(K822),0,NOT(ISBLANK(K822)),K822)</f>
        <v>324.73</v>
      </c>
      <c r="M822" s="2">
        <v>44937</v>
      </c>
      <c r="N822" s="3">
        <f t="shared" si="60"/>
        <v>2023</v>
      </c>
      <c r="O822" s="3" t="str">
        <f t="shared" si="61"/>
        <v>Jan-2023</v>
      </c>
      <c r="P822" s="3">
        <f t="shared" si="62"/>
        <v>0</v>
      </c>
      <c r="Q822" s="3" t="b">
        <f t="shared" si="63"/>
        <v>0</v>
      </c>
      <c r="R822">
        <f t="shared" si="64"/>
        <v>-36</v>
      </c>
    </row>
    <row r="823" spans="1:18" x14ac:dyDescent="0.4">
      <c r="A823">
        <v>815</v>
      </c>
      <c r="B823" t="s">
        <v>2474</v>
      </c>
      <c r="C823" t="s">
        <v>3523</v>
      </c>
      <c r="D823" t="s">
        <v>347</v>
      </c>
      <c r="E823" t="s">
        <v>1836</v>
      </c>
      <c r="F823" t="s">
        <v>1831</v>
      </c>
      <c r="G823" t="s">
        <v>4</v>
      </c>
      <c r="H823" t="s">
        <v>346</v>
      </c>
      <c r="I823" s="1">
        <v>466.05755201642421</v>
      </c>
      <c r="J823" s="2">
        <v>45129</v>
      </c>
      <c r="K823">
        <v>110.97</v>
      </c>
      <c r="L823" cm="1">
        <f t="array" ref="L823">_xlfn.IFS(ISBLANK(K823),0,NOT(ISBLANK(K823)),K823)</f>
        <v>110.97</v>
      </c>
      <c r="M823" s="2">
        <v>44989</v>
      </c>
      <c r="N823" s="3">
        <f t="shared" si="60"/>
        <v>2023</v>
      </c>
      <c r="O823" s="3" t="str">
        <f t="shared" si="61"/>
        <v>Mar-2023</v>
      </c>
      <c r="P823" s="3">
        <f t="shared" si="62"/>
        <v>0</v>
      </c>
      <c r="Q823" s="3" t="b">
        <f t="shared" si="63"/>
        <v>0</v>
      </c>
      <c r="R823">
        <f t="shared" si="64"/>
        <v>-140</v>
      </c>
    </row>
    <row r="824" spans="1:18" x14ac:dyDescent="0.4">
      <c r="A824">
        <v>957</v>
      </c>
      <c r="B824" t="s">
        <v>2675</v>
      </c>
      <c r="C824" t="s">
        <v>3524</v>
      </c>
      <c r="D824" t="s">
        <v>79</v>
      </c>
      <c r="E824" t="s">
        <v>1848</v>
      </c>
      <c r="F824" t="s">
        <v>1851</v>
      </c>
      <c r="G824" t="s">
        <v>1</v>
      </c>
      <c r="H824" t="s">
        <v>78</v>
      </c>
      <c r="I824" s="1">
        <v>466.31767731635068</v>
      </c>
      <c r="J824" s="2">
        <v>44963</v>
      </c>
      <c r="K824">
        <v>165.2</v>
      </c>
      <c r="L824" cm="1">
        <f t="array" ref="L824">_xlfn.IFS(ISBLANK(K824),0,NOT(ISBLANK(K824)),K824)</f>
        <v>165.2</v>
      </c>
      <c r="M824" s="2">
        <v>44934</v>
      </c>
      <c r="N824" s="3">
        <f t="shared" si="60"/>
        <v>2023</v>
      </c>
      <c r="O824" s="3" t="str">
        <f t="shared" si="61"/>
        <v>Jan-2023</v>
      </c>
      <c r="P824" s="3">
        <f t="shared" si="62"/>
        <v>0</v>
      </c>
      <c r="Q824" s="3" t="b">
        <f t="shared" si="63"/>
        <v>0</v>
      </c>
      <c r="R824">
        <f t="shared" si="64"/>
        <v>-29</v>
      </c>
    </row>
    <row r="825" spans="1:18" x14ac:dyDescent="0.4">
      <c r="A825">
        <v>52</v>
      </c>
      <c r="B825" t="s">
        <v>2676</v>
      </c>
      <c r="C825" t="s">
        <v>3525</v>
      </c>
      <c r="D825" t="s">
        <v>1717</v>
      </c>
      <c r="E825" t="s">
        <v>1838</v>
      </c>
      <c r="F825" t="s">
        <v>1831</v>
      </c>
      <c r="G825" t="s">
        <v>1</v>
      </c>
      <c r="H825" t="s">
        <v>1716</v>
      </c>
      <c r="I825" s="1">
        <v>466.58987438787551</v>
      </c>
      <c r="J825" s="2">
        <v>45217</v>
      </c>
      <c r="K825">
        <v>145.76</v>
      </c>
      <c r="L825" cm="1">
        <f t="array" ref="L825">_xlfn.IFS(ISBLANK(K825),0,NOT(ISBLANK(K825)),K825)</f>
        <v>145.76</v>
      </c>
      <c r="M825" s="2">
        <v>45205</v>
      </c>
      <c r="N825" s="3">
        <f t="shared" si="60"/>
        <v>2023</v>
      </c>
      <c r="O825" s="3" t="str">
        <f t="shared" si="61"/>
        <v>Oct-2023</v>
      </c>
      <c r="P825" s="3">
        <f t="shared" si="62"/>
        <v>0</v>
      </c>
      <c r="Q825" s="3" t="b">
        <f t="shared" si="63"/>
        <v>0</v>
      </c>
      <c r="R825">
        <f t="shared" si="64"/>
        <v>-12</v>
      </c>
    </row>
    <row r="826" spans="1:18" x14ac:dyDescent="0.4">
      <c r="A826">
        <v>532</v>
      </c>
      <c r="B826" t="s">
        <v>2677</v>
      </c>
      <c r="C826" t="s">
        <v>3526</v>
      </c>
      <c r="D826" t="s">
        <v>855</v>
      </c>
      <c r="E826" t="s">
        <v>1832</v>
      </c>
      <c r="F826" t="s">
        <v>1844</v>
      </c>
      <c r="G826" t="s">
        <v>4</v>
      </c>
      <c r="H826" t="s">
        <v>854</v>
      </c>
      <c r="I826" s="1">
        <v>467.09338969832129</v>
      </c>
      <c r="J826" s="2">
        <v>44919</v>
      </c>
      <c r="K826">
        <v>273</v>
      </c>
      <c r="L826" cm="1">
        <f t="array" ref="L826">_xlfn.IFS(ISBLANK(K826),0,NOT(ISBLANK(K826)),K826)</f>
        <v>273</v>
      </c>
      <c r="M826" s="2">
        <v>45038</v>
      </c>
      <c r="N826" s="3">
        <f t="shared" si="60"/>
        <v>2023</v>
      </c>
      <c r="O826" s="3" t="str">
        <f t="shared" si="61"/>
        <v>Apr-2023</v>
      </c>
      <c r="P826" s="3">
        <f t="shared" si="62"/>
        <v>0</v>
      </c>
      <c r="Q826" s="3" t="b">
        <f t="shared" si="63"/>
        <v>0</v>
      </c>
      <c r="R826">
        <f t="shared" si="64"/>
        <v>119</v>
      </c>
    </row>
    <row r="827" spans="1:18" x14ac:dyDescent="0.4">
      <c r="A827">
        <v>267</v>
      </c>
      <c r="B827" t="s">
        <v>2678</v>
      </c>
      <c r="C827" t="s">
        <v>3527</v>
      </c>
      <c r="D827" t="s">
        <v>1337</v>
      </c>
      <c r="E827" t="s">
        <v>1850</v>
      </c>
      <c r="F827" t="s">
        <v>1849</v>
      </c>
      <c r="G827" t="s">
        <v>1</v>
      </c>
      <c r="H827" t="s">
        <v>1336</v>
      </c>
      <c r="I827" s="1">
        <v>467.61846271657521</v>
      </c>
      <c r="J827" s="2">
        <v>45088</v>
      </c>
      <c r="K827">
        <v>313.63</v>
      </c>
      <c r="L827" cm="1">
        <f t="array" ref="L827">_xlfn.IFS(ISBLANK(K827),0,NOT(ISBLANK(K827)),K827)</f>
        <v>313.63</v>
      </c>
      <c r="M827" s="2">
        <v>44897</v>
      </c>
      <c r="N827" s="3">
        <f t="shared" si="60"/>
        <v>2022</v>
      </c>
      <c r="O827" s="3" t="str">
        <f t="shared" si="61"/>
        <v>Dec-2022</v>
      </c>
      <c r="P827" s="3">
        <f t="shared" si="62"/>
        <v>0</v>
      </c>
      <c r="Q827" s="3" t="b">
        <f t="shared" si="63"/>
        <v>0</v>
      </c>
      <c r="R827">
        <f t="shared" si="64"/>
        <v>-191</v>
      </c>
    </row>
    <row r="828" spans="1:18" x14ac:dyDescent="0.4">
      <c r="A828">
        <v>133</v>
      </c>
      <c r="B828" t="s">
        <v>2257</v>
      </c>
      <c r="C828" t="s">
        <v>3338</v>
      </c>
      <c r="D828" t="s">
        <v>1583</v>
      </c>
      <c r="E828" t="s">
        <v>1832</v>
      </c>
      <c r="F828" t="s">
        <v>1849</v>
      </c>
      <c r="G828" t="s">
        <v>4</v>
      </c>
      <c r="H828" t="s">
        <v>1582</v>
      </c>
      <c r="I828" s="1">
        <v>467.64854829190159</v>
      </c>
      <c r="J828" s="2">
        <v>44949</v>
      </c>
      <c r="K828">
        <v>218.64</v>
      </c>
      <c r="L828" cm="1">
        <f t="array" ref="L828">_xlfn.IFS(ISBLANK(K828),0,NOT(ISBLANK(K828)),K828)</f>
        <v>218.64</v>
      </c>
      <c r="M828" s="2">
        <v>44959</v>
      </c>
      <c r="N828" s="3">
        <f t="shared" si="60"/>
        <v>2023</v>
      </c>
      <c r="O828" s="3" t="str">
        <f t="shared" si="61"/>
        <v>Feb-2023</v>
      </c>
      <c r="P828" s="3">
        <f t="shared" si="62"/>
        <v>0</v>
      </c>
      <c r="Q828" s="3" t="b">
        <f t="shared" si="63"/>
        <v>0</v>
      </c>
      <c r="R828">
        <f t="shared" si="64"/>
        <v>10</v>
      </c>
    </row>
    <row r="829" spans="1:18" x14ac:dyDescent="0.4">
      <c r="A829">
        <v>953</v>
      </c>
      <c r="B829" t="s">
        <v>2679</v>
      </c>
      <c r="C829" t="s">
        <v>3528</v>
      </c>
      <c r="D829" t="s">
        <v>85</v>
      </c>
      <c r="E829" t="s">
        <v>1843</v>
      </c>
      <c r="F829" t="s">
        <v>1833</v>
      </c>
      <c r="G829" t="s">
        <v>1</v>
      </c>
      <c r="H829" t="s">
        <v>84</v>
      </c>
      <c r="I829" s="1">
        <v>467.82768164908487</v>
      </c>
      <c r="J829" s="2">
        <v>44840</v>
      </c>
      <c r="K829">
        <v>214.58</v>
      </c>
      <c r="L829" cm="1">
        <f t="array" ref="L829">_xlfn.IFS(ISBLANK(K829),0,NOT(ISBLANK(K829)),K829)</f>
        <v>214.58</v>
      </c>
      <c r="M829" s="2">
        <v>45147</v>
      </c>
      <c r="N829" s="3">
        <f t="shared" si="60"/>
        <v>2023</v>
      </c>
      <c r="O829" s="3" t="str">
        <f t="shared" si="61"/>
        <v>Aug-2023</v>
      </c>
      <c r="P829" s="3">
        <f t="shared" si="62"/>
        <v>0</v>
      </c>
      <c r="Q829" s="3" t="b">
        <f t="shared" si="63"/>
        <v>0</v>
      </c>
      <c r="R829">
        <f t="shared" si="64"/>
        <v>307</v>
      </c>
    </row>
    <row r="830" spans="1:18" x14ac:dyDescent="0.4">
      <c r="A830">
        <v>216</v>
      </c>
      <c r="B830" t="s">
        <v>2680</v>
      </c>
      <c r="C830" t="s">
        <v>3529</v>
      </c>
      <c r="D830" t="s">
        <v>1431</v>
      </c>
      <c r="E830" t="s">
        <v>1842</v>
      </c>
      <c r="F830" t="s">
        <v>1835</v>
      </c>
      <c r="G830" t="s">
        <v>4</v>
      </c>
      <c r="H830" t="s">
        <v>1430</v>
      </c>
      <c r="I830" s="1">
        <v>467.9913836068485</v>
      </c>
      <c r="J830" s="2">
        <v>45203</v>
      </c>
      <c r="K830">
        <v>319.8</v>
      </c>
      <c r="L830" cm="1">
        <f t="array" ref="L830">_xlfn.IFS(ISBLANK(K830),0,NOT(ISBLANK(K830)),K830)</f>
        <v>319.8</v>
      </c>
      <c r="M830" s="2">
        <v>45088</v>
      </c>
      <c r="N830" s="3">
        <f t="shared" si="60"/>
        <v>2023</v>
      </c>
      <c r="O830" s="3" t="str">
        <f t="shared" si="61"/>
        <v>Jun-2023</v>
      </c>
      <c r="P830" s="3">
        <f t="shared" si="62"/>
        <v>0</v>
      </c>
      <c r="Q830" s="3" t="b">
        <f t="shared" si="63"/>
        <v>0</v>
      </c>
      <c r="R830">
        <f t="shared" si="64"/>
        <v>-115</v>
      </c>
    </row>
    <row r="831" spans="1:18" x14ac:dyDescent="0.4">
      <c r="A831">
        <v>152</v>
      </c>
      <c r="B831" t="s">
        <v>2681</v>
      </c>
      <c r="C831" t="s">
        <v>3530</v>
      </c>
      <c r="D831" t="s">
        <v>1547</v>
      </c>
      <c r="E831" t="s">
        <v>1840</v>
      </c>
      <c r="F831" t="s">
        <v>1829</v>
      </c>
      <c r="G831" t="s">
        <v>4</v>
      </c>
      <c r="H831" t="s">
        <v>1546</v>
      </c>
      <c r="I831" s="1">
        <v>468.44766784423547</v>
      </c>
      <c r="J831" s="2">
        <v>44819</v>
      </c>
      <c r="K831">
        <v>489.04</v>
      </c>
      <c r="L831" cm="1">
        <f t="array" ref="L831">_xlfn.IFS(ISBLANK(K831),0,NOT(ISBLANK(K831)),K831)</f>
        <v>489.04</v>
      </c>
      <c r="M831" s="2">
        <v>45016</v>
      </c>
      <c r="N831" s="3">
        <f t="shared" si="60"/>
        <v>2023</v>
      </c>
      <c r="O831" s="3" t="str">
        <f t="shared" si="61"/>
        <v>Mar-2023</v>
      </c>
      <c r="P831" s="3">
        <f t="shared" si="62"/>
        <v>1</v>
      </c>
      <c r="Q831" s="3" t="b">
        <f t="shared" si="63"/>
        <v>0</v>
      </c>
      <c r="R831">
        <f t="shared" si="64"/>
        <v>197</v>
      </c>
    </row>
    <row r="832" spans="1:18" x14ac:dyDescent="0.4">
      <c r="A832">
        <v>42</v>
      </c>
      <c r="B832" t="s">
        <v>2682</v>
      </c>
      <c r="C832" t="s">
        <v>3531</v>
      </c>
      <c r="D832" t="s">
        <v>1737</v>
      </c>
      <c r="E832" t="s">
        <v>1843</v>
      </c>
      <c r="F832" t="s">
        <v>1846</v>
      </c>
      <c r="G832" t="s">
        <v>1</v>
      </c>
      <c r="H832" t="s">
        <v>1736</v>
      </c>
      <c r="I832" s="1">
        <v>468.99625846110609</v>
      </c>
      <c r="J832" s="2"/>
      <c r="K832">
        <v>457.51</v>
      </c>
      <c r="L832" cm="1">
        <f t="array" ref="L832">_xlfn.IFS(ISBLANK(K832),0,NOT(ISBLANK(K832)),K832)</f>
        <v>457.51</v>
      </c>
      <c r="N832" s="3">
        <f t="shared" si="60"/>
        <v>1900</v>
      </c>
      <c r="O832" s="3" t="str">
        <f t="shared" si="61"/>
        <v>Missing Date</v>
      </c>
      <c r="P832" s="3">
        <f t="shared" si="62"/>
        <v>0</v>
      </c>
      <c r="Q832" s="3" t="b">
        <f t="shared" si="63"/>
        <v>1</v>
      </c>
      <c r="R832" t="str">
        <f t="shared" si="64"/>
        <v/>
      </c>
    </row>
    <row r="833" spans="1:18" x14ac:dyDescent="0.4">
      <c r="A833">
        <v>592</v>
      </c>
      <c r="B833" t="s">
        <v>2683</v>
      </c>
      <c r="C833" t="s">
        <v>3532</v>
      </c>
      <c r="D833" t="s">
        <v>747</v>
      </c>
      <c r="E833" t="s">
        <v>1828</v>
      </c>
      <c r="F833" t="s">
        <v>1853</v>
      </c>
      <c r="G833" t="s">
        <v>1</v>
      </c>
      <c r="H833" t="s">
        <v>746</v>
      </c>
      <c r="I833" s="1">
        <v>469.15359338923861</v>
      </c>
      <c r="J833" s="2">
        <v>44889</v>
      </c>
      <c r="K833">
        <v>290.36</v>
      </c>
      <c r="L833" cm="1">
        <f t="array" ref="L833">_xlfn.IFS(ISBLANK(K833),0,NOT(ISBLANK(K833)),K833)</f>
        <v>290.36</v>
      </c>
      <c r="M833" s="2">
        <v>45102</v>
      </c>
      <c r="N833" s="3">
        <f t="shared" si="60"/>
        <v>2023</v>
      </c>
      <c r="O833" s="3" t="str">
        <f t="shared" si="61"/>
        <v>Jun-2023</v>
      </c>
      <c r="P833" s="3">
        <f t="shared" si="62"/>
        <v>0</v>
      </c>
      <c r="Q833" s="3" t="b">
        <f t="shared" si="63"/>
        <v>0</v>
      </c>
      <c r="R833">
        <f t="shared" si="64"/>
        <v>213</v>
      </c>
    </row>
    <row r="834" spans="1:18" x14ac:dyDescent="0.4">
      <c r="A834">
        <v>746</v>
      </c>
      <c r="B834" t="s">
        <v>2604</v>
      </c>
      <c r="C834" t="s">
        <v>3500</v>
      </c>
      <c r="D834" t="s">
        <v>475</v>
      </c>
      <c r="E834" t="s">
        <v>1845</v>
      </c>
      <c r="F834" t="s">
        <v>1853</v>
      </c>
      <c r="G834" t="s">
        <v>4</v>
      </c>
      <c r="H834" t="s">
        <v>474</v>
      </c>
      <c r="I834" s="1">
        <v>470.4911323532998</v>
      </c>
      <c r="J834" s="2">
        <v>44877</v>
      </c>
      <c r="K834">
        <v>435.37</v>
      </c>
      <c r="L834" cm="1">
        <f t="array" ref="L834">_xlfn.IFS(ISBLANK(K834),0,NOT(ISBLANK(K834)),K834)</f>
        <v>435.37</v>
      </c>
      <c r="M834" s="2">
        <v>44967</v>
      </c>
      <c r="N834" s="3">
        <f t="shared" si="60"/>
        <v>2023</v>
      </c>
      <c r="O834" s="3" t="str">
        <f t="shared" si="61"/>
        <v>Feb-2023</v>
      </c>
      <c r="P834" s="3">
        <f t="shared" si="62"/>
        <v>0</v>
      </c>
      <c r="Q834" s="3" t="b">
        <f t="shared" si="63"/>
        <v>0</v>
      </c>
      <c r="R834">
        <f t="shared" si="64"/>
        <v>90</v>
      </c>
    </row>
    <row r="835" spans="1:18" x14ac:dyDescent="0.4">
      <c r="A835">
        <v>222</v>
      </c>
      <c r="B835" t="s">
        <v>2684</v>
      </c>
      <c r="C835" t="s">
        <v>3533</v>
      </c>
      <c r="D835" t="s">
        <v>1419</v>
      </c>
      <c r="E835" t="s">
        <v>1828</v>
      </c>
      <c r="F835" t="s">
        <v>1833</v>
      </c>
      <c r="G835" t="s">
        <v>1</v>
      </c>
      <c r="H835" t="s">
        <v>1418</v>
      </c>
      <c r="I835" s="1">
        <v>470.62092115216672</v>
      </c>
      <c r="J835" s="2">
        <v>44890</v>
      </c>
      <c r="K835">
        <v>141.88999999999999</v>
      </c>
      <c r="L835" cm="1">
        <f t="array" ref="L835">_xlfn.IFS(ISBLANK(K835),0,NOT(ISBLANK(K835)),K835)</f>
        <v>141.88999999999999</v>
      </c>
      <c r="M835" s="2">
        <v>45054</v>
      </c>
      <c r="N835" s="3">
        <f t="shared" ref="N835:N898" si="65">YEAR(M835)</f>
        <v>2023</v>
      </c>
      <c r="O835" s="3" t="str">
        <f t="shared" ref="O835:O898" si="66">IF(ISBLANK(M835),"Missing Date",TEXT(M835,"MMM-YYYY"))</f>
        <v>May-2023</v>
      </c>
      <c r="P835" s="3">
        <f t="shared" ref="P835:P898" si="67">IF(K835&gt;I835,1,0)</f>
        <v>0</v>
      </c>
      <c r="Q835" s="3" t="b">
        <f t="shared" ref="Q835:Q898" si="68">OR(ISBLANK(J835),ISBLANK(M835))</f>
        <v>0</v>
      </c>
      <c r="R835">
        <f t="shared" ref="R835:R898" si="69">IF(Q835,"",M835-J835)</f>
        <v>164</v>
      </c>
    </row>
    <row r="836" spans="1:18" x14ac:dyDescent="0.4">
      <c r="A836">
        <v>624</v>
      </c>
      <c r="B836" t="s">
        <v>2685</v>
      </c>
      <c r="C836" t="s">
        <v>3534</v>
      </c>
      <c r="D836" t="s">
        <v>693</v>
      </c>
      <c r="E836" t="s">
        <v>1850</v>
      </c>
      <c r="F836" t="s">
        <v>1835</v>
      </c>
      <c r="G836" t="s">
        <v>4</v>
      </c>
      <c r="H836" t="s">
        <v>692</v>
      </c>
      <c r="I836" s="1">
        <v>470.73406563571706</v>
      </c>
      <c r="J836" s="2">
        <v>44870</v>
      </c>
      <c r="K836">
        <v>342.03</v>
      </c>
      <c r="L836" cm="1">
        <f t="array" ref="L836">_xlfn.IFS(ISBLANK(K836),0,NOT(ISBLANK(K836)),K836)</f>
        <v>342.03</v>
      </c>
      <c r="M836" s="2">
        <v>44882</v>
      </c>
      <c r="N836" s="3">
        <f t="shared" si="65"/>
        <v>2022</v>
      </c>
      <c r="O836" s="3" t="str">
        <f t="shared" si="66"/>
        <v>Nov-2022</v>
      </c>
      <c r="P836" s="3">
        <f t="shared" si="67"/>
        <v>0</v>
      </c>
      <c r="Q836" s="3" t="b">
        <f t="shared" si="68"/>
        <v>0</v>
      </c>
      <c r="R836">
        <f t="shared" si="69"/>
        <v>12</v>
      </c>
    </row>
    <row r="837" spans="1:18" x14ac:dyDescent="0.4">
      <c r="A837">
        <v>682</v>
      </c>
      <c r="B837" t="s">
        <v>2686</v>
      </c>
      <c r="C837" t="s">
        <v>3535</v>
      </c>
      <c r="D837" t="s">
        <v>587</v>
      </c>
      <c r="E837" t="s">
        <v>1845</v>
      </c>
      <c r="F837" t="s">
        <v>1835</v>
      </c>
      <c r="G837" t="s">
        <v>4</v>
      </c>
      <c r="H837" t="s">
        <v>586</v>
      </c>
      <c r="I837" s="1">
        <v>471.37744147199879</v>
      </c>
      <c r="J837" s="2">
        <v>45185</v>
      </c>
      <c r="K837">
        <v>181.36</v>
      </c>
      <c r="L837" cm="1">
        <f t="array" ref="L837">_xlfn.IFS(ISBLANK(K837),0,NOT(ISBLANK(K837)),K837)</f>
        <v>181.36</v>
      </c>
      <c r="M837" s="2">
        <v>44984</v>
      </c>
      <c r="N837" s="3">
        <f t="shared" si="65"/>
        <v>2023</v>
      </c>
      <c r="O837" s="3" t="str">
        <f t="shared" si="66"/>
        <v>Feb-2023</v>
      </c>
      <c r="P837" s="3">
        <f t="shared" si="67"/>
        <v>0</v>
      </c>
      <c r="Q837" s="3" t="b">
        <f t="shared" si="68"/>
        <v>0</v>
      </c>
      <c r="R837">
        <f t="shared" si="69"/>
        <v>-201</v>
      </c>
    </row>
    <row r="838" spans="1:18" x14ac:dyDescent="0.4">
      <c r="A838">
        <v>946</v>
      </c>
      <c r="B838" t="s">
        <v>2687</v>
      </c>
      <c r="C838" t="s">
        <v>3536</v>
      </c>
      <c r="D838" t="s">
        <v>99</v>
      </c>
      <c r="E838" t="s">
        <v>1832</v>
      </c>
      <c r="F838" t="s">
        <v>1831</v>
      </c>
      <c r="G838" t="s">
        <v>4</v>
      </c>
      <c r="H838" t="s">
        <v>98</v>
      </c>
      <c r="I838" s="1">
        <v>472.39230260581064</v>
      </c>
      <c r="J838" s="2">
        <v>44985</v>
      </c>
      <c r="K838">
        <v>273.61</v>
      </c>
      <c r="L838" cm="1">
        <f t="array" ref="L838">_xlfn.IFS(ISBLANK(K838),0,NOT(ISBLANK(K838)),K838)</f>
        <v>273.61</v>
      </c>
      <c r="M838" s="2">
        <v>44942</v>
      </c>
      <c r="N838" s="3">
        <f t="shared" si="65"/>
        <v>2023</v>
      </c>
      <c r="O838" s="3" t="str">
        <f t="shared" si="66"/>
        <v>Jan-2023</v>
      </c>
      <c r="P838" s="3">
        <f t="shared" si="67"/>
        <v>0</v>
      </c>
      <c r="Q838" s="3" t="b">
        <f t="shared" si="68"/>
        <v>0</v>
      </c>
      <c r="R838">
        <f t="shared" si="69"/>
        <v>-43</v>
      </c>
    </row>
    <row r="839" spans="1:18" x14ac:dyDescent="0.4">
      <c r="A839">
        <v>394</v>
      </c>
      <c r="B839" t="s">
        <v>2688</v>
      </c>
      <c r="C839" t="s">
        <v>3537</v>
      </c>
      <c r="D839" t="s">
        <v>1103</v>
      </c>
      <c r="E839" t="s">
        <v>1836</v>
      </c>
      <c r="F839" t="s">
        <v>1833</v>
      </c>
      <c r="G839" t="s">
        <v>4</v>
      </c>
      <c r="H839" t="s">
        <v>1102</v>
      </c>
      <c r="I839" s="1">
        <v>472.53560737857538</v>
      </c>
      <c r="J839" s="2">
        <v>44899</v>
      </c>
      <c r="K839">
        <v>128.69</v>
      </c>
      <c r="L839" cm="1">
        <f t="array" ref="L839">_xlfn.IFS(ISBLANK(K839),0,NOT(ISBLANK(K839)),K839)</f>
        <v>128.69</v>
      </c>
      <c r="N839" s="3">
        <f t="shared" si="65"/>
        <v>1900</v>
      </c>
      <c r="O839" s="3" t="str">
        <f t="shared" si="66"/>
        <v>Missing Date</v>
      </c>
      <c r="P839" s="3">
        <f t="shared" si="67"/>
        <v>0</v>
      </c>
      <c r="Q839" s="3" t="b">
        <f t="shared" si="68"/>
        <v>1</v>
      </c>
      <c r="R839" t="str">
        <f t="shared" si="69"/>
        <v/>
      </c>
    </row>
    <row r="840" spans="1:18" x14ac:dyDescent="0.4">
      <c r="A840">
        <v>187</v>
      </c>
      <c r="B840" t="s">
        <v>2689</v>
      </c>
      <c r="C840" t="s">
        <v>3538</v>
      </c>
      <c r="D840" t="s">
        <v>1485</v>
      </c>
      <c r="E840" t="s">
        <v>1843</v>
      </c>
      <c r="F840" t="s">
        <v>1852</v>
      </c>
      <c r="G840" t="s">
        <v>1</v>
      </c>
      <c r="H840" t="s">
        <v>1484</v>
      </c>
      <c r="I840" s="1">
        <v>472.64454413533269</v>
      </c>
      <c r="J840" s="2">
        <v>44958</v>
      </c>
      <c r="K840">
        <v>366.8</v>
      </c>
      <c r="L840" cm="1">
        <f t="array" ref="L840">_xlfn.IFS(ISBLANK(K840),0,NOT(ISBLANK(K840)),K840)</f>
        <v>366.8</v>
      </c>
      <c r="M840" s="2">
        <v>44959</v>
      </c>
      <c r="N840" s="3">
        <f t="shared" si="65"/>
        <v>2023</v>
      </c>
      <c r="O840" s="3" t="str">
        <f t="shared" si="66"/>
        <v>Feb-2023</v>
      </c>
      <c r="P840" s="3">
        <f t="shared" si="67"/>
        <v>0</v>
      </c>
      <c r="Q840" s="3" t="b">
        <f t="shared" si="68"/>
        <v>0</v>
      </c>
      <c r="R840">
        <f t="shared" si="69"/>
        <v>1</v>
      </c>
    </row>
    <row r="841" spans="1:18" x14ac:dyDescent="0.4">
      <c r="A841">
        <v>232</v>
      </c>
      <c r="B841" t="s">
        <v>2690</v>
      </c>
      <c r="C841" t="s">
        <v>3539</v>
      </c>
      <c r="D841" t="s">
        <v>1401</v>
      </c>
      <c r="E841" t="s">
        <v>1843</v>
      </c>
      <c r="F841" t="s">
        <v>1844</v>
      </c>
      <c r="G841" t="s">
        <v>4</v>
      </c>
      <c r="H841" t="s">
        <v>1400</v>
      </c>
      <c r="I841" s="1">
        <v>473.0602729332407</v>
      </c>
      <c r="J841" s="2">
        <v>45017</v>
      </c>
      <c r="K841">
        <v>104.51</v>
      </c>
      <c r="L841" cm="1">
        <f t="array" ref="L841">_xlfn.IFS(ISBLANK(K841),0,NOT(ISBLANK(K841)),K841)</f>
        <v>104.51</v>
      </c>
      <c r="M841" s="2">
        <v>44898</v>
      </c>
      <c r="N841" s="3">
        <f t="shared" si="65"/>
        <v>2022</v>
      </c>
      <c r="O841" s="3" t="str">
        <f t="shared" si="66"/>
        <v>Dec-2022</v>
      </c>
      <c r="P841" s="3">
        <f t="shared" si="67"/>
        <v>0</v>
      </c>
      <c r="Q841" s="3" t="b">
        <f t="shared" si="68"/>
        <v>0</v>
      </c>
      <c r="R841">
        <f t="shared" si="69"/>
        <v>-119</v>
      </c>
    </row>
    <row r="842" spans="1:18" x14ac:dyDescent="0.4">
      <c r="A842">
        <v>633</v>
      </c>
      <c r="B842" t="s">
        <v>2691</v>
      </c>
      <c r="C842" t="s">
        <v>3540</v>
      </c>
      <c r="D842" t="s">
        <v>677</v>
      </c>
      <c r="E842" t="s">
        <v>1841</v>
      </c>
      <c r="F842" t="s">
        <v>1833</v>
      </c>
      <c r="G842" t="s">
        <v>4</v>
      </c>
      <c r="H842" t="s">
        <v>676</v>
      </c>
      <c r="I842" s="1">
        <v>473.14817382747736</v>
      </c>
      <c r="J842" s="2">
        <v>44981</v>
      </c>
      <c r="K842">
        <v>280.31</v>
      </c>
      <c r="L842" cm="1">
        <f t="array" ref="L842">_xlfn.IFS(ISBLANK(K842),0,NOT(ISBLANK(K842)),K842)</f>
        <v>280.31</v>
      </c>
      <c r="M842" s="2">
        <v>45105</v>
      </c>
      <c r="N842" s="3">
        <f t="shared" si="65"/>
        <v>2023</v>
      </c>
      <c r="O842" s="3" t="str">
        <f t="shared" si="66"/>
        <v>Jun-2023</v>
      </c>
      <c r="P842" s="3">
        <f t="shared" si="67"/>
        <v>0</v>
      </c>
      <c r="Q842" s="3" t="b">
        <f t="shared" si="68"/>
        <v>0</v>
      </c>
      <c r="R842">
        <f t="shared" si="69"/>
        <v>124</v>
      </c>
    </row>
    <row r="843" spans="1:18" x14ac:dyDescent="0.4">
      <c r="A843">
        <v>449</v>
      </c>
      <c r="B843" t="s">
        <v>2692</v>
      </c>
      <c r="C843" t="s">
        <v>3541</v>
      </c>
      <c r="D843" t="s">
        <v>1005</v>
      </c>
      <c r="E843" t="s">
        <v>1847</v>
      </c>
      <c r="F843" t="s">
        <v>1829</v>
      </c>
      <c r="G843" t="s">
        <v>1</v>
      </c>
      <c r="H843" t="s">
        <v>1004</v>
      </c>
      <c r="I843" s="1">
        <v>473.29485865983435</v>
      </c>
      <c r="J843" s="2">
        <v>45077</v>
      </c>
      <c r="K843">
        <v>159.56</v>
      </c>
      <c r="L843" cm="1">
        <f t="array" ref="L843">_xlfn.IFS(ISBLANK(K843),0,NOT(ISBLANK(K843)),K843)</f>
        <v>159.56</v>
      </c>
      <c r="M843" s="2">
        <v>44919</v>
      </c>
      <c r="N843" s="3">
        <f t="shared" si="65"/>
        <v>2022</v>
      </c>
      <c r="O843" s="3" t="str">
        <f t="shared" si="66"/>
        <v>Dec-2022</v>
      </c>
      <c r="P843" s="3">
        <f t="shared" si="67"/>
        <v>0</v>
      </c>
      <c r="Q843" s="3" t="b">
        <f t="shared" si="68"/>
        <v>0</v>
      </c>
      <c r="R843">
        <f t="shared" si="69"/>
        <v>-158</v>
      </c>
    </row>
    <row r="844" spans="1:18" x14ac:dyDescent="0.4">
      <c r="A844">
        <v>892</v>
      </c>
      <c r="B844" t="s">
        <v>2693</v>
      </c>
      <c r="C844" t="s">
        <v>3542</v>
      </c>
      <c r="D844" t="s">
        <v>197</v>
      </c>
      <c r="E844" t="s">
        <v>1843</v>
      </c>
      <c r="F844" t="s">
        <v>1851</v>
      </c>
      <c r="G844" t="s">
        <v>4</v>
      </c>
      <c r="H844" t="s">
        <v>196</v>
      </c>
      <c r="I844" s="1">
        <v>473.35456698215421</v>
      </c>
      <c r="J844" s="2">
        <v>44931</v>
      </c>
      <c r="K844">
        <v>242.41</v>
      </c>
      <c r="L844" cm="1">
        <f t="array" ref="L844">_xlfn.IFS(ISBLANK(K844),0,NOT(ISBLANK(K844)),K844)</f>
        <v>242.41</v>
      </c>
      <c r="M844" s="2">
        <v>45025</v>
      </c>
      <c r="N844" s="3">
        <f t="shared" si="65"/>
        <v>2023</v>
      </c>
      <c r="O844" s="3" t="str">
        <f t="shared" si="66"/>
        <v>Apr-2023</v>
      </c>
      <c r="P844" s="3">
        <f t="shared" si="67"/>
        <v>0</v>
      </c>
      <c r="Q844" s="3" t="b">
        <f t="shared" si="68"/>
        <v>0</v>
      </c>
      <c r="R844">
        <f t="shared" si="69"/>
        <v>94</v>
      </c>
    </row>
    <row r="845" spans="1:18" x14ac:dyDescent="0.4">
      <c r="A845">
        <v>157</v>
      </c>
      <c r="B845" t="s">
        <v>2694</v>
      </c>
      <c r="C845" t="s">
        <v>3543</v>
      </c>
      <c r="D845" t="s">
        <v>1537</v>
      </c>
      <c r="E845" t="s">
        <v>1847</v>
      </c>
      <c r="F845" t="s">
        <v>1829</v>
      </c>
      <c r="G845" t="s">
        <v>4</v>
      </c>
      <c r="H845" t="s">
        <v>1536</v>
      </c>
      <c r="I845" s="1">
        <v>474.02977577765438</v>
      </c>
      <c r="J845" s="2">
        <v>45092</v>
      </c>
      <c r="K845">
        <v>148.68</v>
      </c>
      <c r="L845" cm="1">
        <f t="array" ref="L845">_xlfn.IFS(ISBLANK(K845),0,NOT(ISBLANK(K845)),K845)</f>
        <v>148.68</v>
      </c>
      <c r="M845" s="2">
        <v>44912</v>
      </c>
      <c r="N845" s="3">
        <f t="shared" si="65"/>
        <v>2022</v>
      </c>
      <c r="O845" s="3" t="str">
        <f t="shared" si="66"/>
        <v>Dec-2022</v>
      </c>
      <c r="P845" s="3">
        <f t="shared" si="67"/>
        <v>0</v>
      </c>
      <c r="Q845" s="3" t="b">
        <f t="shared" si="68"/>
        <v>0</v>
      </c>
      <c r="R845">
        <f t="shared" si="69"/>
        <v>-180</v>
      </c>
    </row>
    <row r="846" spans="1:18" x14ac:dyDescent="0.4">
      <c r="A846">
        <v>842</v>
      </c>
      <c r="B846" t="s">
        <v>2695</v>
      </c>
      <c r="C846" t="s">
        <v>2134</v>
      </c>
      <c r="D846" t="s">
        <v>293</v>
      </c>
      <c r="E846" t="s">
        <v>1834</v>
      </c>
      <c r="F846" t="s">
        <v>1844</v>
      </c>
      <c r="G846" t="s">
        <v>1</v>
      </c>
      <c r="H846" t="s">
        <v>292</v>
      </c>
      <c r="I846" s="1">
        <v>474.04670558297613</v>
      </c>
      <c r="J846" s="2">
        <v>44809</v>
      </c>
      <c r="K846">
        <v>102.04</v>
      </c>
      <c r="L846" cm="1">
        <f t="array" ref="L846">_xlfn.IFS(ISBLANK(K846),0,NOT(ISBLANK(K846)),K846)</f>
        <v>102.04</v>
      </c>
      <c r="M846" s="2">
        <v>44895</v>
      </c>
      <c r="N846" s="3">
        <f t="shared" si="65"/>
        <v>2022</v>
      </c>
      <c r="O846" s="3" t="str">
        <f t="shared" si="66"/>
        <v>Nov-2022</v>
      </c>
      <c r="P846" s="3">
        <f t="shared" si="67"/>
        <v>0</v>
      </c>
      <c r="Q846" s="3" t="b">
        <f t="shared" si="68"/>
        <v>0</v>
      </c>
      <c r="R846">
        <f t="shared" si="69"/>
        <v>86</v>
      </c>
    </row>
    <row r="847" spans="1:18" x14ac:dyDescent="0.4">
      <c r="A847">
        <v>755</v>
      </c>
      <c r="B847" t="s">
        <v>2696</v>
      </c>
      <c r="C847" t="s">
        <v>3544</v>
      </c>
      <c r="D847" t="s">
        <v>457</v>
      </c>
      <c r="E847" t="s">
        <v>1838</v>
      </c>
      <c r="F847" t="s">
        <v>1837</v>
      </c>
      <c r="G847" t="s">
        <v>4</v>
      </c>
      <c r="H847" t="s">
        <v>456</v>
      </c>
      <c r="I847" s="1">
        <v>474.08010422062188</v>
      </c>
      <c r="J847" s="2">
        <v>44931</v>
      </c>
      <c r="K847">
        <v>278.20999999999998</v>
      </c>
      <c r="L847" cm="1">
        <f t="array" ref="L847">_xlfn.IFS(ISBLANK(K847),0,NOT(ISBLANK(K847)),K847)</f>
        <v>278.20999999999998</v>
      </c>
      <c r="M847" s="2">
        <v>45179</v>
      </c>
      <c r="N847" s="3">
        <f t="shared" si="65"/>
        <v>2023</v>
      </c>
      <c r="O847" s="3" t="str">
        <f t="shared" si="66"/>
        <v>Sep-2023</v>
      </c>
      <c r="P847" s="3">
        <f t="shared" si="67"/>
        <v>0</v>
      </c>
      <c r="Q847" s="3" t="b">
        <f t="shared" si="68"/>
        <v>0</v>
      </c>
      <c r="R847">
        <f t="shared" si="69"/>
        <v>248</v>
      </c>
    </row>
    <row r="848" spans="1:18" x14ac:dyDescent="0.4">
      <c r="A848">
        <v>758</v>
      </c>
      <c r="B848" t="s">
        <v>2697</v>
      </c>
      <c r="C848" t="s">
        <v>3545</v>
      </c>
      <c r="D848" t="s">
        <v>451</v>
      </c>
      <c r="E848" t="s">
        <v>1842</v>
      </c>
      <c r="F848" t="s">
        <v>1844</v>
      </c>
      <c r="G848" t="s">
        <v>1</v>
      </c>
      <c r="H848" t="s">
        <v>450</v>
      </c>
      <c r="I848" s="1">
        <v>474.23624166316716</v>
      </c>
      <c r="J848" s="2">
        <v>44819</v>
      </c>
      <c r="K848">
        <v>222.02</v>
      </c>
      <c r="L848" cm="1">
        <f t="array" ref="L848">_xlfn.IFS(ISBLANK(K848),0,NOT(ISBLANK(K848)),K848)</f>
        <v>222.02</v>
      </c>
      <c r="M848" s="2">
        <v>45098</v>
      </c>
      <c r="N848" s="3">
        <f t="shared" si="65"/>
        <v>2023</v>
      </c>
      <c r="O848" s="3" t="str">
        <f t="shared" si="66"/>
        <v>Jun-2023</v>
      </c>
      <c r="P848" s="3">
        <f t="shared" si="67"/>
        <v>0</v>
      </c>
      <c r="Q848" s="3" t="b">
        <f t="shared" si="68"/>
        <v>0</v>
      </c>
      <c r="R848">
        <f t="shared" si="69"/>
        <v>279</v>
      </c>
    </row>
    <row r="849" spans="1:18" x14ac:dyDescent="0.4">
      <c r="A849">
        <v>864</v>
      </c>
      <c r="B849" t="s">
        <v>2698</v>
      </c>
      <c r="C849" t="s">
        <v>3546</v>
      </c>
      <c r="D849" t="s">
        <v>251</v>
      </c>
      <c r="E849" t="s">
        <v>1845</v>
      </c>
      <c r="F849" t="s">
        <v>1833</v>
      </c>
      <c r="G849" t="s">
        <v>1</v>
      </c>
      <c r="H849" t="s">
        <v>250</v>
      </c>
      <c r="I849" s="1">
        <v>474.30885874260576</v>
      </c>
      <c r="J849" s="2">
        <v>44987</v>
      </c>
      <c r="K849">
        <v>286.27</v>
      </c>
      <c r="L849" cm="1">
        <f t="array" ref="L849">_xlfn.IFS(ISBLANK(K849),0,NOT(ISBLANK(K849)),K849)</f>
        <v>286.27</v>
      </c>
      <c r="M849" s="2">
        <v>45236</v>
      </c>
      <c r="N849" s="3">
        <f t="shared" si="65"/>
        <v>2023</v>
      </c>
      <c r="O849" s="3" t="str">
        <f t="shared" si="66"/>
        <v>Nov-2023</v>
      </c>
      <c r="P849" s="3">
        <f t="shared" si="67"/>
        <v>0</v>
      </c>
      <c r="Q849" s="3" t="b">
        <f t="shared" si="68"/>
        <v>0</v>
      </c>
      <c r="R849">
        <f t="shared" si="69"/>
        <v>249</v>
      </c>
    </row>
    <row r="850" spans="1:18" x14ac:dyDescent="0.4">
      <c r="A850">
        <v>607</v>
      </c>
      <c r="B850" t="s">
        <v>2699</v>
      </c>
      <c r="C850" t="s">
        <v>3547</v>
      </c>
      <c r="D850" t="s">
        <v>723</v>
      </c>
      <c r="E850" t="s">
        <v>1848</v>
      </c>
      <c r="F850" t="s">
        <v>1837</v>
      </c>
      <c r="G850" t="s">
        <v>1</v>
      </c>
      <c r="H850" t="s">
        <v>722</v>
      </c>
      <c r="I850" s="1">
        <v>475.2167817820731</v>
      </c>
      <c r="J850" s="2">
        <v>45045</v>
      </c>
      <c r="K850">
        <v>149.63999999999999</v>
      </c>
      <c r="L850" cm="1">
        <f t="array" ref="L850">_xlfn.IFS(ISBLANK(K850),0,NOT(ISBLANK(K850)),K850)</f>
        <v>149.63999999999999</v>
      </c>
      <c r="M850" s="2">
        <v>45181</v>
      </c>
      <c r="N850" s="3">
        <f t="shared" si="65"/>
        <v>2023</v>
      </c>
      <c r="O850" s="3" t="str">
        <f t="shared" si="66"/>
        <v>Sep-2023</v>
      </c>
      <c r="P850" s="3">
        <f t="shared" si="67"/>
        <v>0</v>
      </c>
      <c r="Q850" s="3" t="b">
        <f t="shared" si="68"/>
        <v>0</v>
      </c>
      <c r="R850">
        <f t="shared" si="69"/>
        <v>136</v>
      </c>
    </row>
    <row r="851" spans="1:18" x14ac:dyDescent="0.4">
      <c r="A851">
        <v>203</v>
      </c>
      <c r="B851" t="s">
        <v>2700</v>
      </c>
      <c r="C851" t="s">
        <v>3548</v>
      </c>
      <c r="D851" t="s">
        <v>1457</v>
      </c>
      <c r="E851" t="s">
        <v>1843</v>
      </c>
      <c r="F851" t="s">
        <v>1849</v>
      </c>
      <c r="G851" t="s">
        <v>1</v>
      </c>
      <c r="H851" t="s">
        <v>1456</v>
      </c>
      <c r="I851" s="1">
        <v>478.0824436245108</v>
      </c>
      <c r="J851" s="2">
        <v>45205</v>
      </c>
      <c r="K851">
        <v>256.68</v>
      </c>
      <c r="L851" cm="1">
        <f t="array" ref="L851">_xlfn.IFS(ISBLANK(K851),0,NOT(ISBLANK(K851)),K851)</f>
        <v>256.68</v>
      </c>
      <c r="M851" s="2">
        <v>45017</v>
      </c>
      <c r="N851" s="3">
        <f t="shared" si="65"/>
        <v>2023</v>
      </c>
      <c r="O851" s="3" t="str">
        <f t="shared" si="66"/>
        <v>Apr-2023</v>
      </c>
      <c r="P851" s="3">
        <f t="shared" si="67"/>
        <v>0</v>
      </c>
      <c r="Q851" s="3" t="b">
        <f t="shared" si="68"/>
        <v>0</v>
      </c>
      <c r="R851">
        <f t="shared" si="69"/>
        <v>-188</v>
      </c>
    </row>
    <row r="852" spans="1:18" x14ac:dyDescent="0.4">
      <c r="A852">
        <v>303</v>
      </c>
      <c r="B852" t="s">
        <v>2701</v>
      </c>
      <c r="C852" t="s">
        <v>3549</v>
      </c>
      <c r="D852" t="s">
        <v>1269</v>
      </c>
      <c r="E852" t="s">
        <v>1838</v>
      </c>
      <c r="F852" t="s">
        <v>1839</v>
      </c>
      <c r="G852" t="s">
        <v>4</v>
      </c>
      <c r="H852" t="s">
        <v>1268</v>
      </c>
      <c r="I852" s="1">
        <v>478.15826269306621</v>
      </c>
      <c r="J852" s="2">
        <v>45045</v>
      </c>
      <c r="K852">
        <v>335.34</v>
      </c>
      <c r="L852" cm="1">
        <f t="array" ref="L852">_xlfn.IFS(ISBLANK(K852),0,NOT(ISBLANK(K852)),K852)</f>
        <v>335.34</v>
      </c>
      <c r="M852" s="2">
        <v>45154</v>
      </c>
      <c r="N852" s="3">
        <f t="shared" si="65"/>
        <v>2023</v>
      </c>
      <c r="O852" s="3" t="str">
        <f t="shared" si="66"/>
        <v>Aug-2023</v>
      </c>
      <c r="P852" s="3">
        <f t="shared" si="67"/>
        <v>0</v>
      </c>
      <c r="Q852" s="3" t="b">
        <f t="shared" si="68"/>
        <v>0</v>
      </c>
      <c r="R852">
        <f t="shared" si="69"/>
        <v>109</v>
      </c>
    </row>
    <row r="853" spans="1:18" x14ac:dyDescent="0.4">
      <c r="A853">
        <v>264</v>
      </c>
      <c r="B853" t="s">
        <v>2702</v>
      </c>
      <c r="C853" t="s">
        <v>3550</v>
      </c>
      <c r="D853" t="s">
        <v>1341</v>
      </c>
      <c r="E853" t="s">
        <v>1847</v>
      </c>
      <c r="F853" t="s">
        <v>1852</v>
      </c>
      <c r="G853" t="s">
        <v>4</v>
      </c>
      <c r="H853" t="s">
        <v>1340</v>
      </c>
      <c r="I853" s="1">
        <v>478.43229706567905</v>
      </c>
      <c r="J853" s="2">
        <v>45035</v>
      </c>
      <c r="K853">
        <v>323.07</v>
      </c>
      <c r="L853" cm="1">
        <f t="array" ref="L853">_xlfn.IFS(ISBLANK(K853),0,NOT(ISBLANK(K853)),K853)</f>
        <v>323.07</v>
      </c>
      <c r="M853" s="2">
        <v>45165</v>
      </c>
      <c r="N853" s="3">
        <f t="shared" si="65"/>
        <v>2023</v>
      </c>
      <c r="O853" s="3" t="str">
        <f t="shared" si="66"/>
        <v>Aug-2023</v>
      </c>
      <c r="P853" s="3">
        <f t="shared" si="67"/>
        <v>0</v>
      </c>
      <c r="Q853" s="3" t="b">
        <f t="shared" si="68"/>
        <v>0</v>
      </c>
      <c r="R853">
        <f t="shared" si="69"/>
        <v>130</v>
      </c>
    </row>
    <row r="854" spans="1:18" x14ac:dyDescent="0.4">
      <c r="A854">
        <v>660</v>
      </c>
      <c r="B854" t="s">
        <v>2703</v>
      </c>
      <c r="C854" t="s">
        <v>3551</v>
      </c>
      <c r="D854" t="s">
        <v>625</v>
      </c>
      <c r="E854" t="s">
        <v>1838</v>
      </c>
      <c r="F854" t="s">
        <v>1837</v>
      </c>
      <c r="G854" t="s">
        <v>4</v>
      </c>
      <c r="H854" t="s">
        <v>624</v>
      </c>
      <c r="I854" s="1">
        <v>478.52374602713132</v>
      </c>
      <c r="J854" s="2">
        <v>45043</v>
      </c>
      <c r="K854">
        <v>392.28</v>
      </c>
      <c r="L854" cm="1">
        <f t="array" ref="L854">_xlfn.IFS(ISBLANK(K854),0,NOT(ISBLANK(K854)),K854)</f>
        <v>392.28</v>
      </c>
      <c r="M854" s="2">
        <v>45165</v>
      </c>
      <c r="N854" s="3">
        <f t="shared" si="65"/>
        <v>2023</v>
      </c>
      <c r="O854" s="3" t="str">
        <f t="shared" si="66"/>
        <v>Aug-2023</v>
      </c>
      <c r="P854" s="3">
        <f t="shared" si="67"/>
        <v>0</v>
      </c>
      <c r="Q854" s="3" t="b">
        <f t="shared" si="68"/>
        <v>0</v>
      </c>
      <c r="R854">
        <f t="shared" si="69"/>
        <v>122</v>
      </c>
    </row>
    <row r="855" spans="1:18" x14ac:dyDescent="0.4">
      <c r="A855">
        <v>456</v>
      </c>
      <c r="B855" t="s">
        <v>2704</v>
      </c>
      <c r="C855" t="s">
        <v>3552</v>
      </c>
      <c r="D855" t="s">
        <v>993</v>
      </c>
      <c r="E855" t="s">
        <v>1834</v>
      </c>
      <c r="F855" t="s">
        <v>1839</v>
      </c>
      <c r="G855" t="s">
        <v>1</v>
      </c>
      <c r="H855" t="s">
        <v>992</v>
      </c>
      <c r="I855" s="1">
        <v>478.87300663020739</v>
      </c>
      <c r="J855" s="2">
        <v>44906</v>
      </c>
      <c r="K855">
        <v>276.33</v>
      </c>
      <c r="L855" cm="1">
        <f t="array" ref="L855">_xlfn.IFS(ISBLANK(K855),0,NOT(ISBLANK(K855)),K855)</f>
        <v>276.33</v>
      </c>
      <c r="M855" s="2">
        <v>45163</v>
      </c>
      <c r="N855" s="3">
        <f t="shared" si="65"/>
        <v>2023</v>
      </c>
      <c r="O855" s="3" t="str">
        <f t="shared" si="66"/>
        <v>Aug-2023</v>
      </c>
      <c r="P855" s="3">
        <f t="shared" si="67"/>
        <v>0</v>
      </c>
      <c r="Q855" s="3" t="b">
        <f t="shared" si="68"/>
        <v>0</v>
      </c>
      <c r="R855">
        <f t="shared" si="69"/>
        <v>257</v>
      </c>
    </row>
    <row r="856" spans="1:18" x14ac:dyDescent="0.4">
      <c r="A856">
        <v>549</v>
      </c>
      <c r="B856" t="s">
        <v>2705</v>
      </c>
      <c r="C856" t="s">
        <v>3553</v>
      </c>
      <c r="D856" t="s">
        <v>825</v>
      </c>
      <c r="E856" t="s">
        <v>1834</v>
      </c>
      <c r="F856" t="s">
        <v>1837</v>
      </c>
      <c r="G856" t="s">
        <v>4</v>
      </c>
      <c r="H856" t="s">
        <v>824</v>
      </c>
      <c r="I856" s="1">
        <v>478.9839405757325</v>
      </c>
      <c r="J856" s="2">
        <v>44902</v>
      </c>
      <c r="K856">
        <v>281.41000000000003</v>
      </c>
      <c r="L856" cm="1">
        <f t="array" ref="L856">_xlfn.IFS(ISBLANK(K856),0,NOT(ISBLANK(K856)),K856)</f>
        <v>281.41000000000003</v>
      </c>
      <c r="M856" s="2">
        <v>45196</v>
      </c>
      <c r="N856" s="3">
        <f t="shared" si="65"/>
        <v>2023</v>
      </c>
      <c r="O856" s="3" t="str">
        <f t="shared" si="66"/>
        <v>Sep-2023</v>
      </c>
      <c r="P856" s="3">
        <f t="shared" si="67"/>
        <v>0</v>
      </c>
      <c r="Q856" s="3" t="b">
        <f t="shared" si="68"/>
        <v>0</v>
      </c>
      <c r="R856">
        <f t="shared" si="69"/>
        <v>294</v>
      </c>
    </row>
    <row r="857" spans="1:18" x14ac:dyDescent="0.4">
      <c r="A857">
        <v>184</v>
      </c>
      <c r="B857" t="s">
        <v>2706</v>
      </c>
      <c r="C857" t="s">
        <v>3554</v>
      </c>
      <c r="D857" t="s">
        <v>1491</v>
      </c>
      <c r="E857" t="s">
        <v>1840</v>
      </c>
      <c r="F857" t="s">
        <v>1837</v>
      </c>
      <c r="G857" t="s">
        <v>4</v>
      </c>
      <c r="H857" t="s">
        <v>1490</v>
      </c>
      <c r="I857" s="1">
        <v>479.1010686199362</v>
      </c>
      <c r="J857" s="2">
        <v>45157</v>
      </c>
      <c r="K857">
        <v>324.12</v>
      </c>
      <c r="L857" cm="1">
        <f t="array" ref="L857">_xlfn.IFS(ISBLANK(K857),0,NOT(ISBLANK(K857)),K857)</f>
        <v>324.12</v>
      </c>
      <c r="M857" s="2">
        <v>45175</v>
      </c>
      <c r="N857" s="3">
        <f t="shared" si="65"/>
        <v>2023</v>
      </c>
      <c r="O857" s="3" t="str">
        <f t="shared" si="66"/>
        <v>Sep-2023</v>
      </c>
      <c r="P857" s="3">
        <f t="shared" si="67"/>
        <v>0</v>
      </c>
      <c r="Q857" s="3" t="b">
        <f t="shared" si="68"/>
        <v>0</v>
      </c>
      <c r="R857">
        <f t="shared" si="69"/>
        <v>18</v>
      </c>
    </row>
    <row r="858" spans="1:18" x14ac:dyDescent="0.4">
      <c r="A858">
        <v>954</v>
      </c>
      <c r="B858" t="s">
        <v>2707</v>
      </c>
      <c r="C858" t="s">
        <v>3555</v>
      </c>
      <c r="D858" t="s">
        <v>83</v>
      </c>
      <c r="E858" t="s">
        <v>1845</v>
      </c>
      <c r="F858" t="s">
        <v>1844</v>
      </c>
      <c r="G858" t="s">
        <v>1</v>
      </c>
      <c r="H858" t="s">
        <v>82</v>
      </c>
      <c r="I858" s="1">
        <v>479.17289008078711</v>
      </c>
      <c r="J858" s="2">
        <v>45058</v>
      </c>
      <c r="K858">
        <v>344.64</v>
      </c>
      <c r="L858" cm="1">
        <f t="array" ref="L858">_xlfn.IFS(ISBLANK(K858),0,NOT(ISBLANK(K858)),K858)</f>
        <v>344.64</v>
      </c>
      <c r="M858" s="2">
        <v>45055</v>
      </c>
      <c r="N858" s="3">
        <f t="shared" si="65"/>
        <v>2023</v>
      </c>
      <c r="O858" s="3" t="str">
        <f t="shared" si="66"/>
        <v>May-2023</v>
      </c>
      <c r="P858" s="3">
        <f t="shared" si="67"/>
        <v>0</v>
      </c>
      <c r="Q858" s="3" t="b">
        <f t="shared" si="68"/>
        <v>0</v>
      </c>
      <c r="R858">
        <f t="shared" si="69"/>
        <v>-3</v>
      </c>
    </row>
    <row r="859" spans="1:18" x14ac:dyDescent="0.4">
      <c r="A859">
        <v>378</v>
      </c>
      <c r="B859" t="s">
        <v>2708</v>
      </c>
      <c r="C859" t="s">
        <v>3556</v>
      </c>
      <c r="D859" t="s">
        <v>1131</v>
      </c>
      <c r="E859" t="s">
        <v>1836</v>
      </c>
      <c r="F859" t="s">
        <v>1833</v>
      </c>
      <c r="G859" t="s">
        <v>1</v>
      </c>
      <c r="H859" t="s">
        <v>1130</v>
      </c>
      <c r="I859" s="1">
        <v>479.91922775556202</v>
      </c>
      <c r="J859" s="2">
        <v>45092</v>
      </c>
      <c r="K859">
        <v>435.83</v>
      </c>
      <c r="L859" cm="1">
        <f t="array" ref="L859">_xlfn.IFS(ISBLANK(K859),0,NOT(ISBLANK(K859)),K859)</f>
        <v>435.83</v>
      </c>
      <c r="M859" s="2">
        <v>45228</v>
      </c>
      <c r="N859" s="3">
        <f t="shared" si="65"/>
        <v>2023</v>
      </c>
      <c r="O859" s="3" t="str">
        <f t="shared" si="66"/>
        <v>Oct-2023</v>
      </c>
      <c r="P859" s="3">
        <f t="shared" si="67"/>
        <v>0</v>
      </c>
      <c r="Q859" s="3" t="b">
        <f t="shared" si="68"/>
        <v>0</v>
      </c>
      <c r="R859">
        <f t="shared" si="69"/>
        <v>136</v>
      </c>
    </row>
    <row r="860" spans="1:18" x14ac:dyDescent="0.4">
      <c r="A860">
        <v>852</v>
      </c>
      <c r="B860" t="s">
        <v>2709</v>
      </c>
      <c r="C860" t="s">
        <v>3557</v>
      </c>
      <c r="D860" t="s">
        <v>275</v>
      </c>
      <c r="E860" t="s">
        <v>1848</v>
      </c>
      <c r="F860" t="s">
        <v>1851</v>
      </c>
      <c r="G860" t="s">
        <v>4</v>
      </c>
      <c r="H860" t="s">
        <v>274</v>
      </c>
      <c r="I860" s="1">
        <v>480.57460710290957</v>
      </c>
      <c r="J860" s="2">
        <v>44890</v>
      </c>
      <c r="K860">
        <v>366.23</v>
      </c>
      <c r="L860" cm="1">
        <f t="array" ref="L860">_xlfn.IFS(ISBLANK(K860),0,NOT(ISBLANK(K860)),K860)</f>
        <v>366.23</v>
      </c>
      <c r="M860" s="2">
        <v>44943</v>
      </c>
      <c r="N860" s="3">
        <f t="shared" si="65"/>
        <v>2023</v>
      </c>
      <c r="O860" s="3" t="str">
        <f t="shared" si="66"/>
        <v>Jan-2023</v>
      </c>
      <c r="P860" s="3">
        <f t="shared" si="67"/>
        <v>0</v>
      </c>
      <c r="Q860" s="3" t="b">
        <f t="shared" si="68"/>
        <v>0</v>
      </c>
      <c r="R860">
        <f t="shared" si="69"/>
        <v>53</v>
      </c>
    </row>
    <row r="861" spans="1:18" x14ac:dyDescent="0.4">
      <c r="A861">
        <v>60</v>
      </c>
      <c r="B861" t="s">
        <v>2710</v>
      </c>
      <c r="C861" t="s">
        <v>3558</v>
      </c>
      <c r="D861" t="s">
        <v>1703</v>
      </c>
      <c r="E861" t="s">
        <v>1848</v>
      </c>
      <c r="F861" t="s">
        <v>1849</v>
      </c>
      <c r="G861" t="s">
        <v>1</v>
      </c>
      <c r="H861" t="s">
        <v>1702</v>
      </c>
      <c r="I861" s="1">
        <v>480.76711381945103</v>
      </c>
      <c r="J861" s="2">
        <v>45021</v>
      </c>
      <c r="K861">
        <v>327.39</v>
      </c>
      <c r="L861" cm="1">
        <f t="array" ref="L861">_xlfn.IFS(ISBLANK(K861),0,NOT(ISBLANK(K861)),K861)</f>
        <v>327.39</v>
      </c>
      <c r="M861" s="2">
        <v>45061</v>
      </c>
      <c r="N861" s="3">
        <f t="shared" si="65"/>
        <v>2023</v>
      </c>
      <c r="O861" s="3" t="str">
        <f t="shared" si="66"/>
        <v>May-2023</v>
      </c>
      <c r="P861" s="3">
        <f t="shared" si="67"/>
        <v>0</v>
      </c>
      <c r="Q861" s="3" t="b">
        <f t="shared" si="68"/>
        <v>0</v>
      </c>
      <c r="R861">
        <f t="shared" si="69"/>
        <v>40</v>
      </c>
    </row>
    <row r="862" spans="1:18" x14ac:dyDescent="0.4">
      <c r="A862">
        <v>701</v>
      </c>
      <c r="B862" t="s">
        <v>2711</v>
      </c>
      <c r="C862" t="s">
        <v>3559</v>
      </c>
      <c r="D862" t="s">
        <v>553</v>
      </c>
      <c r="E862" t="s">
        <v>1850</v>
      </c>
      <c r="F862" t="s">
        <v>1829</v>
      </c>
      <c r="G862" t="s">
        <v>1</v>
      </c>
      <c r="H862" t="s">
        <v>552</v>
      </c>
      <c r="I862" s="1">
        <v>480.91009324487908</v>
      </c>
      <c r="J862" s="2">
        <v>44804</v>
      </c>
      <c r="L862" cm="1">
        <f t="array" ref="L862">_xlfn.IFS(ISBLANK(K862),0,NOT(ISBLANK(K862)),K862)</f>
        <v>0</v>
      </c>
      <c r="M862" s="2">
        <v>45085</v>
      </c>
      <c r="N862" s="3">
        <f t="shared" si="65"/>
        <v>2023</v>
      </c>
      <c r="O862" s="3" t="str">
        <f t="shared" si="66"/>
        <v>Jun-2023</v>
      </c>
      <c r="P862" s="3">
        <f t="shared" si="67"/>
        <v>0</v>
      </c>
      <c r="Q862" s="3" t="b">
        <f t="shared" si="68"/>
        <v>0</v>
      </c>
      <c r="R862">
        <f t="shared" si="69"/>
        <v>281</v>
      </c>
    </row>
    <row r="863" spans="1:18" x14ac:dyDescent="0.4">
      <c r="A863">
        <v>984</v>
      </c>
      <c r="B863" t="s">
        <v>2712</v>
      </c>
      <c r="C863" t="s">
        <v>3560</v>
      </c>
      <c r="D863" t="s">
        <v>33</v>
      </c>
      <c r="E863" t="s">
        <v>1841</v>
      </c>
      <c r="F863" t="s">
        <v>1835</v>
      </c>
      <c r="G863" t="s">
        <v>1</v>
      </c>
      <c r="H863" t="s">
        <v>32</v>
      </c>
      <c r="I863" s="1">
        <v>481.03958719352858</v>
      </c>
      <c r="J863" s="2">
        <v>45084</v>
      </c>
      <c r="K863">
        <v>285.23</v>
      </c>
      <c r="L863" cm="1">
        <f t="array" ref="L863">_xlfn.IFS(ISBLANK(K863),0,NOT(ISBLANK(K863)),K863)</f>
        <v>285.23</v>
      </c>
      <c r="M863" s="2">
        <v>45211</v>
      </c>
      <c r="N863" s="3">
        <f t="shared" si="65"/>
        <v>2023</v>
      </c>
      <c r="O863" s="3" t="str">
        <f t="shared" si="66"/>
        <v>Oct-2023</v>
      </c>
      <c r="P863" s="3">
        <f t="shared" si="67"/>
        <v>0</v>
      </c>
      <c r="Q863" s="3" t="b">
        <f t="shared" si="68"/>
        <v>0</v>
      </c>
      <c r="R863">
        <f t="shared" si="69"/>
        <v>127</v>
      </c>
    </row>
    <row r="864" spans="1:18" x14ac:dyDescent="0.4">
      <c r="A864">
        <v>545</v>
      </c>
      <c r="B864" t="s">
        <v>2713</v>
      </c>
      <c r="C864" t="s">
        <v>3561</v>
      </c>
      <c r="D864" t="s">
        <v>833</v>
      </c>
      <c r="E864" t="s">
        <v>1850</v>
      </c>
      <c r="F864" t="s">
        <v>1837</v>
      </c>
      <c r="G864" t="s">
        <v>1</v>
      </c>
      <c r="H864" t="s">
        <v>832</v>
      </c>
      <c r="I864" s="1">
        <v>482.9028435243336</v>
      </c>
      <c r="J864" s="2"/>
      <c r="K864">
        <v>394.57</v>
      </c>
      <c r="L864" cm="1">
        <f t="array" ref="L864">_xlfn.IFS(ISBLANK(K864),0,NOT(ISBLANK(K864)),K864)</f>
        <v>394.57</v>
      </c>
      <c r="M864" s="2">
        <v>45168</v>
      </c>
      <c r="N864" s="3">
        <f t="shared" si="65"/>
        <v>2023</v>
      </c>
      <c r="O864" s="3" t="str">
        <f t="shared" si="66"/>
        <v>Aug-2023</v>
      </c>
      <c r="P864" s="3">
        <f t="shared" si="67"/>
        <v>0</v>
      </c>
      <c r="Q864" s="3" t="b">
        <f t="shared" si="68"/>
        <v>1</v>
      </c>
      <c r="R864" t="str">
        <f t="shared" si="69"/>
        <v/>
      </c>
    </row>
    <row r="865" spans="1:18" x14ac:dyDescent="0.4">
      <c r="A865">
        <v>562</v>
      </c>
      <c r="B865" t="s">
        <v>2714</v>
      </c>
      <c r="C865" t="s">
        <v>3562</v>
      </c>
      <c r="D865" t="s">
        <v>803</v>
      </c>
      <c r="E865" t="s">
        <v>1828</v>
      </c>
      <c r="F865" t="s">
        <v>1833</v>
      </c>
      <c r="G865" t="s">
        <v>1</v>
      </c>
      <c r="H865" t="s">
        <v>802</v>
      </c>
      <c r="I865" s="1">
        <v>483.1829623406374</v>
      </c>
      <c r="J865" s="2">
        <v>45054</v>
      </c>
      <c r="K865">
        <v>430.51</v>
      </c>
      <c r="L865" cm="1">
        <f t="array" ref="L865">_xlfn.IFS(ISBLANK(K865),0,NOT(ISBLANK(K865)),K865)</f>
        <v>430.51</v>
      </c>
      <c r="M865" s="2">
        <v>44955</v>
      </c>
      <c r="N865" s="3">
        <f t="shared" si="65"/>
        <v>2023</v>
      </c>
      <c r="O865" s="3" t="str">
        <f t="shared" si="66"/>
        <v>Jan-2023</v>
      </c>
      <c r="P865" s="3">
        <f t="shared" si="67"/>
        <v>0</v>
      </c>
      <c r="Q865" s="3" t="b">
        <f t="shared" si="68"/>
        <v>0</v>
      </c>
      <c r="R865">
        <f t="shared" si="69"/>
        <v>-99</v>
      </c>
    </row>
    <row r="866" spans="1:18" x14ac:dyDescent="0.4">
      <c r="A866">
        <v>663</v>
      </c>
      <c r="B866" t="s">
        <v>2715</v>
      </c>
      <c r="C866" t="s">
        <v>3563</v>
      </c>
      <c r="D866" t="s">
        <v>619</v>
      </c>
      <c r="E866" t="s">
        <v>1842</v>
      </c>
      <c r="F866" t="s">
        <v>1846</v>
      </c>
      <c r="G866" t="s">
        <v>4</v>
      </c>
      <c r="H866" t="s">
        <v>618</v>
      </c>
      <c r="I866" s="1">
        <v>484.33174510469593</v>
      </c>
      <c r="J866" s="2">
        <v>45042</v>
      </c>
      <c r="K866">
        <v>289.49</v>
      </c>
      <c r="L866" cm="1">
        <f t="array" ref="L866">_xlfn.IFS(ISBLANK(K866),0,NOT(ISBLANK(K866)),K866)</f>
        <v>289.49</v>
      </c>
      <c r="M866" s="2">
        <v>45096</v>
      </c>
      <c r="N866" s="3">
        <f t="shared" si="65"/>
        <v>2023</v>
      </c>
      <c r="O866" s="3" t="str">
        <f t="shared" si="66"/>
        <v>Jun-2023</v>
      </c>
      <c r="P866" s="3">
        <f t="shared" si="67"/>
        <v>0</v>
      </c>
      <c r="Q866" s="3" t="b">
        <f t="shared" si="68"/>
        <v>0</v>
      </c>
      <c r="R866">
        <f t="shared" si="69"/>
        <v>54</v>
      </c>
    </row>
    <row r="867" spans="1:18" x14ac:dyDescent="0.4">
      <c r="A867">
        <v>606</v>
      </c>
      <c r="B867" t="s">
        <v>2716</v>
      </c>
      <c r="C867" t="s">
        <v>3564</v>
      </c>
      <c r="D867" t="s">
        <v>725</v>
      </c>
      <c r="E867" t="s">
        <v>1847</v>
      </c>
      <c r="F867" t="s">
        <v>1837</v>
      </c>
      <c r="G867" t="s">
        <v>1</v>
      </c>
      <c r="H867" t="s">
        <v>724</v>
      </c>
      <c r="I867" s="1">
        <v>485.83571045000332</v>
      </c>
      <c r="J867" s="2">
        <v>45042</v>
      </c>
      <c r="K867">
        <v>432.83</v>
      </c>
      <c r="L867" cm="1">
        <f t="array" ref="L867">_xlfn.IFS(ISBLANK(K867),0,NOT(ISBLANK(K867)),K867)</f>
        <v>432.83</v>
      </c>
      <c r="M867" s="2">
        <v>45205</v>
      </c>
      <c r="N867" s="3">
        <f t="shared" si="65"/>
        <v>2023</v>
      </c>
      <c r="O867" s="3" t="str">
        <f t="shared" si="66"/>
        <v>Oct-2023</v>
      </c>
      <c r="P867" s="3">
        <f t="shared" si="67"/>
        <v>0</v>
      </c>
      <c r="Q867" s="3" t="b">
        <f t="shared" si="68"/>
        <v>0</v>
      </c>
      <c r="R867">
        <f t="shared" si="69"/>
        <v>163</v>
      </c>
    </row>
    <row r="868" spans="1:18" x14ac:dyDescent="0.4">
      <c r="A868">
        <v>99</v>
      </c>
      <c r="B868" t="s">
        <v>2717</v>
      </c>
      <c r="C868" t="s">
        <v>3565</v>
      </c>
      <c r="D868" t="s">
        <v>1637</v>
      </c>
      <c r="E868" t="s">
        <v>1834</v>
      </c>
      <c r="F868" t="s">
        <v>1853</v>
      </c>
      <c r="G868" t="s">
        <v>4</v>
      </c>
      <c r="H868" t="s">
        <v>1636</v>
      </c>
      <c r="I868" s="1">
        <v>486.20568433521305</v>
      </c>
      <c r="J868" s="2">
        <v>44883</v>
      </c>
      <c r="K868">
        <v>480.09</v>
      </c>
      <c r="L868" cm="1">
        <f t="array" ref="L868">_xlfn.IFS(ISBLANK(K868),0,NOT(ISBLANK(K868)),K868)</f>
        <v>480.09</v>
      </c>
      <c r="M868" s="2">
        <v>45046</v>
      </c>
      <c r="N868" s="3">
        <f t="shared" si="65"/>
        <v>2023</v>
      </c>
      <c r="O868" s="3" t="str">
        <f t="shared" si="66"/>
        <v>Apr-2023</v>
      </c>
      <c r="P868" s="3">
        <f t="shared" si="67"/>
        <v>0</v>
      </c>
      <c r="Q868" s="3" t="b">
        <f t="shared" si="68"/>
        <v>0</v>
      </c>
      <c r="R868">
        <f t="shared" si="69"/>
        <v>163</v>
      </c>
    </row>
    <row r="869" spans="1:18" x14ac:dyDescent="0.4">
      <c r="A869">
        <v>334</v>
      </c>
      <c r="B869" t="s">
        <v>2718</v>
      </c>
      <c r="C869" t="s">
        <v>3566</v>
      </c>
      <c r="D869" t="s">
        <v>1211</v>
      </c>
      <c r="E869" t="s">
        <v>1840</v>
      </c>
      <c r="F869" t="s">
        <v>1846</v>
      </c>
      <c r="G869" t="s">
        <v>1</v>
      </c>
      <c r="H869" t="s">
        <v>1210</v>
      </c>
      <c r="I869" s="1">
        <v>487.32588138919181</v>
      </c>
      <c r="J869" s="2">
        <v>44925</v>
      </c>
      <c r="K869">
        <v>276.62</v>
      </c>
      <c r="L869" cm="1">
        <f t="array" ref="L869">_xlfn.IFS(ISBLANK(K869),0,NOT(ISBLANK(K869)),K869)</f>
        <v>276.62</v>
      </c>
      <c r="M869" s="2">
        <v>44978</v>
      </c>
      <c r="N869" s="3">
        <f t="shared" si="65"/>
        <v>2023</v>
      </c>
      <c r="O869" s="3" t="str">
        <f t="shared" si="66"/>
        <v>Feb-2023</v>
      </c>
      <c r="P869" s="3">
        <f t="shared" si="67"/>
        <v>0</v>
      </c>
      <c r="Q869" s="3" t="b">
        <f t="shared" si="68"/>
        <v>0</v>
      </c>
      <c r="R869">
        <f t="shared" si="69"/>
        <v>53</v>
      </c>
    </row>
    <row r="870" spans="1:18" x14ac:dyDescent="0.4">
      <c r="A870">
        <v>436</v>
      </c>
      <c r="B870" t="s">
        <v>2719</v>
      </c>
      <c r="C870" t="s">
        <v>3567</v>
      </c>
      <c r="D870" t="s">
        <v>1031</v>
      </c>
      <c r="E870" t="s">
        <v>1848</v>
      </c>
      <c r="F870" t="s">
        <v>1831</v>
      </c>
      <c r="G870" t="s">
        <v>1</v>
      </c>
      <c r="H870" t="s">
        <v>1030</v>
      </c>
      <c r="I870" s="1">
        <v>487.52149636417528</v>
      </c>
      <c r="J870" s="2">
        <v>45164</v>
      </c>
      <c r="K870">
        <v>155.34</v>
      </c>
      <c r="L870" cm="1">
        <f t="array" ref="L870">_xlfn.IFS(ISBLANK(K870),0,NOT(ISBLANK(K870)),K870)</f>
        <v>155.34</v>
      </c>
      <c r="M870" s="2">
        <v>45090</v>
      </c>
      <c r="N870" s="3">
        <f t="shared" si="65"/>
        <v>2023</v>
      </c>
      <c r="O870" s="3" t="str">
        <f t="shared" si="66"/>
        <v>Jun-2023</v>
      </c>
      <c r="P870" s="3">
        <f t="shared" si="67"/>
        <v>0</v>
      </c>
      <c r="Q870" s="3" t="b">
        <f t="shared" si="68"/>
        <v>0</v>
      </c>
      <c r="R870">
        <f t="shared" si="69"/>
        <v>-74</v>
      </c>
    </row>
    <row r="871" spans="1:18" x14ac:dyDescent="0.4">
      <c r="A871">
        <v>104</v>
      </c>
      <c r="B871" t="s">
        <v>2720</v>
      </c>
      <c r="C871" t="s">
        <v>3568</v>
      </c>
      <c r="D871" t="s">
        <v>1629</v>
      </c>
      <c r="E871" t="s">
        <v>1841</v>
      </c>
      <c r="F871" t="s">
        <v>1852</v>
      </c>
      <c r="G871" t="s">
        <v>1</v>
      </c>
      <c r="H871" t="s">
        <v>1628</v>
      </c>
      <c r="I871" s="1">
        <v>487.87626340573109</v>
      </c>
      <c r="J871" s="2">
        <v>44875</v>
      </c>
      <c r="K871">
        <v>271.17</v>
      </c>
      <c r="L871" cm="1">
        <f t="array" ref="L871">_xlfn.IFS(ISBLANK(K871),0,NOT(ISBLANK(K871)),K871)</f>
        <v>271.17</v>
      </c>
      <c r="M871" s="2">
        <v>45185</v>
      </c>
      <c r="N871" s="3">
        <f t="shared" si="65"/>
        <v>2023</v>
      </c>
      <c r="O871" s="3" t="str">
        <f t="shared" si="66"/>
        <v>Sep-2023</v>
      </c>
      <c r="P871" s="3">
        <f t="shared" si="67"/>
        <v>0</v>
      </c>
      <c r="Q871" s="3" t="b">
        <f t="shared" si="68"/>
        <v>0</v>
      </c>
      <c r="R871">
        <f t="shared" si="69"/>
        <v>310</v>
      </c>
    </row>
    <row r="872" spans="1:18" x14ac:dyDescent="0.4">
      <c r="A872">
        <v>320</v>
      </c>
      <c r="B872" t="s">
        <v>2721</v>
      </c>
      <c r="C872" t="s">
        <v>2776</v>
      </c>
      <c r="D872" t="s">
        <v>1239</v>
      </c>
      <c r="E872" t="s">
        <v>1840</v>
      </c>
      <c r="F872" t="s">
        <v>1833</v>
      </c>
      <c r="G872" t="s">
        <v>1</v>
      </c>
      <c r="H872" t="s">
        <v>1238</v>
      </c>
      <c r="I872" s="1">
        <v>487.91513569880914</v>
      </c>
      <c r="J872" s="2">
        <v>44774</v>
      </c>
      <c r="K872">
        <v>346.9</v>
      </c>
      <c r="L872" cm="1">
        <f t="array" ref="L872">_xlfn.IFS(ISBLANK(K872),0,NOT(ISBLANK(K872)),K872)</f>
        <v>346.9</v>
      </c>
      <c r="M872" s="2">
        <v>45238</v>
      </c>
      <c r="N872" s="3">
        <f t="shared" si="65"/>
        <v>2023</v>
      </c>
      <c r="O872" s="3" t="str">
        <f t="shared" si="66"/>
        <v>Nov-2023</v>
      </c>
      <c r="P872" s="3">
        <f t="shared" si="67"/>
        <v>0</v>
      </c>
      <c r="Q872" s="3" t="b">
        <f t="shared" si="68"/>
        <v>0</v>
      </c>
      <c r="R872">
        <f t="shared" si="69"/>
        <v>464</v>
      </c>
    </row>
    <row r="873" spans="1:18" x14ac:dyDescent="0.4">
      <c r="A873">
        <v>859</v>
      </c>
      <c r="B873" t="s">
        <v>2722</v>
      </c>
      <c r="C873" t="s">
        <v>3569</v>
      </c>
      <c r="D873" t="s">
        <v>261</v>
      </c>
      <c r="E873" t="s">
        <v>1838</v>
      </c>
      <c r="F873" t="s">
        <v>1835</v>
      </c>
      <c r="G873" t="s">
        <v>1</v>
      </c>
      <c r="H873" t="s">
        <v>260</v>
      </c>
      <c r="I873" s="1">
        <v>488.88817594221314</v>
      </c>
      <c r="J873" s="2">
        <v>44976</v>
      </c>
      <c r="K873">
        <v>403.19</v>
      </c>
      <c r="L873" cm="1">
        <f t="array" ref="L873">_xlfn.IFS(ISBLANK(K873),0,NOT(ISBLANK(K873)),K873)</f>
        <v>403.19</v>
      </c>
      <c r="M873" s="2">
        <v>45209</v>
      </c>
      <c r="N873" s="3">
        <f t="shared" si="65"/>
        <v>2023</v>
      </c>
      <c r="O873" s="3" t="str">
        <f t="shared" si="66"/>
        <v>Oct-2023</v>
      </c>
      <c r="P873" s="3">
        <f t="shared" si="67"/>
        <v>0</v>
      </c>
      <c r="Q873" s="3" t="b">
        <f t="shared" si="68"/>
        <v>0</v>
      </c>
      <c r="R873">
        <f t="shared" si="69"/>
        <v>233</v>
      </c>
    </row>
    <row r="874" spans="1:18" x14ac:dyDescent="0.4">
      <c r="A874">
        <v>171</v>
      </c>
      <c r="B874" t="s">
        <v>2723</v>
      </c>
      <c r="C874" t="s">
        <v>3570</v>
      </c>
      <c r="D874" t="s">
        <v>1511</v>
      </c>
      <c r="E874" t="s">
        <v>1845</v>
      </c>
      <c r="F874" t="s">
        <v>1831</v>
      </c>
      <c r="G874" t="s">
        <v>4</v>
      </c>
      <c r="H874" t="s">
        <v>1510</v>
      </c>
      <c r="I874" s="1">
        <v>489.07832688344007</v>
      </c>
      <c r="J874" s="2">
        <v>44926</v>
      </c>
      <c r="K874">
        <v>295.44</v>
      </c>
      <c r="L874" cm="1">
        <f t="array" ref="L874">_xlfn.IFS(ISBLANK(K874),0,NOT(ISBLANK(K874)),K874)</f>
        <v>295.44</v>
      </c>
      <c r="M874" s="2">
        <v>45139</v>
      </c>
      <c r="N874" s="3">
        <f t="shared" si="65"/>
        <v>2023</v>
      </c>
      <c r="O874" s="3" t="str">
        <f t="shared" si="66"/>
        <v>Aug-2023</v>
      </c>
      <c r="P874" s="3">
        <f t="shared" si="67"/>
        <v>0</v>
      </c>
      <c r="Q874" s="3" t="b">
        <f t="shared" si="68"/>
        <v>0</v>
      </c>
      <c r="R874">
        <f t="shared" si="69"/>
        <v>213</v>
      </c>
    </row>
    <row r="875" spans="1:18" x14ac:dyDescent="0.4">
      <c r="A875">
        <v>14</v>
      </c>
      <c r="B875" t="s">
        <v>2724</v>
      </c>
      <c r="C875" t="s">
        <v>3571</v>
      </c>
      <c r="D875" t="s">
        <v>1787</v>
      </c>
      <c r="E875" t="s">
        <v>1848</v>
      </c>
      <c r="F875" t="s">
        <v>1849</v>
      </c>
      <c r="G875" t="s">
        <v>4</v>
      </c>
      <c r="H875" t="s">
        <v>1786</v>
      </c>
      <c r="I875" s="1">
        <v>489.12150034022085</v>
      </c>
      <c r="J875" s="2">
        <v>45165</v>
      </c>
      <c r="K875">
        <v>200.15</v>
      </c>
      <c r="L875" cm="1">
        <f t="array" ref="L875">_xlfn.IFS(ISBLANK(K875),0,NOT(ISBLANK(K875)),K875)</f>
        <v>200.15</v>
      </c>
      <c r="M875" s="2">
        <v>44975</v>
      </c>
      <c r="N875" s="3">
        <f t="shared" si="65"/>
        <v>2023</v>
      </c>
      <c r="O875" s="3" t="str">
        <f t="shared" si="66"/>
        <v>Feb-2023</v>
      </c>
      <c r="P875" s="3">
        <f t="shared" si="67"/>
        <v>0</v>
      </c>
      <c r="Q875" s="3" t="b">
        <f t="shared" si="68"/>
        <v>0</v>
      </c>
      <c r="R875">
        <f t="shared" si="69"/>
        <v>-190</v>
      </c>
    </row>
    <row r="876" spans="1:18" x14ac:dyDescent="0.4">
      <c r="A876">
        <v>822</v>
      </c>
      <c r="B876" t="s">
        <v>2725</v>
      </c>
      <c r="C876" t="s">
        <v>3572</v>
      </c>
      <c r="D876" t="s">
        <v>333</v>
      </c>
      <c r="E876" t="s">
        <v>1847</v>
      </c>
      <c r="F876" t="s">
        <v>1844</v>
      </c>
      <c r="G876" t="s">
        <v>1</v>
      </c>
      <c r="H876" t="s">
        <v>332</v>
      </c>
      <c r="I876" s="1">
        <v>489.14351901558251</v>
      </c>
      <c r="J876" s="2">
        <v>44946</v>
      </c>
      <c r="K876">
        <v>475.25</v>
      </c>
      <c r="L876" cm="1">
        <f t="array" ref="L876">_xlfn.IFS(ISBLANK(K876),0,NOT(ISBLANK(K876)),K876)</f>
        <v>475.25</v>
      </c>
      <c r="M876" s="2">
        <v>44917</v>
      </c>
      <c r="N876" s="3">
        <f t="shared" si="65"/>
        <v>2022</v>
      </c>
      <c r="O876" s="3" t="str">
        <f t="shared" si="66"/>
        <v>Dec-2022</v>
      </c>
      <c r="P876" s="3">
        <f t="shared" si="67"/>
        <v>0</v>
      </c>
      <c r="Q876" s="3" t="b">
        <f t="shared" si="68"/>
        <v>0</v>
      </c>
      <c r="R876">
        <f t="shared" si="69"/>
        <v>-29</v>
      </c>
    </row>
    <row r="877" spans="1:18" x14ac:dyDescent="0.4">
      <c r="A877">
        <v>319</v>
      </c>
      <c r="B877" t="s">
        <v>2726</v>
      </c>
      <c r="C877" t="s">
        <v>3573</v>
      </c>
      <c r="D877" t="s">
        <v>1241</v>
      </c>
      <c r="E877" t="s">
        <v>1838</v>
      </c>
      <c r="F877" t="s">
        <v>1831</v>
      </c>
      <c r="G877" t="s">
        <v>4</v>
      </c>
      <c r="H877" t="s">
        <v>1240</v>
      </c>
      <c r="I877" s="1">
        <v>489.18000710153694</v>
      </c>
      <c r="J877" s="2">
        <v>45106</v>
      </c>
      <c r="K877">
        <v>417.71</v>
      </c>
      <c r="L877" cm="1">
        <f t="array" ref="L877">_xlfn.IFS(ISBLANK(K877),0,NOT(ISBLANK(K877)),K877)</f>
        <v>417.71</v>
      </c>
      <c r="M877" s="2">
        <v>44959</v>
      </c>
      <c r="N877" s="3">
        <f t="shared" si="65"/>
        <v>2023</v>
      </c>
      <c r="O877" s="3" t="str">
        <f t="shared" si="66"/>
        <v>Feb-2023</v>
      </c>
      <c r="P877" s="3">
        <f t="shared" si="67"/>
        <v>0</v>
      </c>
      <c r="Q877" s="3" t="b">
        <f t="shared" si="68"/>
        <v>0</v>
      </c>
      <c r="R877">
        <f t="shared" si="69"/>
        <v>-147</v>
      </c>
    </row>
    <row r="878" spans="1:18" x14ac:dyDescent="0.4">
      <c r="A878">
        <v>307</v>
      </c>
      <c r="B878" t="s">
        <v>2727</v>
      </c>
      <c r="C878" t="s">
        <v>3574</v>
      </c>
      <c r="D878" t="s">
        <v>1261</v>
      </c>
      <c r="E878" t="s">
        <v>1843</v>
      </c>
      <c r="F878" t="s">
        <v>1831</v>
      </c>
      <c r="G878" t="s">
        <v>1</v>
      </c>
      <c r="H878" t="s">
        <v>1260</v>
      </c>
      <c r="I878" s="1">
        <v>489.57849349586098</v>
      </c>
      <c r="J878" s="2">
        <v>44863</v>
      </c>
      <c r="K878">
        <v>165.41</v>
      </c>
      <c r="L878" cm="1">
        <f t="array" ref="L878">_xlfn.IFS(ISBLANK(K878),0,NOT(ISBLANK(K878)),K878)</f>
        <v>165.41</v>
      </c>
      <c r="M878" s="2">
        <v>45046</v>
      </c>
      <c r="N878" s="3">
        <f t="shared" si="65"/>
        <v>2023</v>
      </c>
      <c r="O878" s="3" t="str">
        <f t="shared" si="66"/>
        <v>Apr-2023</v>
      </c>
      <c r="P878" s="3">
        <f t="shared" si="67"/>
        <v>0</v>
      </c>
      <c r="Q878" s="3" t="b">
        <f t="shared" si="68"/>
        <v>0</v>
      </c>
      <c r="R878">
        <f t="shared" si="69"/>
        <v>183</v>
      </c>
    </row>
    <row r="879" spans="1:18" x14ac:dyDescent="0.4">
      <c r="A879">
        <v>391</v>
      </c>
      <c r="B879" t="s">
        <v>2728</v>
      </c>
      <c r="C879" t="s">
        <v>3575</v>
      </c>
      <c r="D879" t="s">
        <v>1109</v>
      </c>
      <c r="E879" t="s">
        <v>1830</v>
      </c>
      <c r="F879" t="s">
        <v>1833</v>
      </c>
      <c r="G879" t="s">
        <v>1</v>
      </c>
      <c r="H879" t="s">
        <v>1108</v>
      </c>
      <c r="I879" s="1">
        <v>489.84540127447565</v>
      </c>
      <c r="J879" s="2">
        <v>44907</v>
      </c>
      <c r="K879">
        <v>461.72</v>
      </c>
      <c r="L879" cm="1">
        <f t="array" ref="L879">_xlfn.IFS(ISBLANK(K879),0,NOT(ISBLANK(K879)),K879)</f>
        <v>461.72</v>
      </c>
      <c r="M879" s="2">
        <v>44902</v>
      </c>
      <c r="N879" s="3">
        <f t="shared" si="65"/>
        <v>2022</v>
      </c>
      <c r="O879" s="3" t="str">
        <f t="shared" si="66"/>
        <v>Dec-2022</v>
      </c>
      <c r="P879" s="3">
        <f t="shared" si="67"/>
        <v>0</v>
      </c>
      <c r="Q879" s="3" t="b">
        <f t="shared" si="68"/>
        <v>0</v>
      </c>
      <c r="R879">
        <f t="shared" si="69"/>
        <v>-5</v>
      </c>
    </row>
    <row r="880" spans="1:18" x14ac:dyDescent="0.4">
      <c r="A880">
        <v>915</v>
      </c>
      <c r="B880" t="s">
        <v>2729</v>
      </c>
      <c r="C880" t="s">
        <v>3576</v>
      </c>
      <c r="D880" t="s">
        <v>155</v>
      </c>
      <c r="E880" t="s">
        <v>1832</v>
      </c>
      <c r="F880" t="s">
        <v>1831</v>
      </c>
      <c r="G880" t="s">
        <v>4</v>
      </c>
      <c r="H880" t="s">
        <v>154</v>
      </c>
      <c r="I880" s="1">
        <v>489.85543707150578</v>
      </c>
      <c r="J880" s="2">
        <v>45003</v>
      </c>
      <c r="K880">
        <v>474.47</v>
      </c>
      <c r="L880" cm="1">
        <f t="array" ref="L880">_xlfn.IFS(ISBLANK(K880),0,NOT(ISBLANK(K880)),K880)</f>
        <v>474.47</v>
      </c>
      <c r="M880" s="2">
        <v>45147</v>
      </c>
      <c r="N880" s="3">
        <f t="shared" si="65"/>
        <v>2023</v>
      </c>
      <c r="O880" s="3" t="str">
        <f t="shared" si="66"/>
        <v>Aug-2023</v>
      </c>
      <c r="P880" s="3">
        <f t="shared" si="67"/>
        <v>0</v>
      </c>
      <c r="Q880" s="3" t="b">
        <f t="shared" si="68"/>
        <v>0</v>
      </c>
      <c r="R880">
        <f t="shared" si="69"/>
        <v>144</v>
      </c>
    </row>
    <row r="881" spans="1:18" x14ac:dyDescent="0.4">
      <c r="A881">
        <v>714</v>
      </c>
      <c r="B881" t="s">
        <v>2730</v>
      </c>
      <c r="C881" t="s">
        <v>3577</v>
      </c>
      <c r="D881" t="s">
        <v>533</v>
      </c>
      <c r="E881" t="s">
        <v>1843</v>
      </c>
      <c r="F881" t="s">
        <v>1846</v>
      </c>
      <c r="G881" t="s">
        <v>1</v>
      </c>
      <c r="H881" t="s">
        <v>532</v>
      </c>
      <c r="I881" s="1">
        <v>489.85905534233751</v>
      </c>
      <c r="J881" s="2">
        <v>44847</v>
      </c>
      <c r="K881">
        <v>287.29000000000002</v>
      </c>
      <c r="L881" cm="1">
        <f t="array" ref="L881">_xlfn.IFS(ISBLANK(K881),0,NOT(ISBLANK(K881)),K881)</f>
        <v>287.29000000000002</v>
      </c>
      <c r="M881" s="2">
        <v>44885</v>
      </c>
      <c r="N881" s="3">
        <f t="shared" si="65"/>
        <v>2022</v>
      </c>
      <c r="O881" s="3" t="str">
        <f t="shared" si="66"/>
        <v>Nov-2022</v>
      </c>
      <c r="P881" s="3">
        <f t="shared" si="67"/>
        <v>0</v>
      </c>
      <c r="Q881" s="3" t="b">
        <f t="shared" si="68"/>
        <v>0</v>
      </c>
      <c r="R881">
        <f t="shared" si="69"/>
        <v>38</v>
      </c>
    </row>
    <row r="882" spans="1:18" x14ac:dyDescent="0.4">
      <c r="A882">
        <v>213</v>
      </c>
      <c r="B882" t="s">
        <v>2731</v>
      </c>
      <c r="C882" t="s">
        <v>3578</v>
      </c>
      <c r="D882" t="s">
        <v>1437</v>
      </c>
      <c r="E882" t="s">
        <v>1838</v>
      </c>
      <c r="F882" t="s">
        <v>1833</v>
      </c>
      <c r="G882" t="s">
        <v>4</v>
      </c>
      <c r="H882" t="s">
        <v>1436</v>
      </c>
      <c r="I882" s="1">
        <v>490.15873377805633</v>
      </c>
      <c r="J882" s="2">
        <v>44987</v>
      </c>
      <c r="K882">
        <v>126.86</v>
      </c>
      <c r="L882" cm="1">
        <f t="array" ref="L882">_xlfn.IFS(ISBLANK(K882),0,NOT(ISBLANK(K882)),K882)</f>
        <v>126.86</v>
      </c>
      <c r="M882" s="2">
        <v>45058</v>
      </c>
      <c r="N882" s="3">
        <f t="shared" si="65"/>
        <v>2023</v>
      </c>
      <c r="O882" s="3" t="str">
        <f t="shared" si="66"/>
        <v>May-2023</v>
      </c>
      <c r="P882" s="3">
        <f t="shared" si="67"/>
        <v>0</v>
      </c>
      <c r="Q882" s="3" t="b">
        <f t="shared" si="68"/>
        <v>0</v>
      </c>
      <c r="R882">
        <f t="shared" si="69"/>
        <v>71</v>
      </c>
    </row>
    <row r="883" spans="1:18" x14ac:dyDescent="0.4">
      <c r="A883">
        <v>258</v>
      </c>
      <c r="B883" t="s">
        <v>2732</v>
      </c>
      <c r="C883" t="s">
        <v>3166</v>
      </c>
      <c r="D883" t="s">
        <v>1353</v>
      </c>
      <c r="E883" t="s">
        <v>1838</v>
      </c>
      <c r="F883" t="s">
        <v>1853</v>
      </c>
      <c r="G883" t="s">
        <v>4</v>
      </c>
      <c r="H883" t="s">
        <v>1352</v>
      </c>
      <c r="I883" s="1">
        <v>490.38190202880673</v>
      </c>
      <c r="J883" s="2">
        <v>44904</v>
      </c>
      <c r="K883">
        <v>258.22000000000003</v>
      </c>
      <c r="L883" cm="1">
        <f t="array" ref="L883">_xlfn.IFS(ISBLANK(K883),0,NOT(ISBLANK(K883)),K883)</f>
        <v>258.22000000000003</v>
      </c>
      <c r="M883" s="2">
        <v>45168</v>
      </c>
      <c r="N883" s="3">
        <f t="shared" si="65"/>
        <v>2023</v>
      </c>
      <c r="O883" s="3" t="str">
        <f t="shared" si="66"/>
        <v>Aug-2023</v>
      </c>
      <c r="P883" s="3">
        <f t="shared" si="67"/>
        <v>0</v>
      </c>
      <c r="Q883" s="3" t="b">
        <f t="shared" si="68"/>
        <v>0</v>
      </c>
      <c r="R883">
        <f t="shared" si="69"/>
        <v>264</v>
      </c>
    </row>
    <row r="884" spans="1:18" x14ac:dyDescent="0.4">
      <c r="A884">
        <v>496</v>
      </c>
      <c r="B884" t="s">
        <v>2733</v>
      </c>
      <c r="C884" t="s">
        <v>3579</v>
      </c>
      <c r="D884" t="s">
        <v>915</v>
      </c>
      <c r="E884" t="s">
        <v>1828</v>
      </c>
      <c r="F884" t="s">
        <v>1844</v>
      </c>
      <c r="G884" t="s">
        <v>1</v>
      </c>
      <c r="H884" t="s">
        <v>914</v>
      </c>
      <c r="I884" s="1">
        <v>490.54300086483477</v>
      </c>
      <c r="J884" s="2">
        <v>44858</v>
      </c>
      <c r="K884">
        <v>358.61</v>
      </c>
      <c r="L884" cm="1">
        <f t="array" ref="L884">_xlfn.IFS(ISBLANK(K884),0,NOT(ISBLANK(K884)),K884)</f>
        <v>358.61</v>
      </c>
      <c r="M884" s="2">
        <v>45007</v>
      </c>
      <c r="N884" s="3">
        <f t="shared" si="65"/>
        <v>2023</v>
      </c>
      <c r="O884" s="3" t="str">
        <f t="shared" si="66"/>
        <v>Mar-2023</v>
      </c>
      <c r="P884" s="3">
        <f t="shared" si="67"/>
        <v>0</v>
      </c>
      <c r="Q884" s="3" t="b">
        <f t="shared" si="68"/>
        <v>0</v>
      </c>
      <c r="R884">
        <f t="shared" si="69"/>
        <v>149</v>
      </c>
    </row>
    <row r="885" spans="1:18" x14ac:dyDescent="0.4">
      <c r="A885">
        <v>30</v>
      </c>
      <c r="B885" t="s">
        <v>2734</v>
      </c>
      <c r="C885" t="s">
        <v>3580</v>
      </c>
      <c r="D885" t="s">
        <v>1759</v>
      </c>
      <c r="E885" t="s">
        <v>1848</v>
      </c>
      <c r="F885" t="s">
        <v>1851</v>
      </c>
      <c r="G885" t="s">
        <v>4</v>
      </c>
      <c r="H885" t="s">
        <v>1758</v>
      </c>
      <c r="I885" s="1">
        <v>490.63736525764381</v>
      </c>
      <c r="J885" s="2">
        <v>44905</v>
      </c>
      <c r="K885">
        <v>222.68</v>
      </c>
      <c r="L885" cm="1">
        <f t="array" ref="L885">_xlfn.IFS(ISBLANK(K885),0,NOT(ISBLANK(K885)),K885)</f>
        <v>222.68</v>
      </c>
      <c r="M885" s="2">
        <v>44975</v>
      </c>
      <c r="N885" s="3">
        <f t="shared" si="65"/>
        <v>2023</v>
      </c>
      <c r="O885" s="3" t="str">
        <f t="shared" si="66"/>
        <v>Feb-2023</v>
      </c>
      <c r="P885" s="3">
        <f t="shared" si="67"/>
        <v>0</v>
      </c>
      <c r="Q885" s="3" t="b">
        <f t="shared" si="68"/>
        <v>0</v>
      </c>
      <c r="R885">
        <f t="shared" si="69"/>
        <v>70</v>
      </c>
    </row>
    <row r="886" spans="1:18" x14ac:dyDescent="0.4">
      <c r="A886">
        <v>180</v>
      </c>
      <c r="B886" t="s">
        <v>2735</v>
      </c>
      <c r="C886" t="s">
        <v>3581</v>
      </c>
      <c r="D886" t="s">
        <v>1497</v>
      </c>
      <c r="E886" t="s">
        <v>1834</v>
      </c>
      <c r="F886" t="s">
        <v>1846</v>
      </c>
      <c r="G886" t="s">
        <v>1</v>
      </c>
      <c r="H886" t="s">
        <v>1496</v>
      </c>
      <c r="I886" s="1">
        <v>490.83238807837768</v>
      </c>
      <c r="J886" s="2">
        <v>45112</v>
      </c>
      <c r="K886">
        <v>104.73</v>
      </c>
      <c r="L886" cm="1">
        <f t="array" ref="L886">_xlfn.IFS(ISBLANK(K886),0,NOT(ISBLANK(K886)),K886)</f>
        <v>104.73</v>
      </c>
      <c r="M886" s="2">
        <v>45232</v>
      </c>
      <c r="N886" s="3">
        <f t="shared" si="65"/>
        <v>2023</v>
      </c>
      <c r="O886" s="3" t="str">
        <f t="shared" si="66"/>
        <v>Nov-2023</v>
      </c>
      <c r="P886" s="3">
        <f t="shared" si="67"/>
        <v>0</v>
      </c>
      <c r="Q886" s="3" t="b">
        <f t="shared" si="68"/>
        <v>0</v>
      </c>
      <c r="R886">
        <f t="shared" si="69"/>
        <v>120</v>
      </c>
    </row>
    <row r="887" spans="1:18" x14ac:dyDescent="0.4">
      <c r="A887">
        <v>941</v>
      </c>
      <c r="B887" t="s">
        <v>2736</v>
      </c>
      <c r="C887" t="s">
        <v>3582</v>
      </c>
      <c r="D887" t="s">
        <v>107</v>
      </c>
      <c r="E887" t="s">
        <v>1848</v>
      </c>
      <c r="F887" t="s">
        <v>1839</v>
      </c>
      <c r="G887" t="s">
        <v>4</v>
      </c>
      <c r="H887" t="s">
        <v>106</v>
      </c>
      <c r="I887" s="1">
        <v>490.83503232734478</v>
      </c>
      <c r="J887" s="2">
        <v>45117</v>
      </c>
      <c r="K887">
        <v>370.98</v>
      </c>
      <c r="L887" cm="1">
        <f t="array" ref="L887">_xlfn.IFS(ISBLANK(K887),0,NOT(ISBLANK(K887)),K887)</f>
        <v>370.98</v>
      </c>
      <c r="M887" s="2">
        <v>44942</v>
      </c>
      <c r="N887" s="3">
        <f t="shared" si="65"/>
        <v>2023</v>
      </c>
      <c r="O887" s="3" t="str">
        <f t="shared" si="66"/>
        <v>Jan-2023</v>
      </c>
      <c r="P887" s="3">
        <f t="shared" si="67"/>
        <v>0</v>
      </c>
      <c r="Q887" s="3" t="b">
        <f t="shared" si="68"/>
        <v>0</v>
      </c>
      <c r="R887">
        <f t="shared" si="69"/>
        <v>-175</v>
      </c>
    </row>
    <row r="888" spans="1:18" x14ac:dyDescent="0.4">
      <c r="A888">
        <v>177</v>
      </c>
      <c r="B888" t="s">
        <v>2737</v>
      </c>
      <c r="C888" t="s">
        <v>3583</v>
      </c>
      <c r="D888" t="s">
        <v>1503</v>
      </c>
      <c r="E888" t="s">
        <v>1828</v>
      </c>
      <c r="F888" t="s">
        <v>1851</v>
      </c>
      <c r="G888" t="s">
        <v>1</v>
      </c>
      <c r="H888" t="s">
        <v>1502</v>
      </c>
      <c r="I888" s="1">
        <v>491.11781211578949</v>
      </c>
      <c r="J888" s="2">
        <v>44837</v>
      </c>
      <c r="K888">
        <v>185.88</v>
      </c>
      <c r="L888" cm="1">
        <f t="array" ref="L888">_xlfn.IFS(ISBLANK(K888),0,NOT(ISBLANK(K888)),K888)</f>
        <v>185.88</v>
      </c>
      <c r="M888" s="2">
        <v>45125</v>
      </c>
      <c r="N888" s="3">
        <f t="shared" si="65"/>
        <v>2023</v>
      </c>
      <c r="O888" s="3" t="str">
        <f t="shared" si="66"/>
        <v>Jul-2023</v>
      </c>
      <c r="P888" s="3">
        <f t="shared" si="67"/>
        <v>0</v>
      </c>
      <c r="Q888" s="3" t="b">
        <f t="shared" si="68"/>
        <v>0</v>
      </c>
      <c r="R888">
        <f t="shared" si="69"/>
        <v>288</v>
      </c>
    </row>
    <row r="889" spans="1:18" x14ac:dyDescent="0.4">
      <c r="A889">
        <v>367</v>
      </c>
      <c r="B889" t="s">
        <v>2738</v>
      </c>
      <c r="C889" t="s">
        <v>3584</v>
      </c>
      <c r="D889" t="s">
        <v>1153</v>
      </c>
      <c r="E889" t="s">
        <v>1841</v>
      </c>
      <c r="F889" t="s">
        <v>1852</v>
      </c>
      <c r="G889" t="s">
        <v>4</v>
      </c>
      <c r="H889" t="s">
        <v>1152</v>
      </c>
      <c r="I889" s="1">
        <v>491.70762874162546</v>
      </c>
      <c r="J889" s="2">
        <v>44796</v>
      </c>
      <c r="K889">
        <v>139.22999999999999</v>
      </c>
      <c r="L889" cm="1">
        <f t="array" ref="L889">_xlfn.IFS(ISBLANK(K889),0,NOT(ISBLANK(K889)),K889)</f>
        <v>139.22999999999999</v>
      </c>
      <c r="M889" s="2">
        <v>44931</v>
      </c>
      <c r="N889" s="3">
        <f t="shared" si="65"/>
        <v>2023</v>
      </c>
      <c r="O889" s="3" t="str">
        <f t="shared" si="66"/>
        <v>Jan-2023</v>
      </c>
      <c r="P889" s="3">
        <f t="shared" si="67"/>
        <v>0</v>
      </c>
      <c r="Q889" s="3" t="b">
        <f t="shared" si="68"/>
        <v>0</v>
      </c>
      <c r="R889">
        <f t="shared" si="69"/>
        <v>135</v>
      </c>
    </row>
    <row r="890" spans="1:18" x14ac:dyDescent="0.4">
      <c r="A890">
        <v>281</v>
      </c>
      <c r="B890" t="s">
        <v>2739</v>
      </c>
      <c r="C890" t="s">
        <v>3585</v>
      </c>
      <c r="D890" t="s">
        <v>1309</v>
      </c>
      <c r="E890" t="s">
        <v>1850</v>
      </c>
      <c r="F890" t="s">
        <v>1852</v>
      </c>
      <c r="G890" t="s">
        <v>1</v>
      </c>
      <c r="H890" t="s">
        <v>1308</v>
      </c>
      <c r="I890" s="1">
        <v>492.46002142223256</v>
      </c>
      <c r="J890" s="2">
        <v>45082</v>
      </c>
      <c r="K890">
        <v>375.94</v>
      </c>
      <c r="L890" cm="1">
        <f t="array" ref="L890">_xlfn.IFS(ISBLANK(K890),0,NOT(ISBLANK(K890)),K890)</f>
        <v>375.94</v>
      </c>
      <c r="M890" s="2">
        <v>45204</v>
      </c>
      <c r="N890" s="3">
        <f t="shared" si="65"/>
        <v>2023</v>
      </c>
      <c r="O890" s="3" t="str">
        <f t="shared" si="66"/>
        <v>Oct-2023</v>
      </c>
      <c r="P890" s="3">
        <f t="shared" si="67"/>
        <v>0</v>
      </c>
      <c r="Q890" s="3" t="b">
        <f t="shared" si="68"/>
        <v>0</v>
      </c>
      <c r="R890">
        <f t="shared" si="69"/>
        <v>122</v>
      </c>
    </row>
    <row r="891" spans="1:18" x14ac:dyDescent="0.4">
      <c r="A891">
        <v>778</v>
      </c>
      <c r="B891" t="s">
        <v>2740</v>
      </c>
      <c r="C891" t="s">
        <v>3586</v>
      </c>
      <c r="D891" t="s">
        <v>415</v>
      </c>
      <c r="E891" t="s">
        <v>1848</v>
      </c>
      <c r="F891" t="s">
        <v>1831</v>
      </c>
      <c r="G891" t="s">
        <v>4</v>
      </c>
      <c r="H891" t="s">
        <v>414</v>
      </c>
      <c r="I891" s="1">
        <v>493.19363912001614</v>
      </c>
      <c r="J891" s="2">
        <v>45085</v>
      </c>
      <c r="K891">
        <v>207.33</v>
      </c>
      <c r="L891" cm="1">
        <f t="array" ref="L891">_xlfn.IFS(ISBLANK(K891),0,NOT(ISBLANK(K891)),K891)</f>
        <v>207.33</v>
      </c>
      <c r="M891" s="2">
        <v>45122</v>
      </c>
      <c r="N891" s="3">
        <f t="shared" si="65"/>
        <v>2023</v>
      </c>
      <c r="O891" s="3" t="str">
        <f t="shared" si="66"/>
        <v>Jul-2023</v>
      </c>
      <c r="P891" s="3">
        <f t="shared" si="67"/>
        <v>0</v>
      </c>
      <c r="Q891" s="3" t="b">
        <f t="shared" si="68"/>
        <v>0</v>
      </c>
      <c r="R891">
        <f t="shared" si="69"/>
        <v>37</v>
      </c>
    </row>
    <row r="892" spans="1:18" x14ac:dyDescent="0.4">
      <c r="A892">
        <v>20</v>
      </c>
      <c r="B892" t="s">
        <v>2741</v>
      </c>
      <c r="C892" t="s">
        <v>3587</v>
      </c>
      <c r="D892" t="s">
        <v>1777</v>
      </c>
      <c r="E892" t="s">
        <v>1834</v>
      </c>
      <c r="F892" t="s">
        <v>1846</v>
      </c>
      <c r="G892" t="s">
        <v>1</v>
      </c>
      <c r="H892" t="s">
        <v>1776</v>
      </c>
      <c r="I892" s="1">
        <v>493.77787053002049</v>
      </c>
      <c r="J892" s="2">
        <v>44911</v>
      </c>
      <c r="K892">
        <v>285.38</v>
      </c>
      <c r="L892" cm="1">
        <f t="array" ref="L892">_xlfn.IFS(ISBLANK(K892),0,NOT(ISBLANK(K892)),K892)</f>
        <v>285.38</v>
      </c>
      <c r="M892" s="2">
        <v>45215</v>
      </c>
      <c r="N892" s="3">
        <f t="shared" si="65"/>
        <v>2023</v>
      </c>
      <c r="O892" s="3" t="str">
        <f t="shared" si="66"/>
        <v>Oct-2023</v>
      </c>
      <c r="P892" s="3">
        <f t="shared" si="67"/>
        <v>0</v>
      </c>
      <c r="Q892" s="3" t="b">
        <f t="shared" si="68"/>
        <v>0</v>
      </c>
      <c r="R892">
        <f t="shared" si="69"/>
        <v>304</v>
      </c>
    </row>
    <row r="893" spans="1:18" x14ac:dyDescent="0.4">
      <c r="A893">
        <v>314</v>
      </c>
      <c r="B893" t="s">
        <v>2742</v>
      </c>
      <c r="C893" t="s">
        <v>3588</v>
      </c>
      <c r="D893" t="s">
        <v>1249</v>
      </c>
      <c r="E893" t="s">
        <v>1830</v>
      </c>
      <c r="F893" t="s">
        <v>1837</v>
      </c>
      <c r="G893" t="s">
        <v>4</v>
      </c>
      <c r="H893" t="s">
        <v>1248</v>
      </c>
      <c r="I893" s="1">
        <v>494.08177497470354</v>
      </c>
      <c r="J893" s="2">
        <v>45125</v>
      </c>
      <c r="K893">
        <v>115.04</v>
      </c>
      <c r="L893" cm="1">
        <f t="array" ref="L893">_xlfn.IFS(ISBLANK(K893),0,NOT(ISBLANK(K893)),K893)</f>
        <v>115.04</v>
      </c>
      <c r="M893" s="2">
        <v>45020</v>
      </c>
      <c r="N893" s="3">
        <f t="shared" si="65"/>
        <v>2023</v>
      </c>
      <c r="O893" s="3" t="str">
        <f t="shared" si="66"/>
        <v>Apr-2023</v>
      </c>
      <c r="P893" s="3">
        <f t="shared" si="67"/>
        <v>0</v>
      </c>
      <c r="Q893" s="3" t="b">
        <f t="shared" si="68"/>
        <v>0</v>
      </c>
      <c r="R893">
        <f t="shared" si="69"/>
        <v>-105</v>
      </c>
    </row>
    <row r="894" spans="1:18" x14ac:dyDescent="0.4">
      <c r="A894">
        <v>927</v>
      </c>
      <c r="B894" t="s">
        <v>2743</v>
      </c>
      <c r="C894" t="s">
        <v>3589</v>
      </c>
      <c r="D894" t="s">
        <v>135</v>
      </c>
      <c r="E894" t="s">
        <v>1848</v>
      </c>
      <c r="F894" t="s">
        <v>1851</v>
      </c>
      <c r="G894" t="s">
        <v>1</v>
      </c>
      <c r="H894" t="s">
        <v>134</v>
      </c>
      <c r="I894" s="1">
        <v>494.73214031995292</v>
      </c>
      <c r="J894" s="2">
        <v>44942</v>
      </c>
      <c r="K894">
        <v>455.19</v>
      </c>
      <c r="L894" cm="1">
        <f t="array" ref="L894">_xlfn.IFS(ISBLANK(K894),0,NOT(ISBLANK(K894)),K894)</f>
        <v>455.19</v>
      </c>
      <c r="M894" s="2">
        <v>45133</v>
      </c>
      <c r="N894" s="3">
        <f t="shared" si="65"/>
        <v>2023</v>
      </c>
      <c r="O894" s="3" t="str">
        <f t="shared" si="66"/>
        <v>Jul-2023</v>
      </c>
      <c r="P894" s="3">
        <f t="shared" si="67"/>
        <v>0</v>
      </c>
      <c r="Q894" s="3" t="b">
        <f t="shared" si="68"/>
        <v>0</v>
      </c>
      <c r="R894">
        <f t="shared" si="69"/>
        <v>191</v>
      </c>
    </row>
    <row r="895" spans="1:18" x14ac:dyDescent="0.4">
      <c r="A895">
        <v>176</v>
      </c>
      <c r="B895" t="s">
        <v>2744</v>
      </c>
      <c r="C895" t="s">
        <v>3590</v>
      </c>
      <c r="D895" t="s">
        <v>1505</v>
      </c>
      <c r="E895" t="s">
        <v>1850</v>
      </c>
      <c r="F895" t="s">
        <v>1851</v>
      </c>
      <c r="G895" t="s">
        <v>1</v>
      </c>
      <c r="H895" t="s">
        <v>1504</v>
      </c>
      <c r="I895" s="1">
        <v>494.7808450241605</v>
      </c>
      <c r="J895" s="2">
        <v>44780</v>
      </c>
      <c r="K895">
        <v>270.73</v>
      </c>
      <c r="L895" cm="1">
        <f t="array" ref="L895">_xlfn.IFS(ISBLANK(K895),0,NOT(ISBLANK(K895)),K895)</f>
        <v>270.73</v>
      </c>
      <c r="M895" s="2">
        <v>45010</v>
      </c>
      <c r="N895" s="3">
        <f t="shared" si="65"/>
        <v>2023</v>
      </c>
      <c r="O895" s="3" t="str">
        <f t="shared" si="66"/>
        <v>Mar-2023</v>
      </c>
      <c r="P895" s="3">
        <f t="shared" si="67"/>
        <v>0</v>
      </c>
      <c r="Q895" s="3" t="b">
        <f t="shared" si="68"/>
        <v>0</v>
      </c>
      <c r="R895">
        <f t="shared" si="69"/>
        <v>230</v>
      </c>
    </row>
    <row r="896" spans="1:18" x14ac:dyDescent="0.4">
      <c r="A896">
        <v>259</v>
      </c>
      <c r="B896" t="s">
        <v>2745</v>
      </c>
      <c r="C896" t="s">
        <v>3591</v>
      </c>
      <c r="D896" t="s">
        <v>1351</v>
      </c>
      <c r="E896" t="s">
        <v>1840</v>
      </c>
      <c r="F896" t="s">
        <v>1835</v>
      </c>
      <c r="G896" t="s">
        <v>1</v>
      </c>
      <c r="H896" t="s">
        <v>1350</v>
      </c>
      <c r="I896" s="1">
        <v>495.62896944965064</v>
      </c>
      <c r="J896" s="2">
        <v>45118</v>
      </c>
      <c r="L896" cm="1">
        <f t="array" ref="L896">_xlfn.IFS(ISBLANK(K896),0,NOT(ISBLANK(K896)),K896)</f>
        <v>0</v>
      </c>
      <c r="M896" s="2">
        <v>44938</v>
      </c>
      <c r="N896" s="3">
        <f t="shared" si="65"/>
        <v>2023</v>
      </c>
      <c r="O896" s="3" t="str">
        <f t="shared" si="66"/>
        <v>Jan-2023</v>
      </c>
      <c r="P896" s="3">
        <f t="shared" si="67"/>
        <v>0</v>
      </c>
      <c r="Q896" s="3" t="b">
        <f t="shared" si="68"/>
        <v>0</v>
      </c>
      <c r="R896">
        <f t="shared" si="69"/>
        <v>-180</v>
      </c>
    </row>
    <row r="897" spans="1:18" x14ac:dyDescent="0.4">
      <c r="A897">
        <v>328</v>
      </c>
      <c r="B897" t="s">
        <v>2746</v>
      </c>
      <c r="C897" t="s">
        <v>3592</v>
      </c>
      <c r="D897" t="s">
        <v>1223</v>
      </c>
      <c r="E897" t="s">
        <v>1828</v>
      </c>
      <c r="F897" t="s">
        <v>1837</v>
      </c>
      <c r="G897" t="s">
        <v>1</v>
      </c>
      <c r="H897" t="s">
        <v>1222</v>
      </c>
      <c r="I897" s="1">
        <v>495.89448602539227</v>
      </c>
      <c r="J897" s="2">
        <v>44961</v>
      </c>
      <c r="K897">
        <v>346.17</v>
      </c>
      <c r="L897" cm="1">
        <f t="array" ref="L897">_xlfn.IFS(ISBLANK(K897),0,NOT(ISBLANK(K897)),K897)</f>
        <v>346.17</v>
      </c>
      <c r="M897" s="2">
        <v>45099</v>
      </c>
      <c r="N897" s="3">
        <f t="shared" si="65"/>
        <v>2023</v>
      </c>
      <c r="O897" s="3" t="str">
        <f t="shared" si="66"/>
        <v>Jun-2023</v>
      </c>
      <c r="P897" s="3">
        <f t="shared" si="67"/>
        <v>0</v>
      </c>
      <c r="Q897" s="3" t="b">
        <f t="shared" si="68"/>
        <v>0</v>
      </c>
      <c r="R897">
        <f t="shared" si="69"/>
        <v>138</v>
      </c>
    </row>
    <row r="898" spans="1:18" x14ac:dyDescent="0.4">
      <c r="A898">
        <v>632</v>
      </c>
      <c r="B898" t="s">
        <v>2747</v>
      </c>
      <c r="C898" t="s">
        <v>3593</v>
      </c>
      <c r="D898" t="s">
        <v>679</v>
      </c>
      <c r="E898" t="s">
        <v>1840</v>
      </c>
      <c r="F898" t="s">
        <v>1852</v>
      </c>
      <c r="G898" t="s">
        <v>4</v>
      </c>
      <c r="H898" t="s">
        <v>678</v>
      </c>
      <c r="I898" s="1">
        <v>496.28084377471964</v>
      </c>
      <c r="J898" s="2">
        <v>44807</v>
      </c>
      <c r="K898">
        <v>392.62</v>
      </c>
      <c r="L898" cm="1">
        <f t="array" ref="L898">_xlfn.IFS(ISBLANK(K898),0,NOT(ISBLANK(K898)),K898)</f>
        <v>392.62</v>
      </c>
      <c r="M898" s="2">
        <v>45033</v>
      </c>
      <c r="N898" s="3">
        <f t="shared" si="65"/>
        <v>2023</v>
      </c>
      <c r="O898" s="3" t="str">
        <f t="shared" si="66"/>
        <v>Apr-2023</v>
      </c>
      <c r="P898" s="3">
        <f t="shared" si="67"/>
        <v>0</v>
      </c>
      <c r="Q898" s="3" t="b">
        <f t="shared" si="68"/>
        <v>0</v>
      </c>
      <c r="R898">
        <f t="shared" si="69"/>
        <v>226</v>
      </c>
    </row>
    <row r="899" spans="1:18" x14ac:dyDescent="0.4">
      <c r="A899">
        <v>122</v>
      </c>
      <c r="B899" t="s">
        <v>2748</v>
      </c>
      <c r="C899" t="s">
        <v>3594</v>
      </c>
      <c r="D899" t="s">
        <v>1603</v>
      </c>
      <c r="E899" t="s">
        <v>1840</v>
      </c>
      <c r="F899" t="s">
        <v>1849</v>
      </c>
      <c r="G899" t="s">
        <v>4</v>
      </c>
      <c r="H899" t="s">
        <v>1602</v>
      </c>
      <c r="I899" s="1">
        <v>497.73758231665965</v>
      </c>
      <c r="J899" s="2">
        <v>44885</v>
      </c>
      <c r="K899">
        <v>199.16</v>
      </c>
      <c r="L899" cm="1">
        <f t="array" ref="L899">_xlfn.IFS(ISBLANK(K899),0,NOT(ISBLANK(K899)),K899)</f>
        <v>199.16</v>
      </c>
      <c r="M899" s="2">
        <v>45045</v>
      </c>
      <c r="N899" s="3">
        <f t="shared" ref="N899:N906" si="70">YEAR(M899)</f>
        <v>2023</v>
      </c>
      <c r="O899" s="3" t="str">
        <f t="shared" ref="O899:O906" si="71">IF(ISBLANK(M899),"Missing Date",TEXT(M899,"MMM-YYYY"))</f>
        <v>Apr-2023</v>
      </c>
      <c r="P899" s="3">
        <f t="shared" ref="P899:P906" si="72">IF(K899&gt;I899,1,0)</f>
        <v>0</v>
      </c>
      <c r="Q899" s="3" t="b">
        <f t="shared" ref="Q899:Q906" si="73">OR(ISBLANK(J899),ISBLANK(M899))</f>
        <v>0</v>
      </c>
      <c r="R899">
        <f t="shared" ref="R899:R906" si="74">IF(Q899,"",M899-J899)</f>
        <v>160</v>
      </c>
    </row>
    <row r="900" spans="1:18" x14ac:dyDescent="0.4">
      <c r="A900">
        <v>441</v>
      </c>
      <c r="B900" t="s">
        <v>2749</v>
      </c>
      <c r="C900" t="s">
        <v>2879</v>
      </c>
      <c r="D900" t="s">
        <v>1021</v>
      </c>
      <c r="E900" t="s">
        <v>1834</v>
      </c>
      <c r="F900" t="s">
        <v>1852</v>
      </c>
      <c r="G900" t="s">
        <v>1</v>
      </c>
      <c r="H900" t="s">
        <v>1020</v>
      </c>
      <c r="I900" s="1">
        <v>498.02169889350256</v>
      </c>
      <c r="J900" s="2">
        <v>45095</v>
      </c>
      <c r="K900">
        <v>130.22999999999999</v>
      </c>
      <c r="L900" cm="1">
        <f t="array" ref="L900">_xlfn.IFS(ISBLANK(K900),0,NOT(ISBLANK(K900)),K900)</f>
        <v>130.22999999999999</v>
      </c>
      <c r="N900" s="3">
        <f t="shared" si="70"/>
        <v>1900</v>
      </c>
      <c r="O900" s="3" t="str">
        <f t="shared" si="71"/>
        <v>Missing Date</v>
      </c>
      <c r="P900" s="3">
        <f t="shared" si="72"/>
        <v>0</v>
      </c>
      <c r="Q900" s="3" t="b">
        <f t="shared" si="73"/>
        <v>1</v>
      </c>
      <c r="R900" t="str">
        <f t="shared" si="74"/>
        <v/>
      </c>
    </row>
    <row r="901" spans="1:18" x14ac:dyDescent="0.4">
      <c r="A901">
        <v>617</v>
      </c>
      <c r="B901" t="s">
        <v>2750</v>
      </c>
      <c r="C901" t="s">
        <v>3595</v>
      </c>
      <c r="D901" t="s">
        <v>705</v>
      </c>
      <c r="E901" t="s">
        <v>1841</v>
      </c>
      <c r="F901" t="s">
        <v>1835</v>
      </c>
      <c r="G901" t="s">
        <v>1</v>
      </c>
      <c r="H901" t="s">
        <v>704</v>
      </c>
      <c r="I901" s="1">
        <v>498.48055720157851</v>
      </c>
      <c r="J901" s="2">
        <v>44983</v>
      </c>
      <c r="K901">
        <v>327.8</v>
      </c>
      <c r="L901" cm="1">
        <f t="array" ref="L901">_xlfn.IFS(ISBLANK(K901),0,NOT(ISBLANK(K901)),K901)</f>
        <v>327.8</v>
      </c>
      <c r="M901" s="2">
        <v>44898</v>
      </c>
      <c r="N901" s="3">
        <f t="shared" si="70"/>
        <v>2022</v>
      </c>
      <c r="O901" s="3" t="str">
        <f t="shared" si="71"/>
        <v>Dec-2022</v>
      </c>
      <c r="P901" s="3">
        <f t="shared" si="72"/>
        <v>0</v>
      </c>
      <c r="Q901" s="3" t="b">
        <f t="shared" si="73"/>
        <v>0</v>
      </c>
      <c r="R901">
        <f t="shared" si="74"/>
        <v>-85</v>
      </c>
    </row>
    <row r="902" spans="1:18" x14ac:dyDescent="0.4">
      <c r="A902">
        <v>521</v>
      </c>
      <c r="B902" t="s">
        <v>2751</v>
      </c>
      <c r="C902" t="s">
        <v>3596</v>
      </c>
      <c r="D902" t="s">
        <v>877</v>
      </c>
      <c r="E902" t="s">
        <v>1838</v>
      </c>
      <c r="F902" t="s">
        <v>1829</v>
      </c>
      <c r="G902" t="s">
        <v>4</v>
      </c>
      <c r="H902" t="s">
        <v>876</v>
      </c>
      <c r="I902" s="1">
        <v>498.58528996463485</v>
      </c>
      <c r="J902" s="2">
        <v>44961</v>
      </c>
      <c r="K902">
        <v>211.07</v>
      </c>
      <c r="L902" cm="1">
        <f t="array" ref="L902">_xlfn.IFS(ISBLANK(K902),0,NOT(ISBLANK(K902)),K902)</f>
        <v>211.07</v>
      </c>
      <c r="M902" s="2">
        <v>44936</v>
      </c>
      <c r="N902" s="3">
        <f t="shared" si="70"/>
        <v>2023</v>
      </c>
      <c r="O902" s="3" t="str">
        <f t="shared" si="71"/>
        <v>Jan-2023</v>
      </c>
      <c r="P902" s="3">
        <f t="shared" si="72"/>
        <v>0</v>
      </c>
      <c r="Q902" s="3" t="b">
        <f t="shared" si="73"/>
        <v>0</v>
      </c>
      <c r="R902">
        <f t="shared" si="74"/>
        <v>-25</v>
      </c>
    </row>
    <row r="903" spans="1:18" x14ac:dyDescent="0.4">
      <c r="A903">
        <v>769</v>
      </c>
      <c r="B903" t="s">
        <v>2752</v>
      </c>
      <c r="C903" t="s">
        <v>3597</v>
      </c>
      <c r="D903" t="s">
        <v>431</v>
      </c>
      <c r="E903" t="s">
        <v>1836</v>
      </c>
      <c r="F903" t="s">
        <v>1833</v>
      </c>
      <c r="G903" t="s">
        <v>1</v>
      </c>
      <c r="H903" t="s">
        <v>430</v>
      </c>
      <c r="I903" s="1">
        <v>498.71171648768154</v>
      </c>
      <c r="J903" s="2">
        <v>44835</v>
      </c>
      <c r="K903">
        <v>293.95</v>
      </c>
      <c r="L903" cm="1">
        <f t="array" ref="L903">_xlfn.IFS(ISBLANK(K903),0,NOT(ISBLANK(K903)),K903)</f>
        <v>293.95</v>
      </c>
      <c r="M903" s="2">
        <v>44893</v>
      </c>
      <c r="N903" s="3">
        <f t="shared" si="70"/>
        <v>2022</v>
      </c>
      <c r="O903" s="3" t="str">
        <f t="shared" si="71"/>
        <v>Nov-2022</v>
      </c>
      <c r="P903" s="3">
        <f t="shared" si="72"/>
        <v>0</v>
      </c>
      <c r="Q903" s="3" t="b">
        <f t="shared" si="73"/>
        <v>0</v>
      </c>
      <c r="R903">
        <f t="shared" si="74"/>
        <v>58</v>
      </c>
    </row>
    <row r="904" spans="1:18" x14ac:dyDescent="0.4">
      <c r="A904">
        <v>188</v>
      </c>
      <c r="B904" t="s">
        <v>2753</v>
      </c>
      <c r="C904" t="s">
        <v>3598</v>
      </c>
      <c r="D904" t="s">
        <v>1483</v>
      </c>
      <c r="E904" t="s">
        <v>1845</v>
      </c>
      <c r="F904" t="s">
        <v>1831</v>
      </c>
      <c r="G904" t="s">
        <v>1</v>
      </c>
      <c r="H904" t="s">
        <v>1482</v>
      </c>
      <c r="I904" s="1">
        <v>499.5635279583862</v>
      </c>
      <c r="J904" s="2">
        <v>45166</v>
      </c>
      <c r="K904">
        <v>234.64</v>
      </c>
      <c r="L904" cm="1">
        <f t="array" ref="L904">_xlfn.IFS(ISBLANK(K904),0,NOT(ISBLANK(K904)),K904)</f>
        <v>234.64</v>
      </c>
      <c r="M904" s="2">
        <v>45235</v>
      </c>
      <c r="N904" s="3">
        <f t="shared" si="70"/>
        <v>2023</v>
      </c>
      <c r="O904" s="3" t="str">
        <f t="shared" si="71"/>
        <v>Nov-2023</v>
      </c>
      <c r="P904" s="3">
        <f t="shared" si="72"/>
        <v>0</v>
      </c>
      <c r="Q904" s="3" t="b">
        <f t="shared" si="73"/>
        <v>0</v>
      </c>
      <c r="R904">
        <f t="shared" si="74"/>
        <v>69</v>
      </c>
    </row>
    <row r="905" spans="1:18" x14ac:dyDescent="0.4">
      <c r="A905">
        <v>38</v>
      </c>
      <c r="B905" t="s">
        <v>2754</v>
      </c>
      <c r="C905" t="s">
        <v>3599</v>
      </c>
      <c r="D905" t="s">
        <v>1743</v>
      </c>
      <c r="E905" t="s">
        <v>1840</v>
      </c>
      <c r="F905" t="s">
        <v>1839</v>
      </c>
      <c r="G905" t="s">
        <v>4</v>
      </c>
      <c r="H905" t="s">
        <v>1742</v>
      </c>
      <c r="I905" s="1">
        <v>500.8661223887276</v>
      </c>
      <c r="J905" s="2">
        <v>44808</v>
      </c>
      <c r="K905">
        <v>356.62</v>
      </c>
      <c r="L905" cm="1">
        <f t="array" ref="L905">_xlfn.IFS(ISBLANK(K905),0,NOT(ISBLANK(K905)),K905)</f>
        <v>356.62</v>
      </c>
      <c r="M905" s="2">
        <v>45076</v>
      </c>
      <c r="N905" s="3">
        <f t="shared" si="70"/>
        <v>2023</v>
      </c>
      <c r="O905" s="3" t="str">
        <f t="shared" si="71"/>
        <v>May-2023</v>
      </c>
      <c r="P905" s="3">
        <f t="shared" si="72"/>
        <v>0</v>
      </c>
      <c r="Q905" s="3" t="b">
        <f t="shared" si="73"/>
        <v>0</v>
      </c>
      <c r="R905">
        <f t="shared" si="74"/>
        <v>268</v>
      </c>
    </row>
    <row r="906" spans="1:18" x14ac:dyDescent="0.4">
      <c r="A906">
        <v>200</v>
      </c>
      <c r="B906" t="s">
        <v>2755</v>
      </c>
      <c r="C906" t="s">
        <v>3600</v>
      </c>
      <c r="D906" t="s">
        <v>1463</v>
      </c>
      <c r="E906" t="s">
        <v>1840</v>
      </c>
      <c r="F906" t="s">
        <v>1853</v>
      </c>
      <c r="G906" t="s">
        <v>4</v>
      </c>
      <c r="H906" t="s">
        <v>1462</v>
      </c>
      <c r="I906" s="1">
        <v>112000.03</v>
      </c>
      <c r="J906" s="2">
        <v>45161</v>
      </c>
      <c r="K906">
        <v>267.87</v>
      </c>
      <c r="L906" cm="1">
        <f t="array" ref="L906">_xlfn.IFS(ISBLANK(K906),0,NOT(ISBLANK(K906)),K906)</f>
        <v>267.87</v>
      </c>
      <c r="M906" s="2">
        <v>45177</v>
      </c>
      <c r="N906" s="3">
        <f t="shared" si="70"/>
        <v>2023</v>
      </c>
      <c r="O906" s="3" t="str">
        <f t="shared" si="71"/>
        <v>Sep-2023</v>
      </c>
      <c r="P906" s="3">
        <f t="shared" si="72"/>
        <v>0</v>
      </c>
      <c r="Q906" s="3" t="b">
        <f t="shared" si="73"/>
        <v>0</v>
      </c>
      <c r="R906">
        <f t="shared" si="74"/>
        <v>16</v>
      </c>
    </row>
  </sheetData>
  <autoFilter ref="A1:R906" xr:uid="{7F659D63-6D1E-4064-A5C6-0ECDA9BA3AB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E1BC-E931-41CC-975C-757EBC355D2B}">
  <dimension ref="A1:B850"/>
  <sheetViews>
    <sheetView workbookViewId="0">
      <selection activeCell="A2" sqref="A2:C2"/>
    </sheetView>
  </sheetViews>
  <sheetFormatPr defaultRowHeight="14.6" x14ac:dyDescent="0.4"/>
  <cols>
    <col min="1" max="1" width="25.69140625" customWidth="1"/>
    <col min="2" max="2" width="22.3046875" bestFit="1" customWidth="1"/>
  </cols>
  <sheetData>
    <row r="1" spans="1:2" x14ac:dyDescent="0.4">
      <c r="A1" t="s">
        <v>2757</v>
      </c>
      <c r="B1" t="s">
        <v>3601</v>
      </c>
    </row>
    <row r="2" spans="1:2" x14ac:dyDescent="0.4">
      <c r="A2" t="s">
        <v>2800</v>
      </c>
      <c r="B2">
        <f>COUNTIF(Transactions!C:C,A2)</f>
        <v>5</v>
      </c>
    </row>
    <row r="3" spans="1:2" x14ac:dyDescent="0.4">
      <c r="A3" t="s">
        <v>2799</v>
      </c>
      <c r="B3">
        <f>COUNTIF(Transactions!C:C,A3)</f>
        <v>3</v>
      </c>
    </row>
    <row r="4" spans="1:2" x14ac:dyDescent="0.4">
      <c r="A4" t="s">
        <v>2766</v>
      </c>
      <c r="B4">
        <f>COUNTIF(Transactions!C:C,A4)</f>
        <v>2</v>
      </c>
    </row>
    <row r="5" spans="1:2" x14ac:dyDescent="0.4">
      <c r="A5" t="s">
        <v>2776</v>
      </c>
      <c r="B5">
        <f>COUNTIF(Transactions!C:C,A5)</f>
        <v>2</v>
      </c>
    </row>
    <row r="6" spans="1:2" x14ac:dyDescent="0.4">
      <c r="A6" t="s">
        <v>2779</v>
      </c>
      <c r="B6">
        <f>COUNTIF(Transactions!C:C,A6)</f>
        <v>2</v>
      </c>
    </row>
    <row r="7" spans="1:2" x14ac:dyDescent="0.4">
      <c r="A7" t="s">
        <v>2785</v>
      </c>
      <c r="B7">
        <f>COUNTIF(Transactions!C:C,A7)</f>
        <v>2</v>
      </c>
    </row>
    <row r="8" spans="1:2" x14ac:dyDescent="0.4">
      <c r="A8" t="s">
        <v>2786</v>
      </c>
      <c r="B8">
        <f>COUNTIF(Transactions!C:C,A8)</f>
        <v>2</v>
      </c>
    </row>
    <row r="9" spans="1:2" x14ac:dyDescent="0.4">
      <c r="A9" t="s">
        <v>2796</v>
      </c>
      <c r="B9">
        <f>COUNTIF(Transactions!C:C,A9)</f>
        <v>2</v>
      </c>
    </row>
    <row r="10" spans="1:2" x14ac:dyDescent="0.4">
      <c r="A10" t="s">
        <v>2803</v>
      </c>
      <c r="B10">
        <f>COUNTIF(Transactions!C:C,A10)</f>
        <v>2</v>
      </c>
    </row>
    <row r="11" spans="1:2" x14ac:dyDescent="0.4">
      <c r="A11" t="s">
        <v>2805</v>
      </c>
      <c r="B11">
        <f>COUNTIF(Transactions!C:C,A11)</f>
        <v>2</v>
      </c>
    </row>
    <row r="12" spans="1:2" x14ac:dyDescent="0.4">
      <c r="A12" t="s">
        <v>2807</v>
      </c>
      <c r="B12">
        <f>COUNTIF(Transactions!C:C,A12)</f>
        <v>2</v>
      </c>
    </row>
    <row r="13" spans="1:2" x14ac:dyDescent="0.4">
      <c r="A13" t="s">
        <v>2812</v>
      </c>
      <c r="B13">
        <f>COUNTIF(Transactions!C:C,A13)</f>
        <v>2</v>
      </c>
    </row>
    <row r="14" spans="1:2" x14ac:dyDescent="0.4">
      <c r="A14" t="s">
        <v>2815</v>
      </c>
      <c r="B14">
        <f>COUNTIF(Transactions!C:C,A14)</f>
        <v>2</v>
      </c>
    </row>
    <row r="15" spans="1:2" x14ac:dyDescent="0.4">
      <c r="A15" t="s">
        <v>2819</v>
      </c>
      <c r="B15">
        <f>COUNTIF(Transactions!C:C,A15)</f>
        <v>2</v>
      </c>
    </row>
    <row r="16" spans="1:2" x14ac:dyDescent="0.4">
      <c r="A16" t="s">
        <v>2831</v>
      </c>
      <c r="B16">
        <f>COUNTIF(Transactions!C:C,A16)</f>
        <v>2</v>
      </c>
    </row>
    <row r="17" spans="1:2" x14ac:dyDescent="0.4">
      <c r="A17" t="s">
        <v>2844</v>
      </c>
      <c r="B17">
        <f>COUNTIF(Transactions!C:C,A17)</f>
        <v>2</v>
      </c>
    </row>
    <row r="18" spans="1:2" x14ac:dyDescent="0.4">
      <c r="A18" t="s">
        <v>2847</v>
      </c>
      <c r="B18">
        <f>COUNTIF(Transactions!C:C,A18)</f>
        <v>2</v>
      </c>
    </row>
    <row r="19" spans="1:2" x14ac:dyDescent="0.4">
      <c r="A19" t="s">
        <v>2853</v>
      </c>
      <c r="B19">
        <f>COUNTIF(Transactions!C:C,A19)</f>
        <v>2</v>
      </c>
    </row>
    <row r="20" spans="1:2" x14ac:dyDescent="0.4">
      <c r="A20" t="s">
        <v>2870</v>
      </c>
      <c r="B20">
        <f>COUNTIF(Transactions!C:C,A20)</f>
        <v>2</v>
      </c>
    </row>
    <row r="21" spans="1:2" x14ac:dyDescent="0.4">
      <c r="A21" t="s">
        <v>2879</v>
      </c>
      <c r="B21">
        <f>COUNTIF(Transactions!C:C,A21)</f>
        <v>2</v>
      </c>
    </row>
    <row r="22" spans="1:2" x14ac:dyDescent="0.4">
      <c r="A22" t="s">
        <v>2884</v>
      </c>
      <c r="B22">
        <f>COUNTIF(Transactions!C:C,A22)</f>
        <v>2</v>
      </c>
    </row>
    <row r="23" spans="1:2" x14ac:dyDescent="0.4">
      <c r="A23" t="s">
        <v>2887</v>
      </c>
      <c r="B23">
        <f>COUNTIF(Transactions!C:C,A23)</f>
        <v>2</v>
      </c>
    </row>
    <row r="24" spans="1:2" x14ac:dyDescent="0.4">
      <c r="A24" t="s">
        <v>2891</v>
      </c>
      <c r="B24">
        <f>COUNTIF(Transactions!C:C,A24)</f>
        <v>2</v>
      </c>
    </row>
    <row r="25" spans="1:2" x14ac:dyDescent="0.4">
      <c r="A25" t="s">
        <v>2900</v>
      </c>
      <c r="B25">
        <f>COUNTIF(Transactions!C:C,A25)</f>
        <v>2</v>
      </c>
    </row>
    <row r="26" spans="1:2" x14ac:dyDescent="0.4">
      <c r="A26" t="s">
        <v>2907</v>
      </c>
      <c r="B26">
        <f>COUNTIF(Transactions!C:C,A26)</f>
        <v>2</v>
      </c>
    </row>
    <row r="27" spans="1:2" x14ac:dyDescent="0.4">
      <c r="A27" t="s">
        <v>2928</v>
      </c>
      <c r="B27">
        <f>COUNTIF(Transactions!C:C,A27)</f>
        <v>2</v>
      </c>
    </row>
    <row r="28" spans="1:2" x14ac:dyDescent="0.4">
      <c r="A28" t="s">
        <v>2931</v>
      </c>
      <c r="B28">
        <f>COUNTIF(Transactions!C:C,A28)</f>
        <v>2</v>
      </c>
    </row>
    <row r="29" spans="1:2" x14ac:dyDescent="0.4">
      <c r="A29" t="s">
        <v>2938</v>
      </c>
      <c r="B29">
        <f>COUNTIF(Transactions!C:C,A29)</f>
        <v>2</v>
      </c>
    </row>
    <row r="30" spans="1:2" x14ac:dyDescent="0.4">
      <c r="A30" t="s">
        <v>2939</v>
      </c>
      <c r="B30">
        <f>COUNTIF(Transactions!C:C,A30)</f>
        <v>2</v>
      </c>
    </row>
    <row r="31" spans="1:2" x14ac:dyDescent="0.4">
      <c r="A31" t="s">
        <v>2961</v>
      </c>
      <c r="B31">
        <f>COUNTIF(Transactions!C:C,A31)</f>
        <v>2</v>
      </c>
    </row>
    <row r="32" spans="1:2" x14ac:dyDescent="0.4">
      <c r="A32" t="s">
        <v>3000</v>
      </c>
      <c r="B32">
        <f>COUNTIF(Transactions!C:C,A32)</f>
        <v>2</v>
      </c>
    </row>
    <row r="33" spans="1:2" x14ac:dyDescent="0.4">
      <c r="A33" t="s">
        <v>3018</v>
      </c>
      <c r="B33">
        <f>COUNTIF(Transactions!C:C,A33)</f>
        <v>2</v>
      </c>
    </row>
    <row r="34" spans="1:2" x14ac:dyDescent="0.4">
      <c r="A34" t="s">
        <v>3022</v>
      </c>
      <c r="B34">
        <f>COUNTIF(Transactions!C:C,A34)</f>
        <v>2</v>
      </c>
    </row>
    <row r="35" spans="1:2" x14ac:dyDescent="0.4">
      <c r="A35" t="s">
        <v>3048</v>
      </c>
      <c r="B35">
        <f>COUNTIF(Transactions!C:C,A35)</f>
        <v>2</v>
      </c>
    </row>
    <row r="36" spans="1:2" x14ac:dyDescent="0.4">
      <c r="A36" t="s">
        <v>3064</v>
      </c>
      <c r="B36">
        <f>COUNTIF(Transactions!C:C,A36)</f>
        <v>2</v>
      </c>
    </row>
    <row r="37" spans="1:2" x14ac:dyDescent="0.4">
      <c r="A37" t="s">
        <v>3116</v>
      </c>
      <c r="B37">
        <f>COUNTIF(Transactions!C:C,A37)</f>
        <v>2</v>
      </c>
    </row>
    <row r="38" spans="1:2" x14ac:dyDescent="0.4">
      <c r="A38" t="s">
        <v>3135</v>
      </c>
      <c r="B38">
        <f>COUNTIF(Transactions!C:C,A38)</f>
        <v>2</v>
      </c>
    </row>
    <row r="39" spans="1:2" x14ac:dyDescent="0.4">
      <c r="A39" t="s">
        <v>3144</v>
      </c>
      <c r="B39">
        <f>COUNTIF(Transactions!C:C,A39)</f>
        <v>2</v>
      </c>
    </row>
    <row r="40" spans="1:2" x14ac:dyDescent="0.4">
      <c r="A40" t="s">
        <v>3153</v>
      </c>
      <c r="B40">
        <f>COUNTIF(Transactions!C:C,A40)</f>
        <v>2</v>
      </c>
    </row>
    <row r="41" spans="1:2" x14ac:dyDescent="0.4">
      <c r="A41" t="s">
        <v>3166</v>
      </c>
      <c r="B41">
        <f>COUNTIF(Transactions!C:C,A41)</f>
        <v>2</v>
      </c>
    </row>
    <row r="42" spans="1:2" x14ac:dyDescent="0.4">
      <c r="A42" t="s">
        <v>3190</v>
      </c>
      <c r="B42">
        <f>COUNTIF(Transactions!C:C,A42)</f>
        <v>2</v>
      </c>
    </row>
    <row r="43" spans="1:2" x14ac:dyDescent="0.4">
      <c r="A43" t="s">
        <v>3198</v>
      </c>
      <c r="B43">
        <f>COUNTIF(Transactions!C:C,A43)</f>
        <v>2</v>
      </c>
    </row>
    <row r="44" spans="1:2" x14ac:dyDescent="0.4">
      <c r="A44" t="s">
        <v>3251</v>
      </c>
      <c r="B44">
        <f>COUNTIF(Transactions!C:C,A44)</f>
        <v>2</v>
      </c>
    </row>
    <row r="45" spans="1:2" x14ac:dyDescent="0.4">
      <c r="A45" t="s">
        <v>3254</v>
      </c>
      <c r="B45">
        <f>COUNTIF(Transactions!C:C,A45)</f>
        <v>2</v>
      </c>
    </row>
    <row r="46" spans="1:2" x14ac:dyDescent="0.4">
      <c r="A46" t="s">
        <v>3257</v>
      </c>
      <c r="B46">
        <f>COUNTIF(Transactions!C:C,A46)</f>
        <v>2</v>
      </c>
    </row>
    <row r="47" spans="1:2" x14ac:dyDescent="0.4">
      <c r="A47" t="s">
        <v>3259</v>
      </c>
      <c r="B47">
        <f>COUNTIF(Transactions!C:C,A47)</f>
        <v>2</v>
      </c>
    </row>
    <row r="48" spans="1:2" x14ac:dyDescent="0.4">
      <c r="A48" t="s">
        <v>2134</v>
      </c>
      <c r="B48">
        <f>COUNTIF(Transactions!C:C,A48)</f>
        <v>2</v>
      </c>
    </row>
    <row r="49" spans="1:2" x14ac:dyDescent="0.4">
      <c r="A49" t="s">
        <v>3304</v>
      </c>
      <c r="B49">
        <f>COUNTIF(Transactions!C:C,A49)</f>
        <v>2</v>
      </c>
    </row>
    <row r="50" spans="1:2" x14ac:dyDescent="0.4">
      <c r="A50" t="s">
        <v>3338</v>
      </c>
      <c r="B50">
        <f>COUNTIF(Transactions!C:C,A50)</f>
        <v>2</v>
      </c>
    </row>
    <row r="51" spans="1:2" x14ac:dyDescent="0.4">
      <c r="A51" t="s">
        <v>3459</v>
      </c>
      <c r="B51">
        <f>COUNTIF(Transactions!C:C,A51)</f>
        <v>2</v>
      </c>
    </row>
    <row r="52" spans="1:2" x14ac:dyDescent="0.4">
      <c r="A52" t="s">
        <v>3479</v>
      </c>
      <c r="B52">
        <f>COUNTIF(Transactions!C:C,A52)</f>
        <v>2</v>
      </c>
    </row>
    <row r="53" spans="1:2" x14ac:dyDescent="0.4">
      <c r="A53" t="s">
        <v>3500</v>
      </c>
      <c r="B53">
        <f>COUNTIF(Transactions!C:C,A53)</f>
        <v>2</v>
      </c>
    </row>
    <row r="54" spans="1:2" x14ac:dyDescent="0.4">
      <c r="A54" t="s">
        <v>2758</v>
      </c>
      <c r="B54">
        <f>COUNTIF(Transactions!C:C,A54)</f>
        <v>1</v>
      </c>
    </row>
    <row r="55" spans="1:2" x14ac:dyDescent="0.4">
      <c r="A55" t="s">
        <v>2759</v>
      </c>
      <c r="B55">
        <f>COUNTIF(Transactions!C:C,A55)</f>
        <v>1</v>
      </c>
    </row>
    <row r="56" spans="1:2" x14ac:dyDescent="0.4">
      <c r="A56" t="s">
        <v>2760</v>
      </c>
      <c r="B56">
        <f>COUNTIF(Transactions!C:C,A56)</f>
        <v>1</v>
      </c>
    </row>
    <row r="57" spans="1:2" x14ac:dyDescent="0.4">
      <c r="A57" t="s">
        <v>2761</v>
      </c>
      <c r="B57">
        <f>COUNTIF(Transactions!C:C,A57)</f>
        <v>1</v>
      </c>
    </row>
    <row r="58" spans="1:2" x14ac:dyDescent="0.4">
      <c r="A58" t="s">
        <v>2762</v>
      </c>
      <c r="B58">
        <f>COUNTIF(Transactions!C:C,A58)</f>
        <v>1</v>
      </c>
    </row>
    <row r="59" spans="1:2" x14ac:dyDescent="0.4">
      <c r="A59" t="s">
        <v>2763</v>
      </c>
      <c r="B59">
        <f>COUNTIF(Transactions!C:C,A59)</f>
        <v>1</v>
      </c>
    </row>
    <row r="60" spans="1:2" x14ac:dyDescent="0.4">
      <c r="A60" t="s">
        <v>2764</v>
      </c>
      <c r="B60">
        <f>COUNTIF(Transactions!C:C,A60)</f>
        <v>1</v>
      </c>
    </row>
    <row r="61" spans="1:2" x14ac:dyDescent="0.4">
      <c r="A61" t="s">
        <v>2765</v>
      </c>
      <c r="B61">
        <f>COUNTIF(Transactions!C:C,A61)</f>
        <v>1</v>
      </c>
    </row>
    <row r="62" spans="1:2" x14ac:dyDescent="0.4">
      <c r="A62" t="s">
        <v>2767</v>
      </c>
      <c r="B62">
        <f>COUNTIF(Transactions!C:C,A62)</f>
        <v>1</v>
      </c>
    </row>
    <row r="63" spans="1:2" x14ac:dyDescent="0.4">
      <c r="A63" t="s">
        <v>2768</v>
      </c>
      <c r="B63">
        <f>COUNTIF(Transactions!C:C,A63)</f>
        <v>1</v>
      </c>
    </row>
    <row r="64" spans="1:2" x14ac:dyDescent="0.4">
      <c r="A64" t="s">
        <v>2769</v>
      </c>
      <c r="B64">
        <f>COUNTIF(Transactions!C:C,A64)</f>
        <v>1</v>
      </c>
    </row>
    <row r="65" spans="1:2" x14ac:dyDescent="0.4">
      <c r="A65" t="s">
        <v>2770</v>
      </c>
      <c r="B65">
        <f>COUNTIF(Transactions!C:C,A65)</f>
        <v>1</v>
      </c>
    </row>
    <row r="66" spans="1:2" x14ac:dyDescent="0.4">
      <c r="A66" t="s">
        <v>2771</v>
      </c>
      <c r="B66">
        <f>COUNTIF(Transactions!C:C,A66)</f>
        <v>1</v>
      </c>
    </row>
    <row r="67" spans="1:2" x14ac:dyDescent="0.4">
      <c r="A67" t="s">
        <v>2772</v>
      </c>
      <c r="B67">
        <f>COUNTIF(Transactions!C:C,A67)</f>
        <v>1</v>
      </c>
    </row>
    <row r="68" spans="1:2" x14ac:dyDescent="0.4">
      <c r="A68" t="s">
        <v>2773</v>
      </c>
      <c r="B68">
        <f>COUNTIF(Transactions!C:C,A68)</f>
        <v>1</v>
      </c>
    </row>
    <row r="69" spans="1:2" x14ac:dyDescent="0.4">
      <c r="A69" t="s">
        <v>2774</v>
      </c>
      <c r="B69">
        <f>COUNTIF(Transactions!C:C,A69)</f>
        <v>1</v>
      </c>
    </row>
    <row r="70" spans="1:2" x14ac:dyDescent="0.4">
      <c r="A70" t="s">
        <v>2775</v>
      </c>
      <c r="B70">
        <f>COUNTIF(Transactions!C:C,A70)</f>
        <v>1</v>
      </c>
    </row>
    <row r="71" spans="1:2" x14ac:dyDescent="0.4">
      <c r="A71" t="s">
        <v>2777</v>
      </c>
      <c r="B71">
        <f>COUNTIF(Transactions!C:C,A71)</f>
        <v>1</v>
      </c>
    </row>
    <row r="72" spans="1:2" x14ac:dyDescent="0.4">
      <c r="A72" t="s">
        <v>2778</v>
      </c>
      <c r="B72">
        <f>COUNTIF(Transactions!C:C,A72)</f>
        <v>1</v>
      </c>
    </row>
    <row r="73" spans="1:2" x14ac:dyDescent="0.4">
      <c r="A73" t="s">
        <v>2780</v>
      </c>
      <c r="B73">
        <f>COUNTIF(Transactions!C:C,A73)</f>
        <v>1</v>
      </c>
    </row>
    <row r="74" spans="1:2" x14ac:dyDescent="0.4">
      <c r="A74" t="s">
        <v>2781</v>
      </c>
      <c r="B74">
        <f>COUNTIF(Transactions!C:C,A74)</f>
        <v>1</v>
      </c>
    </row>
    <row r="75" spans="1:2" x14ac:dyDescent="0.4">
      <c r="A75" t="s">
        <v>2782</v>
      </c>
      <c r="B75">
        <f>COUNTIF(Transactions!C:C,A75)</f>
        <v>1</v>
      </c>
    </row>
    <row r="76" spans="1:2" x14ac:dyDescent="0.4">
      <c r="A76" t="s">
        <v>2783</v>
      </c>
      <c r="B76">
        <f>COUNTIF(Transactions!C:C,A76)</f>
        <v>1</v>
      </c>
    </row>
    <row r="77" spans="1:2" x14ac:dyDescent="0.4">
      <c r="A77" t="s">
        <v>2784</v>
      </c>
      <c r="B77">
        <f>COUNTIF(Transactions!C:C,A77)</f>
        <v>1</v>
      </c>
    </row>
    <row r="78" spans="1:2" x14ac:dyDescent="0.4">
      <c r="A78" t="s">
        <v>2787</v>
      </c>
      <c r="B78">
        <f>COUNTIF(Transactions!C:C,A78)</f>
        <v>1</v>
      </c>
    </row>
    <row r="79" spans="1:2" x14ac:dyDescent="0.4">
      <c r="A79" t="s">
        <v>2788</v>
      </c>
      <c r="B79">
        <f>COUNTIF(Transactions!C:C,A79)</f>
        <v>1</v>
      </c>
    </row>
    <row r="80" spans="1:2" x14ac:dyDescent="0.4">
      <c r="A80" t="s">
        <v>2789</v>
      </c>
      <c r="B80">
        <f>COUNTIF(Transactions!C:C,A80)</f>
        <v>1</v>
      </c>
    </row>
    <row r="81" spans="1:2" x14ac:dyDescent="0.4">
      <c r="A81" t="s">
        <v>2790</v>
      </c>
      <c r="B81">
        <f>COUNTIF(Transactions!C:C,A81)</f>
        <v>1</v>
      </c>
    </row>
    <row r="82" spans="1:2" x14ac:dyDescent="0.4">
      <c r="A82" t="s">
        <v>2791</v>
      </c>
      <c r="B82">
        <f>COUNTIF(Transactions!C:C,A82)</f>
        <v>1</v>
      </c>
    </row>
    <row r="83" spans="1:2" x14ac:dyDescent="0.4">
      <c r="A83" t="s">
        <v>2792</v>
      </c>
      <c r="B83">
        <f>COUNTIF(Transactions!C:C,A83)</f>
        <v>1</v>
      </c>
    </row>
    <row r="84" spans="1:2" x14ac:dyDescent="0.4">
      <c r="A84" t="s">
        <v>2793</v>
      </c>
      <c r="B84">
        <f>COUNTIF(Transactions!C:C,A84)</f>
        <v>1</v>
      </c>
    </row>
    <row r="85" spans="1:2" x14ac:dyDescent="0.4">
      <c r="A85" t="s">
        <v>2794</v>
      </c>
      <c r="B85">
        <f>COUNTIF(Transactions!C:C,A85)</f>
        <v>1</v>
      </c>
    </row>
    <row r="86" spans="1:2" x14ac:dyDescent="0.4">
      <c r="A86" t="s">
        <v>2795</v>
      </c>
      <c r="B86">
        <f>COUNTIF(Transactions!C:C,A86)</f>
        <v>1</v>
      </c>
    </row>
    <row r="87" spans="1:2" x14ac:dyDescent="0.4">
      <c r="A87" t="s">
        <v>2797</v>
      </c>
      <c r="B87">
        <f>COUNTIF(Transactions!C:C,A87)</f>
        <v>1</v>
      </c>
    </row>
    <row r="88" spans="1:2" x14ac:dyDescent="0.4">
      <c r="A88" t="s">
        <v>2798</v>
      </c>
      <c r="B88">
        <f>COUNTIF(Transactions!C:C,A88)</f>
        <v>1</v>
      </c>
    </row>
    <row r="89" spans="1:2" x14ac:dyDescent="0.4">
      <c r="A89" t="s">
        <v>2801</v>
      </c>
      <c r="B89">
        <f>COUNTIF(Transactions!C:C,A89)</f>
        <v>1</v>
      </c>
    </row>
    <row r="90" spans="1:2" x14ac:dyDescent="0.4">
      <c r="A90" t="s">
        <v>2802</v>
      </c>
      <c r="B90">
        <f>COUNTIF(Transactions!C:C,A90)</f>
        <v>1</v>
      </c>
    </row>
    <row r="91" spans="1:2" x14ac:dyDescent="0.4">
      <c r="A91" t="s">
        <v>2804</v>
      </c>
      <c r="B91">
        <f>COUNTIF(Transactions!C:C,A91)</f>
        <v>1</v>
      </c>
    </row>
    <row r="92" spans="1:2" x14ac:dyDescent="0.4">
      <c r="A92" t="s">
        <v>2806</v>
      </c>
      <c r="B92">
        <f>COUNTIF(Transactions!C:C,A92)</f>
        <v>1</v>
      </c>
    </row>
    <row r="93" spans="1:2" x14ac:dyDescent="0.4">
      <c r="A93" t="s">
        <v>2808</v>
      </c>
      <c r="B93">
        <f>COUNTIF(Transactions!C:C,A93)</f>
        <v>1</v>
      </c>
    </row>
    <row r="94" spans="1:2" x14ac:dyDescent="0.4">
      <c r="A94" t="s">
        <v>2809</v>
      </c>
      <c r="B94">
        <f>COUNTIF(Transactions!C:C,A94)</f>
        <v>1</v>
      </c>
    </row>
    <row r="95" spans="1:2" x14ac:dyDescent="0.4">
      <c r="A95" t="s">
        <v>2810</v>
      </c>
      <c r="B95">
        <f>COUNTIF(Transactions!C:C,A95)</f>
        <v>1</v>
      </c>
    </row>
    <row r="96" spans="1:2" x14ac:dyDescent="0.4">
      <c r="A96" t="s">
        <v>2811</v>
      </c>
      <c r="B96">
        <f>COUNTIF(Transactions!C:C,A96)</f>
        <v>1</v>
      </c>
    </row>
    <row r="97" spans="1:2" x14ac:dyDescent="0.4">
      <c r="A97" t="s">
        <v>2813</v>
      </c>
      <c r="B97">
        <f>COUNTIF(Transactions!C:C,A97)</f>
        <v>1</v>
      </c>
    </row>
    <row r="98" spans="1:2" x14ac:dyDescent="0.4">
      <c r="A98" t="s">
        <v>2814</v>
      </c>
      <c r="B98">
        <f>COUNTIF(Transactions!C:C,A98)</f>
        <v>1</v>
      </c>
    </row>
    <row r="99" spans="1:2" x14ac:dyDescent="0.4">
      <c r="A99" t="s">
        <v>2816</v>
      </c>
      <c r="B99">
        <f>COUNTIF(Transactions!C:C,A99)</f>
        <v>1</v>
      </c>
    </row>
    <row r="100" spans="1:2" x14ac:dyDescent="0.4">
      <c r="A100" t="s">
        <v>2817</v>
      </c>
      <c r="B100">
        <f>COUNTIF(Transactions!C:C,A100)</f>
        <v>1</v>
      </c>
    </row>
    <row r="101" spans="1:2" x14ac:dyDescent="0.4">
      <c r="A101" t="s">
        <v>2818</v>
      </c>
      <c r="B101">
        <f>COUNTIF(Transactions!C:C,A101)</f>
        <v>1</v>
      </c>
    </row>
    <row r="102" spans="1:2" x14ac:dyDescent="0.4">
      <c r="A102" t="s">
        <v>2820</v>
      </c>
      <c r="B102">
        <f>COUNTIF(Transactions!C:C,A102)</f>
        <v>1</v>
      </c>
    </row>
    <row r="103" spans="1:2" x14ac:dyDescent="0.4">
      <c r="A103" t="s">
        <v>2821</v>
      </c>
      <c r="B103">
        <f>COUNTIF(Transactions!C:C,A103)</f>
        <v>1</v>
      </c>
    </row>
    <row r="104" spans="1:2" x14ac:dyDescent="0.4">
      <c r="A104" t="s">
        <v>2822</v>
      </c>
      <c r="B104">
        <f>COUNTIF(Transactions!C:C,A104)</f>
        <v>1</v>
      </c>
    </row>
    <row r="105" spans="1:2" x14ac:dyDescent="0.4">
      <c r="A105" t="s">
        <v>2823</v>
      </c>
      <c r="B105">
        <f>COUNTIF(Transactions!C:C,A105)</f>
        <v>1</v>
      </c>
    </row>
    <row r="106" spans="1:2" x14ac:dyDescent="0.4">
      <c r="A106" t="s">
        <v>2824</v>
      </c>
      <c r="B106">
        <f>COUNTIF(Transactions!C:C,A106)</f>
        <v>1</v>
      </c>
    </row>
    <row r="107" spans="1:2" x14ac:dyDescent="0.4">
      <c r="A107" t="s">
        <v>2825</v>
      </c>
      <c r="B107">
        <f>COUNTIF(Transactions!C:C,A107)</f>
        <v>1</v>
      </c>
    </row>
    <row r="108" spans="1:2" x14ac:dyDescent="0.4">
      <c r="A108" t="s">
        <v>2826</v>
      </c>
      <c r="B108">
        <f>COUNTIF(Transactions!C:C,A108)</f>
        <v>1</v>
      </c>
    </row>
    <row r="109" spans="1:2" x14ac:dyDescent="0.4">
      <c r="A109" t="s">
        <v>2827</v>
      </c>
      <c r="B109">
        <f>COUNTIF(Transactions!C:C,A109)</f>
        <v>1</v>
      </c>
    </row>
    <row r="110" spans="1:2" x14ac:dyDescent="0.4">
      <c r="A110" t="s">
        <v>2828</v>
      </c>
      <c r="B110">
        <f>COUNTIF(Transactions!C:C,A110)</f>
        <v>1</v>
      </c>
    </row>
    <row r="111" spans="1:2" x14ac:dyDescent="0.4">
      <c r="A111" t="s">
        <v>2829</v>
      </c>
      <c r="B111">
        <f>COUNTIF(Transactions!C:C,A111)</f>
        <v>1</v>
      </c>
    </row>
    <row r="112" spans="1:2" x14ac:dyDescent="0.4">
      <c r="A112" t="s">
        <v>2830</v>
      </c>
      <c r="B112">
        <f>COUNTIF(Transactions!C:C,A112)</f>
        <v>1</v>
      </c>
    </row>
    <row r="113" spans="1:2" x14ac:dyDescent="0.4">
      <c r="A113" t="s">
        <v>2832</v>
      </c>
      <c r="B113">
        <f>COUNTIF(Transactions!C:C,A113)</f>
        <v>1</v>
      </c>
    </row>
    <row r="114" spans="1:2" x14ac:dyDescent="0.4">
      <c r="A114" t="s">
        <v>2833</v>
      </c>
      <c r="B114">
        <f>COUNTIF(Transactions!C:C,A114)</f>
        <v>1</v>
      </c>
    </row>
    <row r="115" spans="1:2" x14ac:dyDescent="0.4">
      <c r="A115" t="s">
        <v>2834</v>
      </c>
      <c r="B115">
        <f>COUNTIF(Transactions!C:C,A115)</f>
        <v>1</v>
      </c>
    </row>
    <row r="116" spans="1:2" x14ac:dyDescent="0.4">
      <c r="A116" t="s">
        <v>2835</v>
      </c>
      <c r="B116">
        <f>COUNTIF(Transactions!C:C,A116)</f>
        <v>1</v>
      </c>
    </row>
    <row r="117" spans="1:2" x14ac:dyDescent="0.4">
      <c r="A117" t="s">
        <v>2836</v>
      </c>
      <c r="B117">
        <f>COUNTIF(Transactions!C:C,A117)</f>
        <v>1</v>
      </c>
    </row>
    <row r="118" spans="1:2" x14ac:dyDescent="0.4">
      <c r="A118" t="s">
        <v>2837</v>
      </c>
      <c r="B118">
        <f>COUNTIF(Transactions!C:C,A118)</f>
        <v>1</v>
      </c>
    </row>
    <row r="119" spans="1:2" x14ac:dyDescent="0.4">
      <c r="A119" t="s">
        <v>2838</v>
      </c>
      <c r="B119">
        <f>COUNTIF(Transactions!C:C,A119)</f>
        <v>1</v>
      </c>
    </row>
    <row r="120" spans="1:2" x14ac:dyDescent="0.4">
      <c r="A120" t="s">
        <v>2839</v>
      </c>
      <c r="B120">
        <f>COUNTIF(Transactions!C:C,A120)</f>
        <v>1</v>
      </c>
    </row>
    <row r="121" spans="1:2" x14ac:dyDescent="0.4">
      <c r="A121" t="s">
        <v>2840</v>
      </c>
      <c r="B121">
        <f>COUNTIF(Transactions!C:C,A121)</f>
        <v>1</v>
      </c>
    </row>
    <row r="122" spans="1:2" x14ac:dyDescent="0.4">
      <c r="A122" t="s">
        <v>2841</v>
      </c>
      <c r="B122">
        <f>COUNTIF(Transactions!C:C,A122)</f>
        <v>1</v>
      </c>
    </row>
    <row r="123" spans="1:2" x14ac:dyDescent="0.4">
      <c r="A123" t="s">
        <v>2842</v>
      </c>
      <c r="B123">
        <f>COUNTIF(Transactions!C:C,A123)</f>
        <v>1</v>
      </c>
    </row>
    <row r="124" spans="1:2" x14ac:dyDescent="0.4">
      <c r="A124" t="s">
        <v>2843</v>
      </c>
      <c r="B124">
        <f>COUNTIF(Transactions!C:C,A124)</f>
        <v>1</v>
      </c>
    </row>
    <row r="125" spans="1:2" x14ac:dyDescent="0.4">
      <c r="A125" t="s">
        <v>2845</v>
      </c>
      <c r="B125">
        <f>COUNTIF(Transactions!C:C,A125)</f>
        <v>1</v>
      </c>
    </row>
    <row r="126" spans="1:2" x14ac:dyDescent="0.4">
      <c r="A126" t="s">
        <v>2846</v>
      </c>
      <c r="B126">
        <f>COUNTIF(Transactions!C:C,A126)</f>
        <v>1</v>
      </c>
    </row>
    <row r="127" spans="1:2" x14ac:dyDescent="0.4">
      <c r="A127" t="s">
        <v>2848</v>
      </c>
      <c r="B127">
        <f>COUNTIF(Transactions!C:C,A127)</f>
        <v>1</v>
      </c>
    </row>
    <row r="128" spans="1:2" x14ac:dyDescent="0.4">
      <c r="A128" t="s">
        <v>2849</v>
      </c>
      <c r="B128">
        <f>COUNTIF(Transactions!C:C,A128)</f>
        <v>1</v>
      </c>
    </row>
    <row r="129" spans="1:2" x14ac:dyDescent="0.4">
      <c r="A129" t="s">
        <v>2850</v>
      </c>
      <c r="B129">
        <f>COUNTIF(Transactions!C:C,A129)</f>
        <v>1</v>
      </c>
    </row>
    <row r="130" spans="1:2" x14ac:dyDescent="0.4">
      <c r="A130" t="s">
        <v>2851</v>
      </c>
      <c r="B130">
        <f>COUNTIF(Transactions!C:C,A130)</f>
        <v>1</v>
      </c>
    </row>
    <row r="131" spans="1:2" x14ac:dyDescent="0.4">
      <c r="A131" t="s">
        <v>2852</v>
      </c>
      <c r="B131">
        <f>COUNTIF(Transactions!C:C,A131)</f>
        <v>1</v>
      </c>
    </row>
    <row r="132" spans="1:2" x14ac:dyDescent="0.4">
      <c r="A132" t="s">
        <v>2854</v>
      </c>
      <c r="B132">
        <f>COUNTIF(Transactions!C:C,A132)</f>
        <v>1</v>
      </c>
    </row>
    <row r="133" spans="1:2" x14ac:dyDescent="0.4">
      <c r="A133" t="s">
        <v>2855</v>
      </c>
      <c r="B133">
        <f>COUNTIF(Transactions!C:C,A133)</f>
        <v>1</v>
      </c>
    </row>
    <row r="134" spans="1:2" x14ac:dyDescent="0.4">
      <c r="A134" t="s">
        <v>2856</v>
      </c>
      <c r="B134">
        <f>COUNTIF(Transactions!C:C,A134)</f>
        <v>1</v>
      </c>
    </row>
    <row r="135" spans="1:2" x14ac:dyDescent="0.4">
      <c r="A135" t="s">
        <v>2857</v>
      </c>
      <c r="B135">
        <f>COUNTIF(Transactions!C:C,A135)</f>
        <v>1</v>
      </c>
    </row>
    <row r="136" spans="1:2" x14ac:dyDescent="0.4">
      <c r="A136" t="s">
        <v>2858</v>
      </c>
      <c r="B136">
        <f>COUNTIF(Transactions!C:C,A136)</f>
        <v>1</v>
      </c>
    </row>
    <row r="137" spans="1:2" x14ac:dyDescent="0.4">
      <c r="A137" t="s">
        <v>2859</v>
      </c>
      <c r="B137">
        <f>COUNTIF(Transactions!C:C,A137)</f>
        <v>1</v>
      </c>
    </row>
    <row r="138" spans="1:2" x14ac:dyDescent="0.4">
      <c r="A138" t="s">
        <v>2860</v>
      </c>
      <c r="B138">
        <f>COUNTIF(Transactions!C:C,A138)</f>
        <v>1</v>
      </c>
    </row>
    <row r="139" spans="1:2" x14ac:dyDescent="0.4">
      <c r="A139" t="s">
        <v>2861</v>
      </c>
      <c r="B139">
        <f>COUNTIF(Transactions!C:C,A139)</f>
        <v>1</v>
      </c>
    </row>
    <row r="140" spans="1:2" x14ac:dyDescent="0.4">
      <c r="A140" t="s">
        <v>2862</v>
      </c>
      <c r="B140">
        <f>COUNTIF(Transactions!C:C,A140)</f>
        <v>1</v>
      </c>
    </row>
    <row r="141" spans="1:2" x14ac:dyDescent="0.4">
      <c r="A141" t="s">
        <v>2863</v>
      </c>
      <c r="B141">
        <f>COUNTIF(Transactions!C:C,A141)</f>
        <v>1</v>
      </c>
    </row>
    <row r="142" spans="1:2" x14ac:dyDescent="0.4">
      <c r="A142" t="s">
        <v>2864</v>
      </c>
      <c r="B142">
        <f>COUNTIF(Transactions!C:C,A142)</f>
        <v>1</v>
      </c>
    </row>
    <row r="143" spans="1:2" x14ac:dyDescent="0.4">
      <c r="A143" t="s">
        <v>2865</v>
      </c>
      <c r="B143">
        <f>COUNTIF(Transactions!C:C,A143)</f>
        <v>1</v>
      </c>
    </row>
    <row r="144" spans="1:2" x14ac:dyDescent="0.4">
      <c r="A144" t="s">
        <v>2866</v>
      </c>
      <c r="B144">
        <f>COUNTIF(Transactions!C:C,A144)</f>
        <v>1</v>
      </c>
    </row>
    <row r="145" spans="1:2" x14ac:dyDescent="0.4">
      <c r="A145" t="s">
        <v>2867</v>
      </c>
      <c r="B145">
        <f>COUNTIF(Transactions!C:C,A145)</f>
        <v>1</v>
      </c>
    </row>
    <row r="146" spans="1:2" x14ac:dyDescent="0.4">
      <c r="A146" t="s">
        <v>2868</v>
      </c>
      <c r="B146">
        <f>COUNTIF(Transactions!C:C,A146)</f>
        <v>1</v>
      </c>
    </row>
    <row r="147" spans="1:2" x14ac:dyDescent="0.4">
      <c r="A147" t="s">
        <v>2869</v>
      </c>
      <c r="B147">
        <f>COUNTIF(Transactions!C:C,A147)</f>
        <v>1</v>
      </c>
    </row>
    <row r="148" spans="1:2" x14ac:dyDescent="0.4">
      <c r="A148" t="s">
        <v>2871</v>
      </c>
      <c r="B148">
        <f>COUNTIF(Transactions!C:C,A148)</f>
        <v>1</v>
      </c>
    </row>
    <row r="149" spans="1:2" x14ac:dyDescent="0.4">
      <c r="A149" t="s">
        <v>2872</v>
      </c>
      <c r="B149">
        <f>COUNTIF(Transactions!C:C,A149)</f>
        <v>1</v>
      </c>
    </row>
    <row r="150" spans="1:2" x14ac:dyDescent="0.4">
      <c r="A150" t="s">
        <v>2873</v>
      </c>
      <c r="B150">
        <f>COUNTIF(Transactions!C:C,A150)</f>
        <v>1</v>
      </c>
    </row>
    <row r="151" spans="1:2" x14ac:dyDescent="0.4">
      <c r="A151" t="s">
        <v>2874</v>
      </c>
      <c r="B151">
        <f>COUNTIF(Transactions!C:C,A151)</f>
        <v>1</v>
      </c>
    </row>
    <row r="152" spans="1:2" x14ac:dyDescent="0.4">
      <c r="A152" t="s">
        <v>2875</v>
      </c>
      <c r="B152">
        <f>COUNTIF(Transactions!C:C,A152)</f>
        <v>1</v>
      </c>
    </row>
    <row r="153" spans="1:2" x14ac:dyDescent="0.4">
      <c r="A153" t="s">
        <v>2876</v>
      </c>
      <c r="B153">
        <f>COUNTIF(Transactions!C:C,A153)</f>
        <v>1</v>
      </c>
    </row>
    <row r="154" spans="1:2" x14ac:dyDescent="0.4">
      <c r="A154" t="s">
        <v>2877</v>
      </c>
      <c r="B154">
        <f>COUNTIF(Transactions!C:C,A154)</f>
        <v>1</v>
      </c>
    </row>
    <row r="155" spans="1:2" x14ac:dyDescent="0.4">
      <c r="A155" t="s">
        <v>2878</v>
      </c>
      <c r="B155">
        <f>COUNTIF(Transactions!C:C,A155)</f>
        <v>1</v>
      </c>
    </row>
    <row r="156" spans="1:2" x14ac:dyDescent="0.4">
      <c r="A156" t="s">
        <v>2880</v>
      </c>
      <c r="B156">
        <f>COUNTIF(Transactions!C:C,A156)</f>
        <v>1</v>
      </c>
    </row>
    <row r="157" spans="1:2" x14ac:dyDescent="0.4">
      <c r="A157" t="s">
        <v>2881</v>
      </c>
      <c r="B157">
        <f>COUNTIF(Transactions!C:C,A157)</f>
        <v>1</v>
      </c>
    </row>
    <row r="158" spans="1:2" x14ac:dyDescent="0.4">
      <c r="A158" t="s">
        <v>2882</v>
      </c>
      <c r="B158">
        <f>COUNTIF(Transactions!C:C,A158)</f>
        <v>1</v>
      </c>
    </row>
    <row r="159" spans="1:2" x14ac:dyDescent="0.4">
      <c r="A159" t="s">
        <v>2883</v>
      </c>
      <c r="B159">
        <f>COUNTIF(Transactions!C:C,A159)</f>
        <v>1</v>
      </c>
    </row>
    <row r="160" spans="1:2" x14ac:dyDescent="0.4">
      <c r="A160" t="s">
        <v>2885</v>
      </c>
      <c r="B160">
        <f>COUNTIF(Transactions!C:C,A160)</f>
        <v>1</v>
      </c>
    </row>
    <row r="161" spans="1:2" x14ac:dyDescent="0.4">
      <c r="A161" t="s">
        <v>2886</v>
      </c>
      <c r="B161">
        <f>COUNTIF(Transactions!C:C,A161)</f>
        <v>1</v>
      </c>
    </row>
    <row r="162" spans="1:2" x14ac:dyDescent="0.4">
      <c r="A162" t="s">
        <v>2888</v>
      </c>
      <c r="B162">
        <f>COUNTIF(Transactions!C:C,A162)</f>
        <v>1</v>
      </c>
    </row>
    <row r="163" spans="1:2" x14ac:dyDescent="0.4">
      <c r="A163" t="s">
        <v>2889</v>
      </c>
      <c r="B163">
        <f>COUNTIF(Transactions!C:C,A163)</f>
        <v>1</v>
      </c>
    </row>
    <row r="164" spans="1:2" x14ac:dyDescent="0.4">
      <c r="A164" t="s">
        <v>2890</v>
      </c>
      <c r="B164">
        <f>COUNTIF(Transactions!C:C,A164)</f>
        <v>1</v>
      </c>
    </row>
    <row r="165" spans="1:2" x14ac:dyDescent="0.4">
      <c r="A165" t="s">
        <v>2892</v>
      </c>
      <c r="B165">
        <f>COUNTIF(Transactions!C:C,A165)</f>
        <v>1</v>
      </c>
    </row>
    <row r="166" spans="1:2" x14ac:dyDescent="0.4">
      <c r="A166" t="s">
        <v>2893</v>
      </c>
      <c r="B166">
        <f>COUNTIF(Transactions!C:C,A166)</f>
        <v>1</v>
      </c>
    </row>
    <row r="167" spans="1:2" x14ac:dyDescent="0.4">
      <c r="A167" t="s">
        <v>2894</v>
      </c>
      <c r="B167">
        <f>COUNTIF(Transactions!C:C,A167)</f>
        <v>1</v>
      </c>
    </row>
    <row r="168" spans="1:2" x14ac:dyDescent="0.4">
      <c r="A168" t="s">
        <v>2895</v>
      </c>
      <c r="B168">
        <f>COUNTIF(Transactions!C:C,A168)</f>
        <v>1</v>
      </c>
    </row>
    <row r="169" spans="1:2" x14ac:dyDescent="0.4">
      <c r="A169" t="s">
        <v>2896</v>
      </c>
      <c r="B169">
        <f>COUNTIF(Transactions!C:C,A169)</f>
        <v>1</v>
      </c>
    </row>
    <row r="170" spans="1:2" x14ac:dyDescent="0.4">
      <c r="A170" t="s">
        <v>2897</v>
      </c>
      <c r="B170">
        <f>COUNTIF(Transactions!C:C,A170)</f>
        <v>1</v>
      </c>
    </row>
    <row r="171" spans="1:2" x14ac:dyDescent="0.4">
      <c r="A171" t="s">
        <v>2898</v>
      </c>
      <c r="B171">
        <f>COUNTIF(Transactions!C:C,A171)</f>
        <v>1</v>
      </c>
    </row>
    <row r="172" spans="1:2" x14ac:dyDescent="0.4">
      <c r="A172" t="s">
        <v>2899</v>
      </c>
      <c r="B172">
        <f>COUNTIF(Transactions!C:C,A172)</f>
        <v>1</v>
      </c>
    </row>
    <row r="173" spans="1:2" x14ac:dyDescent="0.4">
      <c r="A173" t="s">
        <v>2901</v>
      </c>
      <c r="B173">
        <f>COUNTIF(Transactions!C:C,A173)</f>
        <v>1</v>
      </c>
    </row>
    <row r="174" spans="1:2" x14ac:dyDescent="0.4">
      <c r="A174" t="s">
        <v>2902</v>
      </c>
      <c r="B174">
        <f>COUNTIF(Transactions!C:C,A174)</f>
        <v>1</v>
      </c>
    </row>
    <row r="175" spans="1:2" x14ac:dyDescent="0.4">
      <c r="A175" t="s">
        <v>2903</v>
      </c>
      <c r="B175">
        <f>COUNTIF(Transactions!C:C,A175)</f>
        <v>1</v>
      </c>
    </row>
    <row r="176" spans="1:2" x14ac:dyDescent="0.4">
      <c r="A176" t="s">
        <v>2904</v>
      </c>
      <c r="B176">
        <f>COUNTIF(Transactions!C:C,A176)</f>
        <v>1</v>
      </c>
    </row>
    <row r="177" spans="1:2" x14ac:dyDescent="0.4">
      <c r="A177" t="s">
        <v>2905</v>
      </c>
      <c r="B177">
        <f>COUNTIF(Transactions!C:C,A177)</f>
        <v>1</v>
      </c>
    </row>
    <row r="178" spans="1:2" x14ac:dyDescent="0.4">
      <c r="A178" t="s">
        <v>2906</v>
      </c>
      <c r="B178">
        <f>COUNTIF(Transactions!C:C,A178)</f>
        <v>1</v>
      </c>
    </row>
    <row r="179" spans="1:2" x14ac:dyDescent="0.4">
      <c r="A179" t="s">
        <v>2908</v>
      </c>
      <c r="B179">
        <f>COUNTIF(Transactions!C:C,A179)</f>
        <v>1</v>
      </c>
    </row>
    <row r="180" spans="1:2" x14ac:dyDescent="0.4">
      <c r="A180" t="s">
        <v>2909</v>
      </c>
      <c r="B180">
        <f>COUNTIF(Transactions!C:C,A180)</f>
        <v>1</v>
      </c>
    </row>
    <row r="181" spans="1:2" x14ac:dyDescent="0.4">
      <c r="A181" t="s">
        <v>2910</v>
      </c>
      <c r="B181">
        <f>COUNTIF(Transactions!C:C,A181)</f>
        <v>1</v>
      </c>
    </row>
    <row r="182" spans="1:2" x14ac:dyDescent="0.4">
      <c r="A182" t="s">
        <v>2911</v>
      </c>
      <c r="B182">
        <f>COUNTIF(Transactions!C:C,A182)</f>
        <v>1</v>
      </c>
    </row>
    <row r="183" spans="1:2" x14ac:dyDescent="0.4">
      <c r="A183" t="s">
        <v>2912</v>
      </c>
      <c r="B183">
        <f>COUNTIF(Transactions!C:C,A183)</f>
        <v>1</v>
      </c>
    </row>
    <row r="184" spans="1:2" x14ac:dyDescent="0.4">
      <c r="A184" t="s">
        <v>2913</v>
      </c>
      <c r="B184">
        <f>COUNTIF(Transactions!C:C,A184)</f>
        <v>1</v>
      </c>
    </row>
    <row r="185" spans="1:2" x14ac:dyDescent="0.4">
      <c r="A185" t="s">
        <v>2914</v>
      </c>
      <c r="B185">
        <f>COUNTIF(Transactions!C:C,A185)</f>
        <v>1</v>
      </c>
    </row>
    <row r="186" spans="1:2" x14ac:dyDescent="0.4">
      <c r="A186" t="s">
        <v>2915</v>
      </c>
      <c r="B186">
        <f>COUNTIF(Transactions!C:C,A186)</f>
        <v>1</v>
      </c>
    </row>
    <row r="187" spans="1:2" x14ac:dyDescent="0.4">
      <c r="A187" t="s">
        <v>2916</v>
      </c>
      <c r="B187">
        <f>COUNTIF(Transactions!C:C,A187)</f>
        <v>1</v>
      </c>
    </row>
    <row r="188" spans="1:2" x14ac:dyDescent="0.4">
      <c r="A188" t="s">
        <v>2917</v>
      </c>
      <c r="B188">
        <f>COUNTIF(Transactions!C:C,A188)</f>
        <v>1</v>
      </c>
    </row>
    <row r="189" spans="1:2" x14ac:dyDescent="0.4">
      <c r="A189" t="s">
        <v>2918</v>
      </c>
      <c r="B189">
        <f>COUNTIF(Transactions!C:C,A189)</f>
        <v>1</v>
      </c>
    </row>
    <row r="190" spans="1:2" x14ac:dyDescent="0.4">
      <c r="A190" t="s">
        <v>2919</v>
      </c>
      <c r="B190">
        <f>COUNTIF(Transactions!C:C,A190)</f>
        <v>1</v>
      </c>
    </row>
    <row r="191" spans="1:2" x14ac:dyDescent="0.4">
      <c r="A191" t="s">
        <v>2920</v>
      </c>
      <c r="B191">
        <f>COUNTIF(Transactions!C:C,A191)</f>
        <v>1</v>
      </c>
    </row>
    <row r="192" spans="1:2" x14ac:dyDescent="0.4">
      <c r="A192" t="s">
        <v>2921</v>
      </c>
      <c r="B192">
        <f>COUNTIF(Transactions!C:C,A192)</f>
        <v>1</v>
      </c>
    </row>
    <row r="193" spans="1:2" x14ac:dyDescent="0.4">
      <c r="A193" t="s">
        <v>2922</v>
      </c>
      <c r="B193">
        <f>COUNTIF(Transactions!C:C,A193)</f>
        <v>1</v>
      </c>
    </row>
    <row r="194" spans="1:2" x14ac:dyDescent="0.4">
      <c r="A194" t="s">
        <v>2923</v>
      </c>
      <c r="B194">
        <f>COUNTIF(Transactions!C:C,A194)</f>
        <v>1</v>
      </c>
    </row>
    <row r="195" spans="1:2" x14ac:dyDescent="0.4">
      <c r="A195" t="s">
        <v>2924</v>
      </c>
      <c r="B195">
        <f>COUNTIF(Transactions!C:C,A195)</f>
        <v>1</v>
      </c>
    </row>
    <row r="196" spans="1:2" x14ac:dyDescent="0.4">
      <c r="A196" t="s">
        <v>2925</v>
      </c>
      <c r="B196">
        <f>COUNTIF(Transactions!C:C,A196)</f>
        <v>1</v>
      </c>
    </row>
    <row r="197" spans="1:2" x14ac:dyDescent="0.4">
      <c r="A197" t="s">
        <v>2926</v>
      </c>
      <c r="B197">
        <f>COUNTIF(Transactions!C:C,A197)</f>
        <v>1</v>
      </c>
    </row>
    <row r="198" spans="1:2" x14ac:dyDescent="0.4">
      <c r="A198" t="s">
        <v>2927</v>
      </c>
      <c r="B198">
        <f>COUNTIF(Transactions!C:C,A198)</f>
        <v>1</v>
      </c>
    </row>
    <row r="199" spans="1:2" x14ac:dyDescent="0.4">
      <c r="A199" t="s">
        <v>2929</v>
      </c>
      <c r="B199">
        <f>COUNTIF(Transactions!C:C,A199)</f>
        <v>1</v>
      </c>
    </row>
    <row r="200" spans="1:2" x14ac:dyDescent="0.4">
      <c r="A200" t="s">
        <v>2930</v>
      </c>
      <c r="B200">
        <f>COUNTIF(Transactions!C:C,A200)</f>
        <v>1</v>
      </c>
    </row>
    <row r="201" spans="1:2" x14ac:dyDescent="0.4">
      <c r="A201" t="s">
        <v>2932</v>
      </c>
      <c r="B201">
        <f>COUNTIF(Transactions!C:C,A201)</f>
        <v>1</v>
      </c>
    </row>
    <row r="202" spans="1:2" x14ac:dyDescent="0.4">
      <c r="A202" t="s">
        <v>2933</v>
      </c>
      <c r="B202">
        <f>COUNTIF(Transactions!C:C,A202)</f>
        <v>1</v>
      </c>
    </row>
    <row r="203" spans="1:2" x14ac:dyDescent="0.4">
      <c r="A203" t="s">
        <v>2934</v>
      </c>
      <c r="B203">
        <f>COUNTIF(Transactions!C:C,A203)</f>
        <v>1</v>
      </c>
    </row>
    <row r="204" spans="1:2" x14ac:dyDescent="0.4">
      <c r="A204" t="s">
        <v>2935</v>
      </c>
      <c r="B204">
        <f>COUNTIF(Transactions!C:C,A204)</f>
        <v>1</v>
      </c>
    </row>
    <row r="205" spans="1:2" x14ac:dyDescent="0.4">
      <c r="A205" t="s">
        <v>2936</v>
      </c>
      <c r="B205">
        <f>COUNTIF(Transactions!C:C,A205)</f>
        <v>1</v>
      </c>
    </row>
    <row r="206" spans="1:2" x14ac:dyDescent="0.4">
      <c r="A206" t="s">
        <v>2937</v>
      </c>
      <c r="B206">
        <f>COUNTIF(Transactions!C:C,A206)</f>
        <v>1</v>
      </c>
    </row>
    <row r="207" spans="1:2" x14ac:dyDescent="0.4">
      <c r="A207" t="s">
        <v>2940</v>
      </c>
      <c r="B207">
        <f>COUNTIF(Transactions!C:C,A207)</f>
        <v>1</v>
      </c>
    </row>
    <row r="208" spans="1:2" x14ac:dyDescent="0.4">
      <c r="A208" t="s">
        <v>2941</v>
      </c>
      <c r="B208">
        <f>COUNTIF(Transactions!C:C,A208)</f>
        <v>1</v>
      </c>
    </row>
    <row r="209" spans="1:2" x14ac:dyDescent="0.4">
      <c r="A209" t="s">
        <v>2942</v>
      </c>
      <c r="B209">
        <f>COUNTIF(Transactions!C:C,A209)</f>
        <v>1</v>
      </c>
    </row>
    <row r="210" spans="1:2" x14ac:dyDescent="0.4">
      <c r="A210" t="s">
        <v>2943</v>
      </c>
      <c r="B210">
        <f>COUNTIF(Transactions!C:C,A210)</f>
        <v>1</v>
      </c>
    </row>
    <row r="211" spans="1:2" x14ac:dyDescent="0.4">
      <c r="A211" t="s">
        <v>2944</v>
      </c>
      <c r="B211">
        <f>COUNTIF(Transactions!C:C,A211)</f>
        <v>1</v>
      </c>
    </row>
    <row r="212" spans="1:2" x14ac:dyDescent="0.4">
      <c r="A212" t="s">
        <v>2945</v>
      </c>
      <c r="B212">
        <f>COUNTIF(Transactions!C:C,A212)</f>
        <v>1</v>
      </c>
    </row>
    <row r="213" spans="1:2" x14ac:dyDescent="0.4">
      <c r="A213" t="s">
        <v>2946</v>
      </c>
      <c r="B213">
        <f>COUNTIF(Transactions!C:C,A213)</f>
        <v>1</v>
      </c>
    </row>
    <row r="214" spans="1:2" x14ac:dyDescent="0.4">
      <c r="A214" t="s">
        <v>2947</v>
      </c>
      <c r="B214">
        <f>COUNTIF(Transactions!C:C,A214)</f>
        <v>1</v>
      </c>
    </row>
    <row r="215" spans="1:2" x14ac:dyDescent="0.4">
      <c r="A215" t="s">
        <v>2948</v>
      </c>
      <c r="B215">
        <f>COUNTIF(Transactions!C:C,A215)</f>
        <v>1</v>
      </c>
    </row>
    <row r="216" spans="1:2" x14ac:dyDescent="0.4">
      <c r="A216" t="s">
        <v>2949</v>
      </c>
      <c r="B216">
        <f>COUNTIF(Transactions!C:C,A216)</f>
        <v>1</v>
      </c>
    </row>
    <row r="217" spans="1:2" x14ac:dyDescent="0.4">
      <c r="A217" t="s">
        <v>2950</v>
      </c>
      <c r="B217">
        <f>COUNTIF(Transactions!C:C,A217)</f>
        <v>1</v>
      </c>
    </row>
    <row r="218" spans="1:2" x14ac:dyDescent="0.4">
      <c r="A218" t="s">
        <v>2951</v>
      </c>
      <c r="B218">
        <f>COUNTIF(Transactions!C:C,A218)</f>
        <v>1</v>
      </c>
    </row>
    <row r="219" spans="1:2" x14ac:dyDescent="0.4">
      <c r="A219" t="s">
        <v>2952</v>
      </c>
      <c r="B219">
        <f>COUNTIF(Transactions!C:C,A219)</f>
        <v>1</v>
      </c>
    </row>
    <row r="220" spans="1:2" x14ac:dyDescent="0.4">
      <c r="A220" t="s">
        <v>2953</v>
      </c>
      <c r="B220">
        <f>COUNTIF(Transactions!C:C,A220)</f>
        <v>1</v>
      </c>
    </row>
    <row r="221" spans="1:2" x14ac:dyDescent="0.4">
      <c r="A221" t="s">
        <v>2954</v>
      </c>
      <c r="B221">
        <f>COUNTIF(Transactions!C:C,A221)</f>
        <v>1</v>
      </c>
    </row>
    <row r="222" spans="1:2" x14ac:dyDescent="0.4">
      <c r="A222" t="s">
        <v>2955</v>
      </c>
      <c r="B222">
        <f>COUNTIF(Transactions!C:C,A222)</f>
        <v>1</v>
      </c>
    </row>
    <row r="223" spans="1:2" x14ac:dyDescent="0.4">
      <c r="A223" t="s">
        <v>2956</v>
      </c>
      <c r="B223">
        <f>COUNTIF(Transactions!C:C,A223)</f>
        <v>1</v>
      </c>
    </row>
    <row r="224" spans="1:2" x14ac:dyDescent="0.4">
      <c r="A224" t="s">
        <v>2957</v>
      </c>
      <c r="B224">
        <f>COUNTIF(Transactions!C:C,A224)</f>
        <v>1</v>
      </c>
    </row>
    <row r="225" spans="1:2" x14ac:dyDescent="0.4">
      <c r="A225" t="s">
        <v>2958</v>
      </c>
      <c r="B225">
        <f>COUNTIF(Transactions!C:C,A225)</f>
        <v>1</v>
      </c>
    </row>
    <row r="226" spans="1:2" x14ac:dyDescent="0.4">
      <c r="A226" t="s">
        <v>2959</v>
      </c>
      <c r="B226">
        <f>COUNTIF(Transactions!C:C,A226)</f>
        <v>1</v>
      </c>
    </row>
    <row r="227" spans="1:2" x14ac:dyDescent="0.4">
      <c r="A227" t="s">
        <v>2960</v>
      </c>
      <c r="B227">
        <f>COUNTIF(Transactions!C:C,A227)</f>
        <v>1</v>
      </c>
    </row>
    <row r="228" spans="1:2" x14ac:dyDescent="0.4">
      <c r="A228" t="s">
        <v>2962</v>
      </c>
      <c r="B228">
        <f>COUNTIF(Transactions!C:C,A228)</f>
        <v>1</v>
      </c>
    </row>
    <row r="229" spans="1:2" x14ac:dyDescent="0.4">
      <c r="A229" t="s">
        <v>2963</v>
      </c>
      <c r="B229">
        <f>COUNTIF(Transactions!C:C,A229)</f>
        <v>1</v>
      </c>
    </row>
    <row r="230" spans="1:2" x14ac:dyDescent="0.4">
      <c r="A230" t="s">
        <v>2964</v>
      </c>
      <c r="B230">
        <f>COUNTIF(Transactions!C:C,A230)</f>
        <v>1</v>
      </c>
    </row>
    <row r="231" spans="1:2" x14ac:dyDescent="0.4">
      <c r="A231" t="s">
        <v>2965</v>
      </c>
      <c r="B231">
        <f>COUNTIF(Transactions!C:C,A231)</f>
        <v>1</v>
      </c>
    </row>
    <row r="232" spans="1:2" x14ac:dyDescent="0.4">
      <c r="A232" t="s">
        <v>2966</v>
      </c>
      <c r="B232">
        <f>COUNTIF(Transactions!C:C,A232)</f>
        <v>1</v>
      </c>
    </row>
    <row r="233" spans="1:2" x14ac:dyDescent="0.4">
      <c r="A233" t="s">
        <v>2967</v>
      </c>
      <c r="B233">
        <f>COUNTIF(Transactions!C:C,A233)</f>
        <v>1</v>
      </c>
    </row>
    <row r="234" spans="1:2" x14ac:dyDescent="0.4">
      <c r="A234" t="s">
        <v>2968</v>
      </c>
      <c r="B234">
        <f>COUNTIF(Transactions!C:C,A234)</f>
        <v>1</v>
      </c>
    </row>
    <row r="235" spans="1:2" x14ac:dyDescent="0.4">
      <c r="A235" t="s">
        <v>2969</v>
      </c>
      <c r="B235">
        <f>COUNTIF(Transactions!C:C,A235)</f>
        <v>1</v>
      </c>
    </row>
    <row r="236" spans="1:2" x14ac:dyDescent="0.4">
      <c r="A236" t="s">
        <v>2970</v>
      </c>
      <c r="B236">
        <f>COUNTIF(Transactions!C:C,A236)</f>
        <v>1</v>
      </c>
    </row>
    <row r="237" spans="1:2" x14ac:dyDescent="0.4">
      <c r="A237" t="s">
        <v>2971</v>
      </c>
      <c r="B237">
        <f>COUNTIF(Transactions!C:C,A237)</f>
        <v>1</v>
      </c>
    </row>
    <row r="238" spans="1:2" x14ac:dyDescent="0.4">
      <c r="A238" t="s">
        <v>2972</v>
      </c>
      <c r="B238">
        <f>COUNTIF(Transactions!C:C,A238)</f>
        <v>1</v>
      </c>
    </row>
    <row r="239" spans="1:2" x14ac:dyDescent="0.4">
      <c r="A239" t="s">
        <v>2973</v>
      </c>
      <c r="B239">
        <f>COUNTIF(Transactions!C:C,A239)</f>
        <v>1</v>
      </c>
    </row>
    <row r="240" spans="1:2" x14ac:dyDescent="0.4">
      <c r="A240" t="s">
        <v>2974</v>
      </c>
      <c r="B240">
        <f>COUNTIF(Transactions!C:C,A240)</f>
        <v>1</v>
      </c>
    </row>
    <row r="241" spans="1:2" x14ac:dyDescent="0.4">
      <c r="A241" t="s">
        <v>2975</v>
      </c>
      <c r="B241">
        <f>COUNTIF(Transactions!C:C,A241)</f>
        <v>1</v>
      </c>
    </row>
    <row r="242" spans="1:2" x14ac:dyDescent="0.4">
      <c r="A242" t="s">
        <v>2976</v>
      </c>
      <c r="B242">
        <f>COUNTIF(Transactions!C:C,A242)</f>
        <v>1</v>
      </c>
    </row>
    <row r="243" spans="1:2" x14ac:dyDescent="0.4">
      <c r="A243" t="s">
        <v>2977</v>
      </c>
      <c r="B243">
        <f>COUNTIF(Transactions!C:C,A243)</f>
        <v>1</v>
      </c>
    </row>
    <row r="244" spans="1:2" x14ac:dyDescent="0.4">
      <c r="A244" t="s">
        <v>2978</v>
      </c>
      <c r="B244">
        <f>COUNTIF(Transactions!C:C,A244)</f>
        <v>1</v>
      </c>
    </row>
    <row r="245" spans="1:2" x14ac:dyDescent="0.4">
      <c r="A245" t="s">
        <v>2979</v>
      </c>
      <c r="B245">
        <f>COUNTIF(Transactions!C:C,A245)</f>
        <v>1</v>
      </c>
    </row>
    <row r="246" spans="1:2" x14ac:dyDescent="0.4">
      <c r="A246" t="s">
        <v>2980</v>
      </c>
      <c r="B246">
        <f>COUNTIF(Transactions!C:C,A246)</f>
        <v>1</v>
      </c>
    </row>
    <row r="247" spans="1:2" x14ac:dyDescent="0.4">
      <c r="A247" t="s">
        <v>2981</v>
      </c>
      <c r="B247">
        <f>COUNTIF(Transactions!C:C,A247)</f>
        <v>1</v>
      </c>
    </row>
    <row r="248" spans="1:2" x14ac:dyDescent="0.4">
      <c r="A248" t="s">
        <v>2982</v>
      </c>
      <c r="B248">
        <f>COUNTIF(Transactions!C:C,A248)</f>
        <v>1</v>
      </c>
    </row>
    <row r="249" spans="1:2" x14ac:dyDescent="0.4">
      <c r="A249" t="s">
        <v>2983</v>
      </c>
      <c r="B249">
        <f>COUNTIF(Transactions!C:C,A249)</f>
        <v>1</v>
      </c>
    </row>
    <row r="250" spans="1:2" x14ac:dyDescent="0.4">
      <c r="A250" t="s">
        <v>2984</v>
      </c>
      <c r="B250">
        <f>COUNTIF(Transactions!C:C,A250)</f>
        <v>1</v>
      </c>
    </row>
    <row r="251" spans="1:2" x14ac:dyDescent="0.4">
      <c r="A251" t="s">
        <v>2985</v>
      </c>
      <c r="B251">
        <f>COUNTIF(Transactions!C:C,A251)</f>
        <v>1</v>
      </c>
    </row>
    <row r="252" spans="1:2" x14ac:dyDescent="0.4">
      <c r="A252" t="s">
        <v>2986</v>
      </c>
      <c r="B252">
        <f>COUNTIF(Transactions!C:C,A252)</f>
        <v>1</v>
      </c>
    </row>
    <row r="253" spans="1:2" x14ac:dyDescent="0.4">
      <c r="A253" t="s">
        <v>2987</v>
      </c>
      <c r="B253">
        <f>COUNTIF(Transactions!C:C,A253)</f>
        <v>1</v>
      </c>
    </row>
    <row r="254" spans="1:2" x14ac:dyDescent="0.4">
      <c r="A254" t="s">
        <v>2988</v>
      </c>
      <c r="B254">
        <f>COUNTIF(Transactions!C:C,A254)</f>
        <v>1</v>
      </c>
    </row>
    <row r="255" spans="1:2" x14ac:dyDescent="0.4">
      <c r="A255" t="s">
        <v>2989</v>
      </c>
      <c r="B255">
        <f>COUNTIF(Transactions!C:C,A255)</f>
        <v>1</v>
      </c>
    </row>
    <row r="256" spans="1:2" x14ac:dyDescent="0.4">
      <c r="A256" t="s">
        <v>2990</v>
      </c>
      <c r="B256">
        <f>COUNTIF(Transactions!C:C,A256)</f>
        <v>1</v>
      </c>
    </row>
    <row r="257" spans="1:2" x14ac:dyDescent="0.4">
      <c r="A257" t="s">
        <v>2991</v>
      </c>
      <c r="B257">
        <f>COUNTIF(Transactions!C:C,A257)</f>
        <v>1</v>
      </c>
    </row>
    <row r="258" spans="1:2" x14ac:dyDescent="0.4">
      <c r="A258" t="s">
        <v>2992</v>
      </c>
      <c r="B258">
        <f>COUNTIF(Transactions!C:C,A258)</f>
        <v>1</v>
      </c>
    </row>
    <row r="259" spans="1:2" x14ac:dyDescent="0.4">
      <c r="A259" t="s">
        <v>2993</v>
      </c>
      <c r="B259">
        <f>COUNTIF(Transactions!C:C,A259)</f>
        <v>1</v>
      </c>
    </row>
    <row r="260" spans="1:2" x14ac:dyDescent="0.4">
      <c r="A260" t="s">
        <v>2994</v>
      </c>
      <c r="B260">
        <f>COUNTIF(Transactions!C:C,A260)</f>
        <v>1</v>
      </c>
    </row>
    <row r="261" spans="1:2" x14ac:dyDescent="0.4">
      <c r="A261" t="s">
        <v>2995</v>
      </c>
      <c r="B261">
        <f>COUNTIF(Transactions!C:C,A261)</f>
        <v>1</v>
      </c>
    </row>
    <row r="262" spans="1:2" x14ac:dyDescent="0.4">
      <c r="A262" t="s">
        <v>2996</v>
      </c>
      <c r="B262">
        <f>COUNTIF(Transactions!C:C,A262)</f>
        <v>1</v>
      </c>
    </row>
    <row r="263" spans="1:2" x14ac:dyDescent="0.4">
      <c r="A263" t="s">
        <v>2997</v>
      </c>
      <c r="B263">
        <f>COUNTIF(Transactions!C:C,A263)</f>
        <v>1</v>
      </c>
    </row>
    <row r="264" spans="1:2" x14ac:dyDescent="0.4">
      <c r="A264" t="s">
        <v>2998</v>
      </c>
      <c r="B264">
        <f>COUNTIF(Transactions!C:C,A264)</f>
        <v>1</v>
      </c>
    </row>
    <row r="265" spans="1:2" x14ac:dyDescent="0.4">
      <c r="A265" t="s">
        <v>2999</v>
      </c>
      <c r="B265">
        <f>COUNTIF(Transactions!C:C,A265)</f>
        <v>1</v>
      </c>
    </row>
    <row r="266" spans="1:2" x14ac:dyDescent="0.4">
      <c r="A266" t="s">
        <v>3001</v>
      </c>
      <c r="B266">
        <f>COUNTIF(Transactions!C:C,A266)</f>
        <v>1</v>
      </c>
    </row>
    <row r="267" spans="1:2" x14ac:dyDescent="0.4">
      <c r="A267" t="s">
        <v>3002</v>
      </c>
      <c r="B267">
        <f>COUNTIF(Transactions!C:C,A267)</f>
        <v>1</v>
      </c>
    </row>
    <row r="268" spans="1:2" x14ac:dyDescent="0.4">
      <c r="A268" t="s">
        <v>3003</v>
      </c>
      <c r="B268">
        <f>COUNTIF(Transactions!C:C,A268)</f>
        <v>1</v>
      </c>
    </row>
    <row r="269" spans="1:2" x14ac:dyDescent="0.4">
      <c r="A269" t="s">
        <v>3004</v>
      </c>
      <c r="B269">
        <f>COUNTIF(Transactions!C:C,A269)</f>
        <v>1</v>
      </c>
    </row>
    <row r="270" spans="1:2" x14ac:dyDescent="0.4">
      <c r="A270" t="s">
        <v>3005</v>
      </c>
      <c r="B270">
        <f>COUNTIF(Transactions!C:C,A270)</f>
        <v>1</v>
      </c>
    </row>
    <row r="271" spans="1:2" x14ac:dyDescent="0.4">
      <c r="A271" t="s">
        <v>3006</v>
      </c>
      <c r="B271">
        <f>COUNTIF(Transactions!C:C,A271)</f>
        <v>1</v>
      </c>
    </row>
    <row r="272" spans="1:2" x14ac:dyDescent="0.4">
      <c r="A272" t="s">
        <v>3007</v>
      </c>
      <c r="B272">
        <f>COUNTIF(Transactions!C:C,A272)</f>
        <v>1</v>
      </c>
    </row>
    <row r="273" spans="1:2" x14ac:dyDescent="0.4">
      <c r="A273" t="s">
        <v>3008</v>
      </c>
      <c r="B273">
        <f>COUNTIF(Transactions!C:C,A273)</f>
        <v>1</v>
      </c>
    </row>
    <row r="274" spans="1:2" x14ac:dyDescent="0.4">
      <c r="A274" t="s">
        <v>3009</v>
      </c>
      <c r="B274">
        <f>COUNTIF(Transactions!C:C,A274)</f>
        <v>1</v>
      </c>
    </row>
    <row r="275" spans="1:2" x14ac:dyDescent="0.4">
      <c r="A275" t="s">
        <v>3010</v>
      </c>
      <c r="B275">
        <f>COUNTIF(Transactions!C:C,A275)</f>
        <v>1</v>
      </c>
    </row>
    <row r="276" spans="1:2" x14ac:dyDescent="0.4">
      <c r="A276" t="s">
        <v>3011</v>
      </c>
      <c r="B276">
        <f>COUNTIF(Transactions!C:C,A276)</f>
        <v>1</v>
      </c>
    </row>
    <row r="277" spans="1:2" x14ac:dyDescent="0.4">
      <c r="A277" t="s">
        <v>3012</v>
      </c>
      <c r="B277">
        <f>COUNTIF(Transactions!C:C,A277)</f>
        <v>1</v>
      </c>
    </row>
    <row r="278" spans="1:2" x14ac:dyDescent="0.4">
      <c r="A278" t="s">
        <v>3013</v>
      </c>
      <c r="B278">
        <f>COUNTIF(Transactions!C:C,A278)</f>
        <v>1</v>
      </c>
    </row>
    <row r="279" spans="1:2" x14ac:dyDescent="0.4">
      <c r="A279" t="s">
        <v>3014</v>
      </c>
      <c r="B279">
        <f>COUNTIF(Transactions!C:C,A279)</f>
        <v>1</v>
      </c>
    </row>
    <row r="280" spans="1:2" x14ac:dyDescent="0.4">
      <c r="A280" t="s">
        <v>3015</v>
      </c>
      <c r="B280">
        <f>COUNTIF(Transactions!C:C,A280)</f>
        <v>1</v>
      </c>
    </row>
    <row r="281" spans="1:2" x14ac:dyDescent="0.4">
      <c r="A281" t="s">
        <v>3016</v>
      </c>
      <c r="B281">
        <f>COUNTIF(Transactions!C:C,A281)</f>
        <v>1</v>
      </c>
    </row>
    <row r="282" spans="1:2" x14ac:dyDescent="0.4">
      <c r="A282" t="s">
        <v>3017</v>
      </c>
      <c r="B282">
        <f>COUNTIF(Transactions!C:C,A282)</f>
        <v>1</v>
      </c>
    </row>
    <row r="283" spans="1:2" x14ac:dyDescent="0.4">
      <c r="A283" t="s">
        <v>3019</v>
      </c>
      <c r="B283">
        <f>COUNTIF(Transactions!C:C,A283)</f>
        <v>1</v>
      </c>
    </row>
    <row r="284" spans="1:2" x14ac:dyDescent="0.4">
      <c r="A284" t="s">
        <v>3020</v>
      </c>
      <c r="B284">
        <f>COUNTIF(Transactions!C:C,A284)</f>
        <v>1</v>
      </c>
    </row>
    <row r="285" spans="1:2" x14ac:dyDescent="0.4">
      <c r="A285" t="s">
        <v>2552</v>
      </c>
      <c r="B285">
        <f>COUNTIF(Transactions!C:C,A285)</f>
        <v>1</v>
      </c>
    </row>
    <row r="286" spans="1:2" x14ac:dyDescent="0.4">
      <c r="A286" t="s">
        <v>3021</v>
      </c>
      <c r="B286">
        <f>COUNTIF(Transactions!C:C,A286)</f>
        <v>1</v>
      </c>
    </row>
    <row r="287" spans="1:2" x14ac:dyDescent="0.4">
      <c r="A287" t="s">
        <v>3023</v>
      </c>
      <c r="B287">
        <f>COUNTIF(Transactions!C:C,A287)</f>
        <v>1</v>
      </c>
    </row>
    <row r="288" spans="1:2" x14ac:dyDescent="0.4">
      <c r="A288" t="s">
        <v>3024</v>
      </c>
      <c r="B288">
        <f>COUNTIF(Transactions!C:C,A288)</f>
        <v>1</v>
      </c>
    </row>
    <row r="289" spans="1:2" x14ac:dyDescent="0.4">
      <c r="A289" t="s">
        <v>3025</v>
      </c>
      <c r="B289">
        <f>COUNTIF(Transactions!C:C,A289)</f>
        <v>1</v>
      </c>
    </row>
    <row r="290" spans="1:2" x14ac:dyDescent="0.4">
      <c r="A290" t="s">
        <v>3026</v>
      </c>
      <c r="B290">
        <f>COUNTIF(Transactions!C:C,A290)</f>
        <v>1</v>
      </c>
    </row>
    <row r="291" spans="1:2" x14ac:dyDescent="0.4">
      <c r="A291" t="s">
        <v>3027</v>
      </c>
      <c r="B291">
        <f>COUNTIF(Transactions!C:C,A291)</f>
        <v>1</v>
      </c>
    </row>
    <row r="292" spans="1:2" x14ac:dyDescent="0.4">
      <c r="A292" t="s">
        <v>3028</v>
      </c>
      <c r="B292">
        <f>COUNTIF(Transactions!C:C,A292)</f>
        <v>1</v>
      </c>
    </row>
    <row r="293" spans="1:2" x14ac:dyDescent="0.4">
      <c r="A293" t="s">
        <v>3029</v>
      </c>
      <c r="B293">
        <f>COUNTIF(Transactions!C:C,A293)</f>
        <v>1</v>
      </c>
    </row>
    <row r="294" spans="1:2" x14ac:dyDescent="0.4">
      <c r="A294" t="s">
        <v>3030</v>
      </c>
      <c r="B294">
        <f>COUNTIF(Transactions!C:C,A294)</f>
        <v>1</v>
      </c>
    </row>
    <row r="295" spans="1:2" x14ac:dyDescent="0.4">
      <c r="A295" t="s">
        <v>3031</v>
      </c>
      <c r="B295">
        <f>COUNTIF(Transactions!C:C,A295)</f>
        <v>1</v>
      </c>
    </row>
    <row r="296" spans="1:2" x14ac:dyDescent="0.4">
      <c r="A296" t="s">
        <v>3032</v>
      </c>
      <c r="B296">
        <f>COUNTIF(Transactions!C:C,A296)</f>
        <v>1</v>
      </c>
    </row>
    <row r="297" spans="1:2" x14ac:dyDescent="0.4">
      <c r="A297" t="s">
        <v>3033</v>
      </c>
      <c r="B297">
        <f>COUNTIF(Transactions!C:C,A297)</f>
        <v>1</v>
      </c>
    </row>
    <row r="298" spans="1:2" x14ac:dyDescent="0.4">
      <c r="A298" t="s">
        <v>3034</v>
      </c>
      <c r="B298">
        <f>COUNTIF(Transactions!C:C,A298)</f>
        <v>1</v>
      </c>
    </row>
    <row r="299" spans="1:2" x14ac:dyDescent="0.4">
      <c r="A299" t="s">
        <v>3035</v>
      </c>
      <c r="B299">
        <f>COUNTIF(Transactions!C:C,A299)</f>
        <v>1</v>
      </c>
    </row>
    <row r="300" spans="1:2" x14ac:dyDescent="0.4">
      <c r="A300" t="s">
        <v>3036</v>
      </c>
      <c r="B300">
        <f>COUNTIF(Transactions!C:C,A300)</f>
        <v>1</v>
      </c>
    </row>
    <row r="301" spans="1:2" x14ac:dyDescent="0.4">
      <c r="A301" t="s">
        <v>3037</v>
      </c>
      <c r="B301">
        <f>COUNTIF(Transactions!C:C,A301)</f>
        <v>1</v>
      </c>
    </row>
    <row r="302" spans="1:2" x14ac:dyDescent="0.4">
      <c r="A302" t="s">
        <v>3038</v>
      </c>
      <c r="B302">
        <f>COUNTIF(Transactions!C:C,A302)</f>
        <v>1</v>
      </c>
    </row>
    <row r="303" spans="1:2" x14ac:dyDescent="0.4">
      <c r="A303" t="s">
        <v>3039</v>
      </c>
      <c r="B303">
        <f>COUNTIF(Transactions!C:C,A303)</f>
        <v>1</v>
      </c>
    </row>
    <row r="304" spans="1:2" x14ac:dyDescent="0.4">
      <c r="A304" t="s">
        <v>3040</v>
      </c>
      <c r="B304">
        <f>COUNTIF(Transactions!C:C,A304)</f>
        <v>1</v>
      </c>
    </row>
    <row r="305" spans="1:2" x14ac:dyDescent="0.4">
      <c r="A305" t="s">
        <v>3041</v>
      </c>
      <c r="B305">
        <f>COUNTIF(Transactions!C:C,A305)</f>
        <v>1</v>
      </c>
    </row>
    <row r="306" spans="1:2" x14ac:dyDescent="0.4">
      <c r="A306" t="s">
        <v>3042</v>
      </c>
      <c r="B306">
        <f>COUNTIF(Transactions!C:C,A306)</f>
        <v>1</v>
      </c>
    </row>
    <row r="307" spans="1:2" x14ac:dyDescent="0.4">
      <c r="A307" t="s">
        <v>3043</v>
      </c>
      <c r="B307">
        <f>COUNTIF(Transactions!C:C,A307)</f>
        <v>1</v>
      </c>
    </row>
    <row r="308" spans="1:2" x14ac:dyDescent="0.4">
      <c r="A308" t="s">
        <v>3044</v>
      </c>
      <c r="B308">
        <f>COUNTIF(Transactions!C:C,A308)</f>
        <v>1</v>
      </c>
    </row>
    <row r="309" spans="1:2" x14ac:dyDescent="0.4">
      <c r="A309" t="s">
        <v>3045</v>
      </c>
      <c r="B309">
        <f>COUNTIF(Transactions!C:C,A309)</f>
        <v>1</v>
      </c>
    </row>
    <row r="310" spans="1:2" x14ac:dyDescent="0.4">
      <c r="A310" t="s">
        <v>3046</v>
      </c>
      <c r="B310">
        <f>COUNTIF(Transactions!C:C,A310)</f>
        <v>1</v>
      </c>
    </row>
    <row r="311" spans="1:2" x14ac:dyDescent="0.4">
      <c r="A311" t="s">
        <v>3047</v>
      </c>
      <c r="B311">
        <f>COUNTIF(Transactions!C:C,A311)</f>
        <v>1</v>
      </c>
    </row>
    <row r="312" spans="1:2" x14ac:dyDescent="0.4">
      <c r="A312" t="s">
        <v>3049</v>
      </c>
      <c r="B312">
        <f>COUNTIF(Transactions!C:C,A312)</f>
        <v>1</v>
      </c>
    </row>
    <row r="313" spans="1:2" x14ac:dyDescent="0.4">
      <c r="A313" t="s">
        <v>3050</v>
      </c>
      <c r="B313">
        <f>COUNTIF(Transactions!C:C,A313)</f>
        <v>1</v>
      </c>
    </row>
    <row r="314" spans="1:2" x14ac:dyDescent="0.4">
      <c r="A314" t="s">
        <v>3051</v>
      </c>
      <c r="B314">
        <f>COUNTIF(Transactions!C:C,A314)</f>
        <v>1</v>
      </c>
    </row>
    <row r="315" spans="1:2" x14ac:dyDescent="0.4">
      <c r="A315" t="s">
        <v>3052</v>
      </c>
      <c r="B315">
        <f>COUNTIF(Transactions!C:C,A315)</f>
        <v>1</v>
      </c>
    </row>
    <row r="316" spans="1:2" x14ac:dyDescent="0.4">
      <c r="A316" t="s">
        <v>3053</v>
      </c>
      <c r="B316">
        <f>COUNTIF(Transactions!C:C,A316)</f>
        <v>1</v>
      </c>
    </row>
    <row r="317" spans="1:2" x14ac:dyDescent="0.4">
      <c r="A317" t="s">
        <v>3054</v>
      </c>
      <c r="B317">
        <f>COUNTIF(Transactions!C:C,A317)</f>
        <v>1</v>
      </c>
    </row>
    <row r="318" spans="1:2" x14ac:dyDescent="0.4">
      <c r="A318" t="s">
        <v>3055</v>
      </c>
      <c r="B318">
        <f>COUNTIF(Transactions!C:C,A318)</f>
        <v>1</v>
      </c>
    </row>
    <row r="319" spans="1:2" x14ac:dyDescent="0.4">
      <c r="A319" t="s">
        <v>3056</v>
      </c>
      <c r="B319">
        <f>COUNTIF(Transactions!C:C,A319)</f>
        <v>1</v>
      </c>
    </row>
    <row r="320" spans="1:2" x14ac:dyDescent="0.4">
      <c r="A320" t="s">
        <v>3057</v>
      </c>
      <c r="B320">
        <f>COUNTIF(Transactions!C:C,A320)</f>
        <v>1</v>
      </c>
    </row>
    <row r="321" spans="1:2" x14ac:dyDescent="0.4">
      <c r="A321" t="s">
        <v>3058</v>
      </c>
      <c r="B321">
        <f>COUNTIF(Transactions!C:C,A321)</f>
        <v>1</v>
      </c>
    </row>
    <row r="322" spans="1:2" x14ac:dyDescent="0.4">
      <c r="A322" t="s">
        <v>3059</v>
      </c>
      <c r="B322">
        <f>COUNTIF(Transactions!C:C,A322)</f>
        <v>1</v>
      </c>
    </row>
    <row r="323" spans="1:2" x14ac:dyDescent="0.4">
      <c r="A323" t="s">
        <v>3060</v>
      </c>
      <c r="B323">
        <f>COUNTIF(Transactions!C:C,A323)</f>
        <v>1</v>
      </c>
    </row>
    <row r="324" spans="1:2" x14ac:dyDescent="0.4">
      <c r="A324" t="s">
        <v>3061</v>
      </c>
      <c r="B324">
        <f>COUNTIF(Transactions!C:C,A324)</f>
        <v>1</v>
      </c>
    </row>
    <row r="325" spans="1:2" x14ac:dyDescent="0.4">
      <c r="A325" t="s">
        <v>3062</v>
      </c>
      <c r="B325">
        <f>COUNTIF(Transactions!C:C,A325)</f>
        <v>1</v>
      </c>
    </row>
    <row r="326" spans="1:2" x14ac:dyDescent="0.4">
      <c r="A326" t="s">
        <v>3063</v>
      </c>
      <c r="B326">
        <f>COUNTIF(Transactions!C:C,A326)</f>
        <v>1</v>
      </c>
    </row>
    <row r="327" spans="1:2" x14ac:dyDescent="0.4">
      <c r="A327" t="s">
        <v>3065</v>
      </c>
      <c r="B327">
        <f>COUNTIF(Transactions!C:C,A327)</f>
        <v>1</v>
      </c>
    </row>
    <row r="328" spans="1:2" x14ac:dyDescent="0.4">
      <c r="A328" t="s">
        <v>3066</v>
      </c>
      <c r="B328">
        <f>COUNTIF(Transactions!C:C,A328)</f>
        <v>1</v>
      </c>
    </row>
    <row r="329" spans="1:2" x14ac:dyDescent="0.4">
      <c r="A329" t="s">
        <v>3067</v>
      </c>
      <c r="B329">
        <f>COUNTIF(Transactions!C:C,A329)</f>
        <v>1</v>
      </c>
    </row>
    <row r="330" spans="1:2" x14ac:dyDescent="0.4">
      <c r="A330" t="s">
        <v>3068</v>
      </c>
      <c r="B330">
        <f>COUNTIF(Transactions!C:C,A330)</f>
        <v>1</v>
      </c>
    </row>
    <row r="331" spans="1:2" x14ac:dyDescent="0.4">
      <c r="A331" t="s">
        <v>3069</v>
      </c>
      <c r="B331">
        <f>COUNTIF(Transactions!C:C,A331)</f>
        <v>1</v>
      </c>
    </row>
    <row r="332" spans="1:2" x14ac:dyDescent="0.4">
      <c r="A332" t="s">
        <v>3070</v>
      </c>
      <c r="B332">
        <f>COUNTIF(Transactions!C:C,A332)</f>
        <v>1</v>
      </c>
    </row>
    <row r="333" spans="1:2" x14ac:dyDescent="0.4">
      <c r="A333" t="s">
        <v>3071</v>
      </c>
      <c r="B333">
        <f>COUNTIF(Transactions!C:C,A333)</f>
        <v>1</v>
      </c>
    </row>
    <row r="334" spans="1:2" x14ac:dyDescent="0.4">
      <c r="A334" t="s">
        <v>3072</v>
      </c>
      <c r="B334">
        <f>COUNTIF(Transactions!C:C,A334)</f>
        <v>1</v>
      </c>
    </row>
    <row r="335" spans="1:2" x14ac:dyDescent="0.4">
      <c r="A335" t="s">
        <v>3073</v>
      </c>
      <c r="B335">
        <f>COUNTIF(Transactions!C:C,A335)</f>
        <v>1</v>
      </c>
    </row>
    <row r="336" spans="1:2" x14ac:dyDescent="0.4">
      <c r="A336" t="s">
        <v>3074</v>
      </c>
      <c r="B336">
        <f>COUNTIF(Transactions!C:C,A336)</f>
        <v>1</v>
      </c>
    </row>
    <row r="337" spans="1:2" x14ac:dyDescent="0.4">
      <c r="A337" t="s">
        <v>3075</v>
      </c>
      <c r="B337">
        <f>COUNTIF(Transactions!C:C,A337)</f>
        <v>1</v>
      </c>
    </row>
    <row r="338" spans="1:2" x14ac:dyDescent="0.4">
      <c r="A338" t="s">
        <v>3076</v>
      </c>
      <c r="B338">
        <f>COUNTIF(Transactions!C:C,A338)</f>
        <v>1</v>
      </c>
    </row>
    <row r="339" spans="1:2" x14ac:dyDescent="0.4">
      <c r="A339" t="s">
        <v>3077</v>
      </c>
      <c r="B339">
        <f>COUNTIF(Transactions!C:C,A339)</f>
        <v>1</v>
      </c>
    </row>
    <row r="340" spans="1:2" x14ac:dyDescent="0.4">
      <c r="A340" t="s">
        <v>3078</v>
      </c>
      <c r="B340">
        <f>COUNTIF(Transactions!C:C,A340)</f>
        <v>1</v>
      </c>
    </row>
    <row r="341" spans="1:2" x14ac:dyDescent="0.4">
      <c r="A341" t="s">
        <v>3079</v>
      </c>
      <c r="B341">
        <f>COUNTIF(Transactions!C:C,A341)</f>
        <v>1</v>
      </c>
    </row>
    <row r="342" spans="1:2" x14ac:dyDescent="0.4">
      <c r="A342" t="s">
        <v>3080</v>
      </c>
      <c r="B342">
        <f>COUNTIF(Transactions!C:C,A342)</f>
        <v>1</v>
      </c>
    </row>
    <row r="343" spans="1:2" x14ac:dyDescent="0.4">
      <c r="A343" t="s">
        <v>3081</v>
      </c>
      <c r="B343">
        <f>COUNTIF(Transactions!C:C,A343)</f>
        <v>1</v>
      </c>
    </row>
    <row r="344" spans="1:2" x14ac:dyDescent="0.4">
      <c r="A344" t="s">
        <v>3082</v>
      </c>
      <c r="B344">
        <f>COUNTIF(Transactions!C:C,A344)</f>
        <v>1</v>
      </c>
    </row>
    <row r="345" spans="1:2" x14ac:dyDescent="0.4">
      <c r="A345" t="s">
        <v>3083</v>
      </c>
      <c r="B345">
        <f>COUNTIF(Transactions!C:C,A345)</f>
        <v>1</v>
      </c>
    </row>
    <row r="346" spans="1:2" x14ac:dyDescent="0.4">
      <c r="A346" t="s">
        <v>3084</v>
      </c>
      <c r="B346">
        <f>COUNTIF(Transactions!C:C,A346)</f>
        <v>1</v>
      </c>
    </row>
    <row r="347" spans="1:2" x14ac:dyDescent="0.4">
      <c r="A347" t="s">
        <v>3085</v>
      </c>
      <c r="B347">
        <f>COUNTIF(Transactions!C:C,A347)</f>
        <v>1</v>
      </c>
    </row>
    <row r="348" spans="1:2" x14ac:dyDescent="0.4">
      <c r="A348" t="s">
        <v>3086</v>
      </c>
      <c r="B348">
        <f>COUNTIF(Transactions!C:C,A348)</f>
        <v>1</v>
      </c>
    </row>
    <row r="349" spans="1:2" x14ac:dyDescent="0.4">
      <c r="A349" t="s">
        <v>3087</v>
      </c>
      <c r="B349">
        <f>COUNTIF(Transactions!C:C,A349)</f>
        <v>1</v>
      </c>
    </row>
    <row r="350" spans="1:2" x14ac:dyDescent="0.4">
      <c r="A350" t="s">
        <v>3088</v>
      </c>
      <c r="B350">
        <f>COUNTIF(Transactions!C:C,A350)</f>
        <v>1</v>
      </c>
    </row>
    <row r="351" spans="1:2" x14ac:dyDescent="0.4">
      <c r="A351" t="s">
        <v>3089</v>
      </c>
      <c r="B351">
        <f>COUNTIF(Transactions!C:C,A351)</f>
        <v>1</v>
      </c>
    </row>
    <row r="352" spans="1:2" x14ac:dyDescent="0.4">
      <c r="A352" t="s">
        <v>3090</v>
      </c>
      <c r="B352">
        <f>COUNTIF(Transactions!C:C,A352)</f>
        <v>1</v>
      </c>
    </row>
    <row r="353" spans="1:2" x14ac:dyDescent="0.4">
      <c r="A353" t="s">
        <v>3091</v>
      </c>
      <c r="B353">
        <f>COUNTIF(Transactions!C:C,A353)</f>
        <v>1</v>
      </c>
    </row>
    <row r="354" spans="1:2" x14ac:dyDescent="0.4">
      <c r="A354" t="s">
        <v>3092</v>
      </c>
      <c r="B354">
        <f>COUNTIF(Transactions!C:C,A354)</f>
        <v>1</v>
      </c>
    </row>
    <row r="355" spans="1:2" x14ac:dyDescent="0.4">
      <c r="A355" t="s">
        <v>3093</v>
      </c>
      <c r="B355">
        <f>COUNTIF(Transactions!C:C,A355)</f>
        <v>1</v>
      </c>
    </row>
    <row r="356" spans="1:2" x14ac:dyDescent="0.4">
      <c r="A356" t="s">
        <v>3094</v>
      </c>
      <c r="B356">
        <f>COUNTIF(Transactions!C:C,A356)</f>
        <v>1</v>
      </c>
    </row>
    <row r="357" spans="1:2" x14ac:dyDescent="0.4">
      <c r="A357" t="s">
        <v>3095</v>
      </c>
      <c r="B357">
        <f>COUNTIF(Transactions!C:C,A357)</f>
        <v>1</v>
      </c>
    </row>
    <row r="358" spans="1:2" x14ac:dyDescent="0.4">
      <c r="A358" t="s">
        <v>3096</v>
      </c>
      <c r="B358">
        <f>COUNTIF(Transactions!C:C,A358)</f>
        <v>1</v>
      </c>
    </row>
    <row r="359" spans="1:2" x14ac:dyDescent="0.4">
      <c r="A359" t="s">
        <v>1993</v>
      </c>
      <c r="B359">
        <f>COUNTIF(Transactions!C:C,A359)</f>
        <v>1</v>
      </c>
    </row>
    <row r="360" spans="1:2" x14ac:dyDescent="0.4">
      <c r="A360" t="s">
        <v>3097</v>
      </c>
      <c r="B360">
        <f>COUNTIF(Transactions!C:C,A360)</f>
        <v>1</v>
      </c>
    </row>
    <row r="361" spans="1:2" x14ac:dyDescent="0.4">
      <c r="A361" t="s">
        <v>3098</v>
      </c>
      <c r="B361">
        <f>COUNTIF(Transactions!C:C,A361)</f>
        <v>1</v>
      </c>
    </row>
    <row r="362" spans="1:2" x14ac:dyDescent="0.4">
      <c r="A362" t="s">
        <v>3099</v>
      </c>
      <c r="B362">
        <f>COUNTIF(Transactions!C:C,A362)</f>
        <v>1</v>
      </c>
    </row>
    <row r="363" spans="1:2" x14ac:dyDescent="0.4">
      <c r="A363" t="s">
        <v>3100</v>
      </c>
      <c r="B363">
        <f>COUNTIF(Transactions!C:C,A363)</f>
        <v>1</v>
      </c>
    </row>
    <row r="364" spans="1:2" x14ac:dyDescent="0.4">
      <c r="A364" t="s">
        <v>3101</v>
      </c>
      <c r="B364">
        <f>COUNTIF(Transactions!C:C,A364)</f>
        <v>1</v>
      </c>
    </row>
    <row r="365" spans="1:2" x14ac:dyDescent="0.4">
      <c r="A365" t="s">
        <v>3102</v>
      </c>
      <c r="B365">
        <f>COUNTIF(Transactions!C:C,A365)</f>
        <v>1</v>
      </c>
    </row>
    <row r="366" spans="1:2" x14ac:dyDescent="0.4">
      <c r="A366" t="s">
        <v>3103</v>
      </c>
      <c r="B366">
        <f>COUNTIF(Transactions!C:C,A366)</f>
        <v>1</v>
      </c>
    </row>
    <row r="367" spans="1:2" x14ac:dyDescent="0.4">
      <c r="A367" t="s">
        <v>3104</v>
      </c>
      <c r="B367">
        <f>COUNTIF(Transactions!C:C,A367)</f>
        <v>1</v>
      </c>
    </row>
    <row r="368" spans="1:2" x14ac:dyDescent="0.4">
      <c r="A368" t="s">
        <v>3105</v>
      </c>
      <c r="B368">
        <f>COUNTIF(Transactions!C:C,A368)</f>
        <v>1</v>
      </c>
    </row>
    <row r="369" spans="1:2" x14ac:dyDescent="0.4">
      <c r="A369" t="s">
        <v>3106</v>
      </c>
      <c r="B369">
        <f>COUNTIF(Transactions!C:C,A369)</f>
        <v>1</v>
      </c>
    </row>
    <row r="370" spans="1:2" x14ac:dyDescent="0.4">
      <c r="A370" t="s">
        <v>3107</v>
      </c>
      <c r="B370">
        <f>COUNTIF(Transactions!C:C,A370)</f>
        <v>1</v>
      </c>
    </row>
    <row r="371" spans="1:2" x14ac:dyDescent="0.4">
      <c r="A371" t="s">
        <v>3108</v>
      </c>
      <c r="B371">
        <f>COUNTIF(Transactions!C:C,A371)</f>
        <v>1</v>
      </c>
    </row>
    <row r="372" spans="1:2" x14ac:dyDescent="0.4">
      <c r="A372" t="s">
        <v>3109</v>
      </c>
      <c r="B372">
        <f>COUNTIF(Transactions!C:C,A372)</f>
        <v>1</v>
      </c>
    </row>
    <row r="373" spans="1:2" x14ac:dyDescent="0.4">
      <c r="A373" t="s">
        <v>3110</v>
      </c>
      <c r="B373">
        <f>COUNTIF(Transactions!C:C,A373)</f>
        <v>1</v>
      </c>
    </row>
    <row r="374" spans="1:2" x14ac:dyDescent="0.4">
      <c r="A374" t="s">
        <v>3111</v>
      </c>
      <c r="B374">
        <f>COUNTIF(Transactions!C:C,A374)</f>
        <v>1</v>
      </c>
    </row>
    <row r="375" spans="1:2" x14ac:dyDescent="0.4">
      <c r="A375" t="s">
        <v>3112</v>
      </c>
      <c r="B375">
        <f>COUNTIF(Transactions!C:C,A375)</f>
        <v>1</v>
      </c>
    </row>
    <row r="376" spans="1:2" x14ac:dyDescent="0.4">
      <c r="A376" t="s">
        <v>3113</v>
      </c>
      <c r="B376">
        <f>COUNTIF(Transactions!C:C,A376)</f>
        <v>1</v>
      </c>
    </row>
    <row r="377" spans="1:2" x14ac:dyDescent="0.4">
      <c r="A377" t="s">
        <v>3114</v>
      </c>
      <c r="B377">
        <f>COUNTIF(Transactions!C:C,A377)</f>
        <v>1</v>
      </c>
    </row>
    <row r="378" spans="1:2" x14ac:dyDescent="0.4">
      <c r="A378" t="s">
        <v>3115</v>
      </c>
      <c r="B378">
        <f>COUNTIF(Transactions!C:C,A378)</f>
        <v>1</v>
      </c>
    </row>
    <row r="379" spans="1:2" x14ac:dyDescent="0.4">
      <c r="A379" t="s">
        <v>3117</v>
      </c>
      <c r="B379">
        <f>COUNTIF(Transactions!C:C,A379)</f>
        <v>1</v>
      </c>
    </row>
    <row r="380" spans="1:2" x14ac:dyDescent="0.4">
      <c r="A380" t="s">
        <v>3118</v>
      </c>
      <c r="B380">
        <f>COUNTIF(Transactions!C:C,A380)</f>
        <v>1</v>
      </c>
    </row>
    <row r="381" spans="1:2" x14ac:dyDescent="0.4">
      <c r="A381" t="s">
        <v>3119</v>
      </c>
      <c r="B381">
        <f>COUNTIF(Transactions!C:C,A381)</f>
        <v>1</v>
      </c>
    </row>
    <row r="382" spans="1:2" x14ac:dyDescent="0.4">
      <c r="A382" t="s">
        <v>3120</v>
      </c>
      <c r="B382">
        <f>COUNTIF(Transactions!C:C,A382)</f>
        <v>1</v>
      </c>
    </row>
    <row r="383" spans="1:2" x14ac:dyDescent="0.4">
      <c r="A383" t="s">
        <v>3121</v>
      </c>
      <c r="B383">
        <f>COUNTIF(Transactions!C:C,A383)</f>
        <v>1</v>
      </c>
    </row>
    <row r="384" spans="1:2" x14ac:dyDescent="0.4">
      <c r="A384" t="s">
        <v>3122</v>
      </c>
      <c r="B384">
        <f>COUNTIF(Transactions!C:C,A384)</f>
        <v>1</v>
      </c>
    </row>
    <row r="385" spans="1:2" x14ac:dyDescent="0.4">
      <c r="A385" t="s">
        <v>3123</v>
      </c>
      <c r="B385">
        <f>COUNTIF(Transactions!C:C,A385)</f>
        <v>1</v>
      </c>
    </row>
    <row r="386" spans="1:2" x14ac:dyDescent="0.4">
      <c r="A386" t="s">
        <v>3124</v>
      </c>
      <c r="B386">
        <f>COUNTIF(Transactions!C:C,A386)</f>
        <v>1</v>
      </c>
    </row>
    <row r="387" spans="1:2" x14ac:dyDescent="0.4">
      <c r="A387" t="s">
        <v>3125</v>
      </c>
      <c r="B387">
        <f>COUNTIF(Transactions!C:C,A387)</f>
        <v>1</v>
      </c>
    </row>
    <row r="388" spans="1:2" x14ac:dyDescent="0.4">
      <c r="A388" t="s">
        <v>3126</v>
      </c>
      <c r="B388">
        <f>COUNTIF(Transactions!C:C,A388)</f>
        <v>1</v>
      </c>
    </row>
    <row r="389" spans="1:2" x14ac:dyDescent="0.4">
      <c r="A389" t="s">
        <v>3127</v>
      </c>
      <c r="B389">
        <f>COUNTIF(Transactions!C:C,A389)</f>
        <v>1</v>
      </c>
    </row>
    <row r="390" spans="1:2" x14ac:dyDescent="0.4">
      <c r="A390" t="s">
        <v>3128</v>
      </c>
      <c r="B390">
        <f>COUNTIF(Transactions!C:C,A390)</f>
        <v>1</v>
      </c>
    </row>
    <row r="391" spans="1:2" x14ac:dyDescent="0.4">
      <c r="A391" t="s">
        <v>3129</v>
      </c>
      <c r="B391">
        <f>COUNTIF(Transactions!C:C,A391)</f>
        <v>1</v>
      </c>
    </row>
    <row r="392" spans="1:2" x14ac:dyDescent="0.4">
      <c r="A392" t="s">
        <v>3130</v>
      </c>
      <c r="B392">
        <f>COUNTIF(Transactions!C:C,A392)</f>
        <v>1</v>
      </c>
    </row>
    <row r="393" spans="1:2" x14ac:dyDescent="0.4">
      <c r="A393" t="s">
        <v>3131</v>
      </c>
      <c r="B393">
        <f>COUNTIF(Transactions!C:C,A393)</f>
        <v>1</v>
      </c>
    </row>
    <row r="394" spans="1:2" x14ac:dyDescent="0.4">
      <c r="A394" t="s">
        <v>3132</v>
      </c>
      <c r="B394">
        <f>COUNTIF(Transactions!C:C,A394)</f>
        <v>1</v>
      </c>
    </row>
    <row r="395" spans="1:2" x14ac:dyDescent="0.4">
      <c r="A395" t="s">
        <v>3133</v>
      </c>
      <c r="B395">
        <f>COUNTIF(Transactions!C:C,A395)</f>
        <v>1</v>
      </c>
    </row>
    <row r="396" spans="1:2" x14ac:dyDescent="0.4">
      <c r="A396" t="s">
        <v>3134</v>
      </c>
      <c r="B396">
        <f>COUNTIF(Transactions!C:C,A396)</f>
        <v>1</v>
      </c>
    </row>
    <row r="397" spans="1:2" x14ac:dyDescent="0.4">
      <c r="A397" t="s">
        <v>3136</v>
      </c>
      <c r="B397">
        <f>COUNTIF(Transactions!C:C,A397)</f>
        <v>1</v>
      </c>
    </row>
    <row r="398" spans="1:2" x14ac:dyDescent="0.4">
      <c r="A398" t="s">
        <v>3137</v>
      </c>
      <c r="B398">
        <f>COUNTIF(Transactions!C:C,A398)</f>
        <v>1</v>
      </c>
    </row>
    <row r="399" spans="1:2" x14ac:dyDescent="0.4">
      <c r="A399" t="s">
        <v>3138</v>
      </c>
      <c r="B399">
        <f>COUNTIF(Transactions!C:C,A399)</f>
        <v>1</v>
      </c>
    </row>
    <row r="400" spans="1:2" x14ac:dyDescent="0.4">
      <c r="A400" t="s">
        <v>3139</v>
      </c>
      <c r="B400">
        <f>COUNTIF(Transactions!C:C,A400)</f>
        <v>1</v>
      </c>
    </row>
    <row r="401" spans="1:2" x14ac:dyDescent="0.4">
      <c r="A401" t="s">
        <v>3140</v>
      </c>
      <c r="B401">
        <f>COUNTIF(Transactions!C:C,A401)</f>
        <v>1</v>
      </c>
    </row>
    <row r="402" spans="1:2" x14ac:dyDescent="0.4">
      <c r="A402" t="s">
        <v>3141</v>
      </c>
      <c r="B402">
        <f>COUNTIF(Transactions!C:C,A402)</f>
        <v>1</v>
      </c>
    </row>
    <row r="403" spans="1:2" x14ac:dyDescent="0.4">
      <c r="A403" t="s">
        <v>3142</v>
      </c>
      <c r="B403">
        <f>COUNTIF(Transactions!C:C,A403)</f>
        <v>1</v>
      </c>
    </row>
    <row r="404" spans="1:2" x14ac:dyDescent="0.4">
      <c r="A404" t="s">
        <v>3143</v>
      </c>
      <c r="B404">
        <f>COUNTIF(Transactions!C:C,A404)</f>
        <v>1</v>
      </c>
    </row>
    <row r="405" spans="1:2" x14ac:dyDescent="0.4">
      <c r="A405" t="s">
        <v>3145</v>
      </c>
      <c r="B405">
        <f>COUNTIF(Transactions!C:C,A405)</f>
        <v>1</v>
      </c>
    </row>
    <row r="406" spans="1:2" x14ac:dyDescent="0.4">
      <c r="A406" t="s">
        <v>3146</v>
      </c>
      <c r="B406">
        <f>COUNTIF(Transactions!C:C,A406)</f>
        <v>1</v>
      </c>
    </row>
    <row r="407" spans="1:2" x14ac:dyDescent="0.4">
      <c r="A407" t="s">
        <v>3147</v>
      </c>
      <c r="B407">
        <f>COUNTIF(Transactions!C:C,A407)</f>
        <v>1</v>
      </c>
    </row>
    <row r="408" spans="1:2" x14ac:dyDescent="0.4">
      <c r="A408" t="s">
        <v>3148</v>
      </c>
      <c r="B408">
        <f>COUNTIF(Transactions!C:C,A408)</f>
        <v>1</v>
      </c>
    </row>
    <row r="409" spans="1:2" x14ac:dyDescent="0.4">
      <c r="A409" t="s">
        <v>3149</v>
      </c>
      <c r="B409">
        <f>COUNTIF(Transactions!C:C,A409)</f>
        <v>1</v>
      </c>
    </row>
    <row r="410" spans="1:2" x14ac:dyDescent="0.4">
      <c r="A410" t="s">
        <v>3150</v>
      </c>
      <c r="B410">
        <f>COUNTIF(Transactions!C:C,A410)</f>
        <v>1</v>
      </c>
    </row>
    <row r="411" spans="1:2" x14ac:dyDescent="0.4">
      <c r="A411" t="s">
        <v>3151</v>
      </c>
      <c r="B411">
        <f>COUNTIF(Transactions!C:C,A411)</f>
        <v>1</v>
      </c>
    </row>
    <row r="412" spans="1:2" x14ac:dyDescent="0.4">
      <c r="A412" t="s">
        <v>3152</v>
      </c>
      <c r="B412">
        <f>COUNTIF(Transactions!C:C,A412)</f>
        <v>1</v>
      </c>
    </row>
    <row r="413" spans="1:2" x14ac:dyDescent="0.4">
      <c r="A413" t="s">
        <v>3154</v>
      </c>
      <c r="B413">
        <f>COUNTIF(Transactions!C:C,A413)</f>
        <v>1</v>
      </c>
    </row>
    <row r="414" spans="1:2" x14ac:dyDescent="0.4">
      <c r="A414" t="s">
        <v>3155</v>
      </c>
      <c r="B414">
        <f>COUNTIF(Transactions!C:C,A414)</f>
        <v>1</v>
      </c>
    </row>
    <row r="415" spans="1:2" x14ac:dyDescent="0.4">
      <c r="A415" t="s">
        <v>3156</v>
      </c>
      <c r="B415">
        <f>COUNTIF(Transactions!C:C,A415)</f>
        <v>1</v>
      </c>
    </row>
    <row r="416" spans="1:2" x14ac:dyDescent="0.4">
      <c r="A416" t="s">
        <v>3157</v>
      </c>
      <c r="B416">
        <f>COUNTIF(Transactions!C:C,A416)</f>
        <v>1</v>
      </c>
    </row>
    <row r="417" spans="1:2" x14ac:dyDescent="0.4">
      <c r="A417" t="s">
        <v>3158</v>
      </c>
      <c r="B417">
        <f>COUNTIF(Transactions!C:C,A417)</f>
        <v>1</v>
      </c>
    </row>
    <row r="418" spans="1:2" x14ac:dyDescent="0.4">
      <c r="A418" t="s">
        <v>3159</v>
      </c>
      <c r="B418">
        <f>COUNTIF(Transactions!C:C,A418)</f>
        <v>1</v>
      </c>
    </row>
    <row r="419" spans="1:2" x14ac:dyDescent="0.4">
      <c r="A419" t="s">
        <v>3160</v>
      </c>
      <c r="B419">
        <f>COUNTIF(Transactions!C:C,A419)</f>
        <v>1</v>
      </c>
    </row>
    <row r="420" spans="1:2" x14ac:dyDescent="0.4">
      <c r="A420" t="s">
        <v>3161</v>
      </c>
      <c r="B420">
        <f>COUNTIF(Transactions!C:C,A420)</f>
        <v>1</v>
      </c>
    </row>
    <row r="421" spans="1:2" x14ac:dyDescent="0.4">
      <c r="A421" t="s">
        <v>3162</v>
      </c>
      <c r="B421">
        <f>COUNTIF(Transactions!C:C,A421)</f>
        <v>1</v>
      </c>
    </row>
    <row r="422" spans="1:2" x14ac:dyDescent="0.4">
      <c r="A422" t="s">
        <v>3163</v>
      </c>
      <c r="B422">
        <f>COUNTIF(Transactions!C:C,A422)</f>
        <v>1</v>
      </c>
    </row>
    <row r="423" spans="1:2" x14ac:dyDescent="0.4">
      <c r="A423" t="s">
        <v>3164</v>
      </c>
      <c r="B423">
        <f>COUNTIF(Transactions!C:C,A423)</f>
        <v>1</v>
      </c>
    </row>
    <row r="424" spans="1:2" x14ac:dyDescent="0.4">
      <c r="A424" t="s">
        <v>3165</v>
      </c>
      <c r="B424">
        <f>COUNTIF(Transactions!C:C,A424)</f>
        <v>1</v>
      </c>
    </row>
    <row r="425" spans="1:2" x14ac:dyDescent="0.4">
      <c r="A425" t="s">
        <v>3167</v>
      </c>
      <c r="B425">
        <f>COUNTIF(Transactions!C:C,A425)</f>
        <v>1</v>
      </c>
    </row>
    <row r="426" spans="1:2" x14ac:dyDescent="0.4">
      <c r="A426" t="s">
        <v>3168</v>
      </c>
      <c r="B426">
        <f>COUNTIF(Transactions!C:C,A426)</f>
        <v>1</v>
      </c>
    </row>
    <row r="427" spans="1:2" x14ac:dyDescent="0.4">
      <c r="A427" t="s">
        <v>3169</v>
      </c>
      <c r="B427">
        <f>COUNTIF(Transactions!C:C,A427)</f>
        <v>1</v>
      </c>
    </row>
    <row r="428" spans="1:2" x14ac:dyDescent="0.4">
      <c r="A428" t="s">
        <v>3170</v>
      </c>
      <c r="B428">
        <f>COUNTIF(Transactions!C:C,A428)</f>
        <v>1</v>
      </c>
    </row>
    <row r="429" spans="1:2" x14ac:dyDescent="0.4">
      <c r="A429" t="s">
        <v>3171</v>
      </c>
      <c r="B429">
        <f>COUNTIF(Transactions!C:C,A429)</f>
        <v>1</v>
      </c>
    </row>
    <row r="430" spans="1:2" x14ac:dyDescent="0.4">
      <c r="A430" t="s">
        <v>3172</v>
      </c>
      <c r="B430">
        <f>COUNTIF(Transactions!C:C,A430)</f>
        <v>1</v>
      </c>
    </row>
    <row r="431" spans="1:2" x14ac:dyDescent="0.4">
      <c r="A431" t="s">
        <v>3173</v>
      </c>
      <c r="B431">
        <f>COUNTIF(Transactions!C:C,A431)</f>
        <v>1</v>
      </c>
    </row>
    <row r="432" spans="1:2" x14ac:dyDescent="0.4">
      <c r="A432" t="s">
        <v>3174</v>
      </c>
      <c r="B432">
        <f>COUNTIF(Transactions!C:C,A432)</f>
        <v>1</v>
      </c>
    </row>
    <row r="433" spans="1:2" x14ac:dyDescent="0.4">
      <c r="A433" t="s">
        <v>3175</v>
      </c>
      <c r="B433">
        <f>COUNTIF(Transactions!C:C,A433)</f>
        <v>1</v>
      </c>
    </row>
    <row r="434" spans="1:2" x14ac:dyDescent="0.4">
      <c r="A434" t="s">
        <v>3176</v>
      </c>
      <c r="B434">
        <f>COUNTIF(Transactions!C:C,A434)</f>
        <v>1</v>
      </c>
    </row>
    <row r="435" spans="1:2" x14ac:dyDescent="0.4">
      <c r="A435" t="s">
        <v>3177</v>
      </c>
      <c r="B435">
        <f>COUNTIF(Transactions!C:C,A435)</f>
        <v>1</v>
      </c>
    </row>
    <row r="436" spans="1:2" x14ac:dyDescent="0.4">
      <c r="A436" t="s">
        <v>3178</v>
      </c>
      <c r="B436">
        <f>COUNTIF(Transactions!C:C,A436)</f>
        <v>1</v>
      </c>
    </row>
    <row r="437" spans="1:2" x14ac:dyDescent="0.4">
      <c r="A437" t="s">
        <v>3179</v>
      </c>
      <c r="B437">
        <f>COUNTIF(Transactions!C:C,A437)</f>
        <v>1</v>
      </c>
    </row>
    <row r="438" spans="1:2" x14ac:dyDescent="0.4">
      <c r="A438" t="s">
        <v>3180</v>
      </c>
      <c r="B438">
        <f>COUNTIF(Transactions!C:C,A438)</f>
        <v>1</v>
      </c>
    </row>
    <row r="439" spans="1:2" x14ac:dyDescent="0.4">
      <c r="A439" t="s">
        <v>3181</v>
      </c>
      <c r="B439">
        <f>COUNTIF(Transactions!C:C,A439)</f>
        <v>1</v>
      </c>
    </row>
    <row r="440" spans="1:2" x14ac:dyDescent="0.4">
      <c r="A440" t="s">
        <v>3182</v>
      </c>
      <c r="B440">
        <f>COUNTIF(Transactions!C:C,A440)</f>
        <v>1</v>
      </c>
    </row>
    <row r="441" spans="1:2" x14ac:dyDescent="0.4">
      <c r="A441" t="s">
        <v>3183</v>
      </c>
      <c r="B441">
        <f>COUNTIF(Transactions!C:C,A441)</f>
        <v>1</v>
      </c>
    </row>
    <row r="442" spans="1:2" x14ac:dyDescent="0.4">
      <c r="A442" t="s">
        <v>2312</v>
      </c>
      <c r="B442">
        <f>COUNTIF(Transactions!C:C,A442)</f>
        <v>1</v>
      </c>
    </row>
    <row r="443" spans="1:2" x14ac:dyDescent="0.4">
      <c r="A443" t="s">
        <v>3184</v>
      </c>
      <c r="B443">
        <f>COUNTIF(Transactions!C:C,A443)</f>
        <v>1</v>
      </c>
    </row>
    <row r="444" spans="1:2" x14ac:dyDescent="0.4">
      <c r="A444" t="s">
        <v>3185</v>
      </c>
      <c r="B444">
        <f>COUNTIF(Transactions!C:C,A444)</f>
        <v>1</v>
      </c>
    </row>
    <row r="445" spans="1:2" x14ac:dyDescent="0.4">
      <c r="A445" t="s">
        <v>3186</v>
      </c>
      <c r="B445">
        <f>COUNTIF(Transactions!C:C,A445)</f>
        <v>1</v>
      </c>
    </row>
    <row r="446" spans="1:2" x14ac:dyDescent="0.4">
      <c r="A446" t="s">
        <v>3187</v>
      </c>
      <c r="B446">
        <f>COUNTIF(Transactions!C:C,A446)</f>
        <v>1</v>
      </c>
    </row>
    <row r="447" spans="1:2" x14ac:dyDescent="0.4">
      <c r="A447" t="s">
        <v>3188</v>
      </c>
      <c r="B447">
        <f>COUNTIF(Transactions!C:C,A447)</f>
        <v>1</v>
      </c>
    </row>
    <row r="448" spans="1:2" x14ac:dyDescent="0.4">
      <c r="A448" t="s">
        <v>3189</v>
      </c>
      <c r="B448">
        <f>COUNTIF(Transactions!C:C,A448)</f>
        <v>1</v>
      </c>
    </row>
    <row r="449" spans="1:2" x14ac:dyDescent="0.4">
      <c r="A449" t="s">
        <v>3191</v>
      </c>
      <c r="B449">
        <f>COUNTIF(Transactions!C:C,A449)</f>
        <v>1</v>
      </c>
    </row>
    <row r="450" spans="1:2" x14ac:dyDescent="0.4">
      <c r="A450" t="s">
        <v>3192</v>
      </c>
      <c r="B450">
        <f>COUNTIF(Transactions!C:C,A450)</f>
        <v>1</v>
      </c>
    </row>
    <row r="451" spans="1:2" x14ac:dyDescent="0.4">
      <c r="A451" t="s">
        <v>3193</v>
      </c>
      <c r="B451">
        <f>COUNTIF(Transactions!C:C,A451)</f>
        <v>1</v>
      </c>
    </row>
    <row r="452" spans="1:2" x14ac:dyDescent="0.4">
      <c r="A452" t="s">
        <v>3194</v>
      </c>
      <c r="B452">
        <f>COUNTIF(Transactions!C:C,A452)</f>
        <v>1</v>
      </c>
    </row>
    <row r="453" spans="1:2" x14ac:dyDescent="0.4">
      <c r="A453" t="s">
        <v>3195</v>
      </c>
      <c r="B453">
        <f>COUNTIF(Transactions!C:C,A453)</f>
        <v>1</v>
      </c>
    </row>
    <row r="454" spans="1:2" x14ac:dyDescent="0.4">
      <c r="A454" t="s">
        <v>3196</v>
      </c>
      <c r="B454">
        <f>COUNTIF(Transactions!C:C,A454)</f>
        <v>1</v>
      </c>
    </row>
    <row r="455" spans="1:2" x14ac:dyDescent="0.4">
      <c r="A455" t="s">
        <v>3197</v>
      </c>
      <c r="B455">
        <f>COUNTIF(Transactions!C:C,A455)</f>
        <v>1</v>
      </c>
    </row>
    <row r="456" spans="1:2" x14ac:dyDescent="0.4">
      <c r="A456" t="s">
        <v>3199</v>
      </c>
      <c r="B456">
        <f>COUNTIF(Transactions!C:C,A456)</f>
        <v>1</v>
      </c>
    </row>
    <row r="457" spans="1:2" x14ac:dyDescent="0.4">
      <c r="A457" t="s">
        <v>3200</v>
      </c>
      <c r="B457">
        <f>COUNTIF(Transactions!C:C,A457)</f>
        <v>1</v>
      </c>
    </row>
    <row r="458" spans="1:2" x14ac:dyDescent="0.4">
      <c r="A458" t="s">
        <v>3201</v>
      </c>
      <c r="B458">
        <f>COUNTIF(Transactions!C:C,A458)</f>
        <v>1</v>
      </c>
    </row>
    <row r="459" spans="1:2" x14ac:dyDescent="0.4">
      <c r="A459" t="s">
        <v>3202</v>
      </c>
      <c r="B459">
        <f>COUNTIF(Transactions!C:C,A459)</f>
        <v>1</v>
      </c>
    </row>
    <row r="460" spans="1:2" x14ac:dyDescent="0.4">
      <c r="A460" t="s">
        <v>3203</v>
      </c>
      <c r="B460">
        <f>COUNTIF(Transactions!C:C,A460)</f>
        <v>1</v>
      </c>
    </row>
    <row r="461" spans="1:2" x14ac:dyDescent="0.4">
      <c r="A461" t="s">
        <v>3204</v>
      </c>
      <c r="B461">
        <f>COUNTIF(Transactions!C:C,A461)</f>
        <v>1</v>
      </c>
    </row>
    <row r="462" spans="1:2" x14ac:dyDescent="0.4">
      <c r="A462" t="s">
        <v>3205</v>
      </c>
      <c r="B462">
        <f>COUNTIF(Transactions!C:C,A462)</f>
        <v>1</v>
      </c>
    </row>
    <row r="463" spans="1:2" x14ac:dyDescent="0.4">
      <c r="A463" t="s">
        <v>3206</v>
      </c>
      <c r="B463">
        <f>COUNTIF(Transactions!C:C,A463)</f>
        <v>1</v>
      </c>
    </row>
    <row r="464" spans="1:2" x14ac:dyDescent="0.4">
      <c r="A464" t="s">
        <v>3207</v>
      </c>
      <c r="B464">
        <f>COUNTIF(Transactions!C:C,A464)</f>
        <v>1</v>
      </c>
    </row>
    <row r="465" spans="1:2" x14ac:dyDescent="0.4">
      <c r="A465" t="s">
        <v>3208</v>
      </c>
      <c r="B465">
        <f>COUNTIF(Transactions!C:C,A465)</f>
        <v>1</v>
      </c>
    </row>
    <row r="466" spans="1:2" x14ac:dyDescent="0.4">
      <c r="A466" t="s">
        <v>3209</v>
      </c>
      <c r="B466">
        <f>COUNTIF(Transactions!C:C,A466)</f>
        <v>1</v>
      </c>
    </row>
    <row r="467" spans="1:2" x14ac:dyDescent="0.4">
      <c r="A467" t="s">
        <v>3210</v>
      </c>
      <c r="B467">
        <f>COUNTIF(Transactions!C:C,A467)</f>
        <v>1</v>
      </c>
    </row>
    <row r="468" spans="1:2" x14ac:dyDescent="0.4">
      <c r="A468" t="s">
        <v>3211</v>
      </c>
      <c r="B468">
        <f>COUNTIF(Transactions!C:C,A468)</f>
        <v>1</v>
      </c>
    </row>
    <row r="469" spans="1:2" x14ac:dyDescent="0.4">
      <c r="A469" t="s">
        <v>3212</v>
      </c>
      <c r="B469">
        <f>COUNTIF(Transactions!C:C,A469)</f>
        <v>1</v>
      </c>
    </row>
    <row r="470" spans="1:2" x14ac:dyDescent="0.4">
      <c r="A470" t="s">
        <v>3213</v>
      </c>
      <c r="B470">
        <f>COUNTIF(Transactions!C:C,A470)</f>
        <v>1</v>
      </c>
    </row>
    <row r="471" spans="1:2" x14ac:dyDescent="0.4">
      <c r="A471" t="s">
        <v>3214</v>
      </c>
      <c r="B471">
        <f>COUNTIF(Transactions!C:C,A471)</f>
        <v>1</v>
      </c>
    </row>
    <row r="472" spans="1:2" x14ac:dyDescent="0.4">
      <c r="A472" t="s">
        <v>3215</v>
      </c>
      <c r="B472">
        <f>COUNTIF(Transactions!C:C,A472)</f>
        <v>1</v>
      </c>
    </row>
    <row r="473" spans="1:2" x14ac:dyDescent="0.4">
      <c r="A473" t="s">
        <v>3216</v>
      </c>
      <c r="B473">
        <f>COUNTIF(Transactions!C:C,A473)</f>
        <v>1</v>
      </c>
    </row>
    <row r="474" spans="1:2" x14ac:dyDescent="0.4">
      <c r="A474" t="s">
        <v>3217</v>
      </c>
      <c r="B474">
        <f>COUNTIF(Transactions!C:C,A474)</f>
        <v>1</v>
      </c>
    </row>
    <row r="475" spans="1:2" x14ac:dyDescent="0.4">
      <c r="A475" t="s">
        <v>3218</v>
      </c>
      <c r="B475">
        <f>COUNTIF(Transactions!C:C,A475)</f>
        <v>1</v>
      </c>
    </row>
    <row r="476" spans="1:2" x14ac:dyDescent="0.4">
      <c r="A476" t="s">
        <v>3219</v>
      </c>
      <c r="B476">
        <f>COUNTIF(Transactions!C:C,A476)</f>
        <v>1</v>
      </c>
    </row>
    <row r="477" spans="1:2" x14ac:dyDescent="0.4">
      <c r="A477" t="s">
        <v>3220</v>
      </c>
      <c r="B477">
        <f>COUNTIF(Transactions!C:C,A477)</f>
        <v>1</v>
      </c>
    </row>
    <row r="478" spans="1:2" x14ac:dyDescent="0.4">
      <c r="A478" t="s">
        <v>3221</v>
      </c>
      <c r="B478">
        <f>COUNTIF(Transactions!C:C,A478)</f>
        <v>1</v>
      </c>
    </row>
    <row r="479" spans="1:2" x14ac:dyDescent="0.4">
      <c r="A479" t="s">
        <v>3222</v>
      </c>
      <c r="B479">
        <f>COUNTIF(Transactions!C:C,A479)</f>
        <v>1</v>
      </c>
    </row>
    <row r="480" spans="1:2" x14ac:dyDescent="0.4">
      <c r="A480" t="s">
        <v>3223</v>
      </c>
      <c r="B480">
        <f>COUNTIF(Transactions!C:C,A480)</f>
        <v>1</v>
      </c>
    </row>
    <row r="481" spans="1:2" x14ac:dyDescent="0.4">
      <c r="A481" t="s">
        <v>3224</v>
      </c>
      <c r="B481">
        <f>COUNTIF(Transactions!C:C,A481)</f>
        <v>1</v>
      </c>
    </row>
    <row r="482" spans="1:2" x14ac:dyDescent="0.4">
      <c r="A482" t="s">
        <v>3225</v>
      </c>
      <c r="B482">
        <f>COUNTIF(Transactions!C:C,A482)</f>
        <v>1</v>
      </c>
    </row>
    <row r="483" spans="1:2" x14ac:dyDescent="0.4">
      <c r="A483" t="s">
        <v>3226</v>
      </c>
      <c r="B483">
        <f>COUNTIF(Transactions!C:C,A483)</f>
        <v>1</v>
      </c>
    </row>
    <row r="484" spans="1:2" x14ac:dyDescent="0.4">
      <c r="A484" t="s">
        <v>3227</v>
      </c>
      <c r="B484">
        <f>COUNTIF(Transactions!C:C,A484)</f>
        <v>1</v>
      </c>
    </row>
    <row r="485" spans="1:2" x14ac:dyDescent="0.4">
      <c r="A485" t="s">
        <v>3228</v>
      </c>
      <c r="B485">
        <f>COUNTIF(Transactions!C:C,A485)</f>
        <v>1</v>
      </c>
    </row>
    <row r="486" spans="1:2" x14ac:dyDescent="0.4">
      <c r="A486" t="s">
        <v>3229</v>
      </c>
      <c r="B486">
        <f>COUNTIF(Transactions!C:C,A486)</f>
        <v>1</v>
      </c>
    </row>
    <row r="487" spans="1:2" x14ac:dyDescent="0.4">
      <c r="A487" t="s">
        <v>2083</v>
      </c>
      <c r="B487">
        <f>COUNTIF(Transactions!C:C,A487)</f>
        <v>1</v>
      </c>
    </row>
    <row r="488" spans="1:2" x14ac:dyDescent="0.4">
      <c r="A488" t="s">
        <v>3230</v>
      </c>
      <c r="B488">
        <f>COUNTIF(Transactions!C:C,A488)</f>
        <v>1</v>
      </c>
    </row>
    <row r="489" spans="1:2" x14ac:dyDescent="0.4">
      <c r="A489" t="s">
        <v>3231</v>
      </c>
      <c r="B489">
        <f>COUNTIF(Transactions!C:C,A489)</f>
        <v>1</v>
      </c>
    </row>
    <row r="490" spans="1:2" x14ac:dyDescent="0.4">
      <c r="A490" t="s">
        <v>3232</v>
      </c>
      <c r="B490">
        <f>COUNTIF(Transactions!C:C,A490)</f>
        <v>1</v>
      </c>
    </row>
    <row r="491" spans="1:2" x14ac:dyDescent="0.4">
      <c r="A491" t="s">
        <v>3233</v>
      </c>
      <c r="B491">
        <f>COUNTIF(Transactions!C:C,A491)</f>
        <v>1</v>
      </c>
    </row>
    <row r="492" spans="1:2" x14ac:dyDescent="0.4">
      <c r="A492" t="s">
        <v>3234</v>
      </c>
      <c r="B492">
        <f>COUNTIF(Transactions!C:C,A492)</f>
        <v>1</v>
      </c>
    </row>
    <row r="493" spans="1:2" x14ac:dyDescent="0.4">
      <c r="A493" t="s">
        <v>3235</v>
      </c>
      <c r="B493">
        <f>COUNTIF(Transactions!C:C,A493)</f>
        <v>1</v>
      </c>
    </row>
    <row r="494" spans="1:2" x14ac:dyDescent="0.4">
      <c r="A494" t="s">
        <v>3236</v>
      </c>
      <c r="B494">
        <f>COUNTIF(Transactions!C:C,A494)</f>
        <v>1</v>
      </c>
    </row>
    <row r="495" spans="1:2" x14ac:dyDescent="0.4">
      <c r="A495" t="s">
        <v>3237</v>
      </c>
      <c r="B495">
        <f>COUNTIF(Transactions!C:C,A495)</f>
        <v>1</v>
      </c>
    </row>
    <row r="496" spans="1:2" x14ac:dyDescent="0.4">
      <c r="A496" t="s">
        <v>3238</v>
      </c>
      <c r="B496">
        <f>COUNTIF(Transactions!C:C,A496)</f>
        <v>1</v>
      </c>
    </row>
    <row r="497" spans="1:2" x14ac:dyDescent="0.4">
      <c r="A497" t="s">
        <v>3239</v>
      </c>
      <c r="B497">
        <f>COUNTIF(Transactions!C:C,A497)</f>
        <v>1</v>
      </c>
    </row>
    <row r="498" spans="1:2" x14ac:dyDescent="0.4">
      <c r="A498" t="s">
        <v>3240</v>
      </c>
      <c r="B498">
        <f>COUNTIF(Transactions!C:C,A498)</f>
        <v>1</v>
      </c>
    </row>
    <row r="499" spans="1:2" x14ac:dyDescent="0.4">
      <c r="A499" t="s">
        <v>3241</v>
      </c>
      <c r="B499">
        <f>COUNTIF(Transactions!C:C,A499)</f>
        <v>1</v>
      </c>
    </row>
    <row r="500" spans="1:2" x14ac:dyDescent="0.4">
      <c r="A500" t="s">
        <v>3242</v>
      </c>
      <c r="B500">
        <f>COUNTIF(Transactions!C:C,A500)</f>
        <v>1</v>
      </c>
    </row>
    <row r="501" spans="1:2" x14ac:dyDescent="0.4">
      <c r="A501" t="s">
        <v>3243</v>
      </c>
      <c r="B501">
        <f>COUNTIF(Transactions!C:C,A501)</f>
        <v>1</v>
      </c>
    </row>
    <row r="502" spans="1:2" x14ac:dyDescent="0.4">
      <c r="A502" t="s">
        <v>3244</v>
      </c>
      <c r="B502">
        <f>COUNTIF(Transactions!C:C,A502)</f>
        <v>1</v>
      </c>
    </row>
    <row r="503" spans="1:2" x14ac:dyDescent="0.4">
      <c r="A503" t="s">
        <v>3245</v>
      </c>
      <c r="B503">
        <f>COUNTIF(Transactions!C:C,A503)</f>
        <v>1</v>
      </c>
    </row>
    <row r="504" spans="1:2" x14ac:dyDescent="0.4">
      <c r="A504" t="s">
        <v>3246</v>
      </c>
      <c r="B504">
        <f>COUNTIF(Transactions!C:C,A504)</f>
        <v>1</v>
      </c>
    </row>
    <row r="505" spans="1:2" x14ac:dyDescent="0.4">
      <c r="A505" t="s">
        <v>3247</v>
      </c>
      <c r="B505">
        <f>COUNTIF(Transactions!C:C,A505)</f>
        <v>1</v>
      </c>
    </row>
    <row r="506" spans="1:2" x14ac:dyDescent="0.4">
      <c r="A506" t="s">
        <v>3248</v>
      </c>
      <c r="B506">
        <f>COUNTIF(Transactions!C:C,A506)</f>
        <v>1</v>
      </c>
    </row>
    <row r="507" spans="1:2" x14ac:dyDescent="0.4">
      <c r="A507" t="s">
        <v>3249</v>
      </c>
      <c r="B507">
        <f>COUNTIF(Transactions!C:C,A507)</f>
        <v>1</v>
      </c>
    </row>
    <row r="508" spans="1:2" x14ac:dyDescent="0.4">
      <c r="A508" t="s">
        <v>3250</v>
      </c>
      <c r="B508">
        <f>COUNTIF(Transactions!C:C,A508)</f>
        <v>1</v>
      </c>
    </row>
    <row r="509" spans="1:2" x14ac:dyDescent="0.4">
      <c r="A509" t="s">
        <v>3252</v>
      </c>
      <c r="B509">
        <f>COUNTIF(Transactions!C:C,A509)</f>
        <v>1</v>
      </c>
    </row>
    <row r="510" spans="1:2" x14ac:dyDescent="0.4">
      <c r="A510" t="s">
        <v>3253</v>
      </c>
      <c r="B510">
        <f>COUNTIF(Transactions!C:C,A510)</f>
        <v>1</v>
      </c>
    </row>
    <row r="511" spans="1:2" x14ac:dyDescent="0.4">
      <c r="A511" t="s">
        <v>3255</v>
      </c>
      <c r="B511">
        <f>COUNTIF(Transactions!C:C,A511)</f>
        <v>1</v>
      </c>
    </row>
    <row r="512" spans="1:2" x14ac:dyDescent="0.4">
      <c r="A512" t="s">
        <v>3256</v>
      </c>
      <c r="B512">
        <f>COUNTIF(Transactions!C:C,A512)</f>
        <v>1</v>
      </c>
    </row>
    <row r="513" spans="1:2" x14ac:dyDescent="0.4">
      <c r="A513" t="s">
        <v>3258</v>
      </c>
      <c r="B513">
        <f>COUNTIF(Transactions!C:C,A513)</f>
        <v>1</v>
      </c>
    </row>
    <row r="514" spans="1:2" x14ac:dyDescent="0.4">
      <c r="A514" t="s">
        <v>3260</v>
      </c>
      <c r="B514">
        <f>COUNTIF(Transactions!C:C,A514)</f>
        <v>1</v>
      </c>
    </row>
    <row r="515" spans="1:2" x14ac:dyDescent="0.4">
      <c r="A515" t="s">
        <v>3261</v>
      </c>
      <c r="B515">
        <f>COUNTIF(Transactions!C:C,A515)</f>
        <v>1</v>
      </c>
    </row>
    <row r="516" spans="1:2" x14ac:dyDescent="0.4">
      <c r="A516" t="s">
        <v>3262</v>
      </c>
      <c r="B516">
        <f>COUNTIF(Transactions!C:C,A516)</f>
        <v>1</v>
      </c>
    </row>
    <row r="517" spans="1:2" x14ac:dyDescent="0.4">
      <c r="A517" t="s">
        <v>3263</v>
      </c>
      <c r="B517">
        <f>COUNTIF(Transactions!C:C,A517)</f>
        <v>1</v>
      </c>
    </row>
    <row r="518" spans="1:2" x14ac:dyDescent="0.4">
      <c r="A518" t="s">
        <v>3264</v>
      </c>
      <c r="B518">
        <f>COUNTIF(Transactions!C:C,A518)</f>
        <v>1</v>
      </c>
    </row>
    <row r="519" spans="1:2" x14ac:dyDescent="0.4">
      <c r="A519" t="s">
        <v>3265</v>
      </c>
      <c r="B519">
        <f>COUNTIF(Transactions!C:C,A519)</f>
        <v>1</v>
      </c>
    </row>
    <row r="520" spans="1:2" x14ac:dyDescent="0.4">
      <c r="A520" t="s">
        <v>3266</v>
      </c>
      <c r="B520">
        <f>COUNTIF(Transactions!C:C,A520)</f>
        <v>1</v>
      </c>
    </row>
    <row r="521" spans="1:2" x14ac:dyDescent="0.4">
      <c r="A521" t="s">
        <v>3267</v>
      </c>
      <c r="B521">
        <f>COUNTIF(Transactions!C:C,A521)</f>
        <v>1</v>
      </c>
    </row>
    <row r="522" spans="1:2" x14ac:dyDescent="0.4">
      <c r="A522" t="s">
        <v>3268</v>
      </c>
      <c r="B522">
        <f>COUNTIF(Transactions!C:C,A522)</f>
        <v>1</v>
      </c>
    </row>
    <row r="523" spans="1:2" x14ac:dyDescent="0.4">
      <c r="A523" t="s">
        <v>3269</v>
      </c>
      <c r="B523">
        <f>COUNTIF(Transactions!C:C,A523)</f>
        <v>1</v>
      </c>
    </row>
    <row r="524" spans="1:2" x14ac:dyDescent="0.4">
      <c r="A524" t="s">
        <v>3270</v>
      </c>
      <c r="B524">
        <f>COUNTIF(Transactions!C:C,A524)</f>
        <v>1</v>
      </c>
    </row>
    <row r="525" spans="1:2" x14ac:dyDescent="0.4">
      <c r="A525" t="s">
        <v>3271</v>
      </c>
      <c r="B525">
        <f>COUNTIF(Transactions!C:C,A525)</f>
        <v>1</v>
      </c>
    </row>
    <row r="526" spans="1:2" x14ac:dyDescent="0.4">
      <c r="A526" t="s">
        <v>3272</v>
      </c>
      <c r="B526">
        <f>COUNTIF(Transactions!C:C,A526)</f>
        <v>1</v>
      </c>
    </row>
    <row r="527" spans="1:2" x14ac:dyDescent="0.4">
      <c r="A527" t="s">
        <v>3273</v>
      </c>
      <c r="B527">
        <f>COUNTIF(Transactions!C:C,A527)</f>
        <v>1</v>
      </c>
    </row>
    <row r="528" spans="1:2" x14ac:dyDescent="0.4">
      <c r="A528" t="s">
        <v>3274</v>
      </c>
      <c r="B528">
        <f>COUNTIF(Transactions!C:C,A528)</f>
        <v>1</v>
      </c>
    </row>
    <row r="529" spans="1:2" x14ac:dyDescent="0.4">
      <c r="A529" t="s">
        <v>3275</v>
      </c>
      <c r="B529">
        <f>COUNTIF(Transactions!C:C,A529)</f>
        <v>1</v>
      </c>
    </row>
    <row r="530" spans="1:2" x14ac:dyDescent="0.4">
      <c r="A530" t="s">
        <v>3276</v>
      </c>
      <c r="B530">
        <f>COUNTIF(Transactions!C:C,A530)</f>
        <v>1</v>
      </c>
    </row>
    <row r="531" spans="1:2" x14ac:dyDescent="0.4">
      <c r="A531" t="s">
        <v>3277</v>
      </c>
      <c r="B531">
        <f>COUNTIF(Transactions!C:C,A531)</f>
        <v>1</v>
      </c>
    </row>
    <row r="532" spans="1:2" x14ac:dyDescent="0.4">
      <c r="A532" t="s">
        <v>3278</v>
      </c>
      <c r="B532">
        <f>COUNTIF(Transactions!C:C,A532)</f>
        <v>1</v>
      </c>
    </row>
    <row r="533" spans="1:2" x14ac:dyDescent="0.4">
      <c r="A533" t="s">
        <v>3279</v>
      </c>
      <c r="B533">
        <f>COUNTIF(Transactions!C:C,A533)</f>
        <v>1</v>
      </c>
    </row>
    <row r="534" spans="1:2" x14ac:dyDescent="0.4">
      <c r="A534" t="s">
        <v>3280</v>
      </c>
      <c r="B534">
        <f>COUNTIF(Transactions!C:C,A534)</f>
        <v>1</v>
      </c>
    </row>
    <row r="535" spans="1:2" x14ac:dyDescent="0.4">
      <c r="A535" t="s">
        <v>3281</v>
      </c>
      <c r="B535">
        <f>COUNTIF(Transactions!C:C,A535)</f>
        <v>1</v>
      </c>
    </row>
    <row r="536" spans="1:2" x14ac:dyDescent="0.4">
      <c r="A536" t="s">
        <v>3282</v>
      </c>
      <c r="B536">
        <f>COUNTIF(Transactions!C:C,A536)</f>
        <v>1</v>
      </c>
    </row>
    <row r="537" spans="1:2" x14ac:dyDescent="0.4">
      <c r="A537" t="s">
        <v>3283</v>
      </c>
      <c r="B537">
        <f>COUNTIF(Transactions!C:C,A537)</f>
        <v>1</v>
      </c>
    </row>
    <row r="538" spans="1:2" x14ac:dyDescent="0.4">
      <c r="A538" t="s">
        <v>3284</v>
      </c>
      <c r="B538">
        <f>COUNTIF(Transactions!C:C,A538)</f>
        <v>1</v>
      </c>
    </row>
    <row r="539" spans="1:2" x14ac:dyDescent="0.4">
      <c r="A539" t="s">
        <v>3285</v>
      </c>
      <c r="B539">
        <f>COUNTIF(Transactions!C:C,A539)</f>
        <v>1</v>
      </c>
    </row>
    <row r="540" spans="1:2" x14ac:dyDescent="0.4">
      <c r="A540" t="s">
        <v>3286</v>
      </c>
      <c r="B540">
        <f>COUNTIF(Transactions!C:C,A540)</f>
        <v>1</v>
      </c>
    </row>
    <row r="541" spans="1:2" x14ac:dyDescent="0.4">
      <c r="A541" t="s">
        <v>3287</v>
      </c>
      <c r="B541">
        <f>COUNTIF(Transactions!C:C,A541)</f>
        <v>1</v>
      </c>
    </row>
    <row r="542" spans="1:2" x14ac:dyDescent="0.4">
      <c r="A542" t="s">
        <v>3288</v>
      </c>
      <c r="B542">
        <f>COUNTIF(Transactions!C:C,A542)</f>
        <v>1</v>
      </c>
    </row>
    <row r="543" spans="1:2" x14ac:dyDescent="0.4">
      <c r="A543" t="s">
        <v>3289</v>
      </c>
      <c r="B543">
        <f>COUNTIF(Transactions!C:C,A543)</f>
        <v>1</v>
      </c>
    </row>
    <row r="544" spans="1:2" x14ac:dyDescent="0.4">
      <c r="A544" t="s">
        <v>3290</v>
      </c>
      <c r="B544">
        <f>COUNTIF(Transactions!C:C,A544)</f>
        <v>1</v>
      </c>
    </row>
    <row r="545" spans="1:2" x14ac:dyDescent="0.4">
      <c r="A545" t="s">
        <v>3291</v>
      </c>
      <c r="B545">
        <f>COUNTIF(Transactions!C:C,A545)</f>
        <v>1</v>
      </c>
    </row>
    <row r="546" spans="1:2" x14ac:dyDescent="0.4">
      <c r="A546" t="s">
        <v>3292</v>
      </c>
      <c r="B546">
        <f>COUNTIF(Transactions!C:C,A546)</f>
        <v>1</v>
      </c>
    </row>
    <row r="547" spans="1:2" x14ac:dyDescent="0.4">
      <c r="A547" t="s">
        <v>3293</v>
      </c>
      <c r="B547">
        <f>COUNTIF(Transactions!C:C,A547)</f>
        <v>1</v>
      </c>
    </row>
    <row r="548" spans="1:2" x14ac:dyDescent="0.4">
      <c r="A548" t="s">
        <v>3294</v>
      </c>
      <c r="B548">
        <f>COUNTIF(Transactions!C:C,A548)</f>
        <v>1</v>
      </c>
    </row>
    <row r="549" spans="1:2" x14ac:dyDescent="0.4">
      <c r="A549" t="s">
        <v>3295</v>
      </c>
      <c r="B549">
        <f>COUNTIF(Transactions!C:C,A549)</f>
        <v>1</v>
      </c>
    </row>
    <row r="550" spans="1:2" x14ac:dyDescent="0.4">
      <c r="A550" t="s">
        <v>3296</v>
      </c>
      <c r="B550">
        <f>COUNTIF(Transactions!C:C,A550)</f>
        <v>1</v>
      </c>
    </row>
    <row r="551" spans="1:2" x14ac:dyDescent="0.4">
      <c r="A551" t="s">
        <v>3297</v>
      </c>
      <c r="B551">
        <f>COUNTIF(Transactions!C:C,A551)</f>
        <v>1</v>
      </c>
    </row>
    <row r="552" spans="1:2" x14ac:dyDescent="0.4">
      <c r="A552" t="s">
        <v>3298</v>
      </c>
      <c r="B552">
        <f>COUNTIF(Transactions!C:C,A552)</f>
        <v>1</v>
      </c>
    </row>
    <row r="553" spans="1:2" x14ac:dyDescent="0.4">
      <c r="A553" t="s">
        <v>3299</v>
      </c>
      <c r="B553">
        <f>COUNTIF(Transactions!C:C,A553)</f>
        <v>1</v>
      </c>
    </row>
    <row r="554" spans="1:2" x14ac:dyDescent="0.4">
      <c r="A554" t="s">
        <v>3300</v>
      </c>
      <c r="B554">
        <f>COUNTIF(Transactions!C:C,A554)</f>
        <v>1</v>
      </c>
    </row>
    <row r="555" spans="1:2" x14ac:dyDescent="0.4">
      <c r="A555" t="s">
        <v>3301</v>
      </c>
      <c r="B555">
        <f>COUNTIF(Transactions!C:C,A555)</f>
        <v>1</v>
      </c>
    </row>
    <row r="556" spans="1:2" x14ac:dyDescent="0.4">
      <c r="A556" t="s">
        <v>3302</v>
      </c>
      <c r="B556">
        <f>COUNTIF(Transactions!C:C,A556)</f>
        <v>1</v>
      </c>
    </row>
    <row r="557" spans="1:2" x14ac:dyDescent="0.4">
      <c r="A557" t="s">
        <v>3303</v>
      </c>
      <c r="B557">
        <f>COUNTIF(Transactions!C:C,A557)</f>
        <v>1</v>
      </c>
    </row>
    <row r="558" spans="1:2" x14ac:dyDescent="0.4">
      <c r="A558" t="s">
        <v>3305</v>
      </c>
      <c r="B558">
        <f>COUNTIF(Transactions!C:C,A558)</f>
        <v>1</v>
      </c>
    </row>
    <row r="559" spans="1:2" x14ac:dyDescent="0.4">
      <c r="A559" t="s">
        <v>3306</v>
      </c>
      <c r="B559">
        <f>COUNTIF(Transactions!C:C,A559)</f>
        <v>1</v>
      </c>
    </row>
    <row r="560" spans="1:2" x14ac:dyDescent="0.4">
      <c r="A560" t="s">
        <v>3307</v>
      </c>
      <c r="B560">
        <f>COUNTIF(Transactions!C:C,A560)</f>
        <v>1</v>
      </c>
    </row>
    <row r="561" spans="1:2" x14ac:dyDescent="0.4">
      <c r="A561" t="s">
        <v>3308</v>
      </c>
      <c r="B561">
        <f>COUNTIF(Transactions!C:C,A561)</f>
        <v>1</v>
      </c>
    </row>
    <row r="562" spans="1:2" x14ac:dyDescent="0.4">
      <c r="A562" t="s">
        <v>3309</v>
      </c>
      <c r="B562">
        <f>COUNTIF(Transactions!C:C,A562)</f>
        <v>1</v>
      </c>
    </row>
    <row r="563" spans="1:2" x14ac:dyDescent="0.4">
      <c r="A563" t="s">
        <v>3310</v>
      </c>
      <c r="B563">
        <f>COUNTIF(Transactions!C:C,A563)</f>
        <v>1</v>
      </c>
    </row>
    <row r="564" spans="1:2" x14ac:dyDescent="0.4">
      <c r="A564" t="s">
        <v>3311</v>
      </c>
      <c r="B564">
        <f>COUNTIF(Transactions!C:C,A564)</f>
        <v>1</v>
      </c>
    </row>
    <row r="565" spans="1:2" x14ac:dyDescent="0.4">
      <c r="A565" t="s">
        <v>3312</v>
      </c>
      <c r="B565">
        <f>COUNTIF(Transactions!C:C,A565)</f>
        <v>1</v>
      </c>
    </row>
    <row r="566" spans="1:2" x14ac:dyDescent="0.4">
      <c r="A566" t="s">
        <v>3313</v>
      </c>
      <c r="B566">
        <f>COUNTIF(Transactions!C:C,A566)</f>
        <v>1</v>
      </c>
    </row>
    <row r="567" spans="1:2" x14ac:dyDescent="0.4">
      <c r="A567" t="s">
        <v>3314</v>
      </c>
      <c r="B567">
        <f>COUNTIF(Transactions!C:C,A567)</f>
        <v>1</v>
      </c>
    </row>
    <row r="568" spans="1:2" x14ac:dyDescent="0.4">
      <c r="A568" t="s">
        <v>3315</v>
      </c>
      <c r="B568">
        <f>COUNTIF(Transactions!C:C,A568)</f>
        <v>1</v>
      </c>
    </row>
    <row r="569" spans="1:2" x14ac:dyDescent="0.4">
      <c r="A569" t="s">
        <v>3316</v>
      </c>
      <c r="B569">
        <f>COUNTIF(Transactions!C:C,A569)</f>
        <v>1</v>
      </c>
    </row>
    <row r="570" spans="1:2" x14ac:dyDescent="0.4">
      <c r="A570" t="s">
        <v>3317</v>
      </c>
      <c r="B570">
        <f>COUNTIF(Transactions!C:C,A570)</f>
        <v>1</v>
      </c>
    </row>
    <row r="571" spans="1:2" x14ac:dyDescent="0.4">
      <c r="A571" t="s">
        <v>3318</v>
      </c>
      <c r="B571">
        <f>COUNTIF(Transactions!C:C,A571)</f>
        <v>1</v>
      </c>
    </row>
    <row r="572" spans="1:2" x14ac:dyDescent="0.4">
      <c r="A572" t="s">
        <v>3319</v>
      </c>
      <c r="B572">
        <f>COUNTIF(Transactions!C:C,A572)</f>
        <v>1</v>
      </c>
    </row>
    <row r="573" spans="1:2" x14ac:dyDescent="0.4">
      <c r="A573" t="s">
        <v>3320</v>
      </c>
      <c r="B573">
        <f>COUNTIF(Transactions!C:C,A573)</f>
        <v>1</v>
      </c>
    </row>
    <row r="574" spans="1:2" x14ac:dyDescent="0.4">
      <c r="A574" t="s">
        <v>3321</v>
      </c>
      <c r="B574">
        <f>COUNTIF(Transactions!C:C,A574)</f>
        <v>1</v>
      </c>
    </row>
    <row r="575" spans="1:2" x14ac:dyDescent="0.4">
      <c r="A575" t="s">
        <v>3322</v>
      </c>
      <c r="B575">
        <f>COUNTIF(Transactions!C:C,A575)</f>
        <v>1</v>
      </c>
    </row>
    <row r="576" spans="1:2" x14ac:dyDescent="0.4">
      <c r="A576" t="s">
        <v>3323</v>
      </c>
      <c r="B576">
        <f>COUNTIF(Transactions!C:C,A576)</f>
        <v>1</v>
      </c>
    </row>
    <row r="577" spans="1:2" x14ac:dyDescent="0.4">
      <c r="A577" t="s">
        <v>3324</v>
      </c>
      <c r="B577">
        <f>COUNTIF(Transactions!C:C,A577)</f>
        <v>1</v>
      </c>
    </row>
    <row r="578" spans="1:2" x14ac:dyDescent="0.4">
      <c r="A578" t="s">
        <v>3325</v>
      </c>
      <c r="B578">
        <f>COUNTIF(Transactions!C:C,A578)</f>
        <v>1</v>
      </c>
    </row>
    <row r="579" spans="1:2" x14ac:dyDescent="0.4">
      <c r="A579" t="s">
        <v>3326</v>
      </c>
      <c r="B579">
        <f>COUNTIF(Transactions!C:C,A579)</f>
        <v>1</v>
      </c>
    </row>
    <row r="580" spans="1:2" x14ac:dyDescent="0.4">
      <c r="A580" t="s">
        <v>3327</v>
      </c>
      <c r="B580">
        <f>COUNTIF(Transactions!C:C,A580)</f>
        <v>1</v>
      </c>
    </row>
    <row r="581" spans="1:2" x14ac:dyDescent="0.4">
      <c r="A581" t="s">
        <v>3328</v>
      </c>
      <c r="B581">
        <f>COUNTIF(Transactions!C:C,A581)</f>
        <v>1</v>
      </c>
    </row>
    <row r="582" spans="1:2" x14ac:dyDescent="0.4">
      <c r="A582" t="s">
        <v>3329</v>
      </c>
      <c r="B582">
        <f>COUNTIF(Transactions!C:C,A582)</f>
        <v>1</v>
      </c>
    </row>
    <row r="583" spans="1:2" x14ac:dyDescent="0.4">
      <c r="A583" t="s">
        <v>3330</v>
      </c>
      <c r="B583">
        <f>COUNTIF(Transactions!C:C,A583)</f>
        <v>1</v>
      </c>
    </row>
    <row r="584" spans="1:2" x14ac:dyDescent="0.4">
      <c r="A584" t="s">
        <v>3331</v>
      </c>
      <c r="B584">
        <f>COUNTIF(Transactions!C:C,A584)</f>
        <v>1</v>
      </c>
    </row>
    <row r="585" spans="1:2" x14ac:dyDescent="0.4">
      <c r="A585" t="s">
        <v>3332</v>
      </c>
      <c r="B585">
        <f>COUNTIF(Transactions!C:C,A585)</f>
        <v>1</v>
      </c>
    </row>
    <row r="586" spans="1:2" x14ac:dyDescent="0.4">
      <c r="A586" t="s">
        <v>3333</v>
      </c>
      <c r="B586">
        <f>COUNTIF(Transactions!C:C,A586)</f>
        <v>1</v>
      </c>
    </row>
    <row r="587" spans="1:2" x14ac:dyDescent="0.4">
      <c r="A587" t="s">
        <v>3334</v>
      </c>
      <c r="B587">
        <f>COUNTIF(Transactions!C:C,A587)</f>
        <v>1</v>
      </c>
    </row>
    <row r="588" spans="1:2" x14ac:dyDescent="0.4">
      <c r="A588" t="s">
        <v>3335</v>
      </c>
      <c r="B588">
        <f>COUNTIF(Transactions!C:C,A588)</f>
        <v>1</v>
      </c>
    </row>
    <row r="589" spans="1:2" x14ac:dyDescent="0.4">
      <c r="A589" t="s">
        <v>3336</v>
      </c>
      <c r="B589">
        <f>COUNTIF(Transactions!C:C,A589)</f>
        <v>1</v>
      </c>
    </row>
    <row r="590" spans="1:2" x14ac:dyDescent="0.4">
      <c r="A590" t="s">
        <v>3337</v>
      </c>
      <c r="B590">
        <f>COUNTIF(Transactions!C:C,A590)</f>
        <v>1</v>
      </c>
    </row>
    <row r="591" spans="1:2" x14ac:dyDescent="0.4">
      <c r="A591" t="s">
        <v>3339</v>
      </c>
      <c r="B591">
        <f>COUNTIF(Transactions!C:C,A591)</f>
        <v>1</v>
      </c>
    </row>
    <row r="592" spans="1:2" x14ac:dyDescent="0.4">
      <c r="A592" t="s">
        <v>3340</v>
      </c>
      <c r="B592">
        <f>COUNTIF(Transactions!C:C,A592)</f>
        <v>1</v>
      </c>
    </row>
    <row r="593" spans="1:2" x14ac:dyDescent="0.4">
      <c r="A593" t="s">
        <v>3341</v>
      </c>
      <c r="B593">
        <f>COUNTIF(Transactions!C:C,A593)</f>
        <v>1</v>
      </c>
    </row>
    <row r="594" spans="1:2" x14ac:dyDescent="0.4">
      <c r="A594" t="s">
        <v>3342</v>
      </c>
      <c r="B594">
        <f>COUNTIF(Transactions!C:C,A594)</f>
        <v>1</v>
      </c>
    </row>
    <row r="595" spans="1:2" x14ac:dyDescent="0.4">
      <c r="A595" t="s">
        <v>3343</v>
      </c>
      <c r="B595">
        <f>COUNTIF(Transactions!C:C,A595)</f>
        <v>1</v>
      </c>
    </row>
    <row r="596" spans="1:2" x14ac:dyDescent="0.4">
      <c r="A596" t="s">
        <v>3344</v>
      </c>
      <c r="B596">
        <f>COUNTIF(Transactions!C:C,A596)</f>
        <v>1</v>
      </c>
    </row>
    <row r="597" spans="1:2" x14ac:dyDescent="0.4">
      <c r="A597" t="s">
        <v>3345</v>
      </c>
      <c r="B597">
        <f>COUNTIF(Transactions!C:C,A597)</f>
        <v>1</v>
      </c>
    </row>
    <row r="598" spans="1:2" x14ac:dyDescent="0.4">
      <c r="A598" t="s">
        <v>3346</v>
      </c>
      <c r="B598">
        <f>COUNTIF(Transactions!C:C,A598)</f>
        <v>1</v>
      </c>
    </row>
    <row r="599" spans="1:2" x14ac:dyDescent="0.4">
      <c r="A599" t="s">
        <v>3347</v>
      </c>
      <c r="B599">
        <f>COUNTIF(Transactions!C:C,A599)</f>
        <v>1</v>
      </c>
    </row>
    <row r="600" spans="1:2" x14ac:dyDescent="0.4">
      <c r="A600" t="s">
        <v>3348</v>
      </c>
      <c r="B600">
        <f>COUNTIF(Transactions!C:C,A600)</f>
        <v>1</v>
      </c>
    </row>
    <row r="601" spans="1:2" x14ac:dyDescent="0.4">
      <c r="A601" t="s">
        <v>3349</v>
      </c>
      <c r="B601">
        <f>COUNTIF(Transactions!C:C,A601)</f>
        <v>1</v>
      </c>
    </row>
    <row r="602" spans="1:2" x14ac:dyDescent="0.4">
      <c r="A602" t="s">
        <v>3350</v>
      </c>
      <c r="B602">
        <f>COUNTIF(Transactions!C:C,A602)</f>
        <v>1</v>
      </c>
    </row>
    <row r="603" spans="1:2" x14ac:dyDescent="0.4">
      <c r="A603" t="s">
        <v>3351</v>
      </c>
      <c r="B603">
        <f>COUNTIF(Transactions!C:C,A603)</f>
        <v>1</v>
      </c>
    </row>
    <row r="604" spans="1:2" x14ac:dyDescent="0.4">
      <c r="A604" t="s">
        <v>3352</v>
      </c>
      <c r="B604">
        <f>COUNTIF(Transactions!C:C,A604)</f>
        <v>1</v>
      </c>
    </row>
    <row r="605" spans="1:2" x14ac:dyDescent="0.4">
      <c r="A605" t="s">
        <v>3353</v>
      </c>
      <c r="B605">
        <f>COUNTIF(Transactions!C:C,A605)</f>
        <v>1</v>
      </c>
    </row>
    <row r="606" spans="1:2" x14ac:dyDescent="0.4">
      <c r="A606" t="s">
        <v>3354</v>
      </c>
      <c r="B606">
        <f>COUNTIF(Transactions!C:C,A606)</f>
        <v>1</v>
      </c>
    </row>
    <row r="607" spans="1:2" x14ac:dyDescent="0.4">
      <c r="A607" t="s">
        <v>3355</v>
      </c>
      <c r="B607">
        <f>COUNTIF(Transactions!C:C,A607)</f>
        <v>1</v>
      </c>
    </row>
    <row r="608" spans="1:2" x14ac:dyDescent="0.4">
      <c r="A608" t="s">
        <v>3356</v>
      </c>
      <c r="B608">
        <f>COUNTIF(Transactions!C:C,A608)</f>
        <v>1</v>
      </c>
    </row>
    <row r="609" spans="1:2" x14ac:dyDescent="0.4">
      <c r="A609" t="s">
        <v>3357</v>
      </c>
      <c r="B609">
        <f>COUNTIF(Transactions!C:C,A609)</f>
        <v>1</v>
      </c>
    </row>
    <row r="610" spans="1:2" x14ac:dyDescent="0.4">
      <c r="A610" t="s">
        <v>3358</v>
      </c>
      <c r="B610">
        <f>COUNTIF(Transactions!C:C,A610)</f>
        <v>1</v>
      </c>
    </row>
    <row r="611" spans="1:2" x14ac:dyDescent="0.4">
      <c r="A611" t="s">
        <v>3359</v>
      </c>
      <c r="B611">
        <f>COUNTIF(Transactions!C:C,A611)</f>
        <v>1</v>
      </c>
    </row>
    <row r="612" spans="1:2" x14ac:dyDescent="0.4">
      <c r="A612" t="s">
        <v>3360</v>
      </c>
      <c r="B612">
        <f>COUNTIF(Transactions!C:C,A612)</f>
        <v>1</v>
      </c>
    </row>
    <row r="613" spans="1:2" x14ac:dyDescent="0.4">
      <c r="A613" t="s">
        <v>3361</v>
      </c>
      <c r="B613">
        <f>COUNTIF(Transactions!C:C,A613)</f>
        <v>1</v>
      </c>
    </row>
    <row r="614" spans="1:2" x14ac:dyDescent="0.4">
      <c r="A614" t="s">
        <v>3362</v>
      </c>
      <c r="B614">
        <f>COUNTIF(Transactions!C:C,A614)</f>
        <v>1</v>
      </c>
    </row>
    <row r="615" spans="1:2" x14ac:dyDescent="0.4">
      <c r="A615" t="s">
        <v>3363</v>
      </c>
      <c r="B615">
        <f>COUNTIF(Transactions!C:C,A615)</f>
        <v>1</v>
      </c>
    </row>
    <row r="616" spans="1:2" x14ac:dyDescent="0.4">
      <c r="A616" t="s">
        <v>3364</v>
      </c>
      <c r="B616">
        <f>COUNTIF(Transactions!C:C,A616)</f>
        <v>1</v>
      </c>
    </row>
    <row r="617" spans="1:2" x14ac:dyDescent="0.4">
      <c r="A617" t="s">
        <v>3365</v>
      </c>
      <c r="B617">
        <f>COUNTIF(Transactions!C:C,A617)</f>
        <v>1</v>
      </c>
    </row>
    <row r="618" spans="1:2" x14ac:dyDescent="0.4">
      <c r="A618" t="s">
        <v>3366</v>
      </c>
      <c r="B618">
        <f>COUNTIF(Transactions!C:C,A618)</f>
        <v>1</v>
      </c>
    </row>
    <row r="619" spans="1:2" x14ac:dyDescent="0.4">
      <c r="A619" t="s">
        <v>3367</v>
      </c>
      <c r="B619">
        <f>COUNTIF(Transactions!C:C,A619)</f>
        <v>1</v>
      </c>
    </row>
    <row r="620" spans="1:2" x14ac:dyDescent="0.4">
      <c r="A620" t="s">
        <v>3368</v>
      </c>
      <c r="B620">
        <f>COUNTIF(Transactions!C:C,A620)</f>
        <v>1</v>
      </c>
    </row>
    <row r="621" spans="1:2" x14ac:dyDescent="0.4">
      <c r="A621" t="s">
        <v>3369</v>
      </c>
      <c r="B621">
        <f>COUNTIF(Transactions!C:C,A621)</f>
        <v>1</v>
      </c>
    </row>
    <row r="622" spans="1:2" x14ac:dyDescent="0.4">
      <c r="A622" t="s">
        <v>3370</v>
      </c>
      <c r="B622">
        <f>COUNTIF(Transactions!C:C,A622)</f>
        <v>1</v>
      </c>
    </row>
    <row r="623" spans="1:2" x14ac:dyDescent="0.4">
      <c r="A623" t="s">
        <v>3371</v>
      </c>
      <c r="B623">
        <f>COUNTIF(Transactions!C:C,A623)</f>
        <v>1</v>
      </c>
    </row>
    <row r="624" spans="1:2" x14ac:dyDescent="0.4">
      <c r="A624" t="s">
        <v>3372</v>
      </c>
      <c r="B624">
        <f>COUNTIF(Transactions!C:C,A624)</f>
        <v>1</v>
      </c>
    </row>
    <row r="625" spans="1:2" x14ac:dyDescent="0.4">
      <c r="A625" t="s">
        <v>3373</v>
      </c>
      <c r="B625">
        <f>COUNTIF(Transactions!C:C,A625)</f>
        <v>1</v>
      </c>
    </row>
    <row r="626" spans="1:2" x14ac:dyDescent="0.4">
      <c r="A626" t="s">
        <v>3374</v>
      </c>
      <c r="B626">
        <f>COUNTIF(Transactions!C:C,A626)</f>
        <v>1</v>
      </c>
    </row>
    <row r="627" spans="1:2" x14ac:dyDescent="0.4">
      <c r="A627" t="s">
        <v>3375</v>
      </c>
      <c r="B627">
        <f>COUNTIF(Transactions!C:C,A627)</f>
        <v>1</v>
      </c>
    </row>
    <row r="628" spans="1:2" x14ac:dyDescent="0.4">
      <c r="A628" t="s">
        <v>3376</v>
      </c>
      <c r="B628">
        <f>COUNTIF(Transactions!C:C,A628)</f>
        <v>1</v>
      </c>
    </row>
    <row r="629" spans="1:2" x14ac:dyDescent="0.4">
      <c r="A629" t="s">
        <v>3377</v>
      </c>
      <c r="B629">
        <f>COUNTIF(Transactions!C:C,A629)</f>
        <v>1</v>
      </c>
    </row>
    <row r="630" spans="1:2" x14ac:dyDescent="0.4">
      <c r="A630" t="s">
        <v>3378</v>
      </c>
      <c r="B630">
        <f>COUNTIF(Transactions!C:C,A630)</f>
        <v>1</v>
      </c>
    </row>
    <row r="631" spans="1:2" x14ac:dyDescent="0.4">
      <c r="A631" t="s">
        <v>3379</v>
      </c>
      <c r="B631">
        <f>COUNTIF(Transactions!C:C,A631)</f>
        <v>1</v>
      </c>
    </row>
    <row r="632" spans="1:2" x14ac:dyDescent="0.4">
      <c r="A632" t="s">
        <v>3380</v>
      </c>
      <c r="B632">
        <f>COUNTIF(Transactions!C:C,A632)</f>
        <v>1</v>
      </c>
    </row>
    <row r="633" spans="1:2" x14ac:dyDescent="0.4">
      <c r="A633" t="s">
        <v>3381</v>
      </c>
      <c r="B633">
        <f>COUNTIF(Transactions!C:C,A633)</f>
        <v>1</v>
      </c>
    </row>
    <row r="634" spans="1:2" x14ac:dyDescent="0.4">
      <c r="A634" t="s">
        <v>3382</v>
      </c>
      <c r="B634">
        <f>COUNTIF(Transactions!C:C,A634)</f>
        <v>1</v>
      </c>
    </row>
    <row r="635" spans="1:2" x14ac:dyDescent="0.4">
      <c r="A635" t="s">
        <v>3383</v>
      </c>
      <c r="B635">
        <f>COUNTIF(Transactions!C:C,A635)</f>
        <v>1</v>
      </c>
    </row>
    <row r="636" spans="1:2" x14ac:dyDescent="0.4">
      <c r="A636" t="s">
        <v>3384</v>
      </c>
      <c r="B636">
        <f>COUNTIF(Transactions!C:C,A636)</f>
        <v>1</v>
      </c>
    </row>
    <row r="637" spans="1:2" x14ac:dyDescent="0.4">
      <c r="A637" t="s">
        <v>3385</v>
      </c>
      <c r="B637">
        <f>COUNTIF(Transactions!C:C,A637)</f>
        <v>1</v>
      </c>
    </row>
    <row r="638" spans="1:2" x14ac:dyDescent="0.4">
      <c r="A638" t="s">
        <v>3386</v>
      </c>
      <c r="B638">
        <f>COUNTIF(Transactions!C:C,A638)</f>
        <v>1</v>
      </c>
    </row>
    <row r="639" spans="1:2" x14ac:dyDescent="0.4">
      <c r="A639" t="s">
        <v>3387</v>
      </c>
      <c r="B639">
        <f>COUNTIF(Transactions!C:C,A639)</f>
        <v>1</v>
      </c>
    </row>
    <row r="640" spans="1:2" x14ac:dyDescent="0.4">
      <c r="A640" t="s">
        <v>3388</v>
      </c>
      <c r="B640">
        <f>COUNTIF(Transactions!C:C,A640)</f>
        <v>1</v>
      </c>
    </row>
    <row r="641" spans="1:2" x14ac:dyDescent="0.4">
      <c r="A641" t="s">
        <v>3389</v>
      </c>
      <c r="B641">
        <f>COUNTIF(Transactions!C:C,A641)</f>
        <v>1</v>
      </c>
    </row>
    <row r="642" spans="1:2" x14ac:dyDescent="0.4">
      <c r="A642" t="s">
        <v>3390</v>
      </c>
      <c r="B642">
        <f>COUNTIF(Transactions!C:C,A642)</f>
        <v>1</v>
      </c>
    </row>
    <row r="643" spans="1:2" x14ac:dyDescent="0.4">
      <c r="A643" t="s">
        <v>3391</v>
      </c>
      <c r="B643">
        <f>COUNTIF(Transactions!C:C,A643)</f>
        <v>1</v>
      </c>
    </row>
    <row r="644" spans="1:2" x14ac:dyDescent="0.4">
      <c r="A644" t="s">
        <v>3392</v>
      </c>
      <c r="B644">
        <f>COUNTIF(Transactions!C:C,A644)</f>
        <v>1</v>
      </c>
    </row>
    <row r="645" spans="1:2" x14ac:dyDescent="0.4">
      <c r="A645" t="s">
        <v>3393</v>
      </c>
      <c r="B645">
        <f>COUNTIF(Transactions!C:C,A645)</f>
        <v>1</v>
      </c>
    </row>
    <row r="646" spans="1:2" x14ac:dyDescent="0.4">
      <c r="A646" t="s">
        <v>3394</v>
      </c>
      <c r="B646">
        <f>COUNTIF(Transactions!C:C,A646)</f>
        <v>1</v>
      </c>
    </row>
    <row r="647" spans="1:2" x14ac:dyDescent="0.4">
      <c r="A647" t="s">
        <v>3395</v>
      </c>
      <c r="B647">
        <f>COUNTIF(Transactions!C:C,A647)</f>
        <v>1</v>
      </c>
    </row>
    <row r="648" spans="1:2" x14ac:dyDescent="0.4">
      <c r="A648" t="s">
        <v>3396</v>
      </c>
      <c r="B648">
        <f>COUNTIF(Transactions!C:C,A648)</f>
        <v>1</v>
      </c>
    </row>
    <row r="649" spans="1:2" x14ac:dyDescent="0.4">
      <c r="A649" t="s">
        <v>3397</v>
      </c>
      <c r="B649">
        <f>COUNTIF(Transactions!C:C,A649)</f>
        <v>1</v>
      </c>
    </row>
    <row r="650" spans="1:2" x14ac:dyDescent="0.4">
      <c r="A650" t="s">
        <v>3398</v>
      </c>
      <c r="B650">
        <f>COUNTIF(Transactions!C:C,A650)</f>
        <v>1</v>
      </c>
    </row>
    <row r="651" spans="1:2" x14ac:dyDescent="0.4">
      <c r="A651" t="s">
        <v>3399</v>
      </c>
      <c r="B651">
        <f>COUNTIF(Transactions!C:C,A651)</f>
        <v>1</v>
      </c>
    </row>
    <row r="652" spans="1:2" x14ac:dyDescent="0.4">
      <c r="A652" t="s">
        <v>3400</v>
      </c>
      <c r="B652">
        <f>COUNTIF(Transactions!C:C,A652)</f>
        <v>1</v>
      </c>
    </row>
    <row r="653" spans="1:2" x14ac:dyDescent="0.4">
      <c r="A653" t="s">
        <v>3401</v>
      </c>
      <c r="B653">
        <f>COUNTIF(Transactions!C:C,A653)</f>
        <v>1</v>
      </c>
    </row>
    <row r="654" spans="1:2" x14ac:dyDescent="0.4">
      <c r="A654" t="s">
        <v>3402</v>
      </c>
      <c r="B654">
        <f>COUNTIF(Transactions!C:C,A654)</f>
        <v>1</v>
      </c>
    </row>
    <row r="655" spans="1:2" x14ac:dyDescent="0.4">
      <c r="A655" t="s">
        <v>3403</v>
      </c>
      <c r="B655">
        <f>COUNTIF(Transactions!C:C,A655)</f>
        <v>1</v>
      </c>
    </row>
    <row r="656" spans="1:2" x14ac:dyDescent="0.4">
      <c r="A656" t="s">
        <v>3404</v>
      </c>
      <c r="B656">
        <f>COUNTIF(Transactions!C:C,A656)</f>
        <v>1</v>
      </c>
    </row>
    <row r="657" spans="1:2" x14ac:dyDescent="0.4">
      <c r="A657" t="s">
        <v>3405</v>
      </c>
      <c r="B657">
        <f>COUNTIF(Transactions!C:C,A657)</f>
        <v>1</v>
      </c>
    </row>
    <row r="658" spans="1:2" x14ac:dyDescent="0.4">
      <c r="A658" t="s">
        <v>3406</v>
      </c>
      <c r="B658">
        <f>COUNTIF(Transactions!C:C,A658)</f>
        <v>1</v>
      </c>
    </row>
    <row r="659" spans="1:2" x14ac:dyDescent="0.4">
      <c r="A659" t="s">
        <v>3407</v>
      </c>
      <c r="B659">
        <f>COUNTIF(Transactions!C:C,A659)</f>
        <v>1</v>
      </c>
    </row>
    <row r="660" spans="1:2" x14ac:dyDescent="0.4">
      <c r="A660" t="s">
        <v>3408</v>
      </c>
      <c r="B660">
        <f>COUNTIF(Transactions!C:C,A660)</f>
        <v>1</v>
      </c>
    </row>
    <row r="661" spans="1:2" x14ac:dyDescent="0.4">
      <c r="A661" t="s">
        <v>3409</v>
      </c>
      <c r="B661">
        <f>COUNTIF(Transactions!C:C,A661)</f>
        <v>1</v>
      </c>
    </row>
    <row r="662" spans="1:2" x14ac:dyDescent="0.4">
      <c r="A662" t="s">
        <v>3410</v>
      </c>
      <c r="B662">
        <f>COUNTIF(Transactions!C:C,A662)</f>
        <v>1</v>
      </c>
    </row>
    <row r="663" spans="1:2" x14ac:dyDescent="0.4">
      <c r="A663" t="s">
        <v>3411</v>
      </c>
      <c r="B663">
        <f>COUNTIF(Transactions!C:C,A663)</f>
        <v>1</v>
      </c>
    </row>
    <row r="664" spans="1:2" x14ac:dyDescent="0.4">
      <c r="A664" t="s">
        <v>3412</v>
      </c>
      <c r="B664">
        <f>COUNTIF(Transactions!C:C,A664)</f>
        <v>1</v>
      </c>
    </row>
    <row r="665" spans="1:2" x14ac:dyDescent="0.4">
      <c r="A665" t="s">
        <v>3413</v>
      </c>
      <c r="B665">
        <f>COUNTIF(Transactions!C:C,A665)</f>
        <v>1</v>
      </c>
    </row>
    <row r="666" spans="1:2" x14ac:dyDescent="0.4">
      <c r="A666" t="s">
        <v>3414</v>
      </c>
      <c r="B666">
        <f>COUNTIF(Transactions!C:C,A666)</f>
        <v>1</v>
      </c>
    </row>
    <row r="667" spans="1:2" x14ac:dyDescent="0.4">
      <c r="A667" t="s">
        <v>3415</v>
      </c>
      <c r="B667">
        <f>COUNTIF(Transactions!C:C,A667)</f>
        <v>1</v>
      </c>
    </row>
    <row r="668" spans="1:2" x14ac:dyDescent="0.4">
      <c r="A668" t="s">
        <v>3416</v>
      </c>
      <c r="B668">
        <f>COUNTIF(Transactions!C:C,A668)</f>
        <v>1</v>
      </c>
    </row>
    <row r="669" spans="1:2" x14ac:dyDescent="0.4">
      <c r="A669" t="s">
        <v>3417</v>
      </c>
      <c r="B669">
        <f>COUNTIF(Transactions!C:C,A669)</f>
        <v>1</v>
      </c>
    </row>
    <row r="670" spans="1:2" x14ac:dyDescent="0.4">
      <c r="A670" t="s">
        <v>3418</v>
      </c>
      <c r="B670">
        <f>COUNTIF(Transactions!C:C,A670)</f>
        <v>1</v>
      </c>
    </row>
    <row r="671" spans="1:2" x14ac:dyDescent="0.4">
      <c r="A671" t="s">
        <v>3419</v>
      </c>
      <c r="B671">
        <f>COUNTIF(Transactions!C:C,A671)</f>
        <v>1</v>
      </c>
    </row>
    <row r="672" spans="1:2" x14ac:dyDescent="0.4">
      <c r="A672" t="s">
        <v>3420</v>
      </c>
      <c r="B672">
        <f>COUNTIF(Transactions!C:C,A672)</f>
        <v>1</v>
      </c>
    </row>
    <row r="673" spans="1:2" x14ac:dyDescent="0.4">
      <c r="A673" t="s">
        <v>3421</v>
      </c>
      <c r="B673">
        <f>COUNTIF(Transactions!C:C,A673)</f>
        <v>1</v>
      </c>
    </row>
    <row r="674" spans="1:2" x14ac:dyDescent="0.4">
      <c r="A674" t="s">
        <v>3422</v>
      </c>
      <c r="B674">
        <f>COUNTIF(Transactions!C:C,A674)</f>
        <v>1</v>
      </c>
    </row>
    <row r="675" spans="1:2" x14ac:dyDescent="0.4">
      <c r="A675" t="s">
        <v>3423</v>
      </c>
      <c r="B675">
        <f>COUNTIF(Transactions!C:C,A675)</f>
        <v>1</v>
      </c>
    </row>
    <row r="676" spans="1:2" x14ac:dyDescent="0.4">
      <c r="A676" t="s">
        <v>3424</v>
      </c>
      <c r="B676">
        <f>COUNTIF(Transactions!C:C,A676)</f>
        <v>1</v>
      </c>
    </row>
    <row r="677" spans="1:2" x14ac:dyDescent="0.4">
      <c r="A677" t="s">
        <v>3425</v>
      </c>
      <c r="B677">
        <f>COUNTIF(Transactions!C:C,A677)</f>
        <v>1</v>
      </c>
    </row>
    <row r="678" spans="1:2" x14ac:dyDescent="0.4">
      <c r="A678" t="s">
        <v>3426</v>
      </c>
      <c r="B678">
        <f>COUNTIF(Transactions!C:C,A678)</f>
        <v>1</v>
      </c>
    </row>
    <row r="679" spans="1:2" x14ac:dyDescent="0.4">
      <c r="A679" t="s">
        <v>3427</v>
      </c>
      <c r="B679">
        <f>COUNTIF(Transactions!C:C,A679)</f>
        <v>1</v>
      </c>
    </row>
    <row r="680" spans="1:2" x14ac:dyDescent="0.4">
      <c r="A680" t="s">
        <v>3428</v>
      </c>
      <c r="B680">
        <f>COUNTIF(Transactions!C:C,A680)</f>
        <v>1</v>
      </c>
    </row>
    <row r="681" spans="1:2" x14ac:dyDescent="0.4">
      <c r="A681" t="s">
        <v>3429</v>
      </c>
      <c r="B681">
        <f>COUNTIF(Transactions!C:C,A681)</f>
        <v>1</v>
      </c>
    </row>
    <row r="682" spans="1:2" x14ac:dyDescent="0.4">
      <c r="A682" t="s">
        <v>3430</v>
      </c>
      <c r="B682">
        <f>COUNTIF(Transactions!C:C,A682)</f>
        <v>1</v>
      </c>
    </row>
    <row r="683" spans="1:2" x14ac:dyDescent="0.4">
      <c r="A683" t="s">
        <v>3431</v>
      </c>
      <c r="B683">
        <f>COUNTIF(Transactions!C:C,A683)</f>
        <v>1</v>
      </c>
    </row>
    <row r="684" spans="1:2" x14ac:dyDescent="0.4">
      <c r="A684" t="s">
        <v>3432</v>
      </c>
      <c r="B684">
        <f>COUNTIF(Transactions!C:C,A684)</f>
        <v>1</v>
      </c>
    </row>
    <row r="685" spans="1:2" x14ac:dyDescent="0.4">
      <c r="A685" t="s">
        <v>3433</v>
      </c>
      <c r="B685">
        <f>COUNTIF(Transactions!C:C,A685)</f>
        <v>1</v>
      </c>
    </row>
    <row r="686" spans="1:2" x14ac:dyDescent="0.4">
      <c r="A686" t="s">
        <v>3434</v>
      </c>
      <c r="B686">
        <f>COUNTIF(Transactions!C:C,A686)</f>
        <v>1</v>
      </c>
    </row>
    <row r="687" spans="1:2" x14ac:dyDescent="0.4">
      <c r="A687" t="s">
        <v>3435</v>
      </c>
      <c r="B687">
        <f>COUNTIF(Transactions!C:C,A687)</f>
        <v>1</v>
      </c>
    </row>
    <row r="688" spans="1:2" x14ac:dyDescent="0.4">
      <c r="A688" t="s">
        <v>3436</v>
      </c>
      <c r="B688">
        <f>COUNTIF(Transactions!C:C,A688)</f>
        <v>1</v>
      </c>
    </row>
    <row r="689" spans="1:2" x14ac:dyDescent="0.4">
      <c r="A689" t="s">
        <v>3437</v>
      </c>
      <c r="B689">
        <f>COUNTIF(Transactions!C:C,A689)</f>
        <v>1</v>
      </c>
    </row>
    <row r="690" spans="1:2" x14ac:dyDescent="0.4">
      <c r="A690" t="s">
        <v>3438</v>
      </c>
      <c r="B690">
        <f>COUNTIF(Transactions!C:C,A690)</f>
        <v>1</v>
      </c>
    </row>
    <row r="691" spans="1:2" x14ac:dyDescent="0.4">
      <c r="A691" t="s">
        <v>3439</v>
      </c>
      <c r="B691">
        <f>COUNTIF(Transactions!C:C,A691)</f>
        <v>1</v>
      </c>
    </row>
    <row r="692" spans="1:2" x14ac:dyDescent="0.4">
      <c r="A692" t="s">
        <v>3440</v>
      </c>
      <c r="B692">
        <f>COUNTIF(Transactions!C:C,A692)</f>
        <v>1</v>
      </c>
    </row>
    <row r="693" spans="1:2" x14ac:dyDescent="0.4">
      <c r="A693" t="s">
        <v>3441</v>
      </c>
      <c r="B693">
        <f>COUNTIF(Transactions!C:C,A693)</f>
        <v>1</v>
      </c>
    </row>
    <row r="694" spans="1:2" x14ac:dyDescent="0.4">
      <c r="A694" t="s">
        <v>3442</v>
      </c>
      <c r="B694">
        <f>COUNTIF(Transactions!C:C,A694)</f>
        <v>1</v>
      </c>
    </row>
    <row r="695" spans="1:2" x14ac:dyDescent="0.4">
      <c r="A695" t="s">
        <v>3443</v>
      </c>
      <c r="B695">
        <f>COUNTIF(Transactions!C:C,A695)</f>
        <v>1</v>
      </c>
    </row>
    <row r="696" spans="1:2" x14ac:dyDescent="0.4">
      <c r="A696" t="s">
        <v>3444</v>
      </c>
      <c r="B696">
        <f>COUNTIF(Transactions!C:C,A696)</f>
        <v>1</v>
      </c>
    </row>
    <row r="697" spans="1:2" x14ac:dyDescent="0.4">
      <c r="A697" t="s">
        <v>3445</v>
      </c>
      <c r="B697">
        <f>COUNTIF(Transactions!C:C,A697)</f>
        <v>1</v>
      </c>
    </row>
    <row r="698" spans="1:2" x14ac:dyDescent="0.4">
      <c r="A698" t="s">
        <v>3446</v>
      </c>
      <c r="B698">
        <f>COUNTIF(Transactions!C:C,A698)</f>
        <v>1</v>
      </c>
    </row>
    <row r="699" spans="1:2" x14ac:dyDescent="0.4">
      <c r="A699" t="s">
        <v>3447</v>
      </c>
      <c r="B699">
        <f>COUNTIF(Transactions!C:C,A699)</f>
        <v>1</v>
      </c>
    </row>
    <row r="700" spans="1:2" x14ac:dyDescent="0.4">
      <c r="A700" t="s">
        <v>3448</v>
      </c>
      <c r="B700">
        <f>COUNTIF(Transactions!C:C,A700)</f>
        <v>1</v>
      </c>
    </row>
    <row r="701" spans="1:2" x14ac:dyDescent="0.4">
      <c r="A701" t="s">
        <v>3449</v>
      </c>
      <c r="B701">
        <f>COUNTIF(Transactions!C:C,A701)</f>
        <v>1</v>
      </c>
    </row>
    <row r="702" spans="1:2" x14ac:dyDescent="0.4">
      <c r="A702" t="s">
        <v>3450</v>
      </c>
      <c r="B702">
        <f>COUNTIF(Transactions!C:C,A702)</f>
        <v>1</v>
      </c>
    </row>
    <row r="703" spans="1:2" x14ac:dyDescent="0.4">
      <c r="A703" t="s">
        <v>3451</v>
      </c>
      <c r="B703">
        <f>COUNTIF(Transactions!C:C,A703)</f>
        <v>1</v>
      </c>
    </row>
    <row r="704" spans="1:2" x14ac:dyDescent="0.4">
      <c r="A704" t="s">
        <v>1909</v>
      </c>
      <c r="B704">
        <f>COUNTIF(Transactions!C:C,A704)</f>
        <v>1</v>
      </c>
    </row>
    <row r="705" spans="1:2" x14ac:dyDescent="0.4">
      <c r="A705" t="s">
        <v>3452</v>
      </c>
      <c r="B705">
        <f>COUNTIF(Transactions!C:C,A705)</f>
        <v>1</v>
      </c>
    </row>
    <row r="706" spans="1:2" x14ac:dyDescent="0.4">
      <c r="A706" t="s">
        <v>3453</v>
      </c>
      <c r="B706">
        <f>COUNTIF(Transactions!C:C,A706)</f>
        <v>1</v>
      </c>
    </row>
    <row r="707" spans="1:2" x14ac:dyDescent="0.4">
      <c r="A707" t="s">
        <v>3454</v>
      </c>
      <c r="B707">
        <f>COUNTIF(Transactions!C:C,A707)</f>
        <v>1</v>
      </c>
    </row>
    <row r="708" spans="1:2" x14ac:dyDescent="0.4">
      <c r="A708" t="s">
        <v>3455</v>
      </c>
      <c r="B708">
        <f>COUNTIF(Transactions!C:C,A708)</f>
        <v>1</v>
      </c>
    </row>
    <row r="709" spans="1:2" x14ac:dyDescent="0.4">
      <c r="A709" t="s">
        <v>3456</v>
      </c>
      <c r="B709">
        <f>COUNTIF(Transactions!C:C,A709)</f>
        <v>1</v>
      </c>
    </row>
    <row r="710" spans="1:2" x14ac:dyDescent="0.4">
      <c r="A710" t="s">
        <v>3457</v>
      </c>
      <c r="B710">
        <f>COUNTIF(Transactions!C:C,A710)</f>
        <v>1</v>
      </c>
    </row>
    <row r="711" spans="1:2" x14ac:dyDescent="0.4">
      <c r="A711" t="s">
        <v>3458</v>
      </c>
      <c r="B711">
        <f>COUNTIF(Transactions!C:C,A711)</f>
        <v>1</v>
      </c>
    </row>
    <row r="712" spans="1:2" x14ac:dyDescent="0.4">
      <c r="A712" t="s">
        <v>3460</v>
      </c>
      <c r="B712">
        <f>COUNTIF(Transactions!C:C,A712)</f>
        <v>1</v>
      </c>
    </row>
    <row r="713" spans="1:2" x14ac:dyDescent="0.4">
      <c r="A713" t="s">
        <v>3461</v>
      </c>
      <c r="B713">
        <f>COUNTIF(Transactions!C:C,A713)</f>
        <v>1</v>
      </c>
    </row>
    <row r="714" spans="1:2" x14ac:dyDescent="0.4">
      <c r="A714" t="s">
        <v>3462</v>
      </c>
      <c r="B714">
        <f>COUNTIF(Transactions!C:C,A714)</f>
        <v>1</v>
      </c>
    </row>
    <row r="715" spans="1:2" x14ac:dyDescent="0.4">
      <c r="A715" t="s">
        <v>3463</v>
      </c>
      <c r="B715">
        <f>COUNTIF(Transactions!C:C,A715)</f>
        <v>1</v>
      </c>
    </row>
    <row r="716" spans="1:2" x14ac:dyDescent="0.4">
      <c r="A716" t="s">
        <v>3464</v>
      </c>
      <c r="B716">
        <f>COUNTIF(Transactions!C:C,A716)</f>
        <v>1</v>
      </c>
    </row>
    <row r="717" spans="1:2" x14ac:dyDescent="0.4">
      <c r="A717" t="s">
        <v>3465</v>
      </c>
      <c r="B717">
        <f>COUNTIF(Transactions!C:C,A717)</f>
        <v>1</v>
      </c>
    </row>
    <row r="718" spans="1:2" x14ac:dyDescent="0.4">
      <c r="A718" t="s">
        <v>3466</v>
      </c>
      <c r="B718">
        <f>COUNTIF(Transactions!C:C,A718)</f>
        <v>1</v>
      </c>
    </row>
    <row r="719" spans="1:2" x14ac:dyDescent="0.4">
      <c r="A719" t="s">
        <v>3467</v>
      </c>
      <c r="B719">
        <f>COUNTIF(Transactions!C:C,A719)</f>
        <v>1</v>
      </c>
    </row>
    <row r="720" spans="1:2" x14ac:dyDescent="0.4">
      <c r="A720" t="s">
        <v>3468</v>
      </c>
      <c r="B720">
        <f>COUNTIF(Transactions!C:C,A720)</f>
        <v>1</v>
      </c>
    </row>
    <row r="721" spans="1:2" x14ac:dyDescent="0.4">
      <c r="A721" t="s">
        <v>3469</v>
      </c>
      <c r="B721">
        <f>COUNTIF(Transactions!C:C,A721)</f>
        <v>1</v>
      </c>
    </row>
    <row r="722" spans="1:2" x14ac:dyDescent="0.4">
      <c r="A722" t="s">
        <v>3470</v>
      </c>
      <c r="B722">
        <f>COUNTIF(Transactions!C:C,A722)</f>
        <v>1</v>
      </c>
    </row>
    <row r="723" spans="1:2" x14ac:dyDescent="0.4">
      <c r="A723" t="s">
        <v>3471</v>
      </c>
      <c r="B723">
        <f>COUNTIF(Transactions!C:C,A723)</f>
        <v>1</v>
      </c>
    </row>
    <row r="724" spans="1:2" x14ac:dyDescent="0.4">
      <c r="A724" t="s">
        <v>3472</v>
      </c>
      <c r="B724">
        <f>COUNTIF(Transactions!C:C,A724)</f>
        <v>1</v>
      </c>
    </row>
    <row r="725" spans="1:2" x14ac:dyDescent="0.4">
      <c r="A725" t="s">
        <v>3473</v>
      </c>
      <c r="B725">
        <f>COUNTIF(Transactions!C:C,A725)</f>
        <v>1</v>
      </c>
    </row>
    <row r="726" spans="1:2" x14ac:dyDescent="0.4">
      <c r="A726" t="s">
        <v>3474</v>
      </c>
      <c r="B726">
        <f>COUNTIF(Transactions!C:C,A726)</f>
        <v>1</v>
      </c>
    </row>
    <row r="727" spans="1:2" x14ac:dyDescent="0.4">
      <c r="A727" t="s">
        <v>3475</v>
      </c>
      <c r="B727">
        <f>COUNTIF(Transactions!C:C,A727)</f>
        <v>1</v>
      </c>
    </row>
    <row r="728" spans="1:2" x14ac:dyDescent="0.4">
      <c r="A728" t="s">
        <v>3476</v>
      </c>
      <c r="B728">
        <f>COUNTIF(Transactions!C:C,A728)</f>
        <v>1</v>
      </c>
    </row>
    <row r="729" spans="1:2" x14ac:dyDescent="0.4">
      <c r="A729" t="s">
        <v>3477</v>
      </c>
      <c r="B729">
        <f>COUNTIF(Transactions!C:C,A729)</f>
        <v>1</v>
      </c>
    </row>
    <row r="730" spans="1:2" x14ac:dyDescent="0.4">
      <c r="A730" t="s">
        <v>3478</v>
      </c>
      <c r="B730">
        <f>COUNTIF(Transactions!C:C,A730)</f>
        <v>1</v>
      </c>
    </row>
    <row r="731" spans="1:2" x14ac:dyDescent="0.4">
      <c r="A731" t="s">
        <v>3480</v>
      </c>
      <c r="B731">
        <f>COUNTIF(Transactions!C:C,A731)</f>
        <v>1</v>
      </c>
    </row>
    <row r="732" spans="1:2" x14ac:dyDescent="0.4">
      <c r="A732" t="s">
        <v>3481</v>
      </c>
      <c r="B732">
        <f>COUNTIF(Transactions!C:C,A732)</f>
        <v>1</v>
      </c>
    </row>
    <row r="733" spans="1:2" x14ac:dyDescent="0.4">
      <c r="A733" t="s">
        <v>3482</v>
      </c>
      <c r="B733">
        <f>COUNTIF(Transactions!C:C,A733)</f>
        <v>1</v>
      </c>
    </row>
    <row r="734" spans="1:2" x14ac:dyDescent="0.4">
      <c r="A734" t="s">
        <v>3483</v>
      </c>
      <c r="B734">
        <f>COUNTIF(Transactions!C:C,A734)</f>
        <v>1</v>
      </c>
    </row>
    <row r="735" spans="1:2" x14ac:dyDescent="0.4">
      <c r="A735" t="s">
        <v>3484</v>
      </c>
      <c r="B735">
        <f>COUNTIF(Transactions!C:C,A735)</f>
        <v>1</v>
      </c>
    </row>
    <row r="736" spans="1:2" x14ac:dyDescent="0.4">
      <c r="A736" t="s">
        <v>3485</v>
      </c>
      <c r="B736">
        <f>COUNTIF(Transactions!C:C,A736)</f>
        <v>1</v>
      </c>
    </row>
    <row r="737" spans="1:2" x14ac:dyDescent="0.4">
      <c r="A737" t="s">
        <v>3486</v>
      </c>
      <c r="B737">
        <f>COUNTIF(Transactions!C:C,A737)</f>
        <v>1</v>
      </c>
    </row>
    <row r="738" spans="1:2" x14ac:dyDescent="0.4">
      <c r="A738" t="s">
        <v>3487</v>
      </c>
      <c r="B738">
        <f>COUNTIF(Transactions!C:C,A738)</f>
        <v>1</v>
      </c>
    </row>
    <row r="739" spans="1:2" x14ac:dyDescent="0.4">
      <c r="A739" t="s">
        <v>3488</v>
      </c>
      <c r="B739">
        <f>COUNTIF(Transactions!C:C,A739)</f>
        <v>1</v>
      </c>
    </row>
    <row r="740" spans="1:2" x14ac:dyDescent="0.4">
      <c r="A740" t="s">
        <v>3489</v>
      </c>
      <c r="B740">
        <f>COUNTIF(Transactions!C:C,A740)</f>
        <v>1</v>
      </c>
    </row>
    <row r="741" spans="1:2" x14ac:dyDescent="0.4">
      <c r="A741" t="s">
        <v>3490</v>
      </c>
      <c r="B741">
        <f>COUNTIF(Transactions!C:C,A741)</f>
        <v>1</v>
      </c>
    </row>
    <row r="742" spans="1:2" x14ac:dyDescent="0.4">
      <c r="A742" t="s">
        <v>3491</v>
      </c>
      <c r="B742">
        <f>COUNTIF(Transactions!C:C,A742)</f>
        <v>1</v>
      </c>
    </row>
    <row r="743" spans="1:2" x14ac:dyDescent="0.4">
      <c r="A743" t="s">
        <v>3492</v>
      </c>
      <c r="B743">
        <f>COUNTIF(Transactions!C:C,A743)</f>
        <v>1</v>
      </c>
    </row>
    <row r="744" spans="1:2" x14ac:dyDescent="0.4">
      <c r="A744" t="s">
        <v>3493</v>
      </c>
      <c r="B744">
        <f>COUNTIF(Transactions!C:C,A744)</f>
        <v>1</v>
      </c>
    </row>
    <row r="745" spans="1:2" x14ac:dyDescent="0.4">
      <c r="A745" t="s">
        <v>3494</v>
      </c>
      <c r="B745">
        <f>COUNTIF(Transactions!C:C,A745)</f>
        <v>1</v>
      </c>
    </row>
    <row r="746" spans="1:2" x14ac:dyDescent="0.4">
      <c r="A746" t="s">
        <v>3495</v>
      </c>
      <c r="B746">
        <f>COUNTIF(Transactions!C:C,A746)</f>
        <v>1</v>
      </c>
    </row>
    <row r="747" spans="1:2" x14ac:dyDescent="0.4">
      <c r="A747" t="s">
        <v>3496</v>
      </c>
      <c r="B747">
        <f>COUNTIF(Transactions!C:C,A747)</f>
        <v>1</v>
      </c>
    </row>
    <row r="748" spans="1:2" x14ac:dyDescent="0.4">
      <c r="A748" t="s">
        <v>3497</v>
      </c>
      <c r="B748">
        <f>COUNTIF(Transactions!C:C,A748)</f>
        <v>1</v>
      </c>
    </row>
    <row r="749" spans="1:2" x14ac:dyDescent="0.4">
      <c r="A749" t="s">
        <v>3498</v>
      </c>
      <c r="B749">
        <f>COUNTIF(Transactions!C:C,A749)</f>
        <v>1</v>
      </c>
    </row>
    <row r="750" spans="1:2" x14ac:dyDescent="0.4">
      <c r="A750" t="s">
        <v>3499</v>
      </c>
      <c r="B750">
        <f>COUNTIF(Transactions!C:C,A750)</f>
        <v>1</v>
      </c>
    </row>
    <row r="751" spans="1:2" x14ac:dyDescent="0.4">
      <c r="A751" t="s">
        <v>3501</v>
      </c>
      <c r="B751">
        <f>COUNTIF(Transactions!C:C,A751)</f>
        <v>1</v>
      </c>
    </row>
    <row r="752" spans="1:2" x14ac:dyDescent="0.4">
      <c r="A752" t="s">
        <v>3502</v>
      </c>
      <c r="B752">
        <f>COUNTIF(Transactions!C:C,A752)</f>
        <v>1</v>
      </c>
    </row>
    <row r="753" spans="1:2" x14ac:dyDescent="0.4">
      <c r="A753" t="s">
        <v>3503</v>
      </c>
      <c r="B753">
        <f>COUNTIF(Transactions!C:C,A753)</f>
        <v>1</v>
      </c>
    </row>
    <row r="754" spans="1:2" x14ac:dyDescent="0.4">
      <c r="A754" t="s">
        <v>3504</v>
      </c>
      <c r="B754">
        <f>COUNTIF(Transactions!C:C,A754)</f>
        <v>1</v>
      </c>
    </row>
    <row r="755" spans="1:2" x14ac:dyDescent="0.4">
      <c r="A755" t="s">
        <v>3505</v>
      </c>
      <c r="B755">
        <f>COUNTIF(Transactions!C:C,A755)</f>
        <v>1</v>
      </c>
    </row>
    <row r="756" spans="1:2" x14ac:dyDescent="0.4">
      <c r="A756" t="s">
        <v>3506</v>
      </c>
      <c r="B756">
        <f>COUNTIF(Transactions!C:C,A756)</f>
        <v>1</v>
      </c>
    </row>
    <row r="757" spans="1:2" x14ac:dyDescent="0.4">
      <c r="A757" t="s">
        <v>3507</v>
      </c>
      <c r="B757">
        <f>COUNTIF(Transactions!C:C,A757)</f>
        <v>1</v>
      </c>
    </row>
    <row r="758" spans="1:2" x14ac:dyDescent="0.4">
      <c r="A758" t="s">
        <v>3508</v>
      </c>
      <c r="B758">
        <f>COUNTIF(Transactions!C:C,A758)</f>
        <v>1</v>
      </c>
    </row>
    <row r="759" spans="1:2" x14ac:dyDescent="0.4">
      <c r="A759" t="s">
        <v>3509</v>
      </c>
      <c r="B759">
        <f>COUNTIF(Transactions!C:C,A759)</f>
        <v>1</v>
      </c>
    </row>
    <row r="760" spans="1:2" x14ac:dyDescent="0.4">
      <c r="A760" t="s">
        <v>3510</v>
      </c>
      <c r="B760">
        <f>COUNTIF(Transactions!C:C,A760)</f>
        <v>1</v>
      </c>
    </row>
    <row r="761" spans="1:2" x14ac:dyDescent="0.4">
      <c r="A761" t="s">
        <v>3511</v>
      </c>
      <c r="B761">
        <f>COUNTIF(Transactions!C:C,A761)</f>
        <v>1</v>
      </c>
    </row>
    <row r="762" spans="1:2" x14ac:dyDescent="0.4">
      <c r="A762" t="s">
        <v>3512</v>
      </c>
      <c r="B762">
        <f>COUNTIF(Transactions!C:C,A762)</f>
        <v>1</v>
      </c>
    </row>
    <row r="763" spans="1:2" x14ac:dyDescent="0.4">
      <c r="A763" t="s">
        <v>3513</v>
      </c>
      <c r="B763">
        <f>COUNTIF(Transactions!C:C,A763)</f>
        <v>1</v>
      </c>
    </row>
    <row r="764" spans="1:2" x14ac:dyDescent="0.4">
      <c r="A764" t="s">
        <v>3514</v>
      </c>
      <c r="B764">
        <f>COUNTIF(Transactions!C:C,A764)</f>
        <v>1</v>
      </c>
    </row>
    <row r="765" spans="1:2" x14ac:dyDescent="0.4">
      <c r="A765" t="s">
        <v>3515</v>
      </c>
      <c r="B765">
        <f>COUNTIF(Transactions!C:C,A765)</f>
        <v>1</v>
      </c>
    </row>
    <row r="766" spans="1:2" x14ac:dyDescent="0.4">
      <c r="A766" t="s">
        <v>3516</v>
      </c>
      <c r="B766">
        <f>COUNTIF(Transactions!C:C,A766)</f>
        <v>1</v>
      </c>
    </row>
    <row r="767" spans="1:2" x14ac:dyDescent="0.4">
      <c r="A767" t="s">
        <v>3517</v>
      </c>
      <c r="B767">
        <f>COUNTIF(Transactions!C:C,A767)</f>
        <v>1</v>
      </c>
    </row>
    <row r="768" spans="1:2" x14ac:dyDescent="0.4">
      <c r="A768" t="s">
        <v>3518</v>
      </c>
      <c r="B768">
        <f>COUNTIF(Transactions!C:C,A768)</f>
        <v>1</v>
      </c>
    </row>
    <row r="769" spans="1:2" x14ac:dyDescent="0.4">
      <c r="A769" t="s">
        <v>3519</v>
      </c>
      <c r="B769">
        <f>COUNTIF(Transactions!C:C,A769)</f>
        <v>1</v>
      </c>
    </row>
    <row r="770" spans="1:2" x14ac:dyDescent="0.4">
      <c r="A770" t="s">
        <v>3520</v>
      </c>
      <c r="B770">
        <f>COUNTIF(Transactions!C:C,A770)</f>
        <v>1</v>
      </c>
    </row>
    <row r="771" spans="1:2" x14ac:dyDescent="0.4">
      <c r="A771" t="s">
        <v>3521</v>
      </c>
      <c r="B771">
        <f>COUNTIF(Transactions!C:C,A771)</f>
        <v>1</v>
      </c>
    </row>
    <row r="772" spans="1:2" x14ac:dyDescent="0.4">
      <c r="A772" t="s">
        <v>3522</v>
      </c>
      <c r="B772">
        <f>COUNTIF(Transactions!C:C,A772)</f>
        <v>1</v>
      </c>
    </row>
    <row r="773" spans="1:2" x14ac:dyDescent="0.4">
      <c r="A773" t="s">
        <v>3523</v>
      </c>
      <c r="B773">
        <f>COUNTIF(Transactions!C:C,A773)</f>
        <v>1</v>
      </c>
    </row>
    <row r="774" spans="1:2" x14ac:dyDescent="0.4">
      <c r="A774" t="s">
        <v>3524</v>
      </c>
      <c r="B774">
        <f>COUNTIF(Transactions!C:C,A774)</f>
        <v>1</v>
      </c>
    </row>
    <row r="775" spans="1:2" x14ac:dyDescent="0.4">
      <c r="A775" t="s">
        <v>3525</v>
      </c>
      <c r="B775">
        <f>COUNTIF(Transactions!C:C,A775)</f>
        <v>1</v>
      </c>
    </row>
    <row r="776" spans="1:2" x14ac:dyDescent="0.4">
      <c r="A776" t="s">
        <v>3526</v>
      </c>
      <c r="B776">
        <f>COUNTIF(Transactions!C:C,A776)</f>
        <v>1</v>
      </c>
    </row>
    <row r="777" spans="1:2" x14ac:dyDescent="0.4">
      <c r="A777" t="s">
        <v>3527</v>
      </c>
      <c r="B777">
        <f>COUNTIF(Transactions!C:C,A777)</f>
        <v>1</v>
      </c>
    </row>
    <row r="778" spans="1:2" x14ac:dyDescent="0.4">
      <c r="A778" t="s">
        <v>3528</v>
      </c>
      <c r="B778">
        <f>COUNTIF(Transactions!C:C,A778)</f>
        <v>1</v>
      </c>
    </row>
    <row r="779" spans="1:2" x14ac:dyDescent="0.4">
      <c r="A779" t="s">
        <v>3529</v>
      </c>
      <c r="B779">
        <f>COUNTIF(Transactions!C:C,A779)</f>
        <v>1</v>
      </c>
    </row>
    <row r="780" spans="1:2" x14ac:dyDescent="0.4">
      <c r="A780" t="s">
        <v>3530</v>
      </c>
      <c r="B780">
        <f>COUNTIF(Transactions!C:C,A780)</f>
        <v>1</v>
      </c>
    </row>
    <row r="781" spans="1:2" x14ac:dyDescent="0.4">
      <c r="A781" t="s">
        <v>3531</v>
      </c>
      <c r="B781">
        <f>COUNTIF(Transactions!C:C,A781)</f>
        <v>1</v>
      </c>
    </row>
    <row r="782" spans="1:2" x14ac:dyDescent="0.4">
      <c r="A782" t="s">
        <v>3532</v>
      </c>
      <c r="B782">
        <f>COUNTIF(Transactions!C:C,A782)</f>
        <v>1</v>
      </c>
    </row>
    <row r="783" spans="1:2" x14ac:dyDescent="0.4">
      <c r="A783" t="s">
        <v>3533</v>
      </c>
      <c r="B783">
        <f>COUNTIF(Transactions!C:C,A783)</f>
        <v>1</v>
      </c>
    </row>
    <row r="784" spans="1:2" x14ac:dyDescent="0.4">
      <c r="A784" t="s">
        <v>3534</v>
      </c>
      <c r="B784">
        <f>COUNTIF(Transactions!C:C,A784)</f>
        <v>1</v>
      </c>
    </row>
    <row r="785" spans="1:2" x14ac:dyDescent="0.4">
      <c r="A785" t="s">
        <v>3535</v>
      </c>
      <c r="B785">
        <f>COUNTIF(Transactions!C:C,A785)</f>
        <v>1</v>
      </c>
    </row>
    <row r="786" spans="1:2" x14ac:dyDescent="0.4">
      <c r="A786" t="s">
        <v>3536</v>
      </c>
      <c r="B786">
        <f>COUNTIF(Transactions!C:C,A786)</f>
        <v>1</v>
      </c>
    </row>
    <row r="787" spans="1:2" x14ac:dyDescent="0.4">
      <c r="A787" t="s">
        <v>3537</v>
      </c>
      <c r="B787">
        <f>COUNTIF(Transactions!C:C,A787)</f>
        <v>1</v>
      </c>
    </row>
    <row r="788" spans="1:2" x14ac:dyDescent="0.4">
      <c r="A788" t="s">
        <v>3538</v>
      </c>
      <c r="B788">
        <f>COUNTIF(Transactions!C:C,A788)</f>
        <v>1</v>
      </c>
    </row>
    <row r="789" spans="1:2" x14ac:dyDescent="0.4">
      <c r="A789" t="s">
        <v>3539</v>
      </c>
      <c r="B789">
        <f>COUNTIF(Transactions!C:C,A789)</f>
        <v>1</v>
      </c>
    </row>
    <row r="790" spans="1:2" x14ac:dyDescent="0.4">
      <c r="A790" t="s">
        <v>3540</v>
      </c>
      <c r="B790">
        <f>COUNTIF(Transactions!C:C,A790)</f>
        <v>1</v>
      </c>
    </row>
    <row r="791" spans="1:2" x14ac:dyDescent="0.4">
      <c r="A791" t="s">
        <v>3541</v>
      </c>
      <c r="B791">
        <f>COUNTIF(Transactions!C:C,A791)</f>
        <v>1</v>
      </c>
    </row>
    <row r="792" spans="1:2" x14ac:dyDescent="0.4">
      <c r="A792" t="s">
        <v>3542</v>
      </c>
      <c r="B792">
        <f>COUNTIF(Transactions!C:C,A792)</f>
        <v>1</v>
      </c>
    </row>
    <row r="793" spans="1:2" x14ac:dyDescent="0.4">
      <c r="A793" t="s">
        <v>3543</v>
      </c>
      <c r="B793">
        <f>COUNTIF(Transactions!C:C,A793)</f>
        <v>1</v>
      </c>
    </row>
    <row r="794" spans="1:2" x14ac:dyDescent="0.4">
      <c r="A794" t="s">
        <v>3544</v>
      </c>
      <c r="B794">
        <f>COUNTIF(Transactions!C:C,A794)</f>
        <v>1</v>
      </c>
    </row>
    <row r="795" spans="1:2" x14ac:dyDescent="0.4">
      <c r="A795" t="s">
        <v>3545</v>
      </c>
      <c r="B795">
        <f>COUNTIF(Transactions!C:C,A795)</f>
        <v>1</v>
      </c>
    </row>
    <row r="796" spans="1:2" x14ac:dyDescent="0.4">
      <c r="A796" t="s">
        <v>3546</v>
      </c>
      <c r="B796">
        <f>COUNTIF(Transactions!C:C,A796)</f>
        <v>1</v>
      </c>
    </row>
    <row r="797" spans="1:2" x14ac:dyDescent="0.4">
      <c r="A797" t="s">
        <v>3547</v>
      </c>
      <c r="B797">
        <f>COUNTIF(Transactions!C:C,A797)</f>
        <v>1</v>
      </c>
    </row>
    <row r="798" spans="1:2" x14ac:dyDescent="0.4">
      <c r="A798" t="s">
        <v>3548</v>
      </c>
      <c r="B798">
        <f>COUNTIF(Transactions!C:C,A798)</f>
        <v>1</v>
      </c>
    </row>
    <row r="799" spans="1:2" x14ac:dyDescent="0.4">
      <c r="A799" t="s">
        <v>3549</v>
      </c>
      <c r="B799">
        <f>COUNTIF(Transactions!C:C,A799)</f>
        <v>1</v>
      </c>
    </row>
    <row r="800" spans="1:2" x14ac:dyDescent="0.4">
      <c r="A800" t="s">
        <v>3550</v>
      </c>
      <c r="B800">
        <f>COUNTIF(Transactions!C:C,A800)</f>
        <v>1</v>
      </c>
    </row>
    <row r="801" spans="1:2" x14ac:dyDescent="0.4">
      <c r="A801" t="s">
        <v>3551</v>
      </c>
      <c r="B801">
        <f>COUNTIF(Transactions!C:C,A801)</f>
        <v>1</v>
      </c>
    </row>
    <row r="802" spans="1:2" x14ac:dyDescent="0.4">
      <c r="A802" t="s">
        <v>3552</v>
      </c>
      <c r="B802">
        <f>COUNTIF(Transactions!C:C,A802)</f>
        <v>1</v>
      </c>
    </row>
    <row r="803" spans="1:2" x14ac:dyDescent="0.4">
      <c r="A803" t="s">
        <v>3553</v>
      </c>
      <c r="B803">
        <f>COUNTIF(Transactions!C:C,A803)</f>
        <v>1</v>
      </c>
    </row>
    <row r="804" spans="1:2" x14ac:dyDescent="0.4">
      <c r="A804" t="s">
        <v>3554</v>
      </c>
      <c r="B804">
        <f>COUNTIF(Transactions!C:C,A804)</f>
        <v>1</v>
      </c>
    </row>
    <row r="805" spans="1:2" x14ac:dyDescent="0.4">
      <c r="A805" t="s">
        <v>3555</v>
      </c>
      <c r="B805">
        <f>COUNTIF(Transactions!C:C,A805)</f>
        <v>1</v>
      </c>
    </row>
    <row r="806" spans="1:2" x14ac:dyDescent="0.4">
      <c r="A806" t="s">
        <v>3556</v>
      </c>
      <c r="B806">
        <f>COUNTIF(Transactions!C:C,A806)</f>
        <v>1</v>
      </c>
    </row>
    <row r="807" spans="1:2" x14ac:dyDescent="0.4">
      <c r="A807" t="s">
        <v>3557</v>
      </c>
      <c r="B807">
        <f>COUNTIF(Transactions!C:C,A807)</f>
        <v>1</v>
      </c>
    </row>
    <row r="808" spans="1:2" x14ac:dyDescent="0.4">
      <c r="A808" t="s">
        <v>3558</v>
      </c>
      <c r="B808">
        <f>COUNTIF(Transactions!C:C,A808)</f>
        <v>1</v>
      </c>
    </row>
    <row r="809" spans="1:2" x14ac:dyDescent="0.4">
      <c r="A809" t="s">
        <v>3559</v>
      </c>
      <c r="B809">
        <f>COUNTIF(Transactions!C:C,A809)</f>
        <v>1</v>
      </c>
    </row>
    <row r="810" spans="1:2" x14ac:dyDescent="0.4">
      <c r="A810" t="s">
        <v>3560</v>
      </c>
      <c r="B810">
        <f>COUNTIF(Transactions!C:C,A810)</f>
        <v>1</v>
      </c>
    </row>
    <row r="811" spans="1:2" x14ac:dyDescent="0.4">
      <c r="A811" t="s">
        <v>3561</v>
      </c>
      <c r="B811">
        <f>COUNTIF(Transactions!C:C,A811)</f>
        <v>1</v>
      </c>
    </row>
    <row r="812" spans="1:2" x14ac:dyDescent="0.4">
      <c r="A812" t="s">
        <v>3562</v>
      </c>
      <c r="B812">
        <f>COUNTIF(Transactions!C:C,A812)</f>
        <v>1</v>
      </c>
    </row>
    <row r="813" spans="1:2" x14ac:dyDescent="0.4">
      <c r="A813" t="s">
        <v>3563</v>
      </c>
      <c r="B813">
        <f>COUNTIF(Transactions!C:C,A813)</f>
        <v>1</v>
      </c>
    </row>
    <row r="814" spans="1:2" x14ac:dyDescent="0.4">
      <c r="A814" t="s">
        <v>3564</v>
      </c>
      <c r="B814">
        <f>COUNTIF(Transactions!C:C,A814)</f>
        <v>1</v>
      </c>
    </row>
    <row r="815" spans="1:2" x14ac:dyDescent="0.4">
      <c r="A815" t="s">
        <v>3565</v>
      </c>
      <c r="B815">
        <f>COUNTIF(Transactions!C:C,A815)</f>
        <v>1</v>
      </c>
    </row>
    <row r="816" spans="1:2" x14ac:dyDescent="0.4">
      <c r="A816" t="s">
        <v>3566</v>
      </c>
      <c r="B816">
        <f>COUNTIF(Transactions!C:C,A816)</f>
        <v>1</v>
      </c>
    </row>
    <row r="817" spans="1:2" x14ac:dyDescent="0.4">
      <c r="A817" t="s">
        <v>3567</v>
      </c>
      <c r="B817">
        <f>COUNTIF(Transactions!C:C,A817)</f>
        <v>1</v>
      </c>
    </row>
    <row r="818" spans="1:2" x14ac:dyDescent="0.4">
      <c r="A818" t="s">
        <v>3568</v>
      </c>
      <c r="B818">
        <f>COUNTIF(Transactions!C:C,A818)</f>
        <v>1</v>
      </c>
    </row>
    <row r="819" spans="1:2" x14ac:dyDescent="0.4">
      <c r="A819" t="s">
        <v>3569</v>
      </c>
      <c r="B819">
        <f>COUNTIF(Transactions!C:C,A819)</f>
        <v>1</v>
      </c>
    </row>
    <row r="820" spans="1:2" x14ac:dyDescent="0.4">
      <c r="A820" t="s">
        <v>3570</v>
      </c>
      <c r="B820">
        <f>COUNTIF(Transactions!C:C,A820)</f>
        <v>1</v>
      </c>
    </row>
    <row r="821" spans="1:2" x14ac:dyDescent="0.4">
      <c r="A821" t="s">
        <v>3571</v>
      </c>
      <c r="B821">
        <f>COUNTIF(Transactions!C:C,A821)</f>
        <v>1</v>
      </c>
    </row>
    <row r="822" spans="1:2" x14ac:dyDescent="0.4">
      <c r="A822" t="s">
        <v>3572</v>
      </c>
      <c r="B822">
        <f>COUNTIF(Transactions!C:C,A822)</f>
        <v>1</v>
      </c>
    </row>
    <row r="823" spans="1:2" x14ac:dyDescent="0.4">
      <c r="A823" t="s">
        <v>3573</v>
      </c>
      <c r="B823">
        <f>COUNTIF(Transactions!C:C,A823)</f>
        <v>1</v>
      </c>
    </row>
    <row r="824" spans="1:2" x14ac:dyDescent="0.4">
      <c r="A824" t="s">
        <v>3574</v>
      </c>
      <c r="B824">
        <f>COUNTIF(Transactions!C:C,A824)</f>
        <v>1</v>
      </c>
    </row>
    <row r="825" spans="1:2" x14ac:dyDescent="0.4">
      <c r="A825" t="s">
        <v>3575</v>
      </c>
      <c r="B825">
        <f>COUNTIF(Transactions!C:C,A825)</f>
        <v>1</v>
      </c>
    </row>
    <row r="826" spans="1:2" x14ac:dyDescent="0.4">
      <c r="A826" t="s">
        <v>3576</v>
      </c>
      <c r="B826">
        <f>COUNTIF(Transactions!C:C,A826)</f>
        <v>1</v>
      </c>
    </row>
    <row r="827" spans="1:2" x14ac:dyDescent="0.4">
      <c r="A827" t="s">
        <v>3577</v>
      </c>
      <c r="B827">
        <f>COUNTIF(Transactions!C:C,A827)</f>
        <v>1</v>
      </c>
    </row>
    <row r="828" spans="1:2" x14ac:dyDescent="0.4">
      <c r="A828" t="s">
        <v>3578</v>
      </c>
      <c r="B828">
        <f>COUNTIF(Transactions!C:C,A828)</f>
        <v>1</v>
      </c>
    </row>
    <row r="829" spans="1:2" x14ac:dyDescent="0.4">
      <c r="A829" t="s">
        <v>3579</v>
      </c>
      <c r="B829">
        <f>COUNTIF(Transactions!C:C,A829)</f>
        <v>1</v>
      </c>
    </row>
    <row r="830" spans="1:2" x14ac:dyDescent="0.4">
      <c r="A830" t="s">
        <v>3580</v>
      </c>
      <c r="B830">
        <f>COUNTIF(Transactions!C:C,A830)</f>
        <v>1</v>
      </c>
    </row>
    <row r="831" spans="1:2" x14ac:dyDescent="0.4">
      <c r="A831" t="s">
        <v>3581</v>
      </c>
      <c r="B831">
        <f>COUNTIF(Transactions!C:C,A831)</f>
        <v>1</v>
      </c>
    </row>
    <row r="832" spans="1:2" x14ac:dyDescent="0.4">
      <c r="A832" t="s">
        <v>3582</v>
      </c>
      <c r="B832">
        <f>COUNTIF(Transactions!C:C,A832)</f>
        <v>1</v>
      </c>
    </row>
    <row r="833" spans="1:2" x14ac:dyDescent="0.4">
      <c r="A833" t="s">
        <v>3583</v>
      </c>
      <c r="B833">
        <f>COUNTIF(Transactions!C:C,A833)</f>
        <v>1</v>
      </c>
    </row>
    <row r="834" spans="1:2" x14ac:dyDescent="0.4">
      <c r="A834" t="s">
        <v>3584</v>
      </c>
      <c r="B834">
        <f>COUNTIF(Transactions!C:C,A834)</f>
        <v>1</v>
      </c>
    </row>
    <row r="835" spans="1:2" x14ac:dyDescent="0.4">
      <c r="A835" t="s">
        <v>3585</v>
      </c>
      <c r="B835">
        <f>COUNTIF(Transactions!C:C,A835)</f>
        <v>1</v>
      </c>
    </row>
    <row r="836" spans="1:2" x14ac:dyDescent="0.4">
      <c r="A836" t="s">
        <v>3586</v>
      </c>
      <c r="B836">
        <f>COUNTIF(Transactions!C:C,A836)</f>
        <v>1</v>
      </c>
    </row>
    <row r="837" spans="1:2" x14ac:dyDescent="0.4">
      <c r="A837" t="s">
        <v>3587</v>
      </c>
      <c r="B837">
        <f>COUNTIF(Transactions!C:C,A837)</f>
        <v>1</v>
      </c>
    </row>
    <row r="838" spans="1:2" x14ac:dyDescent="0.4">
      <c r="A838" t="s">
        <v>3588</v>
      </c>
      <c r="B838">
        <f>COUNTIF(Transactions!C:C,A838)</f>
        <v>1</v>
      </c>
    </row>
    <row r="839" spans="1:2" x14ac:dyDescent="0.4">
      <c r="A839" t="s">
        <v>3589</v>
      </c>
      <c r="B839">
        <f>COUNTIF(Transactions!C:C,A839)</f>
        <v>1</v>
      </c>
    </row>
    <row r="840" spans="1:2" x14ac:dyDescent="0.4">
      <c r="A840" t="s">
        <v>3590</v>
      </c>
      <c r="B840">
        <f>COUNTIF(Transactions!C:C,A840)</f>
        <v>1</v>
      </c>
    </row>
    <row r="841" spans="1:2" x14ac:dyDescent="0.4">
      <c r="A841" t="s">
        <v>3591</v>
      </c>
      <c r="B841">
        <f>COUNTIF(Transactions!C:C,A841)</f>
        <v>1</v>
      </c>
    </row>
    <row r="842" spans="1:2" x14ac:dyDescent="0.4">
      <c r="A842" t="s">
        <v>3592</v>
      </c>
      <c r="B842">
        <f>COUNTIF(Transactions!C:C,A842)</f>
        <v>1</v>
      </c>
    </row>
    <row r="843" spans="1:2" x14ac:dyDescent="0.4">
      <c r="A843" t="s">
        <v>3593</v>
      </c>
      <c r="B843">
        <f>COUNTIF(Transactions!C:C,A843)</f>
        <v>1</v>
      </c>
    </row>
    <row r="844" spans="1:2" x14ac:dyDescent="0.4">
      <c r="A844" t="s">
        <v>3594</v>
      </c>
      <c r="B844">
        <f>COUNTIF(Transactions!C:C,A844)</f>
        <v>1</v>
      </c>
    </row>
    <row r="845" spans="1:2" x14ac:dyDescent="0.4">
      <c r="A845" t="s">
        <v>3595</v>
      </c>
      <c r="B845">
        <f>COUNTIF(Transactions!C:C,A845)</f>
        <v>1</v>
      </c>
    </row>
    <row r="846" spans="1:2" x14ac:dyDescent="0.4">
      <c r="A846" t="s">
        <v>3596</v>
      </c>
      <c r="B846">
        <f>COUNTIF(Transactions!C:C,A846)</f>
        <v>1</v>
      </c>
    </row>
    <row r="847" spans="1:2" x14ac:dyDescent="0.4">
      <c r="A847" t="s">
        <v>3597</v>
      </c>
      <c r="B847">
        <f>COUNTIF(Transactions!C:C,A847)</f>
        <v>1</v>
      </c>
    </row>
    <row r="848" spans="1:2" x14ac:dyDescent="0.4">
      <c r="A848" t="s">
        <v>3598</v>
      </c>
      <c r="B848">
        <f>COUNTIF(Transactions!C:C,A848)</f>
        <v>1</v>
      </c>
    </row>
    <row r="849" spans="1:2" x14ac:dyDescent="0.4">
      <c r="A849" t="s">
        <v>3599</v>
      </c>
      <c r="B849">
        <f>COUNTIF(Transactions!C:C,A849)</f>
        <v>1</v>
      </c>
    </row>
    <row r="850" spans="1:2" x14ac:dyDescent="0.4">
      <c r="A850" t="s">
        <v>3600</v>
      </c>
      <c r="B850">
        <f>COUNTIF(Transactions!C:C,A850)</f>
        <v>1</v>
      </c>
    </row>
  </sheetData>
  <sortState xmlns:xlrd2="http://schemas.microsoft.com/office/spreadsheetml/2017/richdata2" ref="A2:B906">
    <sortCondition descending="1" ref="B1:B9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FBEF-412C-4C3F-988D-E01949878CE6}">
  <dimension ref="A1:G15"/>
  <sheetViews>
    <sheetView workbookViewId="0">
      <selection activeCell="C8" sqref="C8"/>
    </sheetView>
  </sheetViews>
  <sheetFormatPr defaultRowHeight="14.6" x14ac:dyDescent="0.4"/>
  <cols>
    <col min="1" max="1" width="37.69140625" bestFit="1" customWidth="1"/>
    <col min="2" max="3" width="14.53515625" bestFit="1" customWidth="1"/>
    <col min="4" max="4" width="26.69140625" customWidth="1"/>
    <col min="5" max="5" width="12.3828125" bestFit="1" customWidth="1"/>
    <col min="6" max="6" width="17" bestFit="1" customWidth="1"/>
    <col min="7" max="7" width="11.84375" bestFit="1" customWidth="1"/>
  </cols>
  <sheetData>
    <row r="1" spans="1:7" x14ac:dyDescent="0.4">
      <c r="A1" t="s">
        <v>1826</v>
      </c>
      <c r="B1" t="s">
        <v>1856</v>
      </c>
      <c r="C1" t="s">
        <v>1857</v>
      </c>
      <c r="D1" t="s">
        <v>3604</v>
      </c>
      <c r="E1" t="s">
        <v>3605</v>
      </c>
      <c r="F1" t="s">
        <v>3606</v>
      </c>
    </row>
    <row r="2" spans="1:7" x14ac:dyDescent="0.4">
      <c r="A2" t="s">
        <v>1828</v>
      </c>
      <c r="B2" s="4">
        <v>1647924.9600000002</v>
      </c>
      <c r="C2" s="4">
        <v>955047.42</v>
      </c>
    </row>
    <row r="3" spans="1:7" x14ac:dyDescent="0.4">
      <c r="A3" t="s">
        <v>1830</v>
      </c>
      <c r="B3" s="4">
        <v>1544954.04</v>
      </c>
      <c r="C3" s="4">
        <v>919615.50000000012</v>
      </c>
    </row>
    <row r="4" spans="1:7" x14ac:dyDescent="0.4">
      <c r="A4" t="s">
        <v>1832</v>
      </c>
      <c r="B4" s="4">
        <v>1862862</v>
      </c>
      <c r="C4" s="4">
        <v>1192231.68</v>
      </c>
    </row>
    <row r="5" spans="1:7" x14ac:dyDescent="0.4">
      <c r="A5" t="s">
        <v>1834</v>
      </c>
      <c r="B5" s="4">
        <v>2022178.9000000011</v>
      </c>
      <c r="C5" s="4">
        <v>1168782.3000000005</v>
      </c>
    </row>
    <row r="6" spans="1:7" x14ac:dyDescent="0.4">
      <c r="A6" t="s">
        <v>1836</v>
      </c>
      <c r="B6" s="4">
        <v>1974226.3199999996</v>
      </c>
      <c r="C6" s="4">
        <v>1529057.6399999997</v>
      </c>
    </row>
    <row r="7" spans="1:7" x14ac:dyDescent="0.4">
      <c r="A7" t="s">
        <v>1838</v>
      </c>
      <c r="B7" s="4">
        <v>1773522.7799999996</v>
      </c>
      <c r="C7" s="4">
        <v>1407847.9799999995</v>
      </c>
    </row>
    <row r="8" spans="1:7" x14ac:dyDescent="0.4">
      <c r="A8" t="s">
        <v>1840</v>
      </c>
      <c r="B8" s="4">
        <v>1667704.7399999998</v>
      </c>
      <c r="C8" s="4">
        <v>1284324.3399999999</v>
      </c>
      <c r="D8" s="4">
        <f>C8-B8</f>
        <v>-383380.39999999991</v>
      </c>
      <c r="E8" s="8">
        <f>D8/B8</f>
        <v>-0.22988505747126434</v>
      </c>
      <c r="F8" s="5">
        <f>SUMIFS(Transactions!K:K,Transactions!E:E,Companies!A8,Transactions!N:N,2023)</f>
        <v>16735.760000000002</v>
      </c>
      <c r="G8" s="4"/>
    </row>
    <row r="9" spans="1:7" x14ac:dyDescent="0.4">
      <c r="A9" t="s">
        <v>1841</v>
      </c>
      <c r="B9" s="4">
        <v>1917295.9199999997</v>
      </c>
      <c r="C9" s="4">
        <v>1118422.6199999999</v>
      </c>
    </row>
    <row r="10" spans="1:7" x14ac:dyDescent="0.4">
      <c r="A10" t="s">
        <v>1842</v>
      </c>
      <c r="B10" s="4">
        <v>1823049.3599999999</v>
      </c>
      <c r="C10" s="4">
        <v>939146.64</v>
      </c>
    </row>
    <row r="11" spans="1:7" x14ac:dyDescent="0.4">
      <c r="A11" t="s">
        <v>1843</v>
      </c>
      <c r="B11" s="4">
        <v>1706549.6799999997</v>
      </c>
      <c r="C11" s="4">
        <v>1454445.7499999998</v>
      </c>
    </row>
    <row r="12" spans="1:7" x14ac:dyDescent="0.4">
      <c r="A12" t="s">
        <v>1845</v>
      </c>
      <c r="B12" s="4">
        <v>1879051.6600000001</v>
      </c>
      <c r="C12" s="4">
        <v>1240538.96</v>
      </c>
    </row>
    <row r="13" spans="1:7" x14ac:dyDescent="0.4">
      <c r="A13" t="s">
        <v>1847</v>
      </c>
      <c r="B13" s="4">
        <v>1391442.72</v>
      </c>
      <c r="C13" s="4">
        <v>1335032.8799999999</v>
      </c>
    </row>
    <row r="14" spans="1:7" x14ac:dyDescent="0.4">
      <c r="A14" t="s">
        <v>1848</v>
      </c>
      <c r="B14" s="4">
        <v>1193115.7</v>
      </c>
      <c r="C14" s="4">
        <v>886314.5199999999</v>
      </c>
    </row>
    <row r="15" spans="1:7" x14ac:dyDescent="0.4">
      <c r="A15" t="s">
        <v>1850</v>
      </c>
      <c r="B15" s="4">
        <v>1749695.3099999996</v>
      </c>
      <c r="C15" s="4">
        <v>1060421.3999999997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1E01-568E-4E54-8490-D753DD7C49F6}">
  <dimension ref="A1:C14"/>
  <sheetViews>
    <sheetView tabSelected="1" workbookViewId="0">
      <selection activeCell="A10" sqref="A10"/>
    </sheetView>
  </sheetViews>
  <sheetFormatPr defaultRowHeight="14.6" x14ac:dyDescent="0.4"/>
  <cols>
    <col min="1" max="1" width="96.15234375" bestFit="1" customWidth="1"/>
    <col min="2" max="2" width="52.69140625" bestFit="1" customWidth="1"/>
  </cols>
  <sheetData>
    <row r="1" spans="1:3" x14ac:dyDescent="0.4">
      <c r="A1" t="s">
        <v>1819</v>
      </c>
      <c r="B1" t="s">
        <v>1820</v>
      </c>
    </row>
    <row r="2" spans="1:3" x14ac:dyDescent="0.4">
      <c r="A2" t="s">
        <v>1818</v>
      </c>
      <c r="B2" s="6">
        <f>SUM(Transactions!I:I)</f>
        <v>369636.00414688792</v>
      </c>
    </row>
    <row r="3" spans="1:3" x14ac:dyDescent="0.4">
      <c r="A3" t="s">
        <v>1821</v>
      </c>
      <c r="B3" s="5">
        <f>AVERAGE(Transactions!I:I)</f>
        <v>408.43757364297005</v>
      </c>
    </row>
    <row r="4" spans="1:3" x14ac:dyDescent="0.4">
      <c r="A4" t="s">
        <v>1860</v>
      </c>
      <c r="B4" s="5">
        <f>AVERAGE(Transactions!L:L)</f>
        <v>285.56028729281769</v>
      </c>
      <c r="C4" s="5">
        <f>SUM(Transactions!K:K)/COUNT(Transactions!A2:A912)</f>
        <v>285.56028729281769</v>
      </c>
    </row>
    <row r="5" spans="1:3" x14ac:dyDescent="0.4">
      <c r="A5" t="s">
        <v>1822</v>
      </c>
      <c r="B5">
        <f>SUM(Transactions!P:P)</f>
        <v>461</v>
      </c>
    </row>
    <row r="6" spans="1:3" x14ac:dyDescent="0.4">
      <c r="A6" t="s">
        <v>1823</v>
      </c>
      <c r="B6" s="5">
        <f>MEDIAN(Transactions!I:I)</f>
        <v>294.497116976526</v>
      </c>
    </row>
    <row r="7" spans="1:3" x14ac:dyDescent="0.4">
      <c r="A7" t="s">
        <v>1824</v>
      </c>
      <c r="B7" t="s">
        <v>2800</v>
      </c>
    </row>
    <row r="8" spans="1:3" x14ac:dyDescent="0.4">
      <c r="A8" t="s">
        <v>1825</v>
      </c>
      <c r="B8">
        <f>COUNTBLANK(Transactions!K2:K906)</f>
        <v>35</v>
      </c>
    </row>
    <row r="9" spans="1:3" x14ac:dyDescent="0.4">
      <c r="A9" t="s">
        <v>3611</v>
      </c>
      <c r="B9" s="7">
        <f>AVERAGE(Transactions!R:R)</f>
        <v>59.234482758620686</v>
      </c>
      <c r="C9" s="11" t="s">
        <v>3631</v>
      </c>
    </row>
    <row r="10" spans="1:3" x14ac:dyDescent="0.4">
      <c r="A10" t="s">
        <v>3602</v>
      </c>
      <c r="B10">
        <f>COUNTIFS(Transactions!O:O,"Dec-2022")</f>
        <v>93</v>
      </c>
    </row>
    <row r="11" spans="1:3" x14ac:dyDescent="0.4">
      <c r="A11" t="s">
        <v>3603</v>
      </c>
      <c r="B11">
        <f>COUNTIFS(Transactions!N:N,"2023")</f>
        <v>748</v>
      </c>
    </row>
    <row r="12" spans="1:3" x14ac:dyDescent="0.4">
      <c r="A12" t="s">
        <v>1858</v>
      </c>
      <c r="B12" s="8">
        <f>Companies!E8</f>
        <v>-0.22988505747126434</v>
      </c>
    </row>
    <row r="13" spans="1:3" x14ac:dyDescent="0.4">
      <c r="A13" t="s">
        <v>1859</v>
      </c>
      <c r="B13" s="12" t="s">
        <v>3632</v>
      </c>
      <c r="C13">
        <f>SUMIFS(Transactions!K:K,Transactions!E:E,"Gerlach Inc",Transactions!N:N,2023)</f>
        <v>16735.760000000002</v>
      </c>
    </row>
    <row r="14" spans="1:3" x14ac:dyDescent="0.4">
      <c r="A14" t="s">
        <v>3613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Paid Month</vt:lpstr>
      <vt:lpstr>Transactions</vt:lpstr>
      <vt:lpstr>First Names</vt:lpstr>
      <vt:lpstr>Companies</vt:lpstr>
      <vt:lpstr>Practice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Halim</dc:creator>
  <cp:lastModifiedBy>Lukas Halim</cp:lastModifiedBy>
  <dcterms:created xsi:type="dcterms:W3CDTF">2023-11-10T00:22:43Z</dcterms:created>
  <dcterms:modified xsi:type="dcterms:W3CDTF">2024-10-29T12:42:15Z</dcterms:modified>
</cp:coreProperties>
</file>