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10.230.0.5\海外留学支援課\大学院学位取得型\2025年度（令和７年度）\2025募集要項\01_年度更新及び校正用\02HP用\"/>
    </mc:Choice>
  </mc:AlternateContent>
  <workbookProtection workbookPassword="8C52" lockStructure="1"/>
  <bookViews>
    <workbookView xWindow="0" yWindow="0" windowWidth="28800" windowHeight="11385"/>
  </bookViews>
  <sheets>
    <sheet name="入力シート" sheetId="11" r:id="rId1"/>
    <sheet name="様式1" sheetId="15" r:id="rId2"/>
    <sheet name="様式2-1" sheetId="22" r:id="rId3"/>
    <sheet name="様式2-2" sheetId="16" r:id="rId4"/>
    <sheet name="国・地域コード " sheetId="27" r:id="rId5"/>
    <sheet name="専門分野コード" sheetId="21" r:id="rId6"/>
    <sheet name="特別枠コード" sheetId="26" r:id="rId7"/>
    <sheet name="選択(非表示)" sheetId="12" state="hidden" r:id="rId8"/>
    <sheet name="マスタ抽出用（非表示）" sheetId="25" state="hidden" r:id="rId9"/>
  </sheets>
  <externalReferences>
    <externalReference r:id="rId10"/>
    <externalReference r:id="rId11"/>
  </externalReferences>
  <definedNames>
    <definedName name="_2025">'選択(非表示)'!$DS$3:$DS$12</definedName>
    <definedName name="_2026">'選択(非表示)'!$DT$3:$DT$6</definedName>
    <definedName name="_xlnm._FilterDatabase" localSheetId="4" hidden="1">'国・地域コード '!$A$4:$WVK$4</definedName>
    <definedName name="_xlnm._FilterDatabase" localSheetId="5" hidden="1">専門分野コード!$A$9:$E$9</definedName>
    <definedName name="_xlnm._FilterDatabase" localSheetId="6" hidden="1">特別枠コード!$A$7:$E$49</definedName>
    <definedName name="_xlnm._FilterDatabase" localSheetId="0" hidden="1">入力シート!$C$10:$Q$333</definedName>
    <definedName name="A">#REF!</definedName>
    <definedName name="_xlnm.Print_Area" localSheetId="4">'国・地域コード '!$A$2:$C$176</definedName>
    <definedName name="_xlnm.Print_Area" localSheetId="5">専門分野コード!$A$2:$E$75</definedName>
    <definedName name="_xlnm.Print_Area" localSheetId="6">特別枠コード!$A$2:$D$49</definedName>
    <definedName name="_xlnm.Print_Area" localSheetId="0">入力シート!$C$1:$Q$333</definedName>
    <definedName name="_xlnm.Print_Area" localSheetId="1">様式1!$C$2:$W$218</definedName>
    <definedName name="_xlnm.Print_Area" localSheetId="2">'様式2-1'!$C$2:$W$76</definedName>
    <definedName name="_xlnm.Print_Area" localSheetId="3">'様式2-2'!$C$2:$W$76</definedName>
    <definedName name="_xlnm.Print_Area">#REF!</definedName>
    <definedName name="_xlnm.Print_Titles" localSheetId="4">'国・地域コード '!$4:$4</definedName>
    <definedName name="英語">'選択(非表示)'!$AX$3:$AX$4</definedName>
    <definedName name="英語以外">'選択(非表示)'!$AY$3:$AY$6</definedName>
    <definedName name="開始・終了月">#REF!</definedName>
    <definedName name="語学能力試験結果">'選択(非表示)'!$AX$2:$AY$2</definedName>
    <definedName name="国公立設置形態">#REF!</definedName>
    <definedName name="国地域">#REF!</definedName>
    <definedName name="支援開始年月" localSheetId="8">'[1]選択(非表示)'!$DS$2:$DT$2</definedName>
    <definedName name="支援開始年月">'選択(非表示)'!$DS$2:$DT$2</definedName>
    <definedName name="支給対象月数">#REF!</definedName>
    <definedName name="申請書・データ提出日">#REF!</definedName>
    <definedName name="大学コード">#REF!</definedName>
    <definedName name="有無">#REF!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15" l="1"/>
  <c r="N267" i="11"/>
  <c r="AX3" i="25" a="1"/>
  <c r="FP3" i="25" a="1"/>
  <c r="FJ3" i="25" a="1"/>
  <c r="AL3" i="25" a="1"/>
  <c r="AH3" i="25" a="1"/>
  <c r="IS3" i="25" a="1"/>
  <c r="IT3" i="25" a="1"/>
  <c r="HH3" i="25" a="1"/>
  <c r="AM3" i="25" a="1"/>
  <c r="IR3" i="25" a="1"/>
  <c r="AN3" i="25" a="1"/>
  <c r="AA3" i="25" a="1"/>
  <c r="FK3" i="25" a="1"/>
  <c r="FL3" i="25" a="1"/>
  <c r="BA3" i="25" a="1"/>
  <c r="AZ3" i="25" a="1"/>
  <c r="AS3" i="25" a="1"/>
  <c r="AP3" i="25" a="1"/>
  <c r="FQ3" i="25" a="1"/>
  <c r="Z3" i="25" a="1"/>
  <c r="FH3" i="25" a="1"/>
  <c r="FI3" i="25" a="1"/>
  <c r="AO3" i="25" a="1"/>
  <c r="AY3" i="25" a="1"/>
  <c r="AT3" i="25" a="1"/>
  <c r="B3" i="25" a="1"/>
  <c r="IQ3" i="25" a="1"/>
  <c r="AR3" i="25" a="1"/>
  <c r="AI3" i="25" a="1"/>
  <c r="AU3" i="25" a="1"/>
  <c r="AW3" i="25" a="1"/>
  <c r="FG3" i="25" a="1"/>
  <c r="AQ3" i="25" a="1"/>
  <c r="HI3" i="25" a="1"/>
  <c r="AV3" i="25" a="1"/>
  <c r="FP3" i="25" l="1"/>
  <c r="FQ3" i="25"/>
  <c r="AA3" i="25"/>
  <c r="FJ3" i="25"/>
  <c r="FL3" i="25"/>
  <c r="FK3" i="25"/>
  <c r="FI3" i="25"/>
  <c r="FG3" i="25"/>
  <c r="FH3" i="25"/>
  <c r="IQ3" i="25"/>
  <c r="IT3" i="25"/>
  <c r="IR3" i="25"/>
  <c r="IS3" i="25"/>
  <c r="HI3" i="25"/>
  <c r="HH3" i="25"/>
  <c r="AI3" i="25"/>
  <c r="AL3" i="25"/>
  <c r="AM3" i="25"/>
  <c r="AH3" i="25"/>
  <c r="AN3" i="25"/>
  <c r="AO3" i="25"/>
  <c r="AP3" i="25"/>
  <c r="AV3" i="25"/>
  <c r="AZ3" i="25"/>
  <c r="AR3" i="25"/>
  <c r="AS3" i="25"/>
  <c r="AW3" i="25"/>
  <c r="BA3" i="25"/>
  <c r="AU3" i="25"/>
  <c r="AT3" i="25"/>
  <c r="AX3" i="25"/>
  <c r="AY3" i="25"/>
  <c r="AQ3" i="25"/>
  <c r="Z3" i="25"/>
  <c r="B3" i="25"/>
  <c r="F182" i="15"/>
  <c r="L251" i="11" l="1"/>
  <c r="L306" i="11"/>
  <c r="U9" i="16" l="1"/>
  <c r="U9" i="22"/>
  <c r="L40" i="11" l="1"/>
  <c r="U2" i="15" s="1"/>
  <c r="L39" i="11"/>
  <c r="U169" i="15" l="1"/>
  <c r="U70" i="15"/>
  <c r="J211" i="15"/>
  <c r="P209" i="15"/>
  <c r="J209" i="15"/>
  <c r="F12" i="11"/>
  <c r="B11" i="11"/>
  <c r="B12" i="11"/>
  <c r="L293" i="11" l="1"/>
  <c r="L292" i="11"/>
  <c r="HJ3" i="25" a="1"/>
  <c r="HK3" i="25" a="1"/>
  <c r="HK3" i="25" l="1"/>
  <c r="HJ3" i="25"/>
  <c r="R9" i="16"/>
  <c r="R9" i="22"/>
  <c r="B293" i="11"/>
  <c r="B292" i="11"/>
  <c r="B291" i="11"/>
  <c r="A291" i="11"/>
  <c r="A292" i="11" s="1"/>
  <c r="A293" i="11" s="1"/>
  <c r="B290" i="11"/>
  <c r="L347" i="11"/>
  <c r="L348" i="11"/>
  <c r="B348" i="11" l="1"/>
  <c r="B347" i="11" l="1"/>
  <c r="B346" i="11"/>
  <c r="A346" i="11"/>
  <c r="A347" i="11" s="1"/>
  <c r="A348" i="11" s="1"/>
  <c r="B345" i="11"/>
  <c r="K52" i="11" l="1"/>
  <c r="K47" i="11"/>
  <c r="J203" i="15" l="1"/>
  <c r="P203" i="15"/>
  <c r="F13" i="11" l="1"/>
  <c r="F14" i="11" s="1"/>
  <c r="F15" i="11" s="1"/>
  <c r="F16" i="11" s="1"/>
  <c r="F17" i="11" s="1"/>
  <c r="F18" i="11" s="1"/>
  <c r="F19" i="11" s="1"/>
  <c r="F20" i="11" s="1"/>
  <c r="F21" i="11" s="1"/>
  <c r="F22" i="11" s="1"/>
  <c r="F23" i="11" s="1"/>
  <c r="F24" i="11" s="1"/>
  <c r="F25" i="11" s="1"/>
  <c r="F26" i="11" s="1"/>
  <c r="F27" i="11" s="1"/>
  <c r="F28" i="11" s="1"/>
  <c r="F29" i="11" s="1"/>
  <c r="F30" i="11" s="1"/>
  <c r="N344" i="11" l="1"/>
  <c r="F33" i="15"/>
  <c r="H54" i="15"/>
  <c r="B42" i="11"/>
  <c r="B43" i="11"/>
  <c r="B41" i="11"/>
  <c r="B40" i="11"/>
  <c r="N289" i="11" l="1"/>
  <c r="F31" i="15"/>
  <c r="U2" i="16"/>
  <c r="U2" i="22"/>
  <c r="M31" i="15"/>
  <c r="L329" i="11"/>
  <c r="L328" i="11"/>
  <c r="L274" i="11" l="1"/>
  <c r="L273" i="11"/>
  <c r="P54" i="15"/>
  <c r="L214" i="15"/>
  <c r="J205" i="15"/>
  <c r="J207" i="15"/>
  <c r="F41" i="15"/>
  <c r="J201" i="15"/>
  <c r="J199" i="15"/>
  <c r="B230" i="11"/>
  <c r="B227" i="11"/>
  <c r="FT3" i="25" a="1"/>
  <c r="BP3" i="25" a="1"/>
  <c r="FN3" i="25" a="1"/>
  <c r="FW3" i="25" a="1"/>
  <c r="EL3" i="25" a="1"/>
  <c r="CL3" i="25" a="1"/>
  <c r="X3" i="25" a="1"/>
  <c r="DO3" i="25" a="1"/>
  <c r="BC3" i="25" a="1"/>
  <c r="EX3" i="25" a="1"/>
  <c r="FU3" i="25" a="1"/>
  <c r="CR3" i="25" a="1"/>
  <c r="T3" i="25" a="1"/>
  <c r="DQ3" i="25" a="1"/>
  <c r="FD3" i="25" a="1"/>
  <c r="HD3" i="25" a="1"/>
  <c r="EI3" i="25" a="1"/>
  <c r="DR3" i="25" a="1"/>
  <c r="CU3" i="25" a="1"/>
  <c r="EG3" i="25" a="1"/>
  <c r="EE3" i="25" a="1"/>
  <c r="FV3" i="25" a="1"/>
  <c r="U3" i="25" a="1"/>
  <c r="DU3" i="25" a="1"/>
  <c r="HF3" i="25" a="1"/>
  <c r="EQ3" i="25" a="1"/>
  <c r="EN3" i="25" a="1"/>
  <c r="CA3" i="25" a="1"/>
  <c r="EH3" i="25" a="1"/>
  <c r="J3" i="25" a="1"/>
  <c r="DL3" i="25" a="1"/>
  <c r="CN3" i="25" a="1"/>
  <c r="BY3" i="25" a="1"/>
  <c r="DM3" i="25" a="1"/>
  <c r="EA3" i="25" a="1"/>
  <c r="H3" i="25" a="1"/>
  <c r="EM3" i="25" a="1"/>
  <c r="DA3" i="25" a="1"/>
  <c r="HC3" i="25" a="1"/>
  <c r="FC3" i="25" a="1"/>
  <c r="DX3" i="25" a="1"/>
  <c r="DD3" i="25" a="1"/>
  <c r="EV3" i="25" a="1"/>
  <c r="DI3" i="25" a="1"/>
  <c r="BT3" i="25" a="1"/>
  <c r="EJ3" i="25" a="1"/>
  <c r="S3" i="25" a="1"/>
  <c r="DB3" i="25" a="1"/>
  <c r="FR3" i="25" a="1"/>
  <c r="DH3" i="25" a="1"/>
  <c r="CO3" i="25" a="1"/>
  <c r="FB3" i="25" a="1"/>
  <c r="BO3" i="25" a="1"/>
  <c r="FO3" i="25" a="1"/>
  <c r="EY3" i="25" a="1"/>
  <c r="D3" i="25" a="1"/>
  <c r="AE3" i="25" a="1"/>
  <c r="DS3" i="25" a="1"/>
  <c r="CM3" i="25" a="1"/>
  <c r="HO3" i="25" a="1"/>
  <c r="CS3" i="25" a="1"/>
  <c r="CV3" i="25" a="1"/>
  <c r="AF3" i="25" a="1"/>
  <c r="CG3" i="25" a="1"/>
  <c r="HM3" i="25" a="1"/>
  <c r="EP3" i="25" a="1"/>
  <c r="C3" i="25" a="1"/>
  <c r="FE3" i="25" a="1"/>
  <c r="BH3" i="25" a="1"/>
  <c r="GA3" i="25" a="1"/>
  <c r="IP3" i="25" a="1"/>
  <c r="ER3" i="25" a="1"/>
  <c r="HA3" i="25" a="1"/>
  <c r="FY3" i="25" a="1"/>
  <c r="GD3" i="25" a="1"/>
  <c r="BZ3" i="25" a="1"/>
  <c r="AG3" i="25" a="1"/>
  <c r="CY3" i="25" a="1"/>
  <c r="BB3" i="25" a="1"/>
  <c r="BI3" i="25" a="1"/>
  <c r="CH3" i="25" a="1"/>
  <c r="CE3" i="25" a="1"/>
  <c r="R3" i="25" a="1"/>
  <c r="ED3" i="25" a="1"/>
  <c r="W3" i="25" a="1"/>
  <c r="I3" i="25" a="1"/>
  <c r="CT3" i="25" a="1"/>
  <c r="BQ3" i="25" a="1"/>
  <c r="BE3" i="25" a="1"/>
  <c r="BW3" i="25" a="1"/>
  <c r="EF3" i="25" a="1"/>
  <c r="FZ3" i="25" a="1"/>
  <c r="DN3" i="25" a="1"/>
  <c r="CQ3" i="25" a="1"/>
  <c r="DF3" i="25" a="1"/>
  <c r="GB3" i="25" a="1"/>
  <c r="BS3" i="25" a="1"/>
  <c r="HL3" i="25" a="1"/>
  <c r="DE3" i="25" a="1"/>
  <c r="ES3" i="25" a="1"/>
  <c r="EU3" i="25" a="1"/>
  <c r="A3" i="25" a="1"/>
  <c r="EC3" i="25" a="1"/>
  <c r="BM3" i="25" a="1"/>
  <c r="BX3" i="25" a="1"/>
  <c r="HN3" i="25" a="1"/>
  <c r="AK3" i="25" a="1"/>
  <c r="E3" i="25" a="1"/>
  <c r="EW3" i="25" a="1"/>
  <c r="EK3" i="25" a="1"/>
  <c r="F3" i="25" a="1"/>
  <c r="CZ3" i="25" a="1"/>
  <c r="DP3" i="25" a="1"/>
  <c r="DV3" i="25" a="1"/>
  <c r="N3" i="25" a="1"/>
  <c r="BG3" i="25" a="1"/>
  <c r="FF3" i="25" a="1"/>
  <c r="GE3" i="25" a="1"/>
  <c r="BN3" i="25" a="1"/>
  <c r="AD3" i="25" a="1"/>
  <c r="GG3" i="25" a="1"/>
  <c r="HG3" i="25" a="1"/>
  <c r="GF3" i="25" a="1"/>
  <c r="BV3" i="25" a="1"/>
  <c r="GC3" i="25" a="1"/>
  <c r="AC3" i="25" a="1"/>
  <c r="CD3" i="25" a="1"/>
  <c r="ET3" i="25" a="1"/>
  <c r="HE3" i="25" a="1"/>
  <c r="DJ3" i="25" a="1"/>
  <c r="G3" i="25"/>
  <c r="DZ3" i="25" a="1"/>
  <c r="Q3" i="25" a="1"/>
  <c r="CB3" i="25" a="1"/>
  <c r="FM3" i="25" a="1"/>
  <c r="P3" i="25" a="1"/>
  <c r="AJ3" i="25" a="1"/>
  <c r="CW3" i="25" a="1"/>
  <c r="CP3" i="25" a="1"/>
  <c r="CJ3" i="25" a="1"/>
  <c r="FS3" i="25" a="1"/>
  <c r="BK3" i="25" a="1"/>
  <c r="EB3" i="25" a="1"/>
  <c r="EO3" i="25" a="1"/>
  <c r="BD3" i="25" a="1"/>
  <c r="CC3" i="25" a="1"/>
  <c r="BL3" i="25" a="1"/>
  <c r="CK3" i="25" a="1"/>
  <c r="DT3" i="25" a="1"/>
  <c r="FA3" i="25" a="1"/>
  <c r="O3" i="25" a="1"/>
  <c r="DW3" i="25" a="1"/>
  <c r="DK3" i="25" a="1"/>
  <c r="CI3" i="25" a="1"/>
  <c r="DC3" i="25" a="1"/>
  <c r="DG3" i="25" a="1"/>
  <c r="DY3" i="25" a="1"/>
  <c r="BJ3" i="25" a="1"/>
  <c r="HP3" i="25" a="1"/>
  <c r="BF3" i="25" a="1"/>
  <c r="FX3" i="25" a="1"/>
  <c r="CX3" i="25" a="1"/>
  <c r="EZ3" i="25" a="1"/>
  <c r="V3" i="25" a="1"/>
  <c r="BU3" i="25" a="1"/>
  <c r="M3" i="25" a="1"/>
  <c r="CF3" i="25" a="1"/>
  <c r="BR3" i="25" a="1"/>
  <c r="DY3" i="25" l="1"/>
  <c r="H3" i="25"/>
  <c r="GB3" i="25"/>
  <c r="W3" i="25"/>
  <c r="DS3" i="25"/>
  <c r="CP3" i="25"/>
  <c r="EP3" i="25"/>
  <c r="BT3" i="25"/>
  <c r="BG3" i="25"/>
  <c r="CF3" i="25"/>
  <c r="BU3" i="25"/>
  <c r="GD3" i="25"/>
  <c r="GF3" i="25"/>
  <c r="AF3" i="25"/>
  <c r="BI3" i="25"/>
  <c r="GA3" i="25"/>
  <c r="U3" i="25"/>
  <c r="EA3" i="25"/>
  <c r="DF3" i="25"/>
  <c r="CD3" i="25"/>
  <c r="CK3" i="25"/>
  <c r="CZ3" i="25"/>
  <c r="FY3" i="25"/>
  <c r="EJ3" i="25"/>
  <c r="BV3" i="25"/>
  <c r="DD3" i="25"/>
  <c r="DN3" i="25"/>
  <c r="R3" i="25"/>
  <c r="BD3" i="25"/>
  <c r="BP3" i="25"/>
  <c r="CM3" i="25"/>
  <c r="AD3" i="25"/>
  <c r="AC3" i="25"/>
  <c r="O3" i="25"/>
  <c r="CY3" i="25"/>
  <c r="ET3" i="25"/>
  <c r="DC3" i="25"/>
  <c r="GE3" i="25"/>
  <c r="HO3" i="25"/>
  <c r="P3" i="25"/>
  <c r="FT3" i="25"/>
  <c r="HG3" i="25"/>
  <c r="EZ3" i="25"/>
  <c r="HP3" i="25"/>
  <c r="DR3" i="25"/>
  <c r="DQ3" i="25"/>
  <c r="FN3" i="25"/>
  <c r="CN3" i="25"/>
  <c r="DA3" i="25"/>
  <c r="CT3" i="25"/>
  <c r="Q3" i="25"/>
  <c r="DM3" i="25"/>
  <c r="ES3" i="25"/>
  <c r="EB3" i="25"/>
  <c r="BO3" i="25"/>
  <c r="DT3" i="25"/>
  <c r="S3" i="25"/>
  <c r="DJ3" i="25"/>
  <c r="CR3" i="25"/>
  <c r="HN3" i="25"/>
  <c r="CU3" i="25"/>
  <c r="FE3" i="25"/>
  <c r="D3" i="25"/>
  <c r="BL3" i="25"/>
  <c r="CV3" i="25"/>
  <c r="CB3" i="25"/>
  <c r="BN3" i="25"/>
  <c r="FB3" i="25"/>
  <c r="FR3" i="25"/>
  <c r="BE3" i="25"/>
  <c r="DL3" i="25"/>
  <c r="EQ3" i="25"/>
  <c r="E3" i="25"/>
  <c r="HF3" i="25"/>
  <c r="EO3" i="25"/>
  <c r="EK3" i="25"/>
  <c r="FO3" i="25"/>
  <c r="BH3" i="25"/>
  <c r="DB3" i="25"/>
  <c r="HC3" i="25"/>
  <c r="BB3" i="25"/>
  <c r="C3" i="25"/>
  <c r="AK3" i="25"/>
  <c r="CJ3" i="25"/>
  <c r="FU3" i="25"/>
  <c r="BZ3" i="25"/>
  <c r="N3" i="25"/>
  <c r="DO3" i="25"/>
  <c r="FX3" i="25"/>
  <c r="EG3" i="25"/>
  <c r="BR3" i="25"/>
  <c r="DG3" i="25"/>
  <c r="FM3" i="25"/>
  <c r="EX3" i="25"/>
  <c r="BF3" i="25"/>
  <c r="BK3" i="25"/>
  <c r="FD3" i="25"/>
  <c r="CO3" i="25"/>
  <c r="BM3" i="25"/>
  <c r="DP3" i="25"/>
  <c r="CL3" i="25"/>
  <c r="FW3" i="25"/>
  <c r="V3" i="25"/>
  <c r="DZ3" i="25"/>
  <c r="CI3" i="25"/>
  <c r="EY3" i="25"/>
  <c r="BC3" i="25"/>
  <c r="DX3" i="25"/>
  <c r="FS3" i="25"/>
  <c r="DV3" i="25"/>
  <c r="ER3" i="25"/>
  <c r="BQ3" i="25"/>
  <c r="DK3" i="25"/>
  <c r="T3" i="25"/>
  <c r="IP3" i="25"/>
  <c r="DW3" i="25"/>
  <c r="X3" i="25"/>
  <c r="GG3" i="25"/>
  <c r="DE3" i="25"/>
  <c r="EC3" i="25"/>
  <c r="A3" i="25"/>
  <c r="M3" i="25"/>
  <c r="AJ3" i="25"/>
  <c r="EV3" i="25"/>
  <c r="FC3" i="25"/>
  <c r="FV3" i="25"/>
  <c r="J3" i="25"/>
  <c r="EE3" i="25"/>
  <c r="I3" i="25"/>
  <c r="DI3" i="25"/>
  <c r="CQ3" i="25"/>
  <c r="CG3" i="25"/>
  <c r="CW3" i="25"/>
  <c r="BW3" i="25"/>
  <c r="HD3" i="25"/>
  <c r="EH3" i="25"/>
  <c r="DU3" i="25"/>
  <c r="HL3" i="25"/>
  <c r="BY3" i="25"/>
  <c r="BJ3" i="25"/>
  <c r="AG3" i="25"/>
  <c r="CH3" i="25"/>
  <c r="EU3" i="25"/>
  <c r="GC3" i="25"/>
  <c r="CS3" i="25"/>
  <c r="BX3" i="25"/>
  <c r="EF3" i="25"/>
  <c r="FZ3" i="25"/>
  <c r="EN3" i="25"/>
  <c r="CX3" i="25"/>
  <c r="HE3" i="25"/>
  <c r="F3" i="25"/>
  <c r="EW3" i="25"/>
  <c r="HM3" i="25"/>
  <c r="DH3" i="25"/>
  <c r="EM3" i="25"/>
  <c r="FF3" i="25"/>
  <c r="ED3" i="25"/>
  <c r="CE3" i="25"/>
  <c r="FA3" i="25"/>
  <c r="BS3" i="25"/>
  <c r="CA3" i="25"/>
  <c r="AE3" i="25"/>
  <c r="EL3" i="25"/>
  <c r="EI3" i="25"/>
  <c r="CC3" i="25"/>
  <c r="HA3" i="25"/>
  <c r="H43" i="22"/>
  <c r="K46" i="11" l="1"/>
  <c r="P39" i="16" l="1"/>
  <c r="P39" i="22"/>
  <c r="H48" i="16"/>
  <c r="H43" i="16"/>
  <c r="H41" i="16"/>
  <c r="B333" i="11"/>
  <c r="A333" i="11"/>
  <c r="B332" i="11"/>
  <c r="A332" i="11"/>
  <c r="B331" i="11"/>
  <c r="B330" i="11"/>
  <c r="B329" i="11"/>
  <c r="H39" i="16"/>
  <c r="B328" i="11"/>
  <c r="B240" i="11" l="1"/>
  <c r="A240" i="11"/>
  <c r="H41" i="22" l="1"/>
  <c r="N32" i="22"/>
  <c r="H48" i="22"/>
  <c r="H39" i="22" l="1"/>
  <c r="B274" i="11"/>
  <c r="B273" i="11"/>
  <c r="B275" i="11"/>
  <c r="H60" i="15"/>
  <c r="H56" i="15"/>
  <c r="H58" i="15"/>
  <c r="P60" i="15"/>
  <c r="P58" i="15"/>
  <c r="P56" i="15"/>
  <c r="B94" i="11"/>
  <c r="B88" i="11"/>
  <c r="H45" i="15"/>
  <c r="B93" i="11" l="1"/>
  <c r="B92" i="11"/>
  <c r="B91" i="11"/>
  <c r="B90" i="11"/>
  <c r="A90" i="11"/>
  <c r="A91" i="11" s="1"/>
  <c r="A92" i="11" s="1"/>
  <c r="B89" i="11"/>
  <c r="A93" i="11" l="1"/>
  <c r="A94" i="11" s="1"/>
  <c r="N21" i="11"/>
  <c r="L22" i="11" s="1"/>
  <c r="GO3" i="25" a="1"/>
  <c r="GH3" i="25" a="1"/>
  <c r="L3" i="25" a="1"/>
  <c r="K3" i="25" a="1"/>
  <c r="GI3" i="25" a="1"/>
  <c r="L3" i="25" l="1"/>
  <c r="GO3" i="25"/>
  <c r="GI3" i="25"/>
  <c r="GH3" i="25"/>
  <c r="K3" i="25"/>
  <c r="N319" i="11" l="1"/>
  <c r="Q169" i="15" l="1"/>
  <c r="N169" i="15"/>
  <c r="S79" i="15"/>
  <c r="F79" i="15"/>
  <c r="Q70" i="15"/>
  <c r="N70" i="15"/>
  <c r="P26" i="15"/>
  <c r="F26" i="15"/>
  <c r="N322" i="11"/>
  <c r="Y3" i="25" a="1"/>
  <c r="Y3" i="25" l="1"/>
  <c r="HQ3" i="25" a="1"/>
  <c r="HR3" i="25" a="1"/>
  <c r="HW3" i="25" a="1"/>
  <c r="HX3" i="25" a="1"/>
  <c r="HX3" i="25" l="1"/>
  <c r="HW3" i="25"/>
  <c r="HR3" i="25"/>
  <c r="HQ3" i="25"/>
  <c r="L319" i="11"/>
  <c r="N264" i="11"/>
  <c r="L264" i="11" s="1"/>
  <c r="V148" i="15"/>
  <c r="S148" i="15"/>
  <c r="P148" i="15"/>
  <c r="M148" i="15"/>
  <c r="C148" i="15"/>
  <c r="V146" i="15"/>
  <c r="S146" i="15"/>
  <c r="P146" i="15"/>
  <c r="M146" i="15"/>
  <c r="C146" i="15"/>
  <c r="V144" i="15"/>
  <c r="S144" i="15"/>
  <c r="P144" i="15"/>
  <c r="M144" i="15"/>
  <c r="C144" i="15"/>
  <c r="M13" i="15"/>
  <c r="F13" i="15"/>
  <c r="M14" i="15"/>
  <c r="F14" i="15"/>
  <c r="Q2" i="16"/>
  <c r="N2" i="16"/>
  <c r="F2" i="16"/>
  <c r="Q2" i="22"/>
  <c r="N2" i="22"/>
  <c r="F2" i="22"/>
  <c r="F2" i="15"/>
  <c r="T18" i="22"/>
  <c r="H18" i="22"/>
  <c r="H14" i="22"/>
  <c r="IL3" i="25" a="1"/>
  <c r="GU3" i="25" a="1"/>
  <c r="GW3" i="25" a="1"/>
  <c r="IL3" i="25" l="1"/>
  <c r="GW3" i="25"/>
  <c r="GU3" i="25"/>
  <c r="B301" i="11"/>
  <c r="A302" i="11"/>
  <c r="B302" i="11"/>
  <c r="A303" i="11"/>
  <c r="B303" i="11"/>
  <c r="A304" i="11"/>
  <c r="B304" i="11"/>
  <c r="B305" i="11"/>
  <c r="B306" i="11"/>
  <c r="B307" i="11"/>
  <c r="N307" i="11"/>
  <c r="B283" i="11"/>
  <c r="A284" i="11"/>
  <c r="B284" i="11"/>
  <c r="N257" i="11"/>
  <c r="J102" i="15"/>
  <c r="S65" i="15"/>
  <c r="F65" i="15"/>
  <c r="F63" i="15"/>
  <c r="B102" i="11"/>
  <c r="V79" i="15"/>
  <c r="O136" i="15"/>
  <c r="M136" i="15"/>
  <c r="V134" i="15"/>
  <c r="S134" i="15"/>
  <c r="P134" i="15"/>
  <c r="M134" i="15"/>
  <c r="O132" i="15"/>
  <c r="F132" i="15"/>
  <c r="O130" i="15"/>
  <c r="J138" i="15"/>
  <c r="F130" i="15"/>
  <c r="J126" i="15"/>
  <c r="O124" i="15"/>
  <c r="M124" i="15"/>
  <c r="V122" i="15"/>
  <c r="S122" i="15"/>
  <c r="P122" i="15"/>
  <c r="M122" i="15"/>
  <c r="O120" i="15"/>
  <c r="O118" i="15"/>
  <c r="F118" i="15"/>
  <c r="O112" i="15"/>
  <c r="M112" i="15"/>
  <c r="V110" i="15"/>
  <c r="S110" i="15"/>
  <c r="P110" i="15"/>
  <c r="M110" i="15"/>
  <c r="M102" i="15"/>
  <c r="O100" i="15"/>
  <c r="M138" i="15"/>
  <c r="M126" i="15"/>
  <c r="M114" i="15"/>
  <c r="J114" i="15"/>
  <c r="GQ3" i="25" a="1"/>
  <c r="L259" i="11" l="1"/>
  <c r="L268" i="11"/>
  <c r="GQ3" i="25"/>
  <c r="B172" i="11"/>
  <c r="B171" i="11"/>
  <c r="B160" i="11"/>
  <c r="B159" i="11"/>
  <c r="B148" i="11"/>
  <c r="B147" i="11"/>
  <c r="B135" i="11"/>
  <c r="M90" i="15"/>
  <c r="J90" i="15"/>
  <c r="O88" i="15"/>
  <c r="M88" i="15"/>
  <c r="V86" i="15"/>
  <c r="S86" i="15"/>
  <c r="P86" i="15"/>
  <c r="M86" i="15"/>
  <c r="B124" i="11"/>
  <c r="B123" i="11"/>
  <c r="HB3" i="25" a="1"/>
  <c r="GX3" i="25" a="1"/>
  <c r="GV3" i="25" a="1"/>
  <c r="GS3" i="25" a="1"/>
  <c r="GT3" i="25" a="1"/>
  <c r="GV3" i="25" l="1"/>
  <c r="GT3" i="25"/>
  <c r="GS3" i="25"/>
  <c r="HB3" i="25"/>
  <c r="GX3" i="25"/>
  <c r="B225" i="11"/>
  <c r="O106" i="15" l="1"/>
  <c r="F106" i="15"/>
  <c r="V98" i="15"/>
  <c r="S98" i="15"/>
  <c r="P98" i="15"/>
  <c r="M98" i="15"/>
  <c r="F96" i="15"/>
  <c r="O94" i="15"/>
  <c r="F94" i="15"/>
  <c r="O84" i="15"/>
  <c r="F75" i="16" l="1"/>
  <c r="C53" i="16"/>
  <c r="H36" i="16"/>
  <c r="K34" i="16"/>
  <c r="H34" i="16"/>
  <c r="Q32" i="16"/>
  <c r="N32" i="16"/>
  <c r="K32" i="16"/>
  <c r="H32" i="16"/>
  <c r="K30" i="16"/>
  <c r="H30" i="16"/>
  <c r="Q32" i="22"/>
  <c r="K32" i="22"/>
  <c r="H32" i="22"/>
  <c r="K30" i="22"/>
  <c r="H30" i="22"/>
  <c r="F28" i="22"/>
  <c r="F28" i="16"/>
  <c r="F24" i="16"/>
  <c r="H22" i="16"/>
  <c r="F22" i="16"/>
  <c r="F20" i="16"/>
  <c r="T18" i="16"/>
  <c r="H16" i="16"/>
  <c r="H14" i="16"/>
  <c r="H18" i="16"/>
  <c r="L308" i="11"/>
  <c r="L253" i="11"/>
  <c r="T32" i="16"/>
  <c r="HT3" i="25" a="1"/>
  <c r="HV3" i="25" a="1"/>
  <c r="HU3" i="25" a="1"/>
  <c r="HS3" i="25" a="1"/>
  <c r="GP3" i="25" a="1"/>
  <c r="GR3" i="25" a="1"/>
  <c r="IF3" i="25" a="1"/>
  <c r="GJ3" i="25" a="1"/>
  <c r="GL3" i="25" a="1"/>
  <c r="GN3" i="25" a="1"/>
  <c r="ID3" i="25" a="1"/>
  <c r="IC3" i="25" a="1"/>
  <c r="GM3" i="25" a="1"/>
  <c r="GK3" i="25" a="1"/>
  <c r="IF3" i="25" l="1"/>
  <c r="GN3" i="25"/>
  <c r="ID3" i="25"/>
  <c r="IC3" i="25"/>
  <c r="GM3" i="25"/>
  <c r="HV3" i="25"/>
  <c r="GR3" i="25"/>
  <c r="GP3" i="25"/>
  <c r="GL3" i="25"/>
  <c r="HU3" i="25"/>
  <c r="GK3" i="25"/>
  <c r="HT3" i="25"/>
  <c r="GJ3" i="25"/>
  <c r="HS3" i="25"/>
  <c r="B254" i="11"/>
  <c r="M29" i="15" l="1"/>
  <c r="B278" i="11"/>
  <c r="B277" i="11"/>
  <c r="Q2" i="15" l="1"/>
  <c r="N2" i="15"/>
  <c r="O63" i="15"/>
  <c r="B339" i="11"/>
  <c r="A339" i="11"/>
  <c r="B338" i="11"/>
  <c r="B323" i="11"/>
  <c r="B322" i="11"/>
  <c r="B321" i="11"/>
  <c r="B320" i="11"/>
  <c r="B319" i="11"/>
  <c r="B318" i="11"/>
  <c r="B317" i="11"/>
  <c r="B316" i="11"/>
  <c r="B315" i="11"/>
  <c r="B314" i="11"/>
  <c r="B313" i="11"/>
  <c r="N312" i="11"/>
  <c r="B312" i="11"/>
  <c r="A312" i="11"/>
  <c r="A314" i="11" s="1"/>
  <c r="B311" i="11"/>
  <c r="A311" i="11"/>
  <c r="A313" i="11" s="1"/>
  <c r="A315" i="11" s="1"/>
  <c r="B310" i="11"/>
  <c r="B309" i="11"/>
  <c r="B308" i="11"/>
  <c r="H20" i="16"/>
  <c r="L217" i="15"/>
  <c r="K34" i="22"/>
  <c r="H34" i="22"/>
  <c r="H36" i="22"/>
  <c r="B266" i="11"/>
  <c r="F84" i="15"/>
  <c r="O82" i="15"/>
  <c r="F82" i="15"/>
  <c r="F67" i="15"/>
  <c r="F120" i="15"/>
  <c r="O108" i="15"/>
  <c r="F108" i="15"/>
  <c r="N45" i="15"/>
  <c r="M51" i="15"/>
  <c r="B193" i="11"/>
  <c r="B197" i="11"/>
  <c r="A198" i="11"/>
  <c r="A199" i="11" s="1"/>
  <c r="B198" i="11"/>
  <c r="B199" i="11"/>
  <c r="B100" i="11"/>
  <c r="A100" i="11"/>
  <c r="B246" i="11"/>
  <c r="B259" i="11"/>
  <c r="L323" i="11" l="1"/>
  <c r="L314" i="11"/>
  <c r="T32" i="22"/>
  <c r="N30" i="22"/>
  <c r="A317" i="11"/>
  <c r="A319" i="11" s="1"/>
  <c r="A320" i="11" s="1"/>
  <c r="A316" i="11"/>
  <c r="A318" i="11" s="1"/>
  <c r="IA3" i="25" a="1"/>
  <c r="IK3" i="25" a="1"/>
  <c r="IG3" i="25" a="1"/>
  <c r="IE3" i="25" a="1"/>
  <c r="IO3" i="25" a="1"/>
  <c r="IB3" i="25" a="1"/>
  <c r="IH3" i="25" a="1"/>
  <c r="IJ3" i="25" a="1"/>
  <c r="IM3" i="25" a="1"/>
  <c r="HY3" i="25" a="1"/>
  <c r="IN3" i="25" a="1"/>
  <c r="HZ3" i="25" a="1"/>
  <c r="II3" i="25" a="1"/>
  <c r="IJ3" i="25" l="1"/>
  <c r="IO3" i="25"/>
  <c r="IN3" i="25"/>
  <c r="IM3" i="25"/>
  <c r="IB3" i="25"/>
  <c r="IG3" i="25"/>
  <c r="IK3" i="25"/>
  <c r="IE3" i="25"/>
  <c r="II3" i="25"/>
  <c r="IA3" i="25"/>
  <c r="HZ3" i="25"/>
  <c r="HY3" i="25"/>
  <c r="IH3" i="25"/>
  <c r="R36" i="16"/>
  <c r="N30" i="16"/>
  <c r="A321" i="11"/>
  <c r="A322" i="11"/>
  <c r="A323" i="11" s="1"/>
  <c r="B263" i="11" l="1"/>
  <c r="B261" i="11"/>
  <c r="B257" i="11"/>
  <c r="A257" i="11"/>
  <c r="A259" i="11" s="1"/>
  <c r="B249" i="11"/>
  <c r="A249" i="11"/>
  <c r="J217" i="15" l="1"/>
  <c r="J214" i="15"/>
  <c r="B186" i="11" l="1"/>
  <c r="B185" i="11"/>
  <c r="B181" i="11"/>
  <c r="B180" i="11"/>
  <c r="B177" i="11"/>
  <c r="B175" i="11"/>
  <c r="F24" i="15" l="1"/>
  <c r="B168" i="11" l="1"/>
  <c r="B166" i="11"/>
  <c r="B156" i="11"/>
  <c r="B154" i="11"/>
  <c r="B144" i="11"/>
  <c r="B142" i="11"/>
  <c r="B132" i="11"/>
  <c r="B130" i="11"/>
  <c r="B120" i="11"/>
  <c r="B121" i="11"/>
  <c r="B118" i="11"/>
  <c r="K44" i="11" l="1"/>
  <c r="K45" i="11"/>
  <c r="K48" i="11"/>
  <c r="K49" i="11"/>
  <c r="K50" i="11"/>
  <c r="K51" i="11"/>
  <c r="K53" i="11"/>
  <c r="L43" i="11" l="1"/>
  <c r="B112" i="11"/>
  <c r="AB3" i="25" a="1"/>
  <c r="AB3" i="25" l="1"/>
  <c r="S51" i="15"/>
  <c r="S49" i="15"/>
  <c r="M49" i="15"/>
  <c r="K21" i="15"/>
  <c r="I21" i="15"/>
  <c r="F21" i="15"/>
  <c r="M19" i="15"/>
  <c r="B253" i="11" l="1"/>
  <c r="B276" i="11" l="1"/>
  <c r="B268" i="11"/>
  <c r="B267" i="11"/>
  <c r="B265" i="11"/>
  <c r="B264" i="11"/>
  <c r="B262" i="11"/>
  <c r="B260" i="11"/>
  <c r="B258" i="11"/>
  <c r="B256" i="11"/>
  <c r="B255" i="11"/>
  <c r="B252" i="11"/>
  <c r="B251" i="11"/>
  <c r="B250" i="11"/>
  <c r="B248" i="11"/>
  <c r="B247" i="11"/>
  <c r="B222" i="11"/>
  <c r="B223" i="11"/>
  <c r="B224" i="11"/>
  <c r="B226" i="11"/>
  <c r="B228" i="11"/>
  <c r="B229" i="11"/>
  <c r="B231" i="11"/>
  <c r="B233" i="11"/>
  <c r="B234" i="11"/>
  <c r="B235" i="11"/>
  <c r="B236" i="11"/>
  <c r="B206" i="11"/>
  <c r="B207" i="11"/>
  <c r="B208" i="11"/>
  <c r="B209" i="11"/>
  <c r="B210" i="11"/>
  <c r="B211" i="11"/>
  <c r="B212" i="11"/>
  <c r="B213" i="11"/>
  <c r="B214" i="11"/>
  <c r="B215" i="11"/>
  <c r="B216" i="11"/>
  <c r="B217" i="11"/>
  <c r="B200" i="11"/>
  <c r="B201" i="11"/>
  <c r="B202" i="11"/>
  <c r="B110" i="11"/>
  <c r="B111" i="11"/>
  <c r="B113" i="11"/>
  <c r="B114" i="11"/>
  <c r="B115" i="11"/>
  <c r="B116" i="11"/>
  <c r="B117" i="11"/>
  <c r="B119" i="11"/>
  <c r="B122" i="11"/>
  <c r="B125" i="11"/>
  <c r="B126" i="11"/>
  <c r="B127" i="11"/>
  <c r="B128" i="11"/>
  <c r="B129" i="11"/>
  <c r="B131" i="11"/>
  <c r="B133" i="11"/>
  <c r="B134" i="11"/>
  <c r="B137" i="11"/>
  <c r="B138" i="11"/>
  <c r="B139" i="11"/>
  <c r="B140" i="11"/>
  <c r="B141" i="11"/>
  <c r="B143" i="11"/>
  <c r="B145" i="11"/>
  <c r="B146" i="11"/>
  <c r="B149" i="11"/>
  <c r="B150" i="11"/>
  <c r="B151" i="11"/>
  <c r="B152" i="11"/>
  <c r="B153" i="11"/>
  <c r="B155" i="11"/>
  <c r="B157" i="11"/>
  <c r="B158" i="11"/>
  <c r="B161" i="11"/>
  <c r="B162" i="11"/>
  <c r="B163" i="11"/>
  <c r="B164" i="11"/>
  <c r="B165" i="11"/>
  <c r="B167" i="11"/>
  <c r="B169" i="11"/>
  <c r="B170" i="11"/>
  <c r="B173" i="11"/>
  <c r="B174" i="11"/>
  <c r="B176" i="11"/>
  <c r="B178" i="11"/>
  <c r="B179" i="11"/>
  <c r="B182" i="11"/>
  <c r="B183" i="11"/>
  <c r="B184" i="11"/>
  <c r="B187" i="11"/>
  <c r="B188" i="11"/>
  <c r="B99" i="11"/>
  <c r="B101" i="11"/>
  <c r="B103" i="11"/>
  <c r="B83" i="11"/>
  <c r="B84" i="11"/>
  <c r="B85" i="11"/>
  <c r="B86" i="11"/>
  <c r="B87" i="11"/>
  <c r="B71" i="11"/>
  <c r="B72" i="11"/>
  <c r="B74" i="11"/>
  <c r="B75" i="11"/>
  <c r="B76" i="11"/>
  <c r="B78" i="11"/>
  <c r="B62" i="11"/>
  <c r="B63" i="11"/>
  <c r="B64" i="11"/>
  <c r="B54" i="11"/>
  <c r="B55" i="11"/>
  <c r="B56" i="11"/>
  <c r="B57" i="11"/>
  <c r="B35" i="11"/>
  <c r="B36" i="11"/>
  <c r="B37" i="11"/>
  <c r="B38" i="11"/>
  <c r="B39" i="11"/>
  <c r="B13" i="11"/>
  <c r="B14" i="11"/>
  <c r="B15" i="11"/>
  <c r="B16" i="11"/>
  <c r="B17" i="11"/>
  <c r="B18" i="11"/>
  <c r="B19" i="11"/>
  <c r="B22" i="11"/>
  <c r="B23" i="11"/>
  <c r="B24" i="11"/>
  <c r="B25" i="11"/>
  <c r="B26" i="11"/>
  <c r="B27" i="11"/>
  <c r="B28" i="11"/>
  <c r="B29" i="11"/>
  <c r="B30" i="11"/>
  <c r="F75" i="22"/>
  <c r="C53" i="22"/>
  <c r="F24" i="22"/>
  <c r="H22" i="22"/>
  <c r="F22" i="22"/>
  <c r="F20" i="22"/>
  <c r="H16" i="22"/>
  <c r="F37" i="15"/>
  <c r="F35" i="11" l="1"/>
  <c r="F36" i="11" s="1"/>
  <c r="F37" i="11" s="1"/>
  <c r="F38" i="11" s="1"/>
  <c r="F39" i="11" s="1"/>
  <c r="F40" i="11" s="1"/>
  <c r="F41" i="11" s="1"/>
  <c r="F42" i="11" s="1"/>
  <c r="F43" i="11" s="1"/>
  <c r="F54" i="11" s="1"/>
  <c r="F55" i="11" s="1"/>
  <c r="F56" i="11" s="1"/>
  <c r="F57" i="11" s="1"/>
  <c r="F62" i="11" s="1"/>
  <c r="F63" i="11" s="1"/>
  <c r="F64" i="11" s="1"/>
  <c r="F71" i="11" s="1"/>
  <c r="F72" i="11" s="1"/>
  <c r="F73" i="11" s="1"/>
  <c r="F74" i="11" s="1"/>
  <c r="F75" i="11" s="1"/>
  <c r="N252" i="11" l="1"/>
  <c r="GZ3" i="25" a="1"/>
  <c r="GY3" i="25" a="1"/>
  <c r="GZ3" i="25" l="1"/>
  <c r="GY3" i="25"/>
  <c r="R36" i="22"/>
  <c r="H20" i="22"/>
  <c r="C153" i="15" l="1"/>
  <c r="A256" i="11" l="1"/>
  <c r="A258" i="11" s="1"/>
  <c r="A260" i="11" s="1"/>
  <c r="A247" i="11"/>
  <c r="A248" i="11" s="1"/>
  <c r="A223" i="11"/>
  <c r="A224" i="11" s="1"/>
  <c r="A200" i="11"/>
  <c r="A201" i="11" s="1"/>
  <c r="A202" i="11" s="1"/>
  <c r="A206" i="11" s="1"/>
  <c r="A207" i="11" s="1"/>
  <c r="A208" i="11" s="1"/>
  <c r="A209" i="11" s="1"/>
  <c r="A210" i="11" s="1"/>
  <c r="A211" i="11" s="1"/>
  <c r="A212" i="11" s="1"/>
  <c r="A213" i="11" s="1"/>
  <c r="A214" i="11" s="1"/>
  <c r="A215" i="11" s="1"/>
  <c r="A216" i="11" s="1"/>
  <c r="A217" i="11" s="1"/>
  <c r="A111" i="11"/>
  <c r="A99" i="11"/>
  <c r="A101" i="11" s="1"/>
  <c r="A103" i="11" s="1"/>
  <c r="A102" i="11" s="1"/>
  <c r="A84" i="11"/>
  <c r="A85" i="11" s="1"/>
  <c r="A86" i="11" s="1"/>
  <c r="A87" i="11" s="1"/>
  <c r="A88" i="11" s="1"/>
  <c r="A72" i="11"/>
  <c r="A74" i="11" s="1"/>
  <c r="A75" i="11" s="1"/>
  <c r="A76" i="11" s="1"/>
  <c r="A78" i="11" s="1"/>
  <c r="A36" i="11"/>
  <c r="A37" i="11" s="1"/>
  <c r="A38" i="11" s="1"/>
  <c r="A39" i="11" s="1"/>
  <c r="A43" i="11" s="1"/>
  <c r="A54" i="11" l="1"/>
  <c r="A55" i="11" s="1"/>
  <c r="A56" i="11" s="1"/>
  <c r="A57" i="11" s="1"/>
  <c r="A40" i="11"/>
  <c r="A226" i="11"/>
  <c r="A228" i="11" s="1"/>
  <c r="A225" i="11"/>
  <c r="A227" i="11" s="1"/>
  <c r="A277" i="11"/>
  <c r="A262" i="11"/>
  <c r="A264" i="11" s="1"/>
  <c r="A265" i="11" s="1"/>
  <c r="A266" i="11" s="1"/>
  <c r="A261" i="11"/>
  <c r="A263" i="11" s="1"/>
  <c r="A113" i="11"/>
  <c r="A112" i="11"/>
  <c r="A41" i="11" l="1"/>
  <c r="A42" i="11" s="1"/>
  <c r="A229" i="11"/>
  <c r="A231" i="11" s="1"/>
  <c r="A233" i="11" s="1"/>
  <c r="A234" i="11" s="1"/>
  <c r="A230" i="11"/>
  <c r="A278" i="11"/>
  <c r="A114" i="11"/>
  <c r="A115" i="11" s="1"/>
  <c r="A116" i="11" s="1"/>
  <c r="A117" i="11" s="1"/>
  <c r="A118" i="11" s="1"/>
  <c r="A120" i="11" s="1"/>
  <c r="A267" i="11"/>
  <c r="A268" i="11" s="1"/>
  <c r="A119" i="11" l="1"/>
  <c r="A121" i="11" l="1"/>
  <c r="A123" i="11" s="1"/>
  <c r="T45" i="15"/>
  <c r="A122" i="11" l="1"/>
  <c r="A125" i="11" l="1"/>
  <c r="A124" i="11"/>
  <c r="F169" i="15"/>
  <c r="F70" i="15"/>
  <c r="F51" i="15"/>
  <c r="F49" i="15"/>
  <c r="G23" i="15"/>
  <c r="A126" i="11" l="1"/>
  <c r="A127" i="11" s="1"/>
  <c r="A128" i="11" s="1"/>
  <c r="A129" i="11" s="1"/>
  <c r="A131" i="11" s="1"/>
  <c r="A133" i="11" s="1"/>
  <c r="A135" i="11" s="1"/>
  <c r="S192" i="15"/>
  <c r="N192" i="15"/>
  <c r="F192" i="15"/>
  <c r="S190" i="15"/>
  <c r="N190" i="15"/>
  <c r="F190" i="15"/>
  <c r="S188" i="15"/>
  <c r="N188" i="15"/>
  <c r="F188" i="15"/>
  <c r="S186" i="15"/>
  <c r="N186" i="15"/>
  <c r="F186" i="15"/>
  <c r="S184" i="15"/>
  <c r="N184" i="15"/>
  <c r="F184" i="15"/>
  <c r="S182" i="15"/>
  <c r="N182" i="15"/>
  <c r="J178" i="15"/>
  <c r="M100" i="15"/>
  <c r="O96" i="15"/>
  <c r="J197" i="15"/>
  <c r="J195" i="15"/>
  <c r="O29" i="15"/>
  <c r="F29" i="15"/>
  <c r="F19" i="15"/>
  <c r="F16" i="15"/>
  <c r="A130" i="11" l="1"/>
  <c r="A132" i="11" s="1"/>
  <c r="A134" i="11"/>
  <c r="A137" i="11" s="1"/>
  <c r="F76" i="11"/>
  <c r="F77" i="11" s="1"/>
  <c r="F78" i="11" s="1"/>
  <c r="T21" i="15"/>
  <c r="A138" i="11" l="1"/>
  <c r="A139" i="11" s="1"/>
  <c r="A140" i="11" s="1"/>
  <c r="A141" i="11" s="1"/>
  <c r="A142" i="11" s="1"/>
  <c r="A144" i="11" s="1"/>
  <c r="F83" i="11"/>
  <c r="F84" i="11" l="1"/>
  <c r="A143" i="11"/>
  <c r="A145" i="11" s="1"/>
  <c r="A147" i="11" s="1"/>
  <c r="F85" i="11" l="1"/>
  <c r="F86" i="11" s="1"/>
  <c r="F87" i="11" s="1"/>
  <c r="A146" i="11"/>
  <c r="A148" i="11" s="1"/>
  <c r="A149" i="11" l="1"/>
  <c r="F88" i="11"/>
  <c r="F89" i="11" s="1"/>
  <c r="F90" i="11"/>
  <c r="F91" i="11" s="1"/>
  <c r="F92" i="11" s="1"/>
  <c r="A150" i="11"/>
  <c r="A151" i="11" s="1"/>
  <c r="A152" i="11" s="1"/>
  <c r="A153" i="11" s="1"/>
  <c r="F93" i="11" l="1"/>
  <c r="F94" i="11" s="1"/>
  <c r="F99" i="11" s="1"/>
  <c r="F100" i="11" s="1"/>
  <c r="F101" i="11" s="1"/>
  <c r="F102" i="11" s="1"/>
  <c r="F103" i="11" s="1"/>
  <c r="F110" i="11" s="1"/>
  <c r="F111" i="11" s="1"/>
  <c r="F112" i="11" s="1"/>
  <c r="F113" i="11" s="1"/>
  <c r="F114" i="11" s="1"/>
  <c r="F115" i="11" s="1"/>
  <c r="F116" i="11" s="1"/>
  <c r="F117" i="11" s="1"/>
  <c r="F118" i="11" s="1"/>
  <c r="F119" i="11" s="1"/>
  <c r="F120" i="11" s="1"/>
  <c r="F121" i="11" s="1"/>
  <c r="F122" i="11" s="1"/>
  <c r="F123" i="11" s="1"/>
  <c r="F124" i="11" s="1"/>
  <c r="F125" i="11" s="1"/>
  <c r="F126" i="11" s="1"/>
  <c r="F127" i="11" s="1"/>
  <c r="F128" i="11" s="1"/>
  <c r="F129" i="11" s="1"/>
  <c r="F130" i="11" s="1"/>
  <c r="F131" i="11" s="1"/>
  <c r="F132" i="11" s="1"/>
  <c r="F133" i="11" s="1"/>
  <c r="F134" i="11" s="1"/>
  <c r="F135" i="11" s="1"/>
  <c r="F136" i="11" s="1"/>
  <c r="F137" i="11" s="1"/>
  <c r="F138" i="11" s="1"/>
  <c r="F139" i="11" s="1"/>
  <c r="F140" i="11" s="1"/>
  <c r="F141" i="11" s="1"/>
  <c r="F142" i="11" s="1"/>
  <c r="F143" i="11" s="1"/>
  <c r="F144" i="11" s="1"/>
  <c r="F145" i="11" s="1"/>
  <c r="F146" i="11" s="1"/>
  <c r="F147" i="11" s="1"/>
  <c r="F148" i="11" s="1"/>
  <c r="F149" i="11" s="1"/>
  <c r="F150" i="11" s="1"/>
  <c r="F151" i="11" s="1"/>
  <c r="F152" i="11" s="1"/>
  <c r="F153" i="11" s="1"/>
  <c r="F154" i="11" s="1"/>
  <c r="F155" i="11" s="1"/>
  <c r="F156" i="11" s="1"/>
  <c r="F157" i="11" s="1"/>
  <c r="F158" i="11" s="1"/>
  <c r="F159" i="11" s="1"/>
  <c r="F160" i="11" s="1"/>
  <c r="F161" i="11" s="1"/>
  <c r="F162" i="11" s="1"/>
  <c r="F163" i="11" s="1"/>
  <c r="F164" i="11" s="1"/>
  <c r="F165" i="11" s="1"/>
  <c r="F166" i="11" s="1"/>
  <c r="F167" i="11" s="1"/>
  <c r="F168" i="11" s="1"/>
  <c r="F169" i="11" s="1"/>
  <c r="F170" i="11" s="1"/>
  <c r="F171" i="11" s="1"/>
  <c r="F172" i="11" s="1"/>
  <c r="F173" i="11" s="1"/>
  <c r="F174" i="11" s="1"/>
  <c r="F175" i="11" s="1"/>
  <c r="F176" i="11" s="1"/>
  <c r="F177" i="11" s="1"/>
  <c r="F178" i="11" s="1"/>
  <c r="F179" i="11" s="1"/>
  <c r="F180" i="11" s="1"/>
  <c r="F181" i="11" s="1"/>
  <c r="F182" i="11" s="1"/>
  <c r="F183" i="11" s="1"/>
  <c r="F184" i="11" s="1"/>
  <c r="F185" i="11" s="1"/>
  <c r="F186" i="11" s="1"/>
  <c r="F187" i="11" s="1"/>
  <c r="F188" i="11" s="1"/>
  <c r="A154" i="11"/>
  <c r="A156" i="11" s="1"/>
  <c r="A155" i="11"/>
  <c r="A157" i="11" s="1"/>
  <c r="A158" i="11" l="1"/>
  <c r="A159" i="11"/>
  <c r="A161" i="11" l="1"/>
  <c r="A160" i="11"/>
  <c r="A162" i="11" l="1"/>
  <c r="A163" i="11" s="1"/>
  <c r="A164" i="11" s="1"/>
  <c r="A165" i="11" s="1"/>
  <c r="A167" i="11" l="1"/>
  <c r="A169" i="11" s="1"/>
  <c r="A166" i="11"/>
  <c r="A168" i="11" s="1"/>
  <c r="A170" i="11" l="1"/>
  <c r="A171" i="11"/>
  <c r="A173" i="11" l="1"/>
  <c r="A174" i="11" s="1"/>
  <c r="A172" i="11"/>
  <c r="A176" i="11" l="1"/>
  <c r="A178" i="11" s="1"/>
  <c r="A175" i="11"/>
  <c r="A177" i="11" s="1"/>
  <c r="F193" i="11"/>
  <c r="F197" i="11" s="1"/>
  <c r="F198" i="11" s="1"/>
  <c r="F199" i="11" s="1"/>
  <c r="F200" i="11" s="1"/>
  <c r="F201" i="11" s="1"/>
  <c r="F202" i="11" s="1"/>
  <c r="F206" i="11" s="1"/>
  <c r="F207" i="11" s="1"/>
  <c r="F208" i="11" s="1"/>
  <c r="F209" i="11" s="1"/>
  <c r="F210" i="11" s="1"/>
  <c r="F211" i="11" s="1"/>
  <c r="F212" i="11" s="1"/>
  <c r="F213" i="11" s="1"/>
  <c r="F214" i="11" s="1"/>
  <c r="F215" i="11" s="1"/>
  <c r="F216" i="11" s="1"/>
  <c r="F217" i="11" s="1"/>
  <c r="F222" i="11" s="1"/>
  <c r="F223" i="11" s="1"/>
  <c r="F224" i="11" s="1"/>
  <c r="F225" i="11" s="1"/>
  <c r="F226" i="11" s="1"/>
  <c r="F227" i="11" s="1"/>
  <c r="F228" i="11" s="1"/>
  <c r="F229" i="11" s="1"/>
  <c r="F230" i="11" s="1"/>
  <c r="F231" i="11" l="1"/>
  <c r="F232" i="11" s="1"/>
  <c r="F233" i="11" s="1"/>
  <c r="F234" i="11" s="1"/>
  <c r="F235" i="11" s="1"/>
  <c r="F236" i="11" s="1"/>
  <c r="A179" i="11"/>
  <c r="A181" i="11"/>
  <c r="A182" i="11" l="1"/>
  <c r="A183" i="11" s="1"/>
  <c r="A180" i="11"/>
  <c r="F240" i="11" l="1"/>
  <c r="F246" i="11" s="1"/>
  <c r="A186" i="11"/>
  <c r="A184" i="11"/>
  <c r="A187" i="11" l="1"/>
  <c r="A188" i="11" s="1"/>
  <c r="A185" i="11"/>
  <c r="F247" i="11" l="1"/>
  <c r="F248" i="11" s="1"/>
  <c r="F249" i="11" s="1"/>
  <c r="F250" i="11" s="1"/>
  <c r="F251" i="11" s="1"/>
  <c r="F252" i="11" s="1"/>
  <c r="F253" i="11" s="1"/>
  <c r="F254" i="11" s="1"/>
  <c r="F255" i="11" s="1"/>
  <c r="F256" i="11" s="1"/>
  <c r="F257" i="11" s="1"/>
  <c r="F258" i="11" s="1"/>
  <c r="F259" i="11" s="1"/>
  <c r="F260" i="11" s="1"/>
  <c r="F261" i="11" s="1"/>
  <c r="F262" i="11" s="1"/>
  <c r="F263" i="11" s="1"/>
  <c r="F264" i="11" s="1"/>
  <c r="F265" i="11" s="1"/>
  <c r="F266" i="11" s="1"/>
  <c r="F267" i="11" s="1"/>
  <c r="F268" i="11" s="1"/>
  <c r="F273" i="11" s="1"/>
  <c r="F274" i="11" s="1"/>
  <c r="F275" i="11" s="1"/>
  <c r="F276" i="11" s="1"/>
  <c r="F277" i="11" s="1"/>
  <c r="F278" i="11" s="1"/>
  <c r="F283" i="11" s="1"/>
  <c r="F284" i="11" s="1"/>
  <c r="F290" i="11" s="1"/>
  <c r="F291" i="11" s="1"/>
  <c r="F292" i="11" s="1"/>
  <c r="F293" i="11" s="1"/>
  <c r="F301" i="11" s="1"/>
  <c r="F302" i="11" l="1"/>
  <c r="F303" i="11" s="1"/>
  <c r="F304" i="11" s="1"/>
  <c r="F305" i="11" s="1"/>
  <c r="F306" i="11" s="1"/>
  <c r="F307" i="11" s="1"/>
  <c r="F308" i="11" s="1"/>
  <c r="F309" i="11" s="1"/>
  <c r="F310" i="11" s="1"/>
  <c r="F311" i="11" s="1"/>
  <c r="F312" i="11" s="1"/>
  <c r="F313" i="11" s="1"/>
  <c r="F314" i="11" s="1"/>
  <c r="F315" i="11" s="1"/>
  <c r="F316" i="11" s="1"/>
  <c r="F317" i="11" s="1"/>
  <c r="F318" i="11" s="1"/>
  <c r="F319" i="11" s="1"/>
  <c r="F320" i="11" s="1"/>
  <c r="F321" i="11" s="1"/>
  <c r="F322" i="11" s="1"/>
  <c r="F323" i="11" s="1"/>
  <c r="F328" i="11" s="1"/>
  <c r="F329" i="11" s="1"/>
  <c r="F330" i="11" s="1"/>
  <c r="F331" i="11" s="1"/>
  <c r="F332" i="11" s="1"/>
  <c r="F333" i="11" s="1"/>
  <c r="F338" i="11" s="1"/>
  <c r="F339" i="11" s="1"/>
  <c r="F345" i="11" s="1"/>
  <c r="F346" i="11" s="1"/>
  <c r="F347" i="11" s="1"/>
  <c r="F348" i="1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<sst xmlns="http://schemas.openxmlformats.org/spreadsheetml/2006/main" count="3247" uniqueCount="1510">
  <si>
    <t>大学院学位取得型願書入力フォーム</t>
    <rPh sb="0" eb="3">
      <t>ダイガクイン</t>
    </rPh>
    <rPh sb="3" eb="5">
      <t>ガクイ</t>
    </rPh>
    <rPh sb="5" eb="7">
      <t>シュトク</t>
    </rPh>
    <rPh sb="7" eb="8">
      <t>ガタ</t>
    </rPh>
    <rPh sb="8" eb="10">
      <t>ガンショ</t>
    </rPh>
    <rPh sb="10" eb="12">
      <t>ニュウリョク</t>
    </rPh>
    <phoneticPr fontId="18"/>
  </si>
  <si>
    <t>　　</t>
    <phoneticPr fontId="18"/>
  </si>
  <si>
    <t>自動</t>
    <rPh sb="0" eb="2">
      <t>ジドウ</t>
    </rPh>
    <phoneticPr fontId="7"/>
  </si>
  <si>
    <t>　　　※入力：入力欄へ直接入力をしてください。</t>
    <rPh sb="4" eb="6">
      <t>ニュウリョク</t>
    </rPh>
    <rPh sb="7" eb="9">
      <t>ニュウリョク</t>
    </rPh>
    <rPh sb="9" eb="10">
      <t>ラン</t>
    </rPh>
    <rPh sb="11" eb="13">
      <t>チョクセツ</t>
    </rPh>
    <rPh sb="13" eb="15">
      <t>ニュウリョク</t>
    </rPh>
    <phoneticPr fontId="18"/>
  </si>
  <si>
    <t>必須入力</t>
    <rPh sb="0" eb="2">
      <t>ヒッス</t>
    </rPh>
    <rPh sb="2" eb="4">
      <t>ニュウリョク</t>
    </rPh>
    <phoneticPr fontId="7"/>
  </si>
  <si>
    <t>任意入力</t>
    <rPh sb="0" eb="2">
      <t>ニンイ</t>
    </rPh>
    <rPh sb="2" eb="4">
      <t>ニュウリョク</t>
    </rPh>
    <phoneticPr fontId="7"/>
  </si>
  <si>
    <t>　</t>
    <phoneticPr fontId="18"/>
  </si>
  <si>
    <t>　◆基本情報</t>
    <rPh sb="2" eb="4">
      <t>キホン</t>
    </rPh>
    <rPh sb="4" eb="6">
      <t>ジョウホウ</t>
    </rPh>
    <phoneticPr fontId="18"/>
  </si>
  <si>
    <t>　　応募者の情報を入力してください。</t>
    <rPh sb="2" eb="5">
      <t>オウボシャ</t>
    </rPh>
    <rPh sb="6" eb="8">
      <t>ジョウホウ</t>
    </rPh>
    <rPh sb="9" eb="11">
      <t>ニュウリョク</t>
    </rPh>
    <phoneticPr fontId="18"/>
  </si>
  <si>
    <t>№</t>
    <phoneticPr fontId="18"/>
  </si>
  <si>
    <t>key</t>
    <phoneticPr fontId="18"/>
  </si>
  <si>
    <t>　</t>
    <phoneticPr fontId="7"/>
  </si>
  <si>
    <t>No.</t>
  </si>
  <si>
    <t>項目</t>
    <rPh sb="0" eb="2">
      <t>コウモク</t>
    </rPh>
    <phoneticPr fontId="18"/>
  </si>
  <si>
    <t>入力欄</t>
    <rPh sb="0" eb="2">
      <t>ニュウリョク</t>
    </rPh>
    <rPh sb="2" eb="3">
      <t>ラン</t>
    </rPh>
    <phoneticPr fontId="18"/>
  </si>
  <si>
    <t>入力例</t>
    <rPh sb="0" eb="2">
      <t>ニュウリョク</t>
    </rPh>
    <rPh sb="2" eb="3">
      <t>レイ</t>
    </rPh>
    <phoneticPr fontId="18"/>
  </si>
  <si>
    <t>注意事項</t>
    <rPh sb="0" eb="2">
      <t>チュウイ</t>
    </rPh>
    <rPh sb="2" eb="4">
      <t>ジコウ</t>
    </rPh>
    <phoneticPr fontId="18"/>
  </si>
  <si>
    <t>共通</t>
    <rPh sb="0" eb="2">
      <t>キョウツウ</t>
    </rPh>
    <phoneticPr fontId="7"/>
  </si>
  <si>
    <t>必須</t>
    <rPh sb="0" eb="2">
      <t>ヒッス</t>
    </rPh>
    <phoneticPr fontId="7"/>
  </si>
  <si>
    <t>入力</t>
    <rPh sb="0" eb="2">
      <t>ニュウリョク</t>
    </rPh>
    <phoneticPr fontId="18"/>
  </si>
  <si>
    <t>氏名</t>
    <rPh sb="0" eb="2">
      <t>シメイ</t>
    </rPh>
    <phoneticPr fontId="7"/>
  </si>
  <si>
    <t>キコウ</t>
    <phoneticPr fontId="7"/>
  </si>
  <si>
    <t>全て全角カナで入力してください。</t>
    <rPh sb="0" eb="1">
      <t>スベ</t>
    </rPh>
    <rPh sb="2" eb="4">
      <t>ゼンカク</t>
    </rPh>
    <rPh sb="7" eb="9">
      <t>ニュウリョク</t>
    </rPh>
    <phoneticPr fontId="15"/>
  </si>
  <si>
    <t>ミドル　ハナコ</t>
    <phoneticPr fontId="18"/>
  </si>
  <si>
    <t>全て全角カナで入力してください。ミドルネームがある場合、全角スペースを入力してください。</t>
    <rPh sb="0" eb="1">
      <t>スベ</t>
    </rPh>
    <rPh sb="2" eb="4">
      <t>ゼンカク</t>
    </rPh>
    <rPh sb="7" eb="9">
      <t>ニュウリョク</t>
    </rPh>
    <rPh sb="25" eb="27">
      <t>バアイ</t>
    </rPh>
    <rPh sb="28" eb="30">
      <t>ゼンカク</t>
    </rPh>
    <rPh sb="35" eb="37">
      <t>ニュウリョク</t>
    </rPh>
    <phoneticPr fontId="15"/>
  </si>
  <si>
    <t>姓</t>
    <rPh sb="0" eb="1">
      <t>セイ</t>
    </rPh>
    <phoneticPr fontId="15"/>
  </si>
  <si>
    <t>機構</t>
    <rPh sb="0" eb="2">
      <t>キコウ</t>
    </rPh>
    <phoneticPr fontId="15"/>
  </si>
  <si>
    <t>全角で入力してください。</t>
    <rPh sb="0" eb="2">
      <t>ゼンカク</t>
    </rPh>
    <rPh sb="3" eb="5">
      <t>ニュウリョク</t>
    </rPh>
    <phoneticPr fontId="18"/>
  </si>
  <si>
    <t>ミドル　花子</t>
    <rPh sb="4" eb="6">
      <t>ハナコ</t>
    </rPh>
    <phoneticPr fontId="15"/>
  </si>
  <si>
    <t xml:space="preserve">KIKOU </t>
  </si>
  <si>
    <t>姓は全て半角大文字で入力してください。</t>
    <rPh sb="0" eb="1">
      <t>セイ</t>
    </rPh>
    <rPh sb="2" eb="3">
      <t>スベ</t>
    </rPh>
    <rPh sb="4" eb="6">
      <t>ハンカク</t>
    </rPh>
    <rPh sb="6" eb="9">
      <t>オオモジ</t>
    </rPh>
    <rPh sb="10" eb="12">
      <t>ニュウリョク</t>
    </rPh>
    <phoneticPr fontId="15"/>
  </si>
  <si>
    <t>Midoru Hanako</t>
    <phoneticPr fontId="18"/>
  </si>
  <si>
    <t>名は最初の一文字のみ半角大文字、以降は半角小文字で入力してください。</t>
    <rPh sb="0" eb="1">
      <t>ナ</t>
    </rPh>
    <rPh sb="2" eb="4">
      <t>サイショ</t>
    </rPh>
    <rPh sb="5" eb="8">
      <t>ヒトモジ</t>
    </rPh>
    <rPh sb="10" eb="12">
      <t>ハンカク</t>
    </rPh>
    <rPh sb="12" eb="15">
      <t>オオモジ</t>
    </rPh>
    <rPh sb="16" eb="18">
      <t>イコウ</t>
    </rPh>
    <rPh sb="19" eb="21">
      <t>ハンカク</t>
    </rPh>
    <rPh sb="21" eb="24">
      <t>コモジ</t>
    </rPh>
    <rPh sb="25" eb="27">
      <t>ニュウリョク</t>
    </rPh>
    <phoneticPr fontId="15"/>
  </si>
  <si>
    <t>選考管理番号</t>
    <rPh sb="0" eb="6">
      <t>センコウカンリバンゴウ</t>
    </rPh>
    <phoneticPr fontId="7"/>
  </si>
  <si>
    <t>選考管理番号</t>
    <rPh sb="0" eb="4">
      <t>センコウカンリ</t>
    </rPh>
    <rPh sb="4" eb="6">
      <t>バンゴウ</t>
    </rPh>
    <phoneticPr fontId="7"/>
  </si>
  <si>
    <t>個人情報</t>
    <rPh sb="0" eb="2">
      <t>コジン</t>
    </rPh>
    <rPh sb="2" eb="4">
      <t>ジョウホウ</t>
    </rPh>
    <phoneticPr fontId="7"/>
  </si>
  <si>
    <t>自動</t>
    <rPh sb="0" eb="2">
      <t>ジドウ</t>
    </rPh>
    <phoneticPr fontId="18"/>
  </si>
  <si>
    <t>性別</t>
    <rPh sb="0" eb="2">
      <t>セイベツ</t>
    </rPh>
    <phoneticPr fontId="15"/>
  </si>
  <si>
    <t>選択</t>
    <rPh sb="0" eb="2">
      <t>センタク</t>
    </rPh>
    <phoneticPr fontId="18"/>
  </si>
  <si>
    <t>なし</t>
    <phoneticPr fontId="7"/>
  </si>
  <si>
    <t>男</t>
    <rPh sb="0" eb="1">
      <t>オトコ</t>
    </rPh>
    <phoneticPr fontId="7"/>
  </si>
  <si>
    <t>女</t>
  </si>
  <si>
    <t>戸籍上の性別について、男、女いずれかを選択してください。</t>
    <rPh sb="11" eb="12">
      <t>オトコ</t>
    </rPh>
    <rPh sb="13" eb="14">
      <t>オンナ</t>
    </rPh>
    <rPh sb="19" eb="21">
      <t>センタク</t>
    </rPh>
    <phoneticPr fontId="15"/>
  </si>
  <si>
    <t>日本国籍のみ</t>
    <rPh sb="0" eb="2">
      <t>ニホン</t>
    </rPh>
    <rPh sb="2" eb="4">
      <t>コクセキ</t>
    </rPh>
    <phoneticPr fontId="7"/>
  </si>
  <si>
    <t>日本国籍及びその他国籍</t>
  </si>
  <si>
    <t>アメリカ合衆国</t>
    <rPh sb="4" eb="7">
      <t>ガッシュウコク</t>
    </rPh>
    <phoneticPr fontId="15"/>
  </si>
  <si>
    <t>応募時の居住地</t>
    <rPh sb="0" eb="3">
      <t>オウボジ</t>
    </rPh>
    <rPh sb="4" eb="7">
      <t>キョジュウチ</t>
    </rPh>
    <phoneticPr fontId="18"/>
  </si>
  <si>
    <t>日本国内</t>
    <rPh sb="2" eb="4">
      <t>コクナイ</t>
    </rPh>
    <phoneticPr fontId="18"/>
  </si>
  <si>
    <t>応募時の居住地を選択してください。</t>
    <rPh sb="0" eb="3">
      <t>オウボジ</t>
    </rPh>
    <rPh sb="4" eb="7">
      <t>キョジュウチ</t>
    </rPh>
    <rPh sb="8" eb="10">
      <t>センタク</t>
    </rPh>
    <phoneticPr fontId="18"/>
  </si>
  <si>
    <t>任意</t>
    <rPh sb="0" eb="2">
      <t>ニンイ</t>
    </rPh>
    <phoneticPr fontId="7"/>
  </si>
  <si>
    <t>123-4567</t>
    <phoneticPr fontId="7"/>
  </si>
  <si>
    <t>東京都江東区青海５－４－１　青海プラザ×××</t>
    <rPh sb="0" eb="2">
      <t>トウキョウ</t>
    </rPh>
    <rPh sb="2" eb="3">
      <t>ト</t>
    </rPh>
    <rPh sb="3" eb="6">
      <t>コウトウク</t>
    </rPh>
    <rPh sb="6" eb="8">
      <t>アオミ</t>
    </rPh>
    <rPh sb="14" eb="16">
      <t>アオミ</t>
    </rPh>
    <phoneticPr fontId="15"/>
  </si>
  <si>
    <t>住所を入力してください。外国の場合は国名まで記載してください。</t>
    <rPh sb="0" eb="2">
      <t>ジュウショ</t>
    </rPh>
    <rPh sb="12" eb="14">
      <t>ガイコク</t>
    </rPh>
    <rPh sb="15" eb="17">
      <t>バアイ</t>
    </rPh>
    <rPh sb="18" eb="20">
      <t>クニメイ</t>
    </rPh>
    <rPh sb="22" eb="24">
      <t>キサイ</t>
    </rPh>
    <phoneticPr fontId="15"/>
  </si>
  <si>
    <t>電話番号</t>
    <rPh sb="0" eb="4">
      <t>デンワバンゴウ</t>
    </rPh>
    <phoneticPr fontId="15"/>
  </si>
  <si>
    <t>ハイフンも含めて半角で入力してください。外国の場合は国番号も含めて記載してください。</t>
    <rPh sb="5" eb="6">
      <t>フク</t>
    </rPh>
    <rPh sb="8" eb="10">
      <t>ハンカク</t>
    </rPh>
    <rPh sb="11" eb="13">
      <t>ニュウリョク</t>
    </rPh>
    <rPh sb="26" eb="29">
      <t>クニバンゴウ</t>
    </rPh>
    <rPh sb="30" eb="31">
      <t>フク</t>
    </rPh>
    <rPh sb="33" eb="35">
      <t>キサイ</t>
    </rPh>
    <phoneticPr fontId="18"/>
  </si>
  <si>
    <t>メールアドレス</t>
  </si>
  <si>
    <t>kikouhanako@jasso.com</t>
    <phoneticPr fontId="7"/>
  </si>
  <si>
    <t>半角で入力してください。</t>
    <rPh sb="0" eb="2">
      <t>ハンカク</t>
    </rPh>
    <rPh sb="3" eb="5">
      <t>ニュウリョク</t>
    </rPh>
    <phoneticPr fontId="18"/>
  </si>
  <si>
    <t>　◆応募時情報</t>
    <rPh sb="4" eb="5">
      <t>トキ</t>
    </rPh>
    <rPh sb="5" eb="7">
      <t>ジョウホウ</t>
    </rPh>
    <phoneticPr fontId="18"/>
  </si>
  <si>
    <t>　　応募時の情報を入力してください。</t>
    <rPh sb="2" eb="5">
      <t>オウボトキ</t>
    </rPh>
    <rPh sb="6" eb="8">
      <t>ジョウホウ</t>
    </rPh>
    <rPh sb="9" eb="11">
      <t>ニュウリョク</t>
    </rPh>
    <phoneticPr fontId="18"/>
  </si>
  <si>
    <t>応募方法</t>
    <rPh sb="0" eb="2">
      <t>オウボ</t>
    </rPh>
    <rPh sb="2" eb="4">
      <t>ホウホウ</t>
    </rPh>
    <phoneticPr fontId="7"/>
  </si>
  <si>
    <t>選択</t>
    <rPh sb="0" eb="2">
      <t>センタク</t>
    </rPh>
    <phoneticPr fontId="7"/>
  </si>
  <si>
    <t>応募内容</t>
    <rPh sb="0" eb="2">
      <t>オウボ</t>
    </rPh>
    <rPh sb="2" eb="4">
      <t>ナイヨウ</t>
    </rPh>
    <phoneticPr fontId="7"/>
  </si>
  <si>
    <t>【大学院応募方法コード】</t>
    <phoneticPr fontId="7"/>
  </si>
  <si>
    <t>入力</t>
    <rPh sb="0" eb="2">
      <t>ニュウリョク</t>
    </rPh>
    <phoneticPr fontId="7"/>
  </si>
  <si>
    <t>取りまとめ大学名を入力してください。</t>
    <rPh sb="0" eb="1">
      <t>ト</t>
    </rPh>
    <rPh sb="5" eb="7">
      <t>ダイガク</t>
    </rPh>
    <rPh sb="7" eb="8">
      <t>メイ</t>
    </rPh>
    <rPh sb="9" eb="11">
      <t>ニュウリョク</t>
    </rPh>
    <phoneticPr fontId="7"/>
  </si>
  <si>
    <t>専門分野</t>
    <rPh sb="0" eb="4">
      <t>センモンブンヤ</t>
    </rPh>
    <phoneticPr fontId="7"/>
  </si>
  <si>
    <t>応募時状況</t>
    <rPh sb="0" eb="2">
      <t>オウボ</t>
    </rPh>
    <rPh sb="2" eb="3">
      <t>トキ</t>
    </rPh>
    <rPh sb="3" eb="5">
      <t>ジョウキョウ</t>
    </rPh>
    <phoneticPr fontId="7"/>
  </si>
  <si>
    <t>日本国内大学院（修士又は博士前期）在籍</t>
    <rPh sb="0" eb="2">
      <t>ニホン</t>
    </rPh>
    <rPh sb="2" eb="4">
      <t>コクナイ</t>
    </rPh>
    <rPh sb="4" eb="7">
      <t>ダイガクイン</t>
    </rPh>
    <rPh sb="8" eb="10">
      <t>シュウシ</t>
    </rPh>
    <rPh sb="10" eb="11">
      <t>マタ</t>
    </rPh>
    <rPh sb="12" eb="14">
      <t>ハクシ</t>
    </rPh>
    <rPh sb="14" eb="16">
      <t>ゼンキ</t>
    </rPh>
    <rPh sb="17" eb="19">
      <t>ザイセキ</t>
    </rPh>
    <phoneticPr fontId="7"/>
  </si>
  <si>
    <t>任意</t>
    <rPh sb="0" eb="2">
      <t>ニンイ</t>
    </rPh>
    <phoneticPr fontId="18"/>
  </si>
  <si>
    <t>日本国内大学（学部）在籍</t>
    <rPh sb="0" eb="2">
      <t>ニホン</t>
    </rPh>
    <rPh sb="2" eb="4">
      <t>コクナイ</t>
    </rPh>
    <rPh sb="4" eb="6">
      <t>ダイガク</t>
    </rPh>
    <rPh sb="7" eb="9">
      <t>ガクブ</t>
    </rPh>
    <rPh sb="10" eb="12">
      <t>ザイセキ</t>
    </rPh>
    <phoneticPr fontId="4"/>
  </si>
  <si>
    <t>あり</t>
    <phoneticPr fontId="18"/>
  </si>
  <si>
    <t>日本国内大学院（修士又は博士前期）在籍</t>
    <rPh sb="0" eb="2">
      <t>ニホン</t>
    </rPh>
    <rPh sb="2" eb="4">
      <t>コクナイ</t>
    </rPh>
    <rPh sb="4" eb="7">
      <t>ダイガクイン</t>
    </rPh>
    <rPh sb="8" eb="10">
      <t>シュウシ</t>
    </rPh>
    <rPh sb="10" eb="11">
      <t>マタ</t>
    </rPh>
    <rPh sb="12" eb="14">
      <t>ハカセ</t>
    </rPh>
    <rPh sb="14" eb="16">
      <t>ゼンキ</t>
    </rPh>
    <rPh sb="17" eb="19">
      <t>ザイセキ</t>
    </rPh>
    <phoneticPr fontId="4"/>
  </si>
  <si>
    <t>日本国内大学院（博士又は博士後期）在籍</t>
    <rPh sb="0" eb="2">
      <t>ニホン</t>
    </rPh>
    <rPh sb="2" eb="4">
      <t>コクナイ</t>
    </rPh>
    <rPh sb="4" eb="7">
      <t>ダイガクイン</t>
    </rPh>
    <rPh sb="8" eb="10">
      <t>ハカセ</t>
    </rPh>
    <rPh sb="10" eb="11">
      <t>マタ</t>
    </rPh>
    <rPh sb="12" eb="14">
      <t>ハカセ</t>
    </rPh>
    <rPh sb="14" eb="16">
      <t>コウキ</t>
    </rPh>
    <rPh sb="17" eb="19">
      <t>ザイセキ</t>
    </rPh>
    <phoneticPr fontId="4"/>
  </si>
  <si>
    <t>在職中（日本国内）</t>
    <rPh sb="0" eb="2">
      <t>ザイショク</t>
    </rPh>
    <rPh sb="2" eb="3">
      <t>ナカ</t>
    </rPh>
    <phoneticPr fontId="4"/>
  </si>
  <si>
    <t>その他（日本国内）</t>
    <rPh sb="2" eb="3">
      <t>タ</t>
    </rPh>
    <rPh sb="4" eb="6">
      <t>ニホン</t>
    </rPh>
    <rPh sb="6" eb="8">
      <t>コクナイ</t>
    </rPh>
    <phoneticPr fontId="4"/>
  </si>
  <si>
    <t>外国大学（学部）在籍</t>
    <rPh sb="0" eb="2">
      <t>ガイコク</t>
    </rPh>
    <rPh sb="2" eb="4">
      <t>ダイガク</t>
    </rPh>
    <rPh sb="5" eb="7">
      <t>ガクブ</t>
    </rPh>
    <rPh sb="8" eb="10">
      <t>ザイセキ</t>
    </rPh>
    <phoneticPr fontId="4"/>
  </si>
  <si>
    <t>外国大学院（修士又は博士前期）在籍</t>
    <rPh sb="0" eb="2">
      <t>ガイコク</t>
    </rPh>
    <rPh sb="2" eb="5">
      <t>ダイガクイン</t>
    </rPh>
    <rPh sb="6" eb="8">
      <t>シュウシ</t>
    </rPh>
    <rPh sb="8" eb="9">
      <t>マタ</t>
    </rPh>
    <rPh sb="10" eb="12">
      <t>ハカセ</t>
    </rPh>
    <rPh sb="12" eb="14">
      <t>ゼンキ</t>
    </rPh>
    <rPh sb="15" eb="17">
      <t>ザイセキ</t>
    </rPh>
    <phoneticPr fontId="4"/>
  </si>
  <si>
    <t>外国大学院（博士又は博士後期）在籍</t>
    <rPh sb="0" eb="2">
      <t>ガイコク</t>
    </rPh>
    <rPh sb="2" eb="5">
      <t>ダイガクイン</t>
    </rPh>
    <rPh sb="6" eb="8">
      <t>ハカセ</t>
    </rPh>
    <rPh sb="8" eb="9">
      <t>マタ</t>
    </rPh>
    <rPh sb="10" eb="12">
      <t>ハカセ</t>
    </rPh>
    <rPh sb="12" eb="14">
      <t>コウキ</t>
    </rPh>
    <rPh sb="15" eb="17">
      <t>ザイセキ</t>
    </rPh>
    <phoneticPr fontId="4"/>
  </si>
  <si>
    <t>在職中（外国）</t>
    <rPh sb="0" eb="2">
      <t>ザイショク</t>
    </rPh>
    <rPh sb="2" eb="3">
      <t>ナカ</t>
    </rPh>
    <rPh sb="4" eb="6">
      <t>ガイコク</t>
    </rPh>
    <phoneticPr fontId="4"/>
  </si>
  <si>
    <t>その他（外国）</t>
    <rPh sb="2" eb="3">
      <t>タ</t>
    </rPh>
    <rPh sb="4" eb="6">
      <t>ガイコク</t>
    </rPh>
    <phoneticPr fontId="4"/>
  </si>
  <si>
    <t>JASSO大学大学院工学研究科修士課程　2年</t>
    <rPh sb="5" eb="7">
      <t>ダイガク</t>
    </rPh>
    <rPh sb="7" eb="10">
      <t>ダイガクイン</t>
    </rPh>
    <rPh sb="10" eb="12">
      <t>コウガク</t>
    </rPh>
    <rPh sb="12" eb="15">
      <t>ケンキュウカ</t>
    </rPh>
    <rPh sb="15" eb="17">
      <t>シュウシ</t>
    </rPh>
    <rPh sb="17" eb="19">
      <t>カテイ</t>
    </rPh>
    <rPh sb="21" eb="22">
      <t>ネン</t>
    </rPh>
    <phoneticPr fontId="7"/>
  </si>
  <si>
    <t>学士号を取得せず、修士号又は博士号相当の学位を取得又は取得見込み</t>
    <rPh sb="0" eb="3">
      <t>ガクシゴウ</t>
    </rPh>
    <rPh sb="4" eb="6">
      <t>シュトク</t>
    </rPh>
    <rPh sb="9" eb="11">
      <t>シュウシ</t>
    </rPh>
    <rPh sb="11" eb="12">
      <t>ゴウ</t>
    </rPh>
    <rPh sb="12" eb="13">
      <t>マタ</t>
    </rPh>
    <rPh sb="14" eb="16">
      <t>ハカセ</t>
    </rPh>
    <rPh sb="16" eb="17">
      <t>ゴウ</t>
    </rPh>
    <rPh sb="17" eb="19">
      <t>ソウトウ</t>
    </rPh>
    <rPh sb="20" eb="22">
      <t>ガクイ</t>
    </rPh>
    <rPh sb="23" eb="25">
      <t>シュトク</t>
    </rPh>
    <rPh sb="25" eb="26">
      <t>マタ</t>
    </rPh>
    <rPh sb="27" eb="29">
      <t>シュトク</t>
    </rPh>
    <rPh sb="29" eb="31">
      <t>ミコ</t>
    </rPh>
    <phoneticPr fontId="7"/>
  </si>
  <si>
    <t>取得済</t>
    <rPh sb="0" eb="2">
      <t>シュトク</t>
    </rPh>
    <rPh sb="2" eb="3">
      <t>スミ</t>
    </rPh>
    <phoneticPr fontId="4"/>
  </si>
  <si>
    <t>応募時における修士号取得状況について選択してください。</t>
    <rPh sb="0" eb="2">
      <t>オウボ</t>
    </rPh>
    <rPh sb="2" eb="3">
      <t>ジ</t>
    </rPh>
    <rPh sb="7" eb="10">
      <t>シュウシゴウ</t>
    </rPh>
    <rPh sb="10" eb="12">
      <t>シュトク</t>
    </rPh>
    <rPh sb="12" eb="14">
      <t>ジョウキョウ</t>
    </rPh>
    <rPh sb="18" eb="20">
      <t>センタク</t>
    </rPh>
    <phoneticPr fontId="4"/>
  </si>
  <si>
    <t>取得していない</t>
    <rPh sb="0" eb="2">
      <t>シュトク</t>
    </rPh>
    <phoneticPr fontId="7"/>
  </si>
  <si>
    <t>応募時における博士号取得状況について選択してください。</t>
    <rPh sb="0" eb="2">
      <t>オウボ</t>
    </rPh>
    <rPh sb="2" eb="3">
      <t>ジ</t>
    </rPh>
    <rPh sb="7" eb="10">
      <t>ハカセゴウ</t>
    </rPh>
    <rPh sb="10" eb="12">
      <t>シュトク</t>
    </rPh>
    <rPh sb="12" eb="14">
      <t>ジョウキョウ</t>
    </rPh>
    <rPh sb="18" eb="20">
      <t>センタク</t>
    </rPh>
    <phoneticPr fontId="4"/>
  </si>
  <si>
    <t>　　応募者の事務手続きに対応できる日本国内連絡人の情報を入力してください。</t>
    <rPh sb="2" eb="5">
      <t>オウボシャ</t>
    </rPh>
    <rPh sb="6" eb="8">
      <t>ジム</t>
    </rPh>
    <rPh sb="8" eb="10">
      <t>テツヅ</t>
    </rPh>
    <rPh sb="12" eb="14">
      <t>タイオウ</t>
    </rPh>
    <rPh sb="17" eb="19">
      <t>ニホン</t>
    </rPh>
    <rPh sb="19" eb="21">
      <t>コクナイ</t>
    </rPh>
    <rPh sb="21" eb="23">
      <t>レンラク</t>
    </rPh>
    <rPh sb="23" eb="24">
      <t>ヒト</t>
    </rPh>
    <rPh sb="25" eb="27">
      <t>ジョウホウ</t>
    </rPh>
    <rPh sb="28" eb="30">
      <t>ニュウリョク</t>
    </rPh>
    <phoneticPr fontId="18"/>
  </si>
  <si>
    <t>機構　栄太郎</t>
    <rPh sb="0" eb="2">
      <t>キコウ</t>
    </rPh>
    <rPh sb="3" eb="6">
      <t>エイタロウ</t>
    </rPh>
    <phoneticPr fontId="4"/>
  </si>
  <si>
    <t>03-5520-6014</t>
  </si>
  <si>
    <t>eutaroujasso@jasso.com</t>
    <phoneticPr fontId="7"/>
  </si>
  <si>
    <t>　◆推薦者に関する情報</t>
    <rPh sb="2" eb="5">
      <t>スイセンシャ</t>
    </rPh>
    <rPh sb="6" eb="7">
      <t>カン</t>
    </rPh>
    <rPh sb="9" eb="11">
      <t>ジョウホウ</t>
    </rPh>
    <phoneticPr fontId="18"/>
  </si>
  <si>
    <t>　　応募者が大学又は大学院に在籍している場合、２名とも指導教員等の大学教員に依頼してください。</t>
    <rPh sb="2" eb="5">
      <t>オウボシャ</t>
    </rPh>
    <rPh sb="6" eb="8">
      <t>ダイガク</t>
    </rPh>
    <rPh sb="8" eb="9">
      <t>マタ</t>
    </rPh>
    <rPh sb="10" eb="13">
      <t>ダイガクイン</t>
    </rPh>
    <rPh sb="14" eb="16">
      <t>ザイセキ</t>
    </rPh>
    <rPh sb="20" eb="22">
      <t>バアイ</t>
    </rPh>
    <rPh sb="24" eb="25">
      <t>メイ</t>
    </rPh>
    <rPh sb="27" eb="29">
      <t>シドウ</t>
    </rPh>
    <rPh sb="29" eb="31">
      <t>キョウイン</t>
    </rPh>
    <rPh sb="31" eb="32">
      <t>トウ</t>
    </rPh>
    <rPh sb="33" eb="35">
      <t>ダイガク</t>
    </rPh>
    <rPh sb="35" eb="37">
      <t>キョウイン</t>
    </rPh>
    <rPh sb="38" eb="40">
      <t>イライ</t>
    </rPh>
    <phoneticPr fontId="18"/>
  </si>
  <si>
    <t>推薦者</t>
    <rPh sb="0" eb="3">
      <t>スイセンシャ</t>
    </rPh>
    <phoneticPr fontId="7"/>
  </si>
  <si>
    <t>Michel Odaiba</t>
    <phoneticPr fontId="7"/>
  </si>
  <si>
    <t>suisentarou@suisensya.co.jp</t>
    <phoneticPr fontId="18"/>
  </si>
  <si>
    <t>大学院　一郎</t>
    <rPh sb="0" eb="3">
      <t>ダイガクイン</t>
    </rPh>
    <rPh sb="4" eb="6">
      <t>イチロウ</t>
    </rPh>
    <phoneticPr fontId="7"/>
  </si>
  <si>
    <t>suisennjirou@suisensya.co.jp</t>
    <phoneticPr fontId="18"/>
  </si>
  <si>
    <t>　◆留学先の言語、語学試験結果</t>
    <rPh sb="2" eb="4">
      <t>リュウガク</t>
    </rPh>
    <rPh sb="4" eb="5">
      <t>サキ</t>
    </rPh>
    <rPh sb="6" eb="8">
      <t>ゲンゴ</t>
    </rPh>
    <rPh sb="9" eb="11">
      <t>ゴガク</t>
    </rPh>
    <rPh sb="11" eb="13">
      <t>シケン</t>
    </rPh>
    <rPh sb="13" eb="15">
      <t>ケッカ</t>
    </rPh>
    <phoneticPr fontId="18"/>
  </si>
  <si>
    <t>　　留学先で使用する言語と、語学試験結果について入力してください。</t>
    <rPh sb="2" eb="4">
      <t>リュウガク</t>
    </rPh>
    <rPh sb="4" eb="5">
      <t>サキ</t>
    </rPh>
    <rPh sb="6" eb="8">
      <t>シヨウ</t>
    </rPh>
    <rPh sb="10" eb="12">
      <t>ゲンゴ</t>
    </rPh>
    <rPh sb="14" eb="16">
      <t>ゴガク</t>
    </rPh>
    <rPh sb="16" eb="18">
      <t>シケン</t>
    </rPh>
    <rPh sb="18" eb="20">
      <t>ケッカ</t>
    </rPh>
    <rPh sb="24" eb="26">
      <t>ニュウリョク</t>
    </rPh>
    <phoneticPr fontId="18"/>
  </si>
  <si>
    <t>様式の表示欄</t>
    <rPh sb="0" eb="2">
      <t>ヨウシキ</t>
    </rPh>
    <rPh sb="3" eb="5">
      <t>ヒョウジ</t>
    </rPh>
    <rPh sb="5" eb="6">
      <t>ラン</t>
    </rPh>
    <phoneticPr fontId="18"/>
  </si>
  <si>
    <t>英語以外</t>
    <rPh sb="0" eb="2">
      <t>エイゴ</t>
    </rPh>
    <rPh sb="2" eb="4">
      <t>イガイ</t>
    </rPh>
    <phoneticPr fontId="7"/>
  </si>
  <si>
    <t>英語</t>
  </si>
  <si>
    <t>IELTS (Academic Module)</t>
  </si>
  <si>
    <t>（様式イ提出）受験した語学能力試験においてCEFRとの対照表なし</t>
    <rPh sb="1" eb="3">
      <t>ヨウシキ</t>
    </rPh>
    <rPh sb="4" eb="6">
      <t>テイシュツ</t>
    </rPh>
    <rPh sb="7" eb="9">
      <t>ジュケン</t>
    </rPh>
    <rPh sb="11" eb="13">
      <t>ゴガク</t>
    </rPh>
    <rPh sb="13" eb="15">
      <t>ノウリョク</t>
    </rPh>
    <rPh sb="15" eb="17">
      <t>シケン</t>
    </rPh>
    <rPh sb="27" eb="29">
      <t>タイショウ</t>
    </rPh>
    <rPh sb="29" eb="30">
      <t>ヒョウ</t>
    </rPh>
    <phoneticPr fontId="13"/>
  </si>
  <si>
    <t>英語以外</t>
    <rPh sb="0" eb="4">
      <t>エイゴイガイ</t>
    </rPh>
    <phoneticPr fontId="7"/>
  </si>
  <si>
    <t>フランス語</t>
    <rPh sb="4" eb="5">
      <t>ゴ</t>
    </rPh>
    <phoneticPr fontId="18"/>
  </si>
  <si>
    <t>DELF</t>
    <phoneticPr fontId="18"/>
  </si>
  <si>
    <t>　◆学業成績に関する情報</t>
    <rPh sb="2" eb="4">
      <t>ガクギョウ</t>
    </rPh>
    <rPh sb="4" eb="6">
      <t>セイセキ</t>
    </rPh>
    <rPh sb="7" eb="8">
      <t>カン</t>
    </rPh>
    <rPh sb="10" eb="12">
      <t>ジョウホウ</t>
    </rPh>
    <phoneticPr fontId="18"/>
  </si>
  <si>
    <t>成績</t>
    <rPh sb="0" eb="2">
      <t>セイセキ</t>
    </rPh>
    <phoneticPr fontId="7"/>
  </si>
  <si>
    <t>学士課程（相当）</t>
    <rPh sb="0" eb="2">
      <t>ガクシ</t>
    </rPh>
    <rPh sb="2" eb="4">
      <t>カテイ</t>
    </rPh>
    <phoneticPr fontId="4"/>
  </si>
  <si>
    <t>【大学院成績評価算出課程コード】</t>
    <phoneticPr fontId="7"/>
  </si>
  <si>
    <t>GPA（4.00満点中）</t>
    <rPh sb="8" eb="10">
      <t>マンテン</t>
    </rPh>
    <rPh sb="10" eb="11">
      <t>ナカ</t>
    </rPh>
    <phoneticPr fontId="7"/>
  </si>
  <si>
    <t>成績証明書におけるGPA表示の有無</t>
    <rPh sb="0" eb="2">
      <t>セイセキ</t>
    </rPh>
    <rPh sb="2" eb="5">
      <t>ショウメイショ</t>
    </rPh>
    <rPh sb="12" eb="14">
      <t>ヒョウジ</t>
    </rPh>
    <rPh sb="15" eb="17">
      <t>ウム</t>
    </rPh>
    <phoneticPr fontId="15"/>
  </si>
  <si>
    <t>GPA表示有り（4.00満点）</t>
    <phoneticPr fontId="7"/>
  </si>
  <si>
    <t>　◆高等学校卒業以降の学歴</t>
    <rPh sb="2" eb="6">
      <t>コウトウガッコウ</t>
    </rPh>
    <rPh sb="6" eb="8">
      <t>ソツギョウ</t>
    </rPh>
    <rPh sb="8" eb="10">
      <t>イコウ</t>
    </rPh>
    <rPh sb="11" eb="13">
      <t>ガクレキ</t>
    </rPh>
    <phoneticPr fontId="18"/>
  </si>
  <si>
    <t>卒業した高等学校名</t>
    <rPh sb="0" eb="2">
      <t>ソツギョウ</t>
    </rPh>
    <rPh sb="4" eb="9">
      <t>コウトウガッコウメイ</t>
    </rPh>
    <phoneticPr fontId="7"/>
  </si>
  <si>
    <t>高校学歴</t>
    <rPh sb="0" eb="2">
      <t>コウコウ</t>
    </rPh>
    <rPh sb="2" eb="4">
      <t>ガクレキ</t>
    </rPh>
    <phoneticPr fontId="7"/>
  </si>
  <si>
    <t>青梅高等学校</t>
    <rPh sb="0" eb="2">
      <t>オウメ</t>
    </rPh>
    <rPh sb="2" eb="6">
      <t>コウトウガッコウ</t>
    </rPh>
    <phoneticPr fontId="7"/>
  </si>
  <si>
    <t>学歴1</t>
    <rPh sb="0" eb="2">
      <t>ガクレキ</t>
    </rPh>
    <phoneticPr fontId="7"/>
  </si>
  <si>
    <t>大学（学部）</t>
    <rPh sb="0" eb="2">
      <t>ダイガク</t>
    </rPh>
    <rPh sb="3" eb="5">
      <t>ガクブ</t>
    </rPh>
    <phoneticPr fontId="4"/>
  </si>
  <si>
    <t>大学（学部）</t>
    <rPh sb="0" eb="2">
      <t>ダイガク</t>
    </rPh>
    <rPh sb="3" eb="5">
      <t>ガクブ</t>
    </rPh>
    <phoneticPr fontId="7"/>
  </si>
  <si>
    <t>卒業・修了</t>
    <rPh sb="0" eb="2">
      <t>ソツギョウ</t>
    </rPh>
    <rPh sb="3" eb="5">
      <t>シュウリョウ</t>
    </rPh>
    <phoneticPr fontId="4"/>
  </si>
  <si>
    <t>卒業・修了</t>
    <rPh sb="0" eb="2">
      <t>ソツギョウ</t>
    </rPh>
    <rPh sb="3" eb="5">
      <t>シュウリョウ</t>
    </rPh>
    <phoneticPr fontId="7"/>
  </si>
  <si>
    <t>【在籍状態コード】</t>
    <phoneticPr fontId="7"/>
  </si>
  <si>
    <t>江東大学</t>
    <rPh sb="0" eb="4">
      <t>コウトウダイガク</t>
    </rPh>
    <phoneticPr fontId="7"/>
  </si>
  <si>
    <t>工学部電気学科</t>
    <rPh sb="0" eb="3">
      <t>コウガクブ</t>
    </rPh>
    <rPh sb="3" eb="5">
      <t>デンキ</t>
    </rPh>
    <rPh sb="5" eb="7">
      <t>ガッカ</t>
    </rPh>
    <phoneticPr fontId="7"/>
  </si>
  <si>
    <t>その他</t>
    <rPh sb="2" eb="3">
      <t>タ</t>
    </rPh>
    <phoneticPr fontId="4"/>
  </si>
  <si>
    <t>学士号</t>
    <rPh sb="0" eb="3">
      <t>ガクシゴウ</t>
    </rPh>
    <phoneticPr fontId="7"/>
  </si>
  <si>
    <t>【取得学位コード】</t>
    <phoneticPr fontId="7"/>
  </si>
  <si>
    <t>学士（工学）</t>
    <rPh sb="0" eb="2">
      <t>ガクシ</t>
    </rPh>
    <rPh sb="3" eb="5">
      <t>コウガク</t>
    </rPh>
    <phoneticPr fontId="7"/>
  </si>
  <si>
    <t>学歴2</t>
    <rPh sb="0" eb="2">
      <t>ガクレキ</t>
    </rPh>
    <phoneticPr fontId="7"/>
  </si>
  <si>
    <t>大学院（修士課程・博士前期課程）</t>
    <rPh sb="0" eb="3">
      <t>ダイガクイン</t>
    </rPh>
    <rPh sb="4" eb="6">
      <t>シュウシ</t>
    </rPh>
    <rPh sb="6" eb="8">
      <t>カテイ</t>
    </rPh>
    <rPh sb="9" eb="11">
      <t>ハカセ</t>
    </rPh>
    <rPh sb="11" eb="13">
      <t>ゼンキ</t>
    </rPh>
    <rPh sb="13" eb="15">
      <t>カテイ</t>
    </rPh>
    <phoneticPr fontId="4"/>
  </si>
  <si>
    <t>中途退学</t>
    <rPh sb="0" eb="2">
      <t>チュウト</t>
    </rPh>
    <rPh sb="2" eb="4">
      <t>タイガク</t>
    </rPh>
    <phoneticPr fontId="4"/>
  </si>
  <si>
    <t>修士号</t>
    <rPh sb="0" eb="3">
      <t>シュウシゴウ</t>
    </rPh>
    <phoneticPr fontId="7"/>
  </si>
  <si>
    <t>学歴3</t>
    <rPh sb="0" eb="2">
      <t>ガクレキ</t>
    </rPh>
    <phoneticPr fontId="7"/>
  </si>
  <si>
    <t>学歴4</t>
    <rPh sb="0" eb="2">
      <t>ガクレキ</t>
    </rPh>
    <phoneticPr fontId="7"/>
  </si>
  <si>
    <t>大学院（博士課程・博士後期課程）</t>
    <rPh sb="0" eb="3">
      <t>ダイガクイン</t>
    </rPh>
    <rPh sb="4" eb="6">
      <t>ハカセ</t>
    </rPh>
    <rPh sb="6" eb="8">
      <t>カテイ</t>
    </rPh>
    <rPh sb="9" eb="11">
      <t>ハカセ</t>
    </rPh>
    <rPh sb="11" eb="13">
      <t>コウキ</t>
    </rPh>
    <rPh sb="13" eb="15">
      <t>カテイ</t>
    </rPh>
    <phoneticPr fontId="4"/>
  </si>
  <si>
    <t>休学中</t>
    <rPh sb="0" eb="2">
      <t>キュウガク</t>
    </rPh>
    <rPh sb="2" eb="3">
      <t>ナカ</t>
    </rPh>
    <phoneticPr fontId="4"/>
  </si>
  <si>
    <t>学歴5</t>
    <rPh sb="0" eb="2">
      <t>ガクレキ</t>
    </rPh>
    <phoneticPr fontId="7"/>
  </si>
  <si>
    <t>単位取得済満期退学</t>
    <rPh sb="0" eb="2">
      <t>タンイ</t>
    </rPh>
    <rPh sb="2" eb="4">
      <t>シュトク</t>
    </rPh>
    <rPh sb="4" eb="5">
      <t>スミ</t>
    </rPh>
    <rPh sb="5" eb="7">
      <t>マンキ</t>
    </rPh>
    <rPh sb="7" eb="9">
      <t>タイガク</t>
    </rPh>
    <phoneticPr fontId="4"/>
  </si>
  <si>
    <t>学位取得なし</t>
    <rPh sb="0" eb="2">
      <t>ガクイ</t>
    </rPh>
    <rPh sb="2" eb="4">
      <t>シュトク</t>
    </rPh>
    <phoneticPr fontId="4"/>
  </si>
  <si>
    <t>職歴</t>
    <rPh sb="0" eb="2">
      <t>ショクレキ</t>
    </rPh>
    <phoneticPr fontId="7"/>
  </si>
  <si>
    <t>ブルーオーシャン電機株式会社研究員</t>
    <rPh sb="8" eb="10">
      <t>デンキ</t>
    </rPh>
    <rPh sb="10" eb="14">
      <t>カブシキカイシャ</t>
    </rPh>
    <rPh sb="14" eb="17">
      <t>ケンキュウイン</t>
    </rPh>
    <phoneticPr fontId="7"/>
  </si>
  <si>
    <t>学歴・職歴に関する備考</t>
    <phoneticPr fontId="7"/>
  </si>
  <si>
    <t>　◆過去の海外渡航について</t>
    <rPh sb="2" eb="4">
      <t>カコ</t>
    </rPh>
    <rPh sb="5" eb="7">
      <t>カイガイ</t>
    </rPh>
    <rPh sb="7" eb="9">
      <t>トコウ</t>
    </rPh>
    <phoneticPr fontId="18"/>
  </si>
  <si>
    <t>　　海外渡航履歴について入力してください。</t>
    <rPh sb="2" eb="4">
      <t>カイガイ</t>
    </rPh>
    <rPh sb="4" eb="8">
      <t>トコウリレキ</t>
    </rPh>
    <rPh sb="12" eb="14">
      <t>ニュウリョク</t>
    </rPh>
    <phoneticPr fontId="18"/>
  </si>
  <si>
    <t>渡航歴</t>
    <rPh sb="0" eb="3">
      <t>トコウレキ</t>
    </rPh>
    <phoneticPr fontId="7"/>
  </si>
  <si>
    <t>中学以前のみあり</t>
    <rPh sb="0" eb="2">
      <t>チュウガク</t>
    </rPh>
    <rPh sb="2" eb="4">
      <t>イゼン</t>
    </rPh>
    <phoneticPr fontId="4"/>
  </si>
  <si>
    <t>高校以降あり</t>
    <rPh sb="0" eb="2">
      <t>コウコウ</t>
    </rPh>
    <rPh sb="2" eb="4">
      <t>イコウ</t>
    </rPh>
    <phoneticPr fontId="7"/>
  </si>
  <si>
    <r>
      <t>　　高校時代の海外渡航履歴について、</t>
    </r>
    <r>
      <rPr>
        <b/>
        <u/>
        <sz val="11"/>
        <rFont val="メイリオ"/>
        <family val="3"/>
        <charset val="128"/>
      </rPr>
      <t>期間が長い順に</t>
    </r>
    <r>
      <rPr>
        <b/>
        <sz val="11"/>
        <rFont val="メイリオ"/>
        <family val="3"/>
        <charset val="128"/>
      </rPr>
      <t>入力してください。</t>
    </r>
    <rPh sb="2" eb="6">
      <t>コウコウジダイ</t>
    </rPh>
    <rPh sb="7" eb="9">
      <t>カイガイ</t>
    </rPh>
    <rPh sb="9" eb="13">
      <t>トコウリレキ</t>
    </rPh>
    <rPh sb="18" eb="20">
      <t>キカン</t>
    </rPh>
    <rPh sb="21" eb="22">
      <t>ナガ</t>
    </rPh>
    <rPh sb="23" eb="24">
      <t>ジュン</t>
    </rPh>
    <rPh sb="25" eb="27">
      <t>ニュウリョク</t>
    </rPh>
    <phoneticPr fontId="18"/>
  </si>
  <si>
    <t>家族に帯同し居住</t>
    <rPh sb="0" eb="2">
      <t>カゾク</t>
    </rPh>
    <rPh sb="3" eb="5">
      <t>タイドウ</t>
    </rPh>
    <rPh sb="6" eb="8">
      <t>キョジュウ</t>
    </rPh>
    <phoneticPr fontId="7"/>
  </si>
  <si>
    <t>6か月以上1年未満</t>
    <rPh sb="2" eb="3">
      <t>ゲツ</t>
    </rPh>
    <rPh sb="3" eb="5">
      <t>イジョウ</t>
    </rPh>
    <rPh sb="6" eb="7">
      <t>ネン</t>
    </rPh>
    <rPh sb="7" eb="9">
      <t>ミマン</t>
    </rPh>
    <phoneticPr fontId="7"/>
  </si>
  <si>
    <t>インドネシア</t>
    <phoneticPr fontId="7"/>
  </si>
  <si>
    <r>
      <t>　　大学（学部）以降の海外渡航履歴について、</t>
    </r>
    <r>
      <rPr>
        <b/>
        <u/>
        <sz val="11"/>
        <rFont val="メイリオ"/>
        <family val="3"/>
        <charset val="128"/>
      </rPr>
      <t>期間が長い順に</t>
    </r>
    <r>
      <rPr>
        <b/>
        <sz val="11"/>
        <rFont val="メイリオ"/>
        <family val="3"/>
        <charset val="128"/>
      </rPr>
      <t>入力してください。</t>
    </r>
    <rPh sb="2" eb="4">
      <t>ダイガク</t>
    </rPh>
    <rPh sb="5" eb="7">
      <t>ガクブ</t>
    </rPh>
    <rPh sb="8" eb="10">
      <t>イコウ</t>
    </rPh>
    <rPh sb="11" eb="13">
      <t>カイガイ</t>
    </rPh>
    <rPh sb="13" eb="17">
      <t>トコウリレキ</t>
    </rPh>
    <rPh sb="22" eb="24">
      <t>キカン</t>
    </rPh>
    <rPh sb="25" eb="26">
      <t>ナガ</t>
    </rPh>
    <rPh sb="27" eb="28">
      <t>ジュン</t>
    </rPh>
    <rPh sb="29" eb="31">
      <t>ニュウリョク</t>
    </rPh>
    <phoneticPr fontId="18"/>
  </si>
  <si>
    <t>大学間協定・在籍大学のプログラムに基づいた留学（単位互換有り）</t>
    <rPh sb="6" eb="8">
      <t>ザイセキ</t>
    </rPh>
    <rPh sb="8" eb="10">
      <t>ダイガク</t>
    </rPh>
    <phoneticPr fontId="7"/>
  </si>
  <si>
    <t>大学間協定・在籍大学のプログラムに基づいた留学（単位互換有り）</t>
    <rPh sb="0" eb="2">
      <t>ダイガク</t>
    </rPh>
    <rPh sb="2" eb="3">
      <t>カン</t>
    </rPh>
    <rPh sb="3" eb="5">
      <t>キョウテイ</t>
    </rPh>
    <rPh sb="6" eb="8">
      <t>ザイセキ</t>
    </rPh>
    <rPh sb="8" eb="10">
      <t>ダイガク</t>
    </rPh>
    <rPh sb="17" eb="18">
      <t>モト</t>
    </rPh>
    <rPh sb="21" eb="23">
      <t>リュウガク</t>
    </rPh>
    <rPh sb="24" eb="26">
      <t>タンイ</t>
    </rPh>
    <rPh sb="26" eb="28">
      <t>ゴカン</t>
    </rPh>
    <rPh sb="28" eb="29">
      <t>ア</t>
    </rPh>
    <phoneticPr fontId="7"/>
  </si>
  <si>
    <t>インド</t>
  </si>
  <si>
    <t>インド</t>
    <phoneticPr fontId="7"/>
  </si>
  <si>
    <t>スイス</t>
  </si>
  <si>
    <t>スイス</t>
    <phoneticPr fontId="7"/>
  </si>
  <si>
    <t>　◆海外留学のための奨学金の応募実績</t>
    <rPh sb="2" eb="6">
      <t>カイガイリュウガク</t>
    </rPh>
    <rPh sb="10" eb="13">
      <t>ショウガクキン</t>
    </rPh>
    <rPh sb="14" eb="18">
      <t>オウボジッセキ</t>
    </rPh>
    <phoneticPr fontId="18"/>
  </si>
  <si>
    <t>奨学金実績</t>
    <rPh sb="0" eb="3">
      <t>ショウガクキン</t>
    </rPh>
    <rPh sb="3" eb="5">
      <t>ジッセキ</t>
    </rPh>
    <phoneticPr fontId="7"/>
  </si>
  <si>
    <t>応募したことがある</t>
    <rPh sb="0" eb="2">
      <t>オウボ</t>
    </rPh>
    <phoneticPr fontId="7"/>
  </si>
  <si>
    <t>博士の区分で採用された</t>
    <rPh sb="0" eb="2">
      <t>ハカセ</t>
    </rPh>
    <rPh sb="3" eb="5">
      <t>クブン</t>
    </rPh>
    <rPh sb="6" eb="8">
      <t>サイヨウ</t>
    </rPh>
    <phoneticPr fontId="7"/>
  </si>
  <si>
    <t>修士の区分で採用された</t>
    <rPh sb="0" eb="2">
      <t>シュウシ</t>
    </rPh>
    <rPh sb="3" eb="5">
      <t>クブン</t>
    </rPh>
    <rPh sb="6" eb="8">
      <t>サイヨウ</t>
    </rPh>
    <phoneticPr fontId="7"/>
  </si>
  <si>
    <t>あり</t>
    <phoneticPr fontId="7"/>
  </si>
  <si>
    <t>イロハ奨学金</t>
    <rPh sb="3" eb="6">
      <t>ショウガクキン</t>
    </rPh>
    <phoneticPr fontId="7"/>
  </si>
  <si>
    <t>申請予定奨学金</t>
    <rPh sb="0" eb="2">
      <t>シンセイ</t>
    </rPh>
    <rPh sb="2" eb="4">
      <t>ヨテイ</t>
    </rPh>
    <rPh sb="4" eb="7">
      <t>ショウガクキン</t>
    </rPh>
    <phoneticPr fontId="7"/>
  </si>
  <si>
    <t>留学のために申請中又は受給が決定している他の奨学金の有無について選択してください。</t>
    <phoneticPr fontId="7"/>
  </si>
  <si>
    <t>ニホヘト国際奨学金</t>
    <rPh sb="4" eb="6">
      <t>コクサイ</t>
    </rPh>
    <rPh sb="6" eb="9">
      <t>ショウガクキン</t>
    </rPh>
    <phoneticPr fontId="7"/>
  </si>
  <si>
    <t>　◆留学先大学情報</t>
    <rPh sb="2" eb="5">
      <t>リュウガクサキ</t>
    </rPh>
    <rPh sb="5" eb="7">
      <t>ダイガク</t>
    </rPh>
    <rPh sb="7" eb="9">
      <t>ジョウホウ</t>
    </rPh>
    <phoneticPr fontId="18"/>
  </si>
  <si>
    <t>　　留学先大学での詳細を入力してください。</t>
    <rPh sb="2" eb="5">
      <t>リュウガクサキ</t>
    </rPh>
    <rPh sb="5" eb="7">
      <t>ダイガク</t>
    </rPh>
    <rPh sb="9" eb="11">
      <t>ショウサイ</t>
    </rPh>
    <rPh sb="12" eb="14">
      <t>ニュウリョク</t>
    </rPh>
    <phoneticPr fontId="18"/>
  </si>
  <si>
    <t>国際共同学位プログラムか</t>
    <rPh sb="0" eb="2">
      <t>コクサイ</t>
    </rPh>
    <rPh sb="2" eb="6">
      <t>キョウドウガクイ</t>
    </rPh>
    <phoneticPr fontId="7"/>
  </si>
  <si>
    <t>日本の大学との国際共同プログラム</t>
    <rPh sb="0" eb="2">
      <t>ニホン</t>
    </rPh>
    <rPh sb="3" eb="5">
      <t>ダイガク</t>
    </rPh>
    <phoneticPr fontId="7"/>
  </si>
  <si>
    <t>日本の大学との国際共同プログラムの場合、日本の大学名を和文で入力してください。</t>
    <rPh sb="0" eb="2">
      <t>ニホン</t>
    </rPh>
    <rPh sb="3" eb="5">
      <t>ダイガク</t>
    </rPh>
    <rPh sb="7" eb="9">
      <t>コクサイ</t>
    </rPh>
    <rPh sb="9" eb="11">
      <t>キョウドウ</t>
    </rPh>
    <rPh sb="17" eb="19">
      <t>バアイ</t>
    </rPh>
    <rPh sb="20" eb="22">
      <t>ニホン</t>
    </rPh>
    <rPh sb="23" eb="26">
      <t>ダイガクメイ</t>
    </rPh>
    <rPh sb="27" eb="29">
      <t>ワブン</t>
    </rPh>
    <rPh sb="30" eb="32">
      <t>ニュウリョク</t>
    </rPh>
    <phoneticPr fontId="7"/>
  </si>
  <si>
    <t>Department of Computer Science　</t>
    <phoneticPr fontId="7"/>
  </si>
  <si>
    <t>所在地</t>
    <rPh sb="0" eb="3">
      <t>ショザイチ</t>
    </rPh>
    <phoneticPr fontId="7"/>
  </si>
  <si>
    <t>博士</t>
    <rPh sb="0" eb="2">
      <t>ハクシ</t>
    </rPh>
    <phoneticPr fontId="7"/>
  </si>
  <si>
    <t>【取得希望学位コード】</t>
    <phoneticPr fontId="7"/>
  </si>
  <si>
    <t>1. PhD in Engineering, 2. PhD in Financial Science</t>
    <phoneticPr fontId="7"/>
  </si>
  <si>
    <t>研究テーマ</t>
    <rPh sb="0" eb="2">
      <t>ケンキュウ</t>
    </rPh>
    <phoneticPr fontId="7"/>
  </si>
  <si>
    <t>介護補助を目的としたウェブアラブルロボットシステムの開発</t>
    <rPh sb="0" eb="2">
      <t>カイゴ</t>
    </rPh>
    <rPh sb="2" eb="4">
      <t>ホジョ</t>
    </rPh>
    <rPh sb="5" eb="7">
      <t>モクテキ</t>
    </rPh>
    <rPh sb="26" eb="28">
      <t>カイハツ</t>
    </rPh>
    <phoneticPr fontId="7"/>
  </si>
  <si>
    <t>準備状況</t>
    <rPh sb="0" eb="2">
      <t>ジュンビ</t>
    </rPh>
    <rPh sb="2" eb="4">
      <t>ジョウキョウ</t>
    </rPh>
    <phoneticPr fontId="7"/>
  </si>
  <si>
    <t>入学前（教員とコンタクト中）</t>
    <rPh sb="0" eb="3">
      <t>ニュウガクマエ</t>
    </rPh>
    <rPh sb="4" eb="6">
      <t>キョウイン</t>
    </rPh>
    <rPh sb="12" eb="13">
      <t>ナカ</t>
    </rPh>
    <phoneticPr fontId="4"/>
  </si>
  <si>
    <t>【準備状況コード】</t>
    <phoneticPr fontId="7"/>
  </si>
  <si>
    <t>留学期間</t>
    <rPh sb="0" eb="2">
      <t>リュウガク</t>
    </rPh>
    <rPh sb="2" eb="4">
      <t>キカン</t>
    </rPh>
    <phoneticPr fontId="7"/>
  </si>
  <si>
    <t>支援開始年次</t>
    <rPh sb="0" eb="2">
      <t>シエン</t>
    </rPh>
    <rPh sb="2" eb="4">
      <t>カイシ</t>
    </rPh>
    <rPh sb="4" eb="6">
      <t>ネンジ</t>
    </rPh>
    <phoneticPr fontId="7"/>
  </si>
  <si>
    <t>【支援開始年次コード】</t>
    <rPh sb="1" eb="3">
      <t>シエン</t>
    </rPh>
    <rPh sb="3" eb="5">
      <t>カイシ</t>
    </rPh>
    <rPh sb="5" eb="7">
      <t>ネンジ</t>
    </rPh>
    <phoneticPr fontId="7"/>
  </si>
  <si>
    <t>　◆留学先大学入学のための語学要件</t>
    <rPh sb="2" eb="4">
      <t>リュウガク</t>
    </rPh>
    <rPh sb="4" eb="5">
      <t>サキ</t>
    </rPh>
    <rPh sb="5" eb="7">
      <t>ダイガク</t>
    </rPh>
    <rPh sb="7" eb="9">
      <t>ニュウガク</t>
    </rPh>
    <rPh sb="13" eb="15">
      <t>ゴガク</t>
    </rPh>
    <rPh sb="15" eb="17">
      <t>ヨウケン</t>
    </rPh>
    <phoneticPr fontId="18"/>
  </si>
  <si>
    <t>入学における語学要件の指定あり</t>
    <rPh sb="0" eb="2">
      <t>ニュウガク</t>
    </rPh>
    <rPh sb="6" eb="8">
      <t>ゴガク</t>
    </rPh>
    <rPh sb="8" eb="10">
      <t>ヨウケン</t>
    </rPh>
    <rPh sb="11" eb="13">
      <t>シテイ</t>
    </rPh>
    <phoneticPr fontId="7"/>
  </si>
  <si>
    <t>入学における語学要件の指定あり</t>
    <phoneticPr fontId="7"/>
  </si>
  <si>
    <t>【語学要件適格コード】</t>
    <phoneticPr fontId="7"/>
  </si>
  <si>
    <t>　◆留学先大学概要</t>
    <rPh sb="2" eb="4">
      <t>リュウガク</t>
    </rPh>
    <rPh sb="4" eb="5">
      <t>サキ</t>
    </rPh>
    <rPh sb="5" eb="7">
      <t>ダイガク</t>
    </rPh>
    <rPh sb="7" eb="9">
      <t>ガイヨウ</t>
    </rPh>
    <phoneticPr fontId="18"/>
  </si>
  <si>
    <t>「入力シート」へ戻る</t>
    <rPh sb="1" eb="3">
      <t>ニュウリョク</t>
    </rPh>
    <rPh sb="8" eb="9">
      <t>モド</t>
    </rPh>
    <phoneticPr fontId="7"/>
  </si>
  <si>
    <t>選考管理番号</t>
    <rPh sb="0" eb="2">
      <t>センコウ</t>
    </rPh>
    <rPh sb="2" eb="4">
      <t>カンリ</t>
    </rPh>
    <rPh sb="4" eb="6">
      <t>バンゴウ</t>
    </rPh>
    <phoneticPr fontId="8"/>
  </si>
  <si>
    <t>氏名</t>
    <rPh sb="0" eb="2">
      <t>シメイ</t>
    </rPh>
    <phoneticPr fontId="8"/>
  </si>
  <si>
    <t>フリガナ</t>
    <phoneticPr fontId="8"/>
  </si>
  <si>
    <t>ローマ字</t>
    <rPh sb="3" eb="4">
      <t>ジ</t>
    </rPh>
    <phoneticPr fontId="8"/>
  </si>
  <si>
    <t>個人情報</t>
    <rPh sb="0" eb="4">
      <t>コジンジョウホウ</t>
    </rPh>
    <phoneticPr fontId="7"/>
  </si>
  <si>
    <t>国籍</t>
    <rPh sb="0" eb="2">
      <t>コクセキ</t>
    </rPh>
    <phoneticPr fontId="8"/>
  </si>
  <si>
    <t>生年月日</t>
    <rPh sb="0" eb="2">
      <t>セイネン</t>
    </rPh>
    <rPh sb="2" eb="4">
      <t>ガッピ</t>
    </rPh>
    <phoneticPr fontId="8"/>
  </si>
  <si>
    <t>歳</t>
    <rPh sb="0" eb="1">
      <t>サイ</t>
    </rPh>
    <phoneticPr fontId="8"/>
  </si>
  <si>
    <t>現住所</t>
    <rPh sb="0" eb="3">
      <t>ゲンジュウショ</t>
    </rPh>
    <phoneticPr fontId="8"/>
  </si>
  <si>
    <t>〒</t>
    <phoneticPr fontId="8"/>
  </si>
  <si>
    <t>応募方法</t>
    <rPh sb="0" eb="2">
      <t>オウボ</t>
    </rPh>
    <rPh sb="2" eb="4">
      <t>ホウホウ</t>
    </rPh>
    <phoneticPr fontId="8"/>
  </si>
  <si>
    <t>学校コード・
取りまとめ大学</t>
    <rPh sb="0" eb="2">
      <t>ガッコウ</t>
    </rPh>
    <rPh sb="7" eb="8">
      <t>ト</t>
    </rPh>
    <rPh sb="12" eb="14">
      <t>ダイガク</t>
    </rPh>
    <phoneticPr fontId="8"/>
  </si>
  <si>
    <t>審査分野</t>
    <rPh sb="0" eb="2">
      <t>シンサ</t>
    </rPh>
    <rPh sb="2" eb="4">
      <t>ブンヤ</t>
    </rPh>
    <phoneticPr fontId="8"/>
  </si>
  <si>
    <t>専門分野</t>
    <rPh sb="0" eb="2">
      <t>センモン</t>
    </rPh>
    <rPh sb="2" eb="4">
      <t>ブンヤ</t>
    </rPh>
    <phoneticPr fontId="8"/>
  </si>
  <si>
    <t>応募時状況</t>
    <rPh sb="0" eb="2">
      <t>オウボ</t>
    </rPh>
    <rPh sb="2" eb="3">
      <t>ジ</t>
    </rPh>
    <rPh sb="3" eb="5">
      <t>ジョウキョウ</t>
    </rPh>
    <phoneticPr fontId="7"/>
  </si>
  <si>
    <t>応募時の状況</t>
    <rPh sb="0" eb="2">
      <t>オウボ</t>
    </rPh>
    <rPh sb="2" eb="3">
      <t>ジ</t>
    </rPh>
    <rPh sb="4" eb="6">
      <t>ジョウキョウ</t>
    </rPh>
    <phoneticPr fontId="8"/>
  </si>
  <si>
    <t>応募時の所属先</t>
    <rPh sb="0" eb="2">
      <t>オウボ</t>
    </rPh>
    <rPh sb="2" eb="3">
      <t>ジ</t>
    </rPh>
    <rPh sb="4" eb="6">
      <t>ショゾク</t>
    </rPh>
    <rPh sb="6" eb="7">
      <t>サキ</t>
    </rPh>
    <phoneticPr fontId="8"/>
  </si>
  <si>
    <t>博士号</t>
    <rPh sb="0" eb="3">
      <t>ハカセゴウ</t>
    </rPh>
    <phoneticPr fontId="7"/>
  </si>
  <si>
    <t>推薦者１</t>
    <rPh sb="0" eb="3">
      <t>スイセンシャ</t>
    </rPh>
    <phoneticPr fontId="8"/>
  </si>
  <si>
    <t>推薦者２</t>
    <rPh sb="0" eb="3">
      <t>スイセンシャ</t>
    </rPh>
    <phoneticPr fontId="8"/>
  </si>
  <si>
    <t>語学要件</t>
    <rPh sb="0" eb="2">
      <t>ゴガク</t>
    </rPh>
    <rPh sb="2" eb="4">
      <t>ヨウケン</t>
    </rPh>
    <phoneticPr fontId="7"/>
  </si>
  <si>
    <t>留学先大学における主な使用言語</t>
    <phoneticPr fontId="8"/>
  </si>
  <si>
    <t>語学能力試験名</t>
    <phoneticPr fontId="8"/>
  </si>
  <si>
    <t>語学能力試験結果</t>
    <phoneticPr fontId="8"/>
  </si>
  <si>
    <t>GPA（4.00満点中）</t>
    <rPh sb="8" eb="10">
      <t>マンテン</t>
    </rPh>
    <rPh sb="10" eb="11">
      <t>ナカ</t>
    </rPh>
    <phoneticPr fontId="8"/>
  </si>
  <si>
    <t>高等学校卒業以降の学歴</t>
    <rPh sb="0" eb="2">
      <t>コウトウ</t>
    </rPh>
    <rPh sb="2" eb="4">
      <t>ガッコウ</t>
    </rPh>
    <rPh sb="4" eb="6">
      <t>ソツギョウ</t>
    </rPh>
    <rPh sb="6" eb="8">
      <t>イコウ</t>
    </rPh>
    <rPh sb="9" eb="11">
      <t>ガクレキ</t>
    </rPh>
    <phoneticPr fontId="8"/>
  </si>
  <si>
    <t>高等学校</t>
    <rPh sb="0" eb="2">
      <t>コウトウ</t>
    </rPh>
    <rPh sb="2" eb="4">
      <t>ガッコウ</t>
    </rPh>
    <phoneticPr fontId="8"/>
  </si>
  <si>
    <t>高等学校卒業（修了）</t>
    <rPh sb="0" eb="2">
      <t>コウトウ</t>
    </rPh>
    <rPh sb="2" eb="4">
      <t>ガッコウ</t>
    </rPh>
    <rPh sb="4" eb="6">
      <t>ソツギョウ</t>
    </rPh>
    <rPh sb="7" eb="9">
      <t>シュウリョウ</t>
    </rPh>
    <phoneticPr fontId="8"/>
  </si>
  <si>
    <t>１校目</t>
    <rPh sb="1" eb="2">
      <t>コウ</t>
    </rPh>
    <rPh sb="2" eb="3">
      <t>メ</t>
    </rPh>
    <phoneticPr fontId="8"/>
  </si>
  <si>
    <t>在籍（予定）期間</t>
    <rPh sb="0" eb="2">
      <t>ザイセキ</t>
    </rPh>
    <rPh sb="3" eb="5">
      <t>ヨテイ</t>
    </rPh>
    <rPh sb="6" eb="8">
      <t>キカン</t>
    </rPh>
    <phoneticPr fontId="8"/>
  </si>
  <si>
    <t>～</t>
    <phoneticPr fontId="8"/>
  </si>
  <si>
    <t>取得済（予定）学位</t>
    <rPh sb="0" eb="2">
      <t>シュトク</t>
    </rPh>
    <rPh sb="2" eb="3">
      <t>ズ</t>
    </rPh>
    <rPh sb="4" eb="6">
      <t>ヨテイ</t>
    </rPh>
    <rPh sb="7" eb="9">
      <t>ガクイ</t>
    </rPh>
    <phoneticPr fontId="8"/>
  </si>
  <si>
    <t>２校目</t>
    <rPh sb="1" eb="2">
      <t>コウ</t>
    </rPh>
    <rPh sb="2" eb="3">
      <t>メ</t>
    </rPh>
    <phoneticPr fontId="8"/>
  </si>
  <si>
    <t>３校目</t>
    <rPh sb="1" eb="2">
      <t>コウ</t>
    </rPh>
    <rPh sb="2" eb="3">
      <t>メ</t>
    </rPh>
    <phoneticPr fontId="8"/>
  </si>
  <si>
    <t>４校目</t>
    <rPh sb="1" eb="2">
      <t>コウ</t>
    </rPh>
    <rPh sb="2" eb="3">
      <t>メ</t>
    </rPh>
    <phoneticPr fontId="8"/>
  </si>
  <si>
    <t>５校目</t>
    <rPh sb="1" eb="2">
      <t>コウ</t>
    </rPh>
    <rPh sb="2" eb="3">
      <t>メ</t>
    </rPh>
    <phoneticPr fontId="8"/>
  </si>
  <si>
    <t>職歴</t>
    <rPh sb="0" eb="2">
      <t>ショクレキ</t>
    </rPh>
    <phoneticPr fontId="8"/>
  </si>
  <si>
    <t>学歴・職歴に関する備考</t>
    <rPh sb="0" eb="2">
      <t>ガクレキ</t>
    </rPh>
    <rPh sb="3" eb="5">
      <t>ショクレキ</t>
    </rPh>
    <rPh sb="6" eb="7">
      <t>カン</t>
    </rPh>
    <rPh sb="9" eb="11">
      <t>ビコウ</t>
    </rPh>
    <phoneticPr fontId="8"/>
  </si>
  <si>
    <t>過去の海外渡航経験及び奨学金等受給実績</t>
    <rPh sb="0" eb="2">
      <t>カコ</t>
    </rPh>
    <rPh sb="3" eb="5">
      <t>カイガイ</t>
    </rPh>
    <rPh sb="5" eb="7">
      <t>トコウ</t>
    </rPh>
    <rPh sb="7" eb="9">
      <t>ケイケン</t>
    </rPh>
    <rPh sb="9" eb="10">
      <t>オヨ</t>
    </rPh>
    <rPh sb="11" eb="14">
      <t>ショウガクキン</t>
    </rPh>
    <rPh sb="14" eb="15">
      <t>トウ</t>
    </rPh>
    <rPh sb="15" eb="17">
      <t>ジュキュウ</t>
    </rPh>
    <rPh sb="17" eb="19">
      <t>ジッセキ</t>
    </rPh>
    <phoneticPr fontId="8"/>
  </si>
  <si>
    <t>過去の海外渡航経験について</t>
    <rPh sb="0" eb="2">
      <t>カコ</t>
    </rPh>
    <rPh sb="3" eb="5">
      <t>カイガイ</t>
    </rPh>
    <rPh sb="5" eb="7">
      <t>トコウ</t>
    </rPh>
    <rPh sb="7" eb="9">
      <t>ケイケン</t>
    </rPh>
    <phoneticPr fontId="8"/>
  </si>
  <si>
    <t>主な渡航実績</t>
    <rPh sb="0" eb="1">
      <t>オモ</t>
    </rPh>
    <rPh sb="2" eb="4">
      <t>トコウ</t>
    </rPh>
    <rPh sb="4" eb="6">
      <t>ジッセキ</t>
    </rPh>
    <phoneticPr fontId="7"/>
  </si>
  <si>
    <t>渡航目的</t>
    <rPh sb="0" eb="2">
      <t>トコウ</t>
    </rPh>
    <rPh sb="2" eb="4">
      <t>モクテキ</t>
    </rPh>
    <phoneticPr fontId="7"/>
  </si>
  <si>
    <t>期間</t>
    <rPh sb="0" eb="2">
      <t>キカン</t>
    </rPh>
    <phoneticPr fontId="8"/>
  </si>
  <si>
    <t>渡航先</t>
    <rPh sb="0" eb="3">
      <t>トコウサキ</t>
    </rPh>
    <phoneticPr fontId="8"/>
  </si>
  <si>
    <t>高校(１回目）</t>
    <rPh sb="0" eb="2">
      <t>コウコウ</t>
    </rPh>
    <rPh sb="4" eb="6">
      <t>カイメ</t>
    </rPh>
    <phoneticPr fontId="7"/>
  </si>
  <si>
    <t>高校(2回目）</t>
    <rPh sb="0" eb="2">
      <t>コウコウ</t>
    </rPh>
    <rPh sb="4" eb="6">
      <t>カイメ</t>
    </rPh>
    <phoneticPr fontId="7"/>
  </si>
  <si>
    <t>大学(１回目）</t>
    <rPh sb="0" eb="2">
      <t>ダイガク</t>
    </rPh>
    <rPh sb="4" eb="6">
      <t>カイメ</t>
    </rPh>
    <phoneticPr fontId="7"/>
  </si>
  <si>
    <t>大学(2回目）</t>
    <rPh sb="0" eb="2">
      <t>ダイガク</t>
    </rPh>
    <rPh sb="4" eb="6">
      <t>カイメ</t>
    </rPh>
    <phoneticPr fontId="7"/>
  </si>
  <si>
    <t>大学院(１回目）</t>
    <rPh sb="0" eb="3">
      <t>ダイガクイン</t>
    </rPh>
    <rPh sb="5" eb="7">
      <t>カイメ</t>
    </rPh>
    <phoneticPr fontId="7"/>
  </si>
  <si>
    <t>大学院(2回目）</t>
    <rPh sb="0" eb="3">
      <t>ダイガクイン</t>
    </rPh>
    <rPh sb="5" eb="7">
      <t>カイメ</t>
    </rPh>
    <phoneticPr fontId="7"/>
  </si>
  <si>
    <t>留学先大学名</t>
    <rPh sb="0" eb="2">
      <t>リュウガク</t>
    </rPh>
    <rPh sb="2" eb="3">
      <t>サキ</t>
    </rPh>
    <rPh sb="3" eb="5">
      <t>ダイガク</t>
    </rPh>
    <rPh sb="5" eb="6">
      <t>メイ</t>
    </rPh>
    <phoneticPr fontId="8"/>
  </si>
  <si>
    <t>研究科名称</t>
    <rPh sb="0" eb="3">
      <t>ケンキュウカ</t>
    </rPh>
    <rPh sb="3" eb="5">
      <t>メイショウ</t>
    </rPh>
    <phoneticPr fontId="8"/>
  </si>
  <si>
    <t>プログラム共同実施大学名
（日本の大学）</t>
    <rPh sb="5" eb="7">
      <t>キョウドウ</t>
    </rPh>
    <rPh sb="7" eb="9">
      <t>ジッシ</t>
    </rPh>
    <rPh sb="9" eb="11">
      <t>ダイガク</t>
    </rPh>
    <rPh sb="11" eb="12">
      <t>メイ</t>
    </rPh>
    <rPh sb="14" eb="16">
      <t>ニホン</t>
    </rPh>
    <rPh sb="17" eb="19">
      <t>ダイガク</t>
    </rPh>
    <phoneticPr fontId="7"/>
  </si>
  <si>
    <t>所在地</t>
    <rPh sb="0" eb="3">
      <t>ショザイチ</t>
    </rPh>
    <phoneticPr fontId="8"/>
  </si>
  <si>
    <t>取得予定学位名</t>
    <rPh sb="0" eb="2">
      <t>シュトク</t>
    </rPh>
    <rPh sb="2" eb="4">
      <t>ヨテイ</t>
    </rPh>
    <rPh sb="4" eb="6">
      <t>ガクイ</t>
    </rPh>
    <rPh sb="6" eb="7">
      <t>ナ</t>
    </rPh>
    <phoneticPr fontId="8"/>
  </si>
  <si>
    <t>研究テーマ</t>
    <rPh sb="0" eb="2">
      <t>ケンキュウ</t>
    </rPh>
    <phoneticPr fontId="8"/>
  </si>
  <si>
    <t>留学期間</t>
    <rPh sb="0" eb="2">
      <t>リュウガク</t>
    </rPh>
    <rPh sb="2" eb="4">
      <t>キカン</t>
    </rPh>
    <phoneticPr fontId="8"/>
  </si>
  <si>
    <t>(</t>
    <phoneticPr fontId="7"/>
  </si>
  <si>
    <t>）</t>
    <phoneticPr fontId="7"/>
  </si>
  <si>
    <t>支援開始年月</t>
    <rPh sb="0" eb="2">
      <t>シエン</t>
    </rPh>
    <rPh sb="2" eb="4">
      <t>カイシ</t>
    </rPh>
    <rPh sb="4" eb="6">
      <t>ネンゲツ</t>
    </rPh>
    <phoneticPr fontId="8"/>
  </si>
  <si>
    <t>支援開始学年</t>
    <rPh sb="0" eb="2">
      <t>シエン</t>
    </rPh>
    <rPh sb="2" eb="4">
      <t>カイシ</t>
    </rPh>
    <rPh sb="4" eb="6">
      <t>ガクネン</t>
    </rPh>
    <phoneticPr fontId="8"/>
  </si>
  <si>
    <t>支援期間（目安）</t>
    <rPh sb="0" eb="2">
      <t>シエン</t>
    </rPh>
    <rPh sb="2" eb="4">
      <t>キカン</t>
    </rPh>
    <rPh sb="5" eb="7">
      <t>メヤス</t>
    </rPh>
    <phoneticPr fontId="8"/>
  </si>
  <si>
    <t>語学要件の有無</t>
    <rPh sb="0" eb="2">
      <t>ゴガク</t>
    </rPh>
    <rPh sb="2" eb="4">
      <t>ヨウケン</t>
    </rPh>
    <rPh sb="5" eb="7">
      <t>ウム</t>
    </rPh>
    <phoneticPr fontId="8"/>
  </si>
  <si>
    <t>ＵＲＬ</t>
    <phoneticPr fontId="8"/>
  </si>
  <si>
    <t>国・地域コード</t>
    <rPh sb="0" eb="1">
      <t>クニ</t>
    </rPh>
    <rPh sb="2" eb="4">
      <t>チイキ</t>
    </rPh>
    <phoneticPr fontId="8"/>
  </si>
  <si>
    <t>国・地域名</t>
    <rPh sb="0" eb="1">
      <t>クニ</t>
    </rPh>
    <rPh sb="2" eb="4">
      <t>チイキ</t>
    </rPh>
    <rPh sb="4" eb="5">
      <t>メイ</t>
    </rPh>
    <phoneticPr fontId="8"/>
  </si>
  <si>
    <t>インドネシア</t>
  </si>
  <si>
    <t>カンボジア</t>
  </si>
  <si>
    <t>シンガポール</t>
  </si>
  <si>
    <t>スリランカ</t>
  </si>
  <si>
    <t>タイ</t>
  </si>
  <si>
    <t>ネパール</t>
  </si>
  <si>
    <t>パキスタン</t>
  </si>
  <si>
    <t>バングラデシュ</t>
  </si>
  <si>
    <t>フィリピン</t>
  </si>
  <si>
    <t>ブータン</t>
  </si>
  <si>
    <t>ブルネイ</t>
  </si>
  <si>
    <t>ベトナム</t>
  </si>
  <si>
    <t>マカオ</t>
  </si>
  <si>
    <t>マレーシア</t>
  </si>
  <si>
    <t>ミャンマー</t>
  </si>
  <si>
    <t>モルディブ</t>
  </si>
  <si>
    <t>モンゴル</t>
  </si>
  <si>
    <t>ラオス</t>
  </si>
  <si>
    <t>香港</t>
  </si>
  <si>
    <t>台湾</t>
  </si>
  <si>
    <t>大韓民国</t>
  </si>
  <si>
    <t>中国</t>
  </si>
  <si>
    <t>東ティモール</t>
  </si>
  <si>
    <t>中南米</t>
  </si>
  <si>
    <t>アルゼンチン</t>
  </si>
  <si>
    <t>ウルグアイ</t>
  </si>
  <si>
    <t>エクアドル</t>
  </si>
  <si>
    <t>エルサルバドル</t>
  </si>
  <si>
    <t>キューバ</t>
  </si>
  <si>
    <t>グアテマラ</t>
  </si>
  <si>
    <t>コスタリカ</t>
  </si>
  <si>
    <t>コロンビア</t>
  </si>
  <si>
    <t>ジャマイカ</t>
  </si>
  <si>
    <t>チリ</t>
  </si>
  <si>
    <t>ドミニカ共和国</t>
  </si>
  <si>
    <t>トリニダード・トバゴ</t>
  </si>
  <si>
    <t>ニカラグア</t>
  </si>
  <si>
    <t>ハイチ</t>
  </si>
  <si>
    <t>パナマ</t>
  </si>
  <si>
    <t>パラグアイ</t>
  </si>
  <si>
    <t>ブラジル</t>
  </si>
  <si>
    <t>ベネズエラ</t>
  </si>
  <si>
    <t>ペルー</t>
  </si>
  <si>
    <t>ボリビア</t>
  </si>
  <si>
    <t>ホンジュラス</t>
  </si>
  <si>
    <t>メキシコ</t>
  </si>
  <si>
    <t>アラブ首長国連邦</t>
  </si>
  <si>
    <t>イエメン</t>
  </si>
  <si>
    <t>イスラエル</t>
  </si>
  <si>
    <t>イラク</t>
  </si>
  <si>
    <t>イラン</t>
  </si>
  <si>
    <t>オマーン</t>
  </si>
  <si>
    <t>カタール</t>
  </si>
  <si>
    <t>キプロス</t>
  </si>
  <si>
    <t>クウェート</t>
  </si>
  <si>
    <t>サウジアラビア</t>
  </si>
  <si>
    <t>シリア</t>
  </si>
  <si>
    <t>トルコ</t>
  </si>
  <si>
    <t>バーレーン</t>
  </si>
  <si>
    <t>ヨルダン</t>
  </si>
  <si>
    <t>レバノン</t>
  </si>
  <si>
    <t>アルジェリア</t>
  </si>
  <si>
    <t>ウガンダ</t>
  </si>
  <si>
    <t>エジプト</t>
  </si>
  <si>
    <t>エチオピア</t>
  </si>
  <si>
    <t>ガーナ</t>
  </si>
  <si>
    <t>ガボン</t>
  </si>
  <si>
    <t>カメルーン</t>
  </si>
  <si>
    <t>ギニア</t>
  </si>
  <si>
    <t>ケニア</t>
  </si>
  <si>
    <t>コートジボワール</t>
  </si>
  <si>
    <t>コンゴ共和国</t>
  </si>
  <si>
    <t>コンゴ民主共和国</t>
  </si>
  <si>
    <t>ザンビア</t>
  </si>
  <si>
    <t>シエラレオネ</t>
  </si>
  <si>
    <t>ジンバブエ</t>
  </si>
  <si>
    <t>スーダン共和国</t>
  </si>
  <si>
    <t>セネガル</t>
  </si>
  <si>
    <t>タンザニア</t>
  </si>
  <si>
    <t>チャド</t>
  </si>
  <si>
    <t>チュニジア</t>
  </si>
  <si>
    <t>ナイジェリア</t>
  </si>
  <si>
    <t>ボツワナ</t>
  </si>
  <si>
    <t>マダガスカル</t>
  </si>
  <si>
    <t>モーリタニア</t>
  </si>
  <si>
    <t>モザンビーク</t>
  </si>
  <si>
    <t>モロッコ</t>
  </si>
  <si>
    <t>リビア</t>
  </si>
  <si>
    <t>リベリア</t>
  </si>
  <si>
    <t>ルワンダ</t>
  </si>
  <si>
    <t>南アフリカ</t>
  </si>
  <si>
    <t>南スーダン共和国</t>
  </si>
  <si>
    <t>アメリカ合衆国</t>
  </si>
  <si>
    <t>カナダ</t>
  </si>
  <si>
    <t>オーストラリア</t>
  </si>
  <si>
    <t>キリバス</t>
  </si>
  <si>
    <t>クック諸島</t>
  </si>
  <si>
    <t>サモア</t>
  </si>
  <si>
    <t>ソロモン諸島</t>
  </si>
  <si>
    <t>ツバル</t>
  </si>
  <si>
    <t>トケラウ諸島</t>
  </si>
  <si>
    <t>トンガ</t>
  </si>
  <si>
    <t>ナウル</t>
  </si>
  <si>
    <t>ニウエ</t>
  </si>
  <si>
    <t>ニューカレドニア</t>
  </si>
  <si>
    <t>ニュージーランド</t>
  </si>
  <si>
    <t>バヌアツ</t>
  </si>
  <si>
    <t>パプアニューギニア</t>
  </si>
  <si>
    <t>パラオ</t>
  </si>
  <si>
    <t>フィジー諸島</t>
  </si>
  <si>
    <t>マーシャル諸島</t>
  </si>
  <si>
    <t>ミクロネシア</t>
  </si>
  <si>
    <t>アイスランド</t>
  </si>
  <si>
    <t>アイルランド</t>
  </si>
  <si>
    <t>アゼルバイジャン</t>
  </si>
  <si>
    <t>アルバニア</t>
  </si>
  <si>
    <t>イタリア</t>
  </si>
  <si>
    <t>ウクライナ</t>
  </si>
  <si>
    <t>ウズベキスタン</t>
  </si>
  <si>
    <t>エストニア</t>
  </si>
  <si>
    <t>オーストリア</t>
  </si>
  <si>
    <t>オランダ</t>
  </si>
  <si>
    <t>カザフスタン</t>
  </si>
  <si>
    <t>ギリシャ</t>
  </si>
  <si>
    <t>キルギス</t>
  </si>
  <si>
    <t>クロアチア</t>
  </si>
  <si>
    <t>コソボ</t>
  </si>
  <si>
    <t>スウェーデン</t>
  </si>
  <si>
    <t>スペイン</t>
  </si>
  <si>
    <t>スロバキア</t>
  </si>
  <si>
    <t>スロベニア</t>
  </si>
  <si>
    <t>セルビア</t>
  </si>
  <si>
    <t>タジキスタン</t>
  </si>
  <si>
    <t>チェコ</t>
  </si>
  <si>
    <t>デンマーク</t>
  </si>
  <si>
    <t>ドイツ</t>
  </si>
  <si>
    <t>トルクメニスタン</t>
  </si>
  <si>
    <t>ノルウェー</t>
  </si>
  <si>
    <t>ハンガリー</t>
  </si>
  <si>
    <t>フィンランド</t>
  </si>
  <si>
    <t>フランス</t>
  </si>
  <si>
    <t>ブルガリア</t>
  </si>
  <si>
    <t>ベラルーシ</t>
  </si>
  <si>
    <t>ベルギー</t>
  </si>
  <si>
    <t>ポーランド</t>
  </si>
  <si>
    <t>ポルトガル</t>
  </si>
  <si>
    <t>マルタ</t>
  </si>
  <si>
    <t>モンテネグロ</t>
  </si>
  <si>
    <t>ラトビア</t>
  </si>
  <si>
    <t>リトアニア</t>
  </si>
  <si>
    <t>リヒテンシュタイン</t>
  </si>
  <si>
    <t>ルーマニア</t>
  </si>
  <si>
    <t>ロシア</t>
  </si>
  <si>
    <t>英国</t>
  </si>
  <si>
    <t>専門分野コード表　</t>
    <rPh sb="0" eb="4">
      <t>センモンブンヤ</t>
    </rPh>
    <rPh sb="7" eb="8">
      <t>ヒョウ</t>
    </rPh>
    <phoneticPr fontId="3"/>
  </si>
  <si>
    <t>この分類は、日本学術振興会の科学研究助成事業の審査区分表に対応しています。</t>
    <rPh sb="2" eb="4">
      <t>ブンルイ</t>
    </rPh>
    <rPh sb="6" eb="8">
      <t>ニホン</t>
    </rPh>
    <rPh sb="8" eb="10">
      <t>ガクジュツ</t>
    </rPh>
    <rPh sb="10" eb="13">
      <t>シンコウカイ</t>
    </rPh>
    <rPh sb="14" eb="16">
      <t>カガク</t>
    </rPh>
    <rPh sb="16" eb="18">
      <t>ケンキュウ</t>
    </rPh>
    <rPh sb="18" eb="20">
      <t>ジョセイ</t>
    </rPh>
    <rPh sb="20" eb="22">
      <t>ジギョウ</t>
    </rPh>
    <rPh sb="23" eb="25">
      <t>シンサ</t>
    </rPh>
    <rPh sb="25" eb="28">
      <t>クブンヒョウ</t>
    </rPh>
    <rPh sb="29" eb="31">
      <t>タイオウ</t>
    </rPh>
    <phoneticPr fontId="3"/>
  </si>
  <si>
    <t>自身の専門に近い分野を一つ選択してください。　</t>
    <rPh sb="0" eb="2">
      <t>ジシン</t>
    </rPh>
    <rPh sb="3" eb="5">
      <t>センモン</t>
    </rPh>
    <rPh sb="6" eb="7">
      <t>チカ</t>
    </rPh>
    <rPh sb="8" eb="10">
      <t>ブンヤ</t>
    </rPh>
    <rPh sb="11" eb="12">
      <t>ヒト</t>
    </rPh>
    <rPh sb="13" eb="15">
      <t>センタク</t>
    </rPh>
    <phoneticPr fontId="3"/>
  </si>
  <si>
    <t>それぞれの区分に含まれる内容の例は、参考URLを参照してください。</t>
    <rPh sb="5" eb="7">
      <t>クブン</t>
    </rPh>
    <rPh sb="8" eb="9">
      <t>フク</t>
    </rPh>
    <rPh sb="12" eb="14">
      <t>ナイヨウ</t>
    </rPh>
    <rPh sb="15" eb="16">
      <t>レイ</t>
    </rPh>
    <rPh sb="18" eb="20">
      <t>サンコウ</t>
    </rPh>
    <rPh sb="24" eb="26">
      <t>サンショウ</t>
    </rPh>
    <phoneticPr fontId="3"/>
  </si>
  <si>
    <t>参考URL（日本学術振興会　科学研究費助成事業　審査区分表等）</t>
    <rPh sb="0" eb="2">
      <t>サンコウ</t>
    </rPh>
    <rPh sb="6" eb="8">
      <t>ニホン</t>
    </rPh>
    <rPh sb="8" eb="10">
      <t>ガクジュツ</t>
    </rPh>
    <rPh sb="10" eb="13">
      <t>シンコウカイ</t>
    </rPh>
    <rPh sb="14" eb="19">
      <t>カガクケンキュウヒ</t>
    </rPh>
    <rPh sb="19" eb="21">
      <t>ジョセイ</t>
    </rPh>
    <rPh sb="21" eb="23">
      <t>ジギョウ</t>
    </rPh>
    <rPh sb="24" eb="26">
      <t>シンサ</t>
    </rPh>
    <rPh sb="26" eb="29">
      <t>クブンヒョウ</t>
    </rPh>
    <rPh sb="29" eb="30">
      <t>トウ</t>
    </rPh>
    <phoneticPr fontId="3"/>
  </si>
  <si>
    <t xml:space="preserve">https://www.jsps.go.jp/j-grantsinaid/02_koubo/shinsakubun.html </t>
  </si>
  <si>
    <t>※中区分90は大分類D,I双方に属している</t>
    <phoneticPr fontId="7"/>
  </si>
  <si>
    <t>コード</t>
  </si>
  <si>
    <t>大区分</t>
    <rPh sb="0" eb="3">
      <t>ダイクブン</t>
    </rPh>
    <phoneticPr fontId="2"/>
  </si>
  <si>
    <t>中区分</t>
    <rPh sb="0" eb="1">
      <t>チュウ</t>
    </rPh>
    <rPh sb="1" eb="3">
      <t>クブン</t>
    </rPh>
    <phoneticPr fontId="2"/>
  </si>
  <si>
    <t>学問分野</t>
    <rPh sb="0" eb="2">
      <t>ガクモン</t>
    </rPh>
    <rPh sb="2" eb="4">
      <t>ブンヤ</t>
    </rPh>
    <phoneticPr fontId="3"/>
  </si>
  <si>
    <t>01</t>
    <phoneticPr fontId="7"/>
  </si>
  <si>
    <t>大区分A</t>
    <rPh sb="0" eb="3">
      <t>ダイクブン</t>
    </rPh>
    <phoneticPr fontId="2"/>
  </si>
  <si>
    <t>中区分1</t>
  </si>
  <si>
    <t>02</t>
  </si>
  <si>
    <t>中区分2</t>
  </si>
  <si>
    <t>文学、 言語学およびその関連分野</t>
  </si>
  <si>
    <t>03</t>
  </si>
  <si>
    <t>中区分3</t>
  </si>
  <si>
    <t>歴史学、 考古学、 博物館学およびその関連分野</t>
  </si>
  <si>
    <t>04</t>
  </si>
  <si>
    <t>中区分4</t>
  </si>
  <si>
    <t>地理学、 文化人類学、 民俗学およびその関連分野</t>
  </si>
  <si>
    <t>05</t>
  </si>
  <si>
    <t>中区分5</t>
  </si>
  <si>
    <t>法学およびその関連分野</t>
  </si>
  <si>
    <t>06</t>
  </si>
  <si>
    <t>中区分6</t>
  </si>
  <si>
    <t>政治学およびその関連分野</t>
  </si>
  <si>
    <t>07</t>
  </si>
  <si>
    <t>中区分7</t>
  </si>
  <si>
    <t>経済学、 経営学およびその関連分野</t>
  </si>
  <si>
    <t>08</t>
  </si>
  <si>
    <t>中区分8</t>
  </si>
  <si>
    <t>社会学およびその関連分野</t>
  </si>
  <si>
    <t>09</t>
  </si>
  <si>
    <t>中区分9</t>
  </si>
  <si>
    <t>教育学およびその関連分野</t>
  </si>
  <si>
    <t>10</t>
  </si>
  <si>
    <t>中区分10</t>
  </si>
  <si>
    <t>心理学およびその関連分野</t>
  </si>
  <si>
    <t>11</t>
  </si>
  <si>
    <t>大区分B</t>
  </si>
  <si>
    <t>中区分11</t>
  </si>
  <si>
    <t>代数学、 幾何学およびその関連分野</t>
  </si>
  <si>
    <t>12</t>
  </si>
  <si>
    <t>中区分12</t>
  </si>
  <si>
    <t>解析学、応用数学およびその関連分野</t>
  </si>
  <si>
    <t>13</t>
  </si>
  <si>
    <t>中区分13</t>
  </si>
  <si>
    <t>物性物理学およびその関連分野</t>
  </si>
  <si>
    <t>14</t>
  </si>
  <si>
    <t>中区分14</t>
  </si>
  <si>
    <t>プラズマ学およびその関運分野</t>
  </si>
  <si>
    <t>15</t>
  </si>
  <si>
    <t>中区分15</t>
  </si>
  <si>
    <t>素粒子、 原子核、 宇宙物理学およびその関連分野</t>
  </si>
  <si>
    <t>16</t>
  </si>
  <si>
    <t>中区分16</t>
  </si>
  <si>
    <t>天文学およびその関連分野</t>
  </si>
  <si>
    <t>17</t>
  </si>
  <si>
    <t>中区分17</t>
  </si>
  <si>
    <t>地球惑星科学およびその関連分野</t>
  </si>
  <si>
    <t>18</t>
  </si>
  <si>
    <t>大区分C</t>
  </si>
  <si>
    <t>中区分18</t>
  </si>
  <si>
    <t>材料力学、 生産工学、 設計工学およびその関連分野</t>
  </si>
  <si>
    <t>19</t>
  </si>
  <si>
    <t>中区分19</t>
  </si>
  <si>
    <t>流体工学、 熱工学およびその関運分野</t>
  </si>
  <si>
    <t>20</t>
  </si>
  <si>
    <t>中区分20</t>
  </si>
  <si>
    <t>機械力学、ロボティクスおよびその関運分野</t>
  </si>
  <si>
    <t>21</t>
  </si>
  <si>
    <t>中区分21</t>
  </si>
  <si>
    <t>電気電子工学およびその関連分野</t>
  </si>
  <si>
    <t>22</t>
  </si>
  <si>
    <t>中区分22</t>
  </si>
  <si>
    <t>土木工学およびその関連分野</t>
  </si>
  <si>
    <t>23</t>
  </si>
  <si>
    <t>中区分23</t>
  </si>
  <si>
    <t>建築学およびその関連分野</t>
  </si>
  <si>
    <t>24</t>
  </si>
  <si>
    <t>中区分24</t>
  </si>
  <si>
    <t>航空宇宙工学、 船舶海洋工学およびその関連分野</t>
  </si>
  <si>
    <t>25</t>
  </si>
  <si>
    <t>中区分25</t>
  </si>
  <si>
    <t>社会システム工学、安全工学、防災工学およびその関連分野</t>
  </si>
  <si>
    <t>26</t>
  </si>
  <si>
    <t>大区分D</t>
  </si>
  <si>
    <t>中区分26</t>
  </si>
  <si>
    <t>材料工学およびその関連分野</t>
  </si>
  <si>
    <t>27</t>
  </si>
  <si>
    <t>中区分27</t>
  </si>
  <si>
    <t>化学工学およびその関連分野</t>
  </si>
  <si>
    <t>28</t>
  </si>
  <si>
    <t>中区分28</t>
  </si>
  <si>
    <t>ナノマイクロ科学およびその関連分野</t>
  </si>
  <si>
    <t>29</t>
  </si>
  <si>
    <t>中区分29</t>
  </si>
  <si>
    <t>応用物理物性およびその関連分野</t>
  </si>
  <si>
    <t>30</t>
  </si>
  <si>
    <t>中区分30</t>
  </si>
  <si>
    <t>応用物理工学およびその関連分野</t>
  </si>
  <si>
    <t>31</t>
  </si>
  <si>
    <t>中区分31</t>
  </si>
  <si>
    <t>原子力工学、地球資源工学、エネルギー学およびその関連分野</t>
  </si>
  <si>
    <t>32</t>
  </si>
  <si>
    <t>中区分90</t>
  </si>
  <si>
    <t>人間医工学およびその関連分野</t>
  </si>
  <si>
    <t>33</t>
  </si>
  <si>
    <t>大区分E</t>
  </si>
  <si>
    <t>中区分32</t>
  </si>
  <si>
    <t>物理化学、 機能物性化学およびその関連分野</t>
  </si>
  <si>
    <t>34</t>
  </si>
  <si>
    <t>中区分33</t>
  </si>
  <si>
    <t>有機化学およびその関連分野</t>
  </si>
  <si>
    <t>35</t>
  </si>
  <si>
    <t>中区分34</t>
  </si>
  <si>
    <t>無機・錯体化学、 分析化学およびその関連分野</t>
  </si>
  <si>
    <t>36</t>
  </si>
  <si>
    <t>中区分35</t>
  </si>
  <si>
    <t>高分子、 有機材料およびその関連分野</t>
  </si>
  <si>
    <t>37</t>
  </si>
  <si>
    <t>中区分36</t>
  </si>
  <si>
    <t>無機材料化学、 エネルギー関連化学およびその関連分野</t>
  </si>
  <si>
    <t>38</t>
  </si>
  <si>
    <t>中区分37</t>
  </si>
  <si>
    <t>生体分子化学およびその関連分野</t>
  </si>
  <si>
    <t>39</t>
  </si>
  <si>
    <t>大区分F</t>
  </si>
  <si>
    <t>中区分38</t>
  </si>
  <si>
    <t>農芸化学およびその関連分野</t>
  </si>
  <si>
    <t>40</t>
  </si>
  <si>
    <t>中区分39</t>
  </si>
  <si>
    <t>生産環境農学およびその関運分野</t>
  </si>
  <si>
    <t>41</t>
  </si>
  <si>
    <t>中区分40</t>
  </si>
  <si>
    <t>森林圏科学、 水圏応用科学およびその関連分野</t>
  </si>
  <si>
    <t>42</t>
  </si>
  <si>
    <t>中区分41</t>
  </si>
  <si>
    <t>社会経済農学、 農業工学およびその関連分野</t>
  </si>
  <si>
    <t>43</t>
  </si>
  <si>
    <t>中区分42</t>
  </si>
  <si>
    <t>獣医学、 畜産学およびその関連分野</t>
  </si>
  <si>
    <t>44</t>
  </si>
  <si>
    <t>大区分G</t>
  </si>
  <si>
    <t>中区分43</t>
  </si>
  <si>
    <t>分子レベルから細胞レベルの生物学およびその関連分野</t>
  </si>
  <si>
    <t>45</t>
  </si>
  <si>
    <t>中区分44</t>
  </si>
  <si>
    <t>細胞レベルから個体レベルの生物学およびその関連分野</t>
  </si>
  <si>
    <t>46</t>
  </si>
  <si>
    <t>中区分45</t>
  </si>
  <si>
    <t>個体レベルから集団レベルの生物学と人類学およびその関連分野</t>
  </si>
  <si>
    <t>47</t>
  </si>
  <si>
    <t>中区分46</t>
  </si>
  <si>
    <t>神経科学およびその関連分野</t>
  </si>
  <si>
    <t>48</t>
  </si>
  <si>
    <t>大区分H</t>
  </si>
  <si>
    <t>中区分47</t>
  </si>
  <si>
    <t>薬学およびその関連分野</t>
  </si>
  <si>
    <t>49</t>
  </si>
  <si>
    <t>中区分48</t>
  </si>
  <si>
    <t>生体の構造と機能およびその関連分野</t>
  </si>
  <si>
    <t>50</t>
  </si>
  <si>
    <t>中区分49</t>
  </si>
  <si>
    <t>病理病態学、 感染•免疫学およびその関連分野</t>
  </si>
  <si>
    <t>51</t>
  </si>
  <si>
    <t>大区分I</t>
  </si>
  <si>
    <t>中区分50</t>
  </si>
  <si>
    <t>腫瘍学およびその関連分野</t>
  </si>
  <si>
    <t>52</t>
  </si>
  <si>
    <t>中区分51</t>
  </si>
  <si>
    <t>ブレインサイエンスおよびその関連分野</t>
  </si>
  <si>
    <t>53</t>
  </si>
  <si>
    <t>中区分52</t>
  </si>
  <si>
    <t>内科学一般およびその関連分野</t>
  </si>
  <si>
    <t>54</t>
  </si>
  <si>
    <t>中区分53</t>
  </si>
  <si>
    <t>器官システム内科学およびその関連分野</t>
  </si>
  <si>
    <t>55</t>
  </si>
  <si>
    <t>中区分54</t>
  </si>
  <si>
    <t>生体情報内科学およびその関連分野</t>
  </si>
  <si>
    <t>56</t>
  </si>
  <si>
    <t>中区分55</t>
  </si>
  <si>
    <t>恒常性維持器官の外科学およびその関連分野</t>
  </si>
  <si>
    <t>57</t>
  </si>
  <si>
    <t>中区分56</t>
  </si>
  <si>
    <t>生体機能および感覚に関する外科学およびその関連分野</t>
  </si>
  <si>
    <t>58</t>
  </si>
  <si>
    <t>中区分57</t>
  </si>
  <si>
    <t>口腔科学およびその関連分野</t>
  </si>
  <si>
    <t>59</t>
  </si>
  <si>
    <t>中区分58</t>
  </si>
  <si>
    <t>社会医学、 看護学およびその関連分野</t>
  </si>
  <si>
    <t>60</t>
  </si>
  <si>
    <t>中区分59</t>
  </si>
  <si>
    <t>スポー ツ科学、 体育、 健康科学およびその関連分野</t>
  </si>
  <si>
    <t>61</t>
  </si>
  <si>
    <t>62</t>
  </si>
  <si>
    <t>大区分J</t>
  </si>
  <si>
    <t>中区分60</t>
  </si>
  <si>
    <t>情報科学、 情報工学およびその関連分野</t>
  </si>
  <si>
    <t>63</t>
  </si>
  <si>
    <t>中区分61</t>
  </si>
  <si>
    <t>人間情報学およびその関連分野</t>
  </si>
  <si>
    <t>64</t>
  </si>
  <si>
    <t>中区分62</t>
  </si>
  <si>
    <t>応用情報学およびその関連分野</t>
  </si>
  <si>
    <t>65</t>
  </si>
  <si>
    <t>大区分K</t>
  </si>
  <si>
    <t>中区分63</t>
  </si>
  <si>
    <t>環境解析評価およびその関連分野</t>
  </si>
  <si>
    <t>66</t>
  </si>
  <si>
    <t>中区分64</t>
  </si>
  <si>
    <t>環境保全対策およびその関連分野</t>
  </si>
  <si>
    <t>【性別コード】</t>
    <phoneticPr fontId="7"/>
  </si>
  <si>
    <t>【国籍コード】</t>
    <phoneticPr fontId="7"/>
  </si>
  <si>
    <t>【応募時居住地コード】</t>
    <rPh sb="1" eb="4">
      <t>オウボジ</t>
    </rPh>
    <rPh sb="4" eb="7">
      <t>キョジュウチ</t>
    </rPh>
    <phoneticPr fontId="7"/>
  </si>
  <si>
    <t>【審査分野コード】</t>
    <phoneticPr fontId="7"/>
  </si>
  <si>
    <t>【応募時の状態】</t>
    <phoneticPr fontId="7"/>
  </si>
  <si>
    <t>【応募時の所属先】</t>
    <rPh sb="5" eb="8">
      <t>ショゾクサキ</t>
    </rPh>
    <phoneticPr fontId="7"/>
  </si>
  <si>
    <t>【応募時の学士号取得状況】</t>
    <rPh sb="5" eb="8">
      <t>ガクシゴウ</t>
    </rPh>
    <rPh sb="8" eb="10">
      <t>シュトク</t>
    </rPh>
    <rPh sb="10" eb="12">
      <t>ジョウキョウ</t>
    </rPh>
    <phoneticPr fontId="7"/>
  </si>
  <si>
    <t>【応募時の修士号・博士号取得状況】</t>
    <rPh sb="5" eb="8">
      <t>シュウシゴウ</t>
    </rPh>
    <rPh sb="9" eb="11">
      <t>ハカセ</t>
    </rPh>
    <rPh sb="11" eb="12">
      <t>ゴウ</t>
    </rPh>
    <rPh sb="12" eb="14">
      <t>シュトク</t>
    </rPh>
    <rPh sb="14" eb="16">
      <t>ジョウキョウ</t>
    </rPh>
    <phoneticPr fontId="7"/>
  </si>
  <si>
    <t>【使用言語コード】</t>
    <rPh sb="1" eb="3">
      <t>シヨウ</t>
    </rPh>
    <rPh sb="3" eb="5">
      <t>ゲンゴ</t>
    </rPh>
    <phoneticPr fontId="7"/>
  </si>
  <si>
    <t>【英語能力試験コード】</t>
    <rPh sb="1" eb="3">
      <t>エイゴ</t>
    </rPh>
    <rPh sb="3" eb="5">
      <t>ノウリョク</t>
    </rPh>
    <rPh sb="5" eb="7">
      <t>シケン</t>
    </rPh>
    <phoneticPr fontId="7"/>
  </si>
  <si>
    <t>【大学院GPAパターンコード】</t>
    <phoneticPr fontId="7"/>
  </si>
  <si>
    <t>【大学院GPA算出説明書コード】</t>
    <rPh sb="3" eb="4">
      <t>イン</t>
    </rPh>
    <rPh sb="7" eb="9">
      <t>サンシュツ</t>
    </rPh>
    <rPh sb="9" eb="12">
      <t>セツメイショ</t>
    </rPh>
    <phoneticPr fontId="7"/>
  </si>
  <si>
    <t>【学位論文執筆コード】</t>
    <rPh sb="1" eb="5">
      <t>ガクイロンブン</t>
    </rPh>
    <rPh sb="5" eb="7">
      <t>シッピツ</t>
    </rPh>
    <phoneticPr fontId="7"/>
  </si>
  <si>
    <t>【機構奨学金応募実績コード】</t>
    <rPh sb="1" eb="3">
      <t>キコウ</t>
    </rPh>
    <phoneticPr fontId="7"/>
  </si>
  <si>
    <t>【機構奨学金採用実績コード】</t>
    <rPh sb="1" eb="3">
      <t>キコウ</t>
    </rPh>
    <rPh sb="6" eb="8">
      <t>サイヨウ</t>
    </rPh>
    <phoneticPr fontId="7"/>
  </si>
  <si>
    <t>【学位取得型奨学金応募実績コード】</t>
    <rPh sb="1" eb="3">
      <t>ガクイ</t>
    </rPh>
    <rPh sb="3" eb="5">
      <t>シュトク</t>
    </rPh>
    <rPh sb="5" eb="6">
      <t>ガタ</t>
    </rPh>
    <rPh sb="6" eb="9">
      <t>ショウガクキン</t>
    </rPh>
    <phoneticPr fontId="7"/>
  </si>
  <si>
    <t>【大学院学位取得型採用実績コード】</t>
    <rPh sb="1" eb="4">
      <t>ダイガクイン</t>
    </rPh>
    <rPh sb="4" eb="6">
      <t>ガクイ</t>
    </rPh>
    <rPh sb="6" eb="8">
      <t>シュトク</t>
    </rPh>
    <rPh sb="8" eb="9">
      <t>ガタ</t>
    </rPh>
    <rPh sb="9" eb="11">
      <t>サイヨウ</t>
    </rPh>
    <rPh sb="11" eb="13">
      <t>ジッセキ</t>
    </rPh>
    <phoneticPr fontId="7"/>
  </si>
  <si>
    <t>【申請中奨学金コード】</t>
    <rPh sb="1" eb="4">
      <t>シンセイチュウ</t>
    </rPh>
    <rPh sb="4" eb="7">
      <t>ショウガクキン</t>
    </rPh>
    <phoneticPr fontId="7"/>
  </si>
  <si>
    <t>【学種コード】</t>
    <phoneticPr fontId="7"/>
  </si>
  <si>
    <t>【海外渡航経験】</t>
    <rPh sb="1" eb="3">
      <t>カイガイ</t>
    </rPh>
    <rPh sb="3" eb="5">
      <t>トコウ</t>
    </rPh>
    <rPh sb="5" eb="7">
      <t>ケイケン</t>
    </rPh>
    <phoneticPr fontId="7"/>
  </si>
  <si>
    <t>【過去の奨学金受給コード】</t>
    <rPh sb="1" eb="3">
      <t>カコ</t>
    </rPh>
    <rPh sb="4" eb="7">
      <t>ショウガクキン</t>
    </rPh>
    <rPh sb="7" eb="9">
      <t>ジュキュウ</t>
    </rPh>
    <phoneticPr fontId="7"/>
  </si>
  <si>
    <t>【渡航期間コード】</t>
    <rPh sb="1" eb="3">
      <t>トコウ</t>
    </rPh>
    <rPh sb="3" eb="5">
      <t>キカン</t>
    </rPh>
    <phoneticPr fontId="7"/>
  </si>
  <si>
    <t>【渡航目的（高校）コード】</t>
    <rPh sb="1" eb="3">
      <t>トコウ</t>
    </rPh>
    <rPh sb="3" eb="5">
      <t>モクテキ</t>
    </rPh>
    <rPh sb="6" eb="8">
      <t>コウコウ</t>
    </rPh>
    <phoneticPr fontId="7"/>
  </si>
  <si>
    <t>【渡航目的（大学・院）コード】</t>
    <rPh sb="1" eb="3">
      <t>トコウ</t>
    </rPh>
    <rPh sb="3" eb="5">
      <t>モクテキ</t>
    </rPh>
    <rPh sb="6" eb="8">
      <t>ダイガク</t>
    </rPh>
    <rPh sb="9" eb="10">
      <t>イン</t>
    </rPh>
    <phoneticPr fontId="7"/>
  </si>
  <si>
    <t>【国際共同プログラムコード】</t>
    <phoneticPr fontId="7"/>
  </si>
  <si>
    <t>【語学要件指定コード】</t>
    <rPh sb="5" eb="7">
      <t>シテイ</t>
    </rPh>
    <phoneticPr fontId="7"/>
  </si>
  <si>
    <t>【留学を考え始めた時期コード】</t>
    <rPh sb="1" eb="3">
      <t>リュウガク</t>
    </rPh>
    <rPh sb="4" eb="5">
      <t>カンガ</t>
    </rPh>
    <rPh sb="6" eb="7">
      <t>ハジ</t>
    </rPh>
    <rPh sb="9" eb="11">
      <t>ジキ</t>
    </rPh>
    <phoneticPr fontId="7"/>
  </si>
  <si>
    <t>コード</t>
    <phoneticPr fontId="7"/>
  </si>
  <si>
    <t>選択肢</t>
    <rPh sb="0" eb="3">
      <t>センタクシ</t>
    </rPh>
    <phoneticPr fontId="7"/>
  </si>
  <si>
    <t>日本国内</t>
    <rPh sb="0" eb="2">
      <t>ニホン</t>
    </rPh>
    <rPh sb="2" eb="4">
      <t>コクナイ</t>
    </rPh>
    <phoneticPr fontId="5"/>
  </si>
  <si>
    <t>大学取りまとめ応募</t>
    <rPh sb="0" eb="2">
      <t>ダイガク</t>
    </rPh>
    <rPh sb="2" eb="3">
      <t>ト</t>
    </rPh>
    <rPh sb="7" eb="9">
      <t>オウボ</t>
    </rPh>
    <phoneticPr fontId="5"/>
  </si>
  <si>
    <t>自然科学</t>
    <rPh sb="0" eb="2">
      <t>シゼン</t>
    </rPh>
    <rPh sb="2" eb="4">
      <t>カガク</t>
    </rPh>
    <phoneticPr fontId="5"/>
  </si>
  <si>
    <t>なし</t>
    <phoneticPr fontId="4"/>
  </si>
  <si>
    <t>取得見込み</t>
    <rPh sb="0" eb="4">
      <t>シュトクミコ</t>
    </rPh>
    <phoneticPr fontId="4"/>
  </si>
  <si>
    <t>英語</t>
    <rPh sb="0" eb="2">
      <t>エイゴ</t>
    </rPh>
    <phoneticPr fontId="7"/>
  </si>
  <si>
    <t xml:space="preserve">TOEFL iBT </t>
    <phoneticPr fontId="7"/>
  </si>
  <si>
    <t>GPA表示有り（4.00満点）</t>
    <rPh sb="5" eb="6">
      <t>アリ</t>
    </rPh>
    <rPh sb="12" eb="14">
      <t>マンテン</t>
    </rPh>
    <phoneticPr fontId="4"/>
  </si>
  <si>
    <t>執筆した</t>
    <rPh sb="0" eb="2">
      <t>シッピツ</t>
    </rPh>
    <phoneticPr fontId="4"/>
  </si>
  <si>
    <t>応募したことがある　</t>
    <phoneticPr fontId="7"/>
  </si>
  <si>
    <t>専修学校専門課程</t>
    <rPh sb="0" eb="2">
      <t>センシュウ</t>
    </rPh>
    <rPh sb="2" eb="4">
      <t>ガッコウ</t>
    </rPh>
    <rPh sb="4" eb="6">
      <t>センモン</t>
    </rPh>
    <rPh sb="6" eb="8">
      <t>カテイ</t>
    </rPh>
    <phoneticPr fontId="4"/>
  </si>
  <si>
    <t>在学中</t>
    <rPh sb="0" eb="2">
      <t>ザイガク</t>
    </rPh>
    <rPh sb="2" eb="3">
      <t>ナカ</t>
    </rPh>
    <phoneticPr fontId="4"/>
  </si>
  <si>
    <t>高校以降あり</t>
    <rPh sb="0" eb="4">
      <t>コウコウイコウ</t>
    </rPh>
    <phoneticPr fontId="4"/>
  </si>
  <si>
    <t>自治体の奨学金</t>
    <phoneticPr fontId="7"/>
  </si>
  <si>
    <t>１か月未満</t>
    <phoneticPr fontId="7"/>
  </si>
  <si>
    <t>家族に帯同して居住</t>
    <phoneticPr fontId="7"/>
  </si>
  <si>
    <t>該当しない</t>
    <rPh sb="0" eb="2">
      <t>ガイトウ</t>
    </rPh>
    <phoneticPr fontId="7"/>
  </si>
  <si>
    <t>修士</t>
    <rPh sb="0" eb="2">
      <t>シュウシ</t>
    </rPh>
    <phoneticPr fontId="4"/>
  </si>
  <si>
    <t>入学前（教員とコンタクト前）</t>
    <rPh sb="0" eb="3">
      <t>ニュウガクマエ</t>
    </rPh>
    <rPh sb="4" eb="6">
      <t>キョウイン</t>
    </rPh>
    <rPh sb="12" eb="13">
      <t>マエ</t>
    </rPh>
    <phoneticPr fontId="7"/>
  </si>
  <si>
    <t>中学以前</t>
    <phoneticPr fontId="7"/>
  </si>
  <si>
    <t>女</t>
    <rPh sb="0" eb="1">
      <t>オンナ</t>
    </rPh>
    <phoneticPr fontId="7"/>
  </si>
  <si>
    <t>日本国籍及びその他国籍</t>
    <rPh sb="0" eb="2">
      <t>ニホン</t>
    </rPh>
    <rPh sb="2" eb="4">
      <t>コクセキ</t>
    </rPh>
    <rPh sb="4" eb="5">
      <t>オヨ</t>
    </rPh>
    <rPh sb="8" eb="9">
      <t>タ</t>
    </rPh>
    <rPh sb="9" eb="11">
      <t>コクセキ</t>
    </rPh>
    <rPh sb="10" eb="11">
      <t>セキ</t>
    </rPh>
    <phoneticPr fontId="7"/>
  </si>
  <si>
    <t>日本国外</t>
    <rPh sb="0" eb="2">
      <t>ニホン</t>
    </rPh>
    <rPh sb="2" eb="4">
      <t>コクガイ</t>
    </rPh>
    <phoneticPr fontId="5"/>
  </si>
  <si>
    <t>個人応募</t>
    <rPh sb="0" eb="2">
      <t>コジン</t>
    </rPh>
    <rPh sb="2" eb="4">
      <t>オウボ</t>
    </rPh>
    <phoneticPr fontId="5"/>
  </si>
  <si>
    <t>人文・社会科学</t>
    <rPh sb="0" eb="2">
      <t>ジンブン</t>
    </rPh>
    <rPh sb="3" eb="5">
      <t>シャカイ</t>
    </rPh>
    <rPh sb="5" eb="7">
      <t>カガク</t>
    </rPh>
    <phoneticPr fontId="5"/>
  </si>
  <si>
    <t>修士課程（相当）</t>
    <rPh sb="0" eb="2">
      <t>シュウシ</t>
    </rPh>
    <rPh sb="2" eb="4">
      <t>カテイ</t>
    </rPh>
    <rPh sb="5" eb="7">
      <t>ソウトウ</t>
    </rPh>
    <phoneticPr fontId="4"/>
  </si>
  <si>
    <t>執筆しなかった</t>
    <rPh sb="0" eb="2">
      <t>シッピツ</t>
    </rPh>
    <phoneticPr fontId="4"/>
  </si>
  <si>
    <t>応募したことがない</t>
    <phoneticPr fontId="7"/>
  </si>
  <si>
    <t>短期大学</t>
    <rPh sb="0" eb="2">
      <t>タンキ</t>
    </rPh>
    <rPh sb="2" eb="4">
      <t>ダイガク</t>
    </rPh>
    <phoneticPr fontId="4"/>
  </si>
  <si>
    <t>在籍大学や留学先大学等の奨学金</t>
    <phoneticPr fontId="7"/>
  </si>
  <si>
    <t>１か月以上３か月未満</t>
    <phoneticPr fontId="7"/>
  </si>
  <si>
    <t>留学</t>
    <phoneticPr fontId="7"/>
  </si>
  <si>
    <t>大学間協定・在籍大学のプログラムに基づいた留学（単位互換無し）　</t>
    <phoneticPr fontId="7"/>
  </si>
  <si>
    <t>博士</t>
    <rPh sb="0" eb="2">
      <t>ハカセ</t>
    </rPh>
    <phoneticPr fontId="4"/>
  </si>
  <si>
    <t>入学における語学要件の指定なし</t>
    <rPh sb="0" eb="2">
      <t>ニュウガク</t>
    </rPh>
    <rPh sb="6" eb="8">
      <t>ゴガク</t>
    </rPh>
    <rPh sb="8" eb="10">
      <t>ヨウケン</t>
    </rPh>
    <rPh sb="11" eb="13">
      <t>シテイ</t>
    </rPh>
    <phoneticPr fontId="7"/>
  </si>
  <si>
    <t>高校在学中</t>
    <phoneticPr fontId="7"/>
  </si>
  <si>
    <t>日本国籍以外（永住者又は特別永住者）</t>
    <rPh sb="0" eb="2">
      <t>ニホン</t>
    </rPh>
    <rPh sb="2" eb="4">
      <t>コクセキ</t>
    </rPh>
    <rPh sb="4" eb="6">
      <t>イガイ</t>
    </rPh>
    <rPh sb="7" eb="10">
      <t>エイジュウシャ</t>
    </rPh>
    <rPh sb="10" eb="11">
      <t>マタ</t>
    </rPh>
    <rPh sb="12" eb="14">
      <t>トクベツ</t>
    </rPh>
    <rPh sb="14" eb="17">
      <t>エイジュウシャ</t>
    </rPh>
    <phoneticPr fontId="7"/>
  </si>
  <si>
    <t>（公式証明書（英語以外）提出）CEFR C1レベル以上</t>
    <rPh sb="9" eb="11">
      <t>イガイ</t>
    </rPh>
    <phoneticPr fontId="13"/>
  </si>
  <si>
    <t>博士課程（相当）</t>
    <rPh sb="0" eb="2">
      <t>ハカセ</t>
    </rPh>
    <rPh sb="2" eb="4">
      <t>カテイ</t>
    </rPh>
    <rPh sb="5" eb="7">
      <t>ソウトウ</t>
    </rPh>
    <phoneticPr fontId="4"/>
  </si>
  <si>
    <t>修士、博士両方の区分に採用された</t>
    <rPh sb="0" eb="2">
      <t>シュウシ</t>
    </rPh>
    <rPh sb="3" eb="5">
      <t>ハカセ</t>
    </rPh>
    <rPh sb="5" eb="7">
      <t>リョウホウ</t>
    </rPh>
    <rPh sb="8" eb="10">
      <t>クブン</t>
    </rPh>
    <rPh sb="11" eb="13">
      <t>サイヨウ</t>
    </rPh>
    <phoneticPr fontId="7"/>
  </si>
  <si>
    <t>高等専門学校専攻科</t>
    <rPh sb="0" eb="2">
      <t>コウトウ</t>
    </rPh>
    <rPh sb="2" eb="4">
      <t>センモン</t>
    </rPh>
    <rPh sb="4" eb="6">
      <t>ガッコウ</t>
    </rPh>
    <rPh sb="6" eb="9">
      <t>センコウカ</t>
    </rPh>
    <phoneticPr fontId="4"/>
  </si>
  <si>
    <t>一度もなし</t>
    <rPh sb="0" eb="2">
      <t>イチド</t>
    </rPh>
    <phoneticPr fontId="4"/>
  </si>
  <si>
    <t>民間団体等の奨学金</t>
    <phoneticPr fontId="7"/>
  </si>
  <si>
    <t>３か月以上６か月未満　</t>
    <phoneticPr fontId="7"/>
  </si>
  <si>
    <t>旅行（修学旅行）</t>
    <phoneticPr fontId="7"/>
  </si>
  <si>
    <t>自主的な短期留学</t>
    <phoneticPr fontId="7"/>
  </si>
  <si>
    <t>外国の大学間での国際共同プログラム</t>
    <rPh sb="0" eb="2">
      <t>ガイコク</t>
    </rPh>
    <rPh sb="3" eb="5">
      <t>ダイガク</t>
    </rPh>
    <rPh sb="5" eb="6">
      <t>カン</t>
    </rPh>
    <rPh sb="8" eb="10">
      <t>コクサイ</t>
    </rPh>
    <rPh sb="10" eb="12">
      <t>キョウドウ</t>
    </rPh>
    <phoneticPr fontId="7"/>
  </si>
  <si>
    <t>入学前（教員からの受入内諾あり）</t>
    <rPh sb="0" eb="3">
      <t>ニュウガクマエ</t>
    </rPh>
    <rPh sb="4" eb="6">
      <t>キョウイン</t>
    </rPh>
    <rPh sb="9" eb="11">
      <t>ウケイレ</t>
    </rPh>
    <rPh sb="11" eb="13">
      <t>ナイダク</t>
    </rPh>
    <phoneticPr fontId="4"/>
  </si>
  <si>
    <t>大学１年生</t>
    <phoneticPr fontId="7"/>
  </si>
  <si>
    <t>（様式イ提出）留学先大学・機関で使用する言語についての語学能力試験が存在しない</t>
    <rPh sb="1" eb="3">
      <t>ヨウシキ</t>
    </rPh>
    <rPh sb="4" eb="6">
      <t>テイシュツ</t>
    </rPh>
    <rPh sb="7" eb="9">
      <t>リュウガク</t>
    </rPh>
    <rPh sb="9" eb="10">
      <t>サキ</t>
    </rPh>
    <rPh sb="10" eb="12">
      <t>ダイガク</t>
    </rPh>
    <rPh sb="13" eb="15">
      <t>キカン</t>
    </rPh>
    <rPh sb="16" eb="18">
      <t>シヨウ</t>
    </rPh>
    <rPh sb="20" eb="22">
      <t>ゲンゴ</t>
    </rPh>
    <rPh sb="27" eb="29">
      <t>ゴガク</t>
    </rPh>
    <rPh sb="29" eb="31">
      <t>ノウリョク</t>
    </rPh>
    <rPh sb="31" eb="33">
      <t>シケン</t>
    </rPh>
    <rPh sb="34" eb="36">
      <t>ソンザイ</t>
    </rPh>
    <phoneticPr fontId="13"/>
  </si>
  <si>
    <t>留学のための奨学金を受給したことなし</t>
    <rPh sb="0" eb="2">
      <t>リュウガク</t>
    </rPh>
    <rPh sb="6" eb="9">
      <t>ショウガクキン</t>
    </rPh>
    <rPh sb="10" eb="12">
      <t>ジュキュウ</t>
    </rPh>
    <phoneticPr fontId="7"/>
  </si>
  <si>
    <t>６か月以上１年未満</t>
    <phoneticPr fontId="7"/>
  </si>
  <si>
    <t>旅行（修学旅行以外）　</t>
    <phoneticPr fontId="7"/>
  </si>
  <si>
    <t>学位取得のための留学</t>
    <phoneticPr fontId="7"/>
  </si>
  <si>
    <t>入学前（条件付入学許可書あり）</t>
    <rPh sb="0" eb="3">
      <t>ニュウガクマエ</t>
    </rPh>
    <rPh sb="4" eb="7">
      <t>ジョウケンツキ</t>
    </rPh>
    <rPh sb="7" eb="9">
      <t>ニュウガク</t>
    </rPh>
    <rPh sb="9" eb="11">
      <t>キョカ</t>
    </rPh>
    <rPh sb="11" eb="12">
      <t>ショ</t>
    </rPh>
    <phoneticPr fontId="4"/>
  </si>
  <si>
    <t>大学２年生</t>
    <phoneticPr fontId="7"/>
  </si>
  <si>
    <t>大学（学士修士一貫課程）</t>
    <rPh sb="0" eb="2">
      <t>ダイガク</t>
    </rPh>
    <rPh sb="3" eb="5">
      <t>ガクシ</t>
    </rPh>
    <rPh sb="5" eb="7">
      <t>シュウシ</t>
    </rPh>
    <rPh sb="7" eb="9">
      <t>イッカン</t>
    </rPh>
    <rPh sb="9" eb="11">
      <t>カテイ</t>
    </rPh>
    <phoneticPr fontId="4"/>
  </si>
  <si>
    <t>１年以上２年未満</t>
    <phoneticPr fontId="7"/>
  </si>
  <si>
    <t>その他</t>
    <phoneticPr fontId="7"/>
  </si>
  <si>
    <t>旅行</t>
    <phoneticPr fontId="7"/>
  </si>
  <si>
    <t>入学前（無条件入学許可書あり）</t>
    <rPh sb="0" eb="3">
      <t>ニュウガクマエ</t>
    </rPh>
    <rPh sb="4" eb="7">
      <t>ムジョウケン</t>
    </rPh>
    <rPh sb="7" eb="9">
      <t>ニュウガク</t>
    </rPh>
    <rPh sb="9" eb="11">
      <t>キョカ</t>
    </rPh>
    <rPh sb="11" eb="12">
      <t>ショ</t>
    </rPh>
    <phoneticPr fontId="4"/>
  </si>
  <si>
    <t>大学３年生</t>
    <phoneticPr fontId="7"/>
  </si>
  <si>
    <t>２年以上３年未満</t>
    <phoneticPr fontId="7"/>
  </si>
  <si>
    <t>その他　</t>
    <phoneticPr fontId="7"/>
  </si>
  <si>
    <t>支援希望課程に在籍中（第１学年）</t>
    <rPh sb="0" eb="2">
      <t>シエン</t>
    </rPh>
    <rPh sb="2" eb="4">
      <t>キボウ</t>
    </rPh>
    <rPh sb="4" eb="6">
      <t>カテイ</t>
    </rPh>
    <rPh sb="7" eb="9">
      <t>ザイセキ</t>
    </rPh>
    <rPh sb="9" eb="10">
      <t>ナカ</t>
    </rPh>
    <phoneticPr fontId="4"/>
  </si>
  <si>
    <t>大学４年生</t>
    <phoneticPr fontId="7"/>
  </si>
  <si>
    <t>３年以上</t>
    <phoneticPr fontId="7"/>
  </si>
  <si>
    <t>支援希望課程に在籍中（第２学年）</t>
    <rPh sb="0" eb="2">
      <t>シエン</t>
    </rPh>
    <rPh sb="2" eb="4">
      <t>キボウ</t>
    </rPh>
    <rPh sb="4" eb="6">
      <t>カテイ</t>
    </rPh>
    <rPh sb="7" eb="9">
      <t>ザイセキ</t>
    </rPh>
    <rPh sb="9" eb="10">
      <t>ナカ</t>
    </rPh>
    <phoneticPr fontId="4"/>
  </si>
  <si>
    <t>大学院修士課程</t>
    <phoneticPr fontId="7"/>
  </si>
  <si>
    <t>支援希望課程に在籍中（第３学年）</t>
    <rPh sb="0" eb="2">
      <t>シエン</t>
    </rPh>
    <rPh sb="2" eb="4">
      <t>キボウ</t>
    </rPh>
    <rPh sb="4" eb="6">
      <t>カテイ</t>
    </rPh>
    <rPh sb="7" eb="9">
      <t>ザイセキ</t>
    </rPh>
    <rPh sb="9" eb="10">
      <t>ナカ</t>
    </rPh>
    <phoneticPr fontId="4"/>
  </si>
  <si>
    <t>大学院博士課程</t>
    <phoneticPr fontId="7"/>
  </si>
  <si>
    <t>支援希望課程に在籍中（第４学年）</t>
    <rPh sb="0" eb="2">
      <t>シエン</t>
    </rPh>
    <rPh sb="2" eb="4">
      <t>キボウ</t>
    </rPh>
    <rPh sb="4" eb="6">
      <t>カテイ</t>
    </rPh>
    <rPh sb="7" eb="9">
      <t>ザイセキ</t>
    </rPh>
    <rPh sb="9" eb="10">
      <t>ナカ</t>
    </rPh>
    <phoneticPr fontId="4"/>
  </si>
  <si>
    <t>社会人になってから</t>
    <phoneticPr fontId="7"/>
  </si>
  <si>
    <t>【生年月日コード（年）】</t>
    <rPh sb="1" eb="3">
      <t>セイネン</t>
    </rPh>
    <rPh sb="3" eb="5">
      <t>ガッピ</t>
    </rPh>
    <rPh sb="9" eb="10">
      <t>ネン</t>
    </rPh>
    <phoneticPr fontId="7"/>
  </si>
  <si>
    <t>年</t>
    <rPh sb="0" eb="1">
      <t>ネン</t>
    </rPh>
    <phoneticPr fontId="7"/>
  </si>
  <si>
    <t>月</t>
    <rPh sb="0" eb="1">
      <t>ガツ</t>
    </rPh>
    <phoneticPr fontId="7"/>
  </si>
  <si>
    <t>日</t>
    <rPh sb="0" eb="1">
      <t>ニチ</t>
    </rPh>
    <phoneticPr fontId="7"/>
  </si>
  <si>
    <t>フリガナ</t>
    <phoneticPr fontId="15"/>
  </si>
  <si>
    <t>姓</t>
    <phoneticPr fontId="7"/>
  </si>
  <si>
    <t>名（ミドルネーム含む）</t>
    <rPh sb="0" eb="1">
      <t>メイ</t>
    </rPh>
    <phoneticPr fontId="7"/>
  </si>
  <si>
    <t>ローマ字</t>
    <phoneticPr fontId="15"/>
  </si>
  <si>
    <t>生年月日</t>
    <rPh sb="0" eb="2">
      <t>セイネン</t>
    </rPh>
    <rPh sb="2" eb="4">
      <t>ガッピ</t>
    </rPh>
    <phoneticPr fontId="15"/>
  </si>
  <si>
    <t>月</t>
    <rPh sb="0" eb="1">
      <t>ツキ</t>
    </rPh>
    <phoneticPr fontId="7"/>
  </si>
  <si>
    <t>日</t>
    <rPh sb="0" eb="1">
      <t>ヒ</t>
    </rPh>
    <phoneticPr fontId="7"/>
  </si>
  <si>
    <t>日本国籍以外</t>
    <phoneticPr fontId="7"/>
  </si>
  <si>
    <t>国籍</t>
    <rPh sb="0" eb="2">
      <t>コクセキ</t>
    </rPh>
    <phoneticPr fontId="15"/>
  </si>
  <si>
    <t>郵便番号</t>
    <phoneticPr fontId="7"/>
  </si>
  <si>
    <t>現住所</t>
    <rPh sb="0" eb="3">
      <t>ゲンジュウショ</t>
    </rPh>
    <phoneticPr fontId="15"/>
  </si>
  <si>
    <t>住所</t>
    <rPh sb="0" eb="2">
      <t>ジュウショ</t>
    </rPh>
    <phoneticPr fontId="7"/>
  </si>
  <si>
    <t>コード</t>
    <phoneticPr fontId="7"/>
  </si>
  <si>
    <t>日本国内</t>
    <rPh sb="0" eb="2">
      <t>ニホン</t>
    </rPh>
    <rPh sb="2" eb="4">
      <t>コクナイ</t>
    </rPh>
    <phoneticPr fontId="7"/>
  </si>
  <si>
    <t>大学（学部）在籍</t>
    <rPh sb="0" eb="2">
      <t>ダイガク</t>
    </rPh>
    <rPh sb="3" eb="5">
      <t>ガクブ</t>
    </rPh>
    <rPh sb="6" eb="8">
      <t>ザイセキ</t>
    </rPh>
    <phoneticPr fontId="4"/>
  </si>
  <si>
    <t>大学院（修士又は博士前期）在籍</t>
    <rPh sb="0" eb="3">
      <t>ダイガクイン</t>
    </rPh>
    <rPh sb="4" eb="6">
      <t>シュウシ</t>
    </rPh>
    <rPh sb="6" eb="7">
      <t>マタ</t>
    </rPh>
    <rPh sb="8" eb="10">
      <t>ハカセ</t>
    </rPh>
    <rPh sb="10" eb="12">
      <t>ゼンキ</t>
    </rPh>
    <rPh sb="13" eb="15">
      <t>ザイセキ</t>
    </rPh>
    <phoneticPr fontId="4"/>
  </si>
  <si>
    <t>大学院（博士又は博士後期）在籍</t>
    <rPh sb="0" eb="3">
      <t>ダイガクイン</t>
    </rPh>
    <rPh sb="4" eb="6">
      <t>ハカセ</t>
    </rPh>
    <rPh sb="6" eb="7">
      <t>マタ</t>
    </rPh>
    <rPh sb="8" eb="10">
      <t>ハカセ</t>
    </rPh>
    <rPh sb="10" eb="12">
      <t>コウキ</t>
    </rPh>
    <rPh sb="13" eb="15">
      <t>ザイセキ</t>
    </rPh>
    <phoneticPr fontId="4"/>
  </si>
  <si>
    <t>外国</t>
    <rPh sb="0" eb="2">
      <t>ガイコク</t>
    </rPh>
    <phoneticPr fontId="7"/>
  </si>
  <si>
    <t>氏名</t>
    <rPh sb="0" eb="2">
      <t>シメイ</t>
    </rPh>
    <phoneticPr fontId="4"/>
  </si>
  <si>
    <t>国内連絡人</t>
    <rPh sb="0" eb="2">
      <t>コクナイ</t>
    </rPh>
    <rPh sb="2" eb="4">
      <t>レンラク</t>
    </rPh>
    <rPh sb="4" eb="5">
      <t>ニン</t>
    </rPh>
    <phoneticPr fontId="4"/>
  </si>
  <si>
    <t>電話番号</t>
    <rPh sb="0" eb="2">
      <t>デンワ</t>
    </rPh>
    <rPh sb="2" eb="4">
      <t>バンゴウ</t>
    </rPh>
    <phoneticPr fontId="4"/>
  </si>
  <si>
    <t>メールアドレス</t>
    <phoneticPr fontId="7"/>
  </si>
  <si>
    <t>所属機関</t>
    <rPh sb="0" eb="2">
      <t>ショゾク</t>
    </rPh>
    <rPh sb="2" eb="4">
      <t>キカン</t>
    </rPh>
    <phoneticPr fontId="4"/>
  </si>
  <si>
    <t>職名</t>
    <phoneticPr fontId="7"/>
  </si>
  <si>
    <t>メールアドレス</t>
    <phoneticPr fontId="7"/>
  </si>
  <si>
    <t>学士号</t>
    <rPh sb="0" eb="2">
      <t>ガクシ</t>
    </rPh>
    <rPh sb="2" eb="3">
      <t>ゴウ</t>
    </rPh>
    <phoneticPr fontId="7"/>
  </si>
  <si>
    <t>博士号</t>
    <rPh sb="0" eb="3">
      <t>ハクシゴウ</t>
    </rPh>
    <phoneticPr fontId="7"/>
  </si>
  <si>
    <t>応募時状況</t>
    <phoneticPr fontId="7"/>
  </si>
  <si>
    <t>留学先大学における主な使用言語</t>
    <rPh sb="0" eb="2">
      <t>リュウガク</t>
    </rPh>
    <rPh sb="2" eb="3">
      <t>サキ</t>
    </rPh>
    <rPh sb="3" eb="5">
      <t>ダイガク</t>
    </rPh>
    <rPh sb="9" eb="10">
      <t>オモ</t>
    </rPh>
    <rPh sb="11" eb="13">
      <t>シヨウ</t>
    </rPh>
    <rPh sb="13" eb="15">
      <t>ゲンゴ</t>
    </rPh>
    <phoneticPr fontId="15"/>
  </si>
  <si>
    <t>語学能力試験結果</t>
    <rPh sb="6" eb="8">
      <t>ケッカ</t>
    </rPh>
    <phoneticPr fontId="15"/>
  </si>
  <si>
    <t>課程</t>
    <rPh sb="0" eb="2">
      <t>カテイ</t>
    </rPh>
    <phoneticPr fontId="15"/>
  </si>
  <si>
    <t>月</t>
    <rPh sb="0" eb="1">
      <t>ツキ</t>
    </rPh>
    <phoneticPr fontId="7"/>
  </si>
  <si>
    <t>学種</t>
    <rPh sb="0" eb="2">
      <t>ガクシュ</t>
    </rPh>
    <phoneticPr fontId="7"/>
  </si>
  <si>
    <t>在籍状態</t>
    <rPh sb="0" eb="2">
      <t>ザイセキ</t>
    </rPh>
    <rPh sb="2" eb="4">
      <t>ジョウタイ</t>
    </rPh>
    <phoneticPr fontId="7"/>
  </si>
  <si>
    <t>大学名</t>
    <rPh sb="0" eb="3">
      <t>ダイガクメイ</t>
    </rPh>
    <phoneticPr fontId="7"/>
  </si>
  <si>
    <t>学部・学科／課程・研究科名称</t>
    <rPh sb="0" eb="2">
      <t>ガクブ</t>
    </rPh>
    <rPh sb="3" eb="5">
      <t>ガッカ</t>
    </rPh>
    <rPh sb="6" eb="8">
      <t>カテイ</t>
    </rPh>
    <rPh sb="9" eb="12">
      <t>ケンキュウカ</t>
    </rPh>
    <rPh sb="12" eb="14">
      <t>メイショウ</t>
    </rPh>
    <phoneticPr fontId="7"/>
  </si>
  <si>
    <t>在籍開始年月</t>
    <rPh sb="0" eb="2">
      <t>ザイセキ</t>
    </rPh>
    <rPh sb="2" eb="4">
      <t>カイシ</t>
    </rPh>
    <rPh sb="4" eb="6">
      <t>ネンゲツ</t>
    </rPh>
    <phoneticPr fontId="7"/>
  </si>
  <si>
    <t>語学能力試験名</t>
    <phoneticPr fontId="7"/>
  </si>
  <si>
    <t>英語</t>
    <rPh sb="0" eb="2">
      <t>エイゴ</t>
    </rPh>
    <phoneticPr fontId="15"/>
  </si>
  <si>
    <t>英語以外</t>
    <rPh sb="0" eb="2">
      <t>エイゴ</t>
    </rPh>
    <rPh sb="2" eb="4">
      <t>イガイ</t>
    </rPh>
    <phoneticPr fontId="15"/>
  </si>
  <si>
    <t>英語以外</t>
    <rPh sb="0" eb="2">
      <t>エイゴ</t>
    </rPh>
    <rPh sb="2" eb="4">
      <t>イガイ</t>
    </rPh>
    <phoneticPr fontId="7"/>
  </si>
  <si>
    <t>【コード（月）】</t>
    <rPh sb="5" eb="6">
      <t>ツキ</t>
    </rPh>
    <phoneticPr fontId="7"/>
  </si>
  <si>
    <t>【コード（日）】</t>
    <rPh sb="5" eb="6">
      <t>ヒ</t>
    </rPh>
    <phoneticPr fontId="7"/>
  </si>
  <si>
    <t>学歴・職歴</t>
    <rPh sb="0" eb="2">
      <t>ガクレキ</t>
    </rPh>
    <rPh sb="3" eb="5">
      <t>ショクレキ</t>
    </rPh>
    <phoneticPr fontId="7"/>
  </si>
  <si>
    <t>職歴1</t>
    <rPh sb="0" eb="2">
      <t>ショクレキ</t>
    </rPh>
    <phoneticPr fontId="7"/>
  </si>
  <si>
    <t>職歴2</t>
    <rPh sb="0" eb="2">
      <t>ショクレキ</t>
    </rPh>
    <phoneticPr fontId="7"/>
  </si>
  <si>
    <t>勤務先等名称</t>
    <rPh sb="0" eb="3">
      <t>キンムサキ</t>
    </rPh>
    <rPh sb="3" eb="4">
      <t>トウ</t>
    </rPh>
    <rPh sb="4" eb="6">
      <t>メイショウ</t>
    </rPh>
    <phoneticPr fontId="4"/>
  </si>
  <si>
    <t>月</t>
    <rPh sb="0" eb="1">
      <t>ツキ</t>
    </rPh>
    <phoneticPr fontId="7"/>
  </si>
  <si>
    <t>在籍終了年月</t>
    <rPh sb="0" eb="2">
      <t>ザイセキ</t>
    </rPh>
    <rPh sb="2" eb="6">
      <t>シュウリョウネンゲツ</t>
    </rPh>
    <phoneticPr fontId="7"/>
  </si>
  <si>
    <t>高校1回目</t>
    <rPh sb="0" eb="2">
      <t>コウコウ</t>
    </rPh>
    <rPh sb="3" eb="5">
      <t>カイメ</t>
    </rPh>
    <phoneticPr fontId="7"/>
  </si>
  <si>
    <t>渡航目的</t>
    <rPh sb="0" eb="4">
      <t>トコウモクテキ</t>
    </rPh>
    <phoneticPr fontId="7"/>
  </si>
  <si>
    <t>期間</t>
    <rPh sb="0" eb="2">
      <t>キカン</t>
    </rPh>
    <phoneticPr fontId="7"/>
  </si>
  <si>
    <t>渡航先</t>
    <rPh sb="0" eb="3">
      <t>トコウサキ</t>
    </rPh>
    <phoneticPr fontId="7"/>
  </si>
  <si>
    <t>高校2回目</t>
    <rPh sb="0" eb="2">
      <t>コウコウ</t>
    </rPh>
    <rPh sb="3" eb="5">
      <t>カイメ</t>
    </rPh>
    <phoneticPr fontId="7"/>
  </si>
  <si>
    <t>大学1回目</t>
    <rPh sb="0" eb="2">
      <t>ダイガク</t>
    </rPh>
    <rPh sb="3" eb="5">
      <t>カイメ</t>
    </rPh>
    <phoneticPr fontId="7"/>
  </si>
  <si>
    <t>大学2回目</t>
    <rPh sb="0" eb="2">
      <t>ダイガク</t>
    </rPh>
    <rPh sb="3" eb="5">
      <t>カイメ</t>
    </rPh>
    <phoneticPr fontId="7"/>
  </si>
  <si>
    <t>応募実績</t>
    <phoneticPr fontId="7"/>
  </si>
  <si>
    <t>採用実績</t>
    <phoneticPr fontId="7"/>
  </si>
  <si>
    <t>応募実績</t>
    <rPh sb="0" eb="2">
      <t>オウボ</t>
    </rPh>
    <rPh sb="2" eb="4">
      <t>ジッセキ</t>
    </rPh>
    <phoneticPr fontId="7"/>
  </si>
  <si>
    <t>採用実績</t>
    <rPh sb="0" eb="2">
      <t>サイヨウ</t>
    </rPh>
    <rPh sb="2" eb="4">
      <t>ジッセキ</t>
    </rPh>
    <phoneticPr fontId="7"/>
  </si>
  <si>
    <t>採用時の個人番号</t>
    <rPh sb="0" eb="3">
      <t>サイヨウトキ</t>
    </rPh>
    <rPh sb="4" eb="6">
      <t>コジン</t>
    </rPh>
    <rPh sb="6" eb="8">
      <t>バンゴウ</t>
    </rPh>
    <phoneticPr fontId="7"/>
  </si>
  <si>
    <t>応募実績</t>
    <phoneticPr fontId="7"/>
  </si>
  <si>
    <t>JASSO以外
海外留学奨学金</t>
    <rPh sb="5" eb="7">
      <t>イガイ</t>
    </rPh>
    <rPh sb="8" eb="10">
      <t>カイガイ</t>
    </rPh>
    <rPh sb="10" eb="12">
      <t>リュウガク</t>
    </rPh>
    <rPh sb="12" eb="15">
      <t>ショウガクキン</t>
    </rPh>
    <phoneticPr fontId="8"/>
  </si>
  <si>
    <t xml:space="preserve">語学要件
</t>
    <rPh sb="0" eb="4">
      <t>ゴガクヨウケン</t>
    </rPh>
    <phoneticPr fontId="7"/>
  </si>
  <si>
    <t>奨学金名</t>
    <rPh sb="0" eb="3">
      <t>ショウガクキン</t>
    </rPh>
    <rPh sb="3" eb="4">
      <t>メイ</t>
    </rPh>
    <phoneticPr fontId="15"/>
  </si>
  <si>
    <t>JASSO</t>
    <phoneticPr fontId="7"/>
  </si>
  <si>
    <t>JASSO以外
海外留学奨学金</t>
    <rPh sb="5" eb="7">
      <t>イガイ</t>
    </rPh>
    <phoneticPr fontId="7"/>
  </si>
  <si>
    <t>大学院1回目</t>
    <rPh sb="0" eb="2">
      <t>ダイガク</t>
    </rPh>
    <rPh sb="2" eb="3">
      <t>イン</t>
    </rPh>
    <rPh sb="4" eb="6">
      <t>カイメ</t>
    </rPh>
    <phoneticPr fontId="7"/>
  </si>
  <si>
    <t>大学院2回目</t>
    <rPh sb="0" eb="2">
      <t>ダイガク</t>
    </rPh>
    <rPh sb="2" eb="3">
      <t>イン</t>
    </rPh>
    <rPh sb="4" eb="6">
      <t>カイメ</t>
    </rPh>
    <phoneticPr fontId="7"/>
  </si>
  <si>
    <t>国・地域</t>
    <rPh sb="0" eb="1">
      <t>クニ</t>
    </rPh>
    <rPh sb="2" eb="4">
      <t>チイキ</t>
    </rPh>
    <phoneticPr fontId="7"/>
  </si>
  <si>
    <t>種類</t>
    <rPh sb="0" eb="2">
      <t>シュルイ</t>
    </rPh>
    <phoneticPr fontId="7"/>
  </si>
  <si>
    <t>学位名</t>
    <rPh sb="0" eb="2">
      <t>ガクイ</t>
    </rPh>
    <rPh sb="2" eb="3">
      <t>メイ</t>
    </rPh>
    <phoneticPr fontId="7"/>
  </si>
  <si>
    <t>取得済（予定）学位</t>
    <rPh sb="0" eb="2">
      <t>シュトク</t>
    </rPh>
    <rPh sb="2" eb="3">
      <t>ズ</t>
    </rPh>
    <rPh sb="4" eb="6">
      <t>ヨテイ</t>
    </rPh>
    <rPh sb="7" eb="9">
      <t>ガクイ</t>
    </rPh>
    <phoneticPr fontId="7"/>
  </si>
  <si>
    <t>取得予定学位</t>
    <rPh sb="0" eb="2">
      <t>シュトク</t>
    </rPh>
    <rPh sb="2" eb="4">
      <t>ヨテイ</t>
    </rPh>
    <rPh sb="4" eb="6">
      <t>ガクイ</t>
    </rPh>
    <phoneticPr fontId="7"/>
  </si>
  <si>
    <t>種類</t>
    <rPh sb="0" eb="2">
      <t>シュルイ</t>
    </rPh>
    <phoneticPr fontId="7"/>
  </si>
  <si>
    <t>支援期間</t>
    <rPh sb="0" eb="2">
      <t>シエン</t>
    </rPh>
    <rPh sb="2" eb="4">
      <t>キカン</t>
    </rPh>
    <phoneticPr fontId="7"/>
  </si>
  <si>
    <t>留学期間（か月）</t>
    <rPh sb="0" eb="2">
      <t>リュウガク</t>
    </rPh>
    <rPh sb="2" eb="4">
      <t>キカン</t>
    </rPh>
    <rPh sb="6" eb="7">
      <t>ゲツ</t>
    </rPh>
    <phoneticPr fontId="7"/>
  </si>
  <si>
    <t>支援期間（目安）（か月）</t>
    <rPh sb="0" eb="2">
      <t>シエン</t>
    </rPh>
    <rPh sb="2" eb="4">
      <t>キカン</t>
    </rPh>
    <rPh sb="5" eb="7">
      <t>メヤス</t>
    </rPh>
    <rPh sb="10" eb="11">
      <t>ゲツ</t>
    </rPh>
    <phoneticPr fontId="7"/>
  </si>
  <si>
    <t>計（か月）</t>
    <rPh sb="0" eb="1">
      <t>ケイ</t>
    </rPh>
    <rPh sb="3" eb="4">
      <t>ゲツ</t>
    </rPh>
    <phoneticPr fontId="7"/>
  </si>
  <si>
    <t>名
（ミドルネーム含む）</t>
    <rPh sb="0" eb="1">
      <t>ナ</t>
    </rPh>
    <rPh sb="9" eb="10">
      <t>フク</t>
    </rPh>
    <phoneticPr fontId="15"/>
  </si>
  <si>
    <t>使用言語名</t>
    <rPh sb="4" eb="5">
      <t>メイ</t>
    </rPh>
    <phoneticPr fontId="7"/>
  </si>
  <si>
    <t>給付型海外留学奨学金</t>
    <rPh sb="0" eb="2">
      <t>キュウフ</t>
    </rPh>
    <rPh sb="2" eb="3">
      <t>ガタ</t>
    </rPh>
    <rPh sb="3" eb="7">
      <t>カイガイリュウガク</t>
    </rPh>
    <rPh sb="7" eb="10">
      <t>ショウガクキン</t>
    </rPh>
    <phoneticPr fontId="7"/>
  </si>
  <si>
    <t>共同実施大学(日本）</t>
    <rPh sb="0" eb="2">
      <t>キョウドウ</t>
    </rPh>
    <rPh sb="2" eb="4">
      <t>ジッシ</t>
    </rPh>
    <rPh sb="4" eb="6">
      <t>ダイガク</t>
    </rPh>
    <rPh sb="7" eb="9">
      <t>ニホン</t>
    </rPh>
    <phoneticPr fontId="7"/>
  </si>
  <si>
    <t>学位名（英文）</t>
    <rPh sb="0" eb="2">
      <t>ガクイ</t>
    </rPh>
    <rPh sb="2" eb="3">
      <t>メイ</t>
    </rPh>
    <rPh sb="4" eb="6">
      <t>エイブン</t>
    </rPh>
    <phoneticPr fontId="7"/>
  </si>
  <si>
    <t>提出あり</t>
    <rPh sb="0" eb="2">
      <t>テイシュツ</t>
    </rPh>
    <phoneticPr fontId="4"/>
  </si>
  <si>
    <t>大学名</t>
    <rPh sb="0" eb="2">
      <t>ダイガク</t>
    </rPh>
    <rPh sb="2" eb="3">
      <t>メイ</t>
    </rPh>
    <phoneticPr fontId="15"/>
  </si>
  <si>
    <t>提出なし（成績が判明していない）</t>
    <rPh sb="0" eb="2">
      <t>テイシュツ</t>
    </rPh>
    <rPh sb="5" eb="7">
      <t>セイセキ</t>
    </rPh>
    <rPh sb="8" eb="10">
      <t>ハンメイ</t>
    </rPh>
    <phoneticPr fontId="4"/>
  </si>
  <si>
    <t>受給実績
(大学学部以降）</t>
    <rPh sb="2" eb="4">
      <t>ジッセキ</t>
    </rPh>
    <rPh sb="6" eb="8">
      <t>ダイガク</t>
    </rPh>
    <rPh sb="8" eb="10">
      <t>ガクブ</t>
    </rPh>
    <rPh sb="10" eb="12">
      <t>イコウ</t>
    </rPh>
    <phoneticPr fontId="7"/>
  </si>
  <si>
    <t>か月</t>
    <rPh sb="1" eb="2">
      <t>ツキ</t>
    </rPh>
    <phoneticPr fontId="7"/>
  </si>
  <si>
    <t>【支援開始年月】</t>
    <rPh sb="1" eb="3">
      <t>シエン</t>
    </rPh>
    <rPh sb="3" eb="5">
      <t>カイシ</t>
    </rPh>
    <rPh sb="5" eb="7">
      <t>ネンゲツ</t>
    </rPh>
    <phoneticPr fontId="7"/>
  </si>
  <si>
    <t>【語学能力試験結果】</t>
    <phoneticPr fontId="7"/>
  </si>
  <si>
    <t>准教授</t>
    <phoneticPr fontId="7"/>
  </si>
  <si>
    <t>ABC大学　</t>
    <rPh sb="3" eb="5">
      <t>ダイガク</t>
    </rPh>
    <phoneticPr fontId="7"/>
  </si>
  <si>
    <t>日本国内の電話番号をハイフンも含めて半角で入力してください。</t>
    <phoneticPr fontId="4"/>
  </si>
  <si>
    <t>教授</t>
    <phoneticPr fontId="7"/>
  </si>
  <si>
    <t>成績</t>
    <rPh sb="0" eb="2">
      <t>セイセキ</t>
    </rPh>
    <phoneticPr fontId="7"/>
  </si>
  <si>
    <t>選択肢</t>
    <rPh sb="0" eb="3">
      <t>センタクシ</t>
    </rPh>
    <phoneticPr fontId="13"/>
  </si>
  <si>
    <t>【大学院応募方法】</t>
    <phoneticPr fontId="7"/>
  </si>
  <si>
    <t>取りまとめ大学名</t>
    <rPh sb="0" eb="1">
      <t>ト</t>
    </rPh>
    <rPh sb="5" eb="7">
      <t>ダイガク</t>
    </rPh>
    <rPh sb="7" eb="8">
      <t>メイ</t>
    </rPh>
    <phoneticPr fontId="7"/>
  </si>
  <si>
    <t>学校コード</t>
    <rPh sb="0" eb="2">
      <t>ガッコウ</t>
    </rPh>
    <phoneticPr fontId="7"/>
  </si>
  <si>
    <t>国際共同学位プログラム</t>
    <rPh sb="0" eb="2">
      <t>コクサイ</t>
    </rPh>
    <rPh sb="2" eb="4">
      <t>キョウドウ</t>
    </rPh>
    <rPh sb="4" eb="6">
      <t>ガクイ</t>
    </rPh>
    <phoneticPr fontId="8"/>
  </si>
  <si>
    <t>全角で入力してください。ミドルネームがある場合、全角スペースを入力してください。</t>
    <rPh sb="0" eb="2">
      <t>ゼンカク</t>
    </rPh>
    <rPh sb="3" eb="5">
      <t>ニュウリョク</t>
    </rPh>
    <phoneticPr fontId="18"/>
  </si>
  <si>
    <t xml:space="preserve">誕生年・月・日をそれぞれ選択してください。
</t>
    <rPh sb="0" eb="3">
      <t>タンジョウネン</t>
    </rPh>
    <rPh sb="4" eb="5">
      <t>ツキ</t>
    </rPh>
    <rPh sb="6" eb="7">
      <t>ヒ</t>
    </rPh>
    <rPh sb="12" eb="14">
      <t>センタク</t>
    </rPh>
    <phoneticPr fontId="18"/>
  </si>
  <si>
    <t>日本国籍以外の国籍を保有している場合、全て入力してください。</t>
    <rPh sb="21" eb="23">
      <t>ニュウリョク</t>
    </rPh>
    <phoneticPr fontId="7"/>
  </si>
  <si>
    <t>入力
選択</t>
    <rPh sb="0" eb="2">
      <t>ニュウリョク</t>
    </rPh>
    <rPh sb="3" eb="5">
      <t>センタク</t>
    </rPh>
    <phoneticPr fontId="7"/>
  </si>
  <si>
    <t>年（西暦）</t>
    <rPh sb="0" eb="1">
      <t>ネン</t>
    </rPh>
    <rPh sb="2" eb="4">
      <t>セイレキ</t>
    </rPh>
    <phoneticPr fontId="7"/>
  </si>
  <si>
    <t>3</t>
    <phoneticPr fontId="7"/>
  </si>
  <si>
    <t>条件付必須</t>
    <rPh sb="0" eb="3">
      <t>ジョウケンツ</t>
    </rPh>
    <rPh sb="3" eb="5">
      <t>ヒッス</t>
    </rPh>
    <phoneticPr fontId="7"/>
  </si>
  <si>
    <t>条件付
必須</t>
    <rPh sb="0" eb="3">
      <t>ジョウケンツキ</t>
    </rPh>
    <rPh sb="4" eb="6">
      <t>ヒッス</t>
    </rPh>
    <phoneticPr fontId="7"/>
  </si>
  <si>
    <t>採用されたことがない</t>
    <rPh sb="0" eb="2">
      <t>サイヨウ</t>
    </rPh>
    <phoneticPr fontId="7"/>
  </si>
  <si>
    <t>修士、博士両方の区分に採用されたことがない</t>
    <rPh sb="0" eb="2">
      <t>シュウシ</t>
    </rPh>
    <rPh sb="3" eb="5">
      <t>ハカセ</t>
    </rPh>
    <rPh sb="5" eb="7">
      <t>リョウホウ</t>
    </rPh>
    <rPh sb="8" eb="10">
      <t>クブン</t>
    </rPh>
    <rPh sb="11" eb="13">
      <t>サイヨウ</t>
    </rPh>
    <phoneticPr fontId="7"/>
  </si>
  <si>
    <t>【学部学位取得型奨学金採用実績コード】</t>
    <rPh sb="1" eb="3">
      <t>ガクブ</t>
    </rPh>
    <rPh sb="3" eb="5">
      <t>ガクイ</t>
    </rPh>
    <rPh sb="5" eb="7">
      <t>シュトク</t>
    </rPh>
    <rPh sb="7" eb="8">
      <t>ガタ</t>
    </rPh>
    <rPh sb="8" eb="11">
      <t>ショウガクキン</t>
    </rPh>
    <rPh sb="11" eb="13">
      <t>サイヨウ</t>
    </rPh>
    <phoneticPr fontId="7"/>
  </si>
  <si>
    <t>成績証明書</t>
    <rPh sb="0" eb="2">
      <t>セイセキ</t>
    </rPh>
    <rPh sb="2" eb="5">
      <t>ショウメイショ</t>
    </rPh>
    <phoneticPr fontId="8"/>
  </si>
  <si>
    <t>成績証明書</t>
    <rPh sb="0" eb="2">
      <t>セイセキ</t>
    </rPh>
    <rPh sb="2" eb="5">
      <t>ショウメイショ</t>
    </rPh>
    <phoneticPr fontId="7"/>
  </si>
  <si>
    <t>提出できない理由</t>
    <rPh sb="0" eb="2">
      <t>テイシュツ</t>
    </rPh>
    <rPh sb="6" eb="8">
      <t>リユウ</t>
    </rPh>
    <phoneticPr fontId="7"/>
  </si>
  <si>
    <t>提出の有無</t>
    <rPh sb="0" eb="2">
      <t>テイシュツ</t>
    </rPh>
    <rPh sb="3" eb="5">
      <t>ウム</t>
    </rPh>
    <phoneticPr fontId="7"/>
  </si>
  <si>
    <t>【成績表提出有無】</t>
    <rPh sb="1" eb="4">
      <t>セイセキヒョウ</t>
    </rPh>
    <rPh sb="4" eb="6">
      <t>テイシュツ</t>
    </rPh>
    <rPh sb="6" eb="8">
      <t>ウム</t>
    </rPh>
    <phoneticPr fontId="7"/>
  </si>
  <si>
    <t>【成績表提出できない理由】</t>
    <rPh sb="1" eb="4">
      <t>セイセキヒョウ</t>
    </rPh>
    <rPh sb="4" eb="6">
      <t>テイシュツ</t>
    </rPh>
    <rPh sb="10" eb="12">
      <t>リユウ</t>
    </rPh>
    <phoneticPr fontId="7"/>
  </si>
  <si>
    <t>江東大学</t>
    <rPh sb="0" eb="2">
      <t>コウトウ</t>
    </rPh>
    <rPh sb="2" eb="4">
      <t>ダイガク</t>
    </rPh>
    <phoneticPr fontId="7"/>
  </si>
  <si>
    <t>学士課程（相当）</t>
    <phoneticPr fontId="7"/>
  </si>
  <si>
    <t>電気電子工学およびその関連分野</t>
    <rPh sb="0" eb="2">
      <t>デンキ</t>
    </rPh>
    <rPh sb="2" eb="4">
      <t>デンシ</t>
    </rPh>
    <rPh sb="4" eb="6">
      <t>コウガク</t>
    </rPh>
    <rPh sb="11" eb="13">
      <t>カンレン</t>
    </rPh>
    <rPh sb="13" eb="15">
      <t>ブンヤ</t>
    </rPh>
    <phoneticPr fontId="7"/>
  </si>
  <si>
    <t>GPA算出のために使用した成績</t>
    <phoneticPr fontId="7"/>
  </si>
  <si>
    <t>成績が判明する前に、休学又は退学した</t>
    <rPh sb="0" eb="2">
      <t>セイセキ</t>
    </rPh>
    <rPh sb="3" eb="5">
      <t>ハンメイ</t>
    </rPh>
    <rPh sb="7" eb="8">
      <t>マエ</t>
    </rPh>
    <rPh sb="10" eb="12">
      <t>キュウガク</t>
    </rPh>
    <rPh sb="12" eb="13">
      <t>マタ</t>
    </rPh>
    <rPh sb="14" eb="16">
      <t>タイガク</t>
    </rPh>
    <phoneticPr fontId="4"/>
  </si>
  <si>
    <t>入学以降、最初の成績がまだ判明していない</t>
    <phoneticPr fontId="4"/>
  </si>
  <si>
    <t>留学したことがない</t>
    <rPh sb="0" eb="2">
      <t>リュウガク</t>
    </rPh>
    <phoneticPr fontId="7"/>
  </si>
  <si>
    <t>第2希望</t>
    <rPh sb="0" eb="1">
      <t>ダイ</t>
    </rPh>
    <rPh sb="2" eb="4">
      <t>キボウ</t>
    </rPh>
    <phoneticPr fontId="7"/>
  </si>
  <si>
    <t>留学先大学ホームページURL</t>
    <phoneticPr fontId="7"/>
  </si>
  <si>
    <t>前問で「あり」を選択した場合、具体的な奨学金名を教えてください。</t>
    <rPh sb="0" eb="1">
      <t>マエ</t>
    </rPh>
    <rPh sb="1" eb="2">
      <t>トイ</t>
    </rPh>
    <rPh sb="8" eb="10">
      <t>センタク</t>
    </rPh>
    <rPh sb="12" eb="14">
      <t>バアイ</t>
    </rPh>
    <rPh sb="15" eb="17">
      <t>グタイ</t>
    </rPh>
    <rPh sb="17" eb="18">
      <t>テキ</t>
    </rPh>
    <rPh sb="19" eb="22">
      <t>ショウガクキン</t>
    </rPh>
    <rPh sb="22" eb="23">
      <t>メイ</t>
    </rPh>
    <rPh sb="24" eb="25">
      <t>オシ</t>
    </rPh>
    <phoneticPr fontId="7"/>
  </si>
  <si>
    <t>留学先大学名（英文）</t>
    <rPh sb="0" eb="3">
      <t>リュウガクサキ</t>
    </rPh>
    <rPh sb="3" eb="6">
      <t>ダイガクメイ</t>
    </rPh>
    <rPh sb="7" eb="9">
      <t>エイブン</t>
    </rPh>
    <phoneticPr fontId="7"/>
  </si>
  <si>
    <t>研究科名称（英文）</t>
    <rPh sb="0" eb="3">
      <t>ケンキュウカ</t>
    </rPh>
    <rPh sb="3" eb="5">
      <t>メイショウ</t>
    </rPh>
    <rPh sb="6" eb="8">
      <t>エイブン</t>
    </rPh>
    <phoneticPr fontId="7"/>
  </si>
  <si>
    <t>具体的な研究テーマを和文で入力してください。（50字以内）</t>
    <rPh sb="0" eb="3">
      <t>グタイテキ</t>
    </rPh>
    <rPh sb="4" eb="6">
      <t>ケンキュウ</t>
    </rPh>
    <rPh sb="10" eb="12">
      <t>ワブン</t>
    </rPh>
    <rPh sb="13" eb="15">
      <t>ニュウリョク</t>
    </rPh>
    <rPh sb="25" eb="26">
      <t>ジ</t>
    </rPh>
    <rPh sb="26" eb="28">
      <t>イナイ</t>
    </rPh>
    <phoneticPr fontId="4"/>
  </si>
  <si>
    <t>応募時における準備状況について、該当するものを選択してください。</t>
    <rPh sb="0" eb="3">
      <t>オウボジ</t>
    </rPh>
    <rPh sb="7" eb="9">
      <t>ジュンビ</t>
    </rPh>
    <rPh sb="9" eb="11">
      <t>ジョウキョウ</t>
    </rPh>
    <rPh sb="16" eb="18">
      <t>ガイトウ</t>
    </rPh>
    <rPh sb="23" eb="25">
      <t>センタク</t>
    </rPh>
    <phoneticPr fontId="7"/>
  </si>
  <si>
    <t>コードから国・地域名が自動表示されます。</t>
    <rPh sb="5" eb="6">
      <t>クニ</t>
    </rPh>
    <rPh sb="7" eb="9">
      <t>チイキ</t>
    </rPh>
    <rPh sb="9" eb="10">
      <t>メイ</t>
    </rPh>
    <rPh sb="11" eb="13">
      <t>ジドウ</t>
    </rPh>
    <rPh sb="13" eb="15">
      <t>ヒョウジ</t>
    </rPh>
    <phoneticPr fontId="7"/>
  </si>
  <si>
    <t>留学期間の合計月数が自動表示されます。</t>
    <rPh sb="0" eb="2">
      <t>リュウガク</t>
    </rPh>
    <rPh sb="2" eb="4">
      <t>キカン</t>
    </rPh>
    <rPh sb="5" eb="7">
      <t>ゴウケイ</t>
    </rPh>
    <rPh sb="7" eb="9">
      <t>ツキスウ</t>
    </rPh>
    <rPh sb="10" eb="12">
      <t>ジドウ</t>
    </rPh>
    <rPh sb="12" eb="14">
      <t>ヒョウジ</t>
    </rPh>
    <phoneticPr fontId="7"/>
  </si>
  <si>
    <t>学位取得にかかる最短期間</t>
    <rPh sb="0" eb="2">
      <t>ガクイ</t>
    </rPh>
    <rPh sb="2" eb="4">
      <t>シュトク</t>
    </rPh>
    <rPh sb="8" eb="10">
      <t>サイタン</t>
    </rPh>
    <rPh sb="10" eb="12">
      <t>キカン</t>
    </rPh>
    <phoneticPr fontId="7"/>
  </si>
  <si>
    <t>学位取得にかかる最短期間</t>
    <rPh sb="0" eb="2">
      <t>ガクイ</t>
    </rPh>
    <rPh sb="2" eb="4">
      <t>シュトク</t>
    </rPh>
    <rPh sb="8" eb="10">
      <t>サイタン</t>
    </rPh>
    <rPh sb="10" eb="12">
      <t>キカン</t>
    </rPh>
    <phoneticPr fontId="8"/>
  </si>
  <si>
    <t>1. http://www.xxx-u.edu、2. http://www.yyy-u.edu</t>
    <phoneticPr fontId="7"/>
  </si>
  <si>
    <t>57か月</t>
  </si>
  <si>
    <t>36か月</t>
  </si>
  <si>
    <t>選択
入力</t>
    <rPh sb="0" eb="2">
      <t>センタク</t>
    </rPh>
    <rPh sb="3" eb="5">
      <t>ニュウリョク</t>
    </rPh>
    <phoneticPr fontId="7"/>
  </si>
  <si>
    <t>入力
選択</t>
    <rPh sb="0" eb="2">
      <t>ニュウリョク</t>
    </rPh>
    <rPh sb="3" eb="5">
      <t>センタク</t>
    </rPh>
    <phoneticPr fontId="18"/>
  </si>
  <si>
    <t>学位取得のための留学</t>
  </si>
  <si>
    <t>１年以上２年未満</t>
  </si>
  <si>
    <t>海外留学支援制度
（学部学位取得型）</t>
    <rPh sb="0" eb="2">
      <t>カイガイ</t>
    </rPh>
    <rPh sb="2" eb="4">
      <t>リュウガク</t>
    </rPh>
    <rPh sb="4" eb="6">
      <t>シエン</t>
    </rPh>
    <rPh sb="6" eb="8">
      <t>セイド</t>
    </rPh>
    <rPh sb="10" eb="12">
      <t>ガクブ</t>
    </rPh>
    <rPh sb="12" eb="14">
      <t>ガクイ</t>
    </rPh>
    <rPh sb="14" eb="17">
      <t>シュトクガタ</t>
    </rPh>
    <phoneticPr fontId="7"/>
  </si>
  <si>
    <t>海外留学支援制度
（大学院学位取得型/長期派遣）</t>
    <rPh sb="0" eb="2">
      <t>カイガイ</t>
    </rPh>
    <rPh sb="2" eb="4">
      <t>リュウガク</t>
    </rPh>
    <rPh sb="4" eb="6">
      <t>シエン</t>
    </rPh>
    <rPh sb="6" eb="8">
      <t>セイド</t>
    </rPh>
    <phoneticPr fontId="7"/>
  </si>
  <si>
    <t>JASSO
海外留学支援制度
（学部学位取得型）</t>
    <rPh sb="6" eb="8">
      <t>カイガイ</t>
    </rPh>
    <rPh sb="8" eb="10">
      <t>リュウガク</t>
    </rPh>
    <rPh sb="10" eb="12">
      <t>シエン</t>
    </rPh>
    <rPh sb="12" eb="14">
      <t>セイド</t>
    </rPh>
    <rPh sb="16" eb="18">
      <t>ガクブ</t>
    </rPh>
    <rPh sb="18" eb="20">
      <t>ガクイ</t>
    </rPh>
    <rPh sb="20" eb="22">
      <t>シュトク</t>
    </rPh>
    <rPh sb="22" eb="23">
      <t>ガタ</t>
    </rPh>
    <phoneticPr fontId="8"/>
  </si>
  <si>
    <t>JASSO
海外留学支援制度
（大学院学位取得型）</t>
    <rPh sb="6" eb="8">
      <t>カイガイ</t>
    </rPh>
    <rPh sb="8" eb="10">
      <t>リュウガク</t>
    </rPh>
    <rPh sb="10" eb="12">
      <t>シエン</t>
    </rPh>
    <rPh sb="12" eb="14">
      <t>セイド</t>
    </rPh>
    <rPh sb="16" eb="19">
      <t>ダイガクイン</t>
    </rPh>
    <rPh sb="19" eb="21">
      <t>ガクイ</t>
    </rPh>
    <rPh sb="21" eb="23">
      <t>シュトク</t>
    </rPh>
    <rPh sb="23" eb="24">
      <t>ガタ</t>
    </rPh>
    <phoneticPr fontId="8"/>
  </si>
  <si>
    <t>JASSO
海外留学奨学金
（給付型）</t>
    <rPh sb="6" eb="8">
      <t>カイガイ</t>
    </rPh>
    <rPh sb="8" eb="10">
      <t>リュウガク</t>
    </rPh>
    <rPh sb="10" eb="13">
      <t>ショウガクキン</t>
    </rPh>
    <rPh sb="15" eb="18">
      <t>キュウフガタ</t>
    </rPh>
    <phoneticPr fontId="8"/>
  </si>
  <si>
    <t>日本国籍
又は在留資格</t>
    <rPh sb="0" eb="2">
      <t>ニホン</t>
    </rPh>
    <rPh sb="2" eb="4">
      <t>コクセキ</t>
    </rPh>
    <rPh sb="5" eb="6">
      <t>マタ</t>
    </rPh>
    <rPh sb="7" eb="9">
      <t>ザイリュウ</t>
    </rPh>
    <rPh sb="9" eb="11">
      <t>シカク</t>
    </rPh>
    <phoneticPr fontId="2"/>
  </si>
  <si>
    <t>入学（編・転・再入学含む）した年（西暦）を半角で入力し、月を選択してください。</t>
    <rPh sb="0" eb="2">
      <t>ニュウガク</t>
    </rPh>
    <rPh sb="10" eb="11">
      <t>フク</t>
    </rPh>
    <rPh sb="15" eb="16">
      <t>ネン</t>
    </rPh>
    <rPh sb="17" eb="19">
      <t>セイレキ</t>
    </rPh>
    <rPh sb="21" eb="23">
      <t>ハンカク</t>
    </rPh>
    <rPh sb="24" eb="26">
      <t>ニュウリョク</t>
    </rPh>
    <rPh sb="28" eb="29">
      <t>ツキ</t>
    </rPh>
    <rPh sb="30" eb="32">
      <t>センタク</t>
    </rPh>
    <phoneticPr fontId="7"/>
  </si>
  <si>
    <t>終了（修了・退学含む）した年（西暦）を半角で入力し、月を選択してください。</t>
    <rPh sb="0" eb="2">
      <t>シュウリョウ</t>
    </rPh>
    <rPh sb="8" eb="9">
      <t>フク</t>
    </rPh>
    <phoneticPr fontId="7"/>
  </si>
  <si>
    <t>入社した年（西暦）を半角で入力し、月を選択してください。</t>
    <rPh sb="0" eb="2">
      <t>ニュウシャ</t>
    </rPh>
    <rPh sb="4" eb="5">
      <t>トシ</t>
    </rPh>
    <rPh sb="6" eb="8">
      <t>セイレキ</t>
    </rPh>
    <phoneticPr fontId="7"/>
  </si>
  <si>
    <t>高等学校を卒業した年（西暦）を半角で入力し、月を選択してください。</t>
    <rPh sb="0" eb="4">
      <t>コウトウガッコウ</t>
    </rPh>
    <rPh sb="5" eb="7">
      <t>ソツギョウ</t>
    </rPh>
    <rPh sb="9" eb="10">
      <t>トシ</t>
    </rPh>
    <rPh sb="11" eb="13">
      <t>セイレキ</t>
    </rPh>
    <rPh sb="15" eb="17">
      <t>ハンカク</t>
    </rPh>
    <rPh sb="18" eb="20">
      <t>ニュウリョク</t>
    </rPh>
    <rPh sb="22" eb="23">
      <t>ツキ</t>
    </rPh>
    <rPh sb="24" eb="26">
      <t>センタク</t>
    </rPh>
    <phoneticPr fontId="7"/>
  </si>
  <si>
    <t>在籍開始</t>
    <rPh sb="0" eb="2">
      <t>ザイセキ</t>
    </rPh>
    <rPh sb="2" eb="4">
      <t>カイシ</t>
    </rPh>
    <phoneticPr fontId="7"/>
  </si>
  <si>
    <t>在籍終了（予定）</t>
    <rPh sb="0" eb="2">
      <t>ザイセキ</t>
    </rPh>
    <rPh sb="2" eb="4">
      <t>シュウリョウ</t>
    </rPh>
    <phoneticPr fontId="7"/>
  </si>
  <si>
    <t>高等学校卒業・修了</t>
    <rPh sb="0" eb="4">
      <t>コウトウガッコウ</t>
    </rPh>
    <rPh sb="4" eb="6">
      <t>ソツギョウ</t>
    </rPh>
    <rPh sb="7" eb="9">
      <t>シュウリョウ</t>
    </rPh>
    <phoneticPr fontId="7"/>
  </si>
  <si>
    <t>在籍終了</t>
    <rPh sb="0" eb="2">
      <t>ザイセキ</t>
    </rPh>
    <rPh sb="2" eb="4">
      <t>シュウリョウ</t>
    </rPh>
    <phoneticPr fontId="7"/>
  </si>
  <si>
    <t>留学（授業）開始</t>
    <rPh sb="0" eb="2">
      <t>リュウガク</t>
    </rPh>
    <rPh sb="3" eb="5">
      <t>ジュギョウ</t>
    </rPh>
    <rPh sb="6" eb="8">
      <t>カイシ</t>
    </rPh>
    <phoneticPr fontId="7"/>
  </si>
  <si>
    <t>支援開始</t>
    <rPh sb="0" eb="2">
      <t>シエン</t>
    </rPh>
    <rPh sb="2" eb="4">
      <t>カイシ</t>
    </rPh>
    <phoneticPr fontId="7"/>
  </si>
  <si>
    <t>1.Terminal University, 2.Teleport University　</t>
    <phoneticPr fontId="7"/>
  </si>
  <si>
    <t>第2希望留学先なし</t>
    <rPh sb="0" eb="1">
      <t>ダイ</t>
    </rPh>
    <rPh sb="2" eb="4">
      <t>キボウ</t>
    </rPh>
    <rPh sb="4" eb="7">
      <t>リュウガクサキ</t>
    </rPh>
    <phoneticPr fontId="7"/>
  </si>
  <si>
    <t>受給実績</t>
    <rPh sb="0" eb="2">
      <t>ジュキュウ</t>
    </rPh>
    <rPh sb="2" eb="4">
      <t>ジッセキ</t>
    </rPh>
    <phoneticPr fontId="7"/>
  </si>
  <si>
    <t>申請中又は受給予定</t>
    <phoneticPr fontId="4"/>
  </si>
  <si>
    <t>採用された（協定派遣/短期派遣）</t>
    <rPh sb="0" eb="2">
      <t>サイヨウ</t>
    </rPh>
    <phoneticPr fontId="7"/>
  </si>
  <si>
    <t>採用された（協定派遣/短期派遣及びトビタテ！留学JAPAN）</t>
    <rPh sb="15" eb="16">
      <t>オヨ</t>
    </rPh>
    <phoneticPr fontId="7"/>
  </si>
  <si>
    <t>採用された（トビタテ！留学JAPAN）</t>
    <rPh sb="0" eb="2">
      <t>サイヨウ</t>
    </rPh>
    <phoneticPr fontId="7"/>
  </si>
  <si>
    <t>応募したことがある（協定派遣/短期派遣）</t>
    <phoneticPr fontId="7"/>
  </si>
  <si>
    <t>応募したことがある（トビタテ！留学JAPAN）</t>
    <phoneticPr fontId="7"/>
  </si>
  <si>
    <t>応募したことがある（協定派遣/短期派遣及びトビタテ！留学JAPAN）</t>
  </si>
  <si>
    <t>応募したことがある（協定派遣/短期派遣及びトビタテ！留学JAPAN）</t>
    <phoneticPr fontId="7"/>
  </si>
  <si>
    <t>協定派遣/短期派遣及びトビタテ！留学JAPANに応募したことがない</t>
    <rPh sb="9" eb="10">
      <t>オヨ</t>
    </rPh>
    <phoneticPr fontId="7"/>
  </si>
  <si>
    <t>採用された</t>
    <rPh sb="0" eb="2">
      <t>サイヨウ</t>
    </rPh>
    <phoneticPr fontId="7"/>
  </si>
  <si>
    <r>
      <t xml:space="preserve">ハイフンも入れてください。
</t>
    </r>
    <r>
      <rPr>
        <u/>
        <sz val="9"/>
        <rFont val="メイリオ"/>
        <family val="3"/>
        <charset val="128"/>
      </rPr>
      <t>※外国の場合は入力不要です。</t>
    </r>
    <rPh sb="15" eb="17">
      <t>ガイコク</t>
    </rPh>
    <rPh sb="18" eb="20">
      <t>バアイ</t>
    </rPh>
    <rPh sb="21" eb="25">
      <t>ニュウリョクフヨウ</t>
    </rPh>
    <phoneticPr fontId="18"/>
  </si>
  <si>
    <r>
      <t xml:space="preserve">取りまとめ大学の学校コードを入力してください。学校コードはホームページに掲載した学校コード表を参照するか、取りまとめ大学に確認してください。
</t>
    </r>
    <r>
      <rPr>
        <b/>
        <u/>
        <sz val="9"/>
        <rFont val="メイリオ"/>
        <family val="3"/>
        <charset val="128"/>
      </rPr>
      <t>※個人応募の場合は、「999999」を選択してください。</t>
    </r>
    <rPh sb="0" eb="1">
      <t>ト</t>
    </rPh>
    <rPh sb="5" eb="7">
      <t>ダイガク</t>
    </rPh>
    <rPh sb="8" eb="10">
      <t>ガッコウ</t>
    </rPh>
    <rPh sb="14" eb="16">
      <t>ニュウリョク</t>
    </rPh>
    <rPh sb="23" eb="25">
      <t>ガッコウ</t>
    </rPh>
    <rPh sb="36" eb="38">
      <t>ケイサイ</t>
    </rPh>
    <rPh sb="40" eb="42">
      <t>ガッコウ</t>
    </rPh>
    <rPh sb="45" eb="46">
      <t>ヒョウ</t>
    </rPh>
    <rPh sb="47" eb="49">
      <t>サンショウ</t>
    </rPh>
    <rPh sb="53" eb="54">
      <t>ト</t>
    </rPh>
    <rPh sb="58" eb="60">
      <t>ダイガク</t>
    </rPh>
    <rPh sb="61" eb="63">
      <t>カクニン</t>
    </rPh>
    <rPh sb="77" eb="79">
      <t>バアイ</t>
    </rPh>
    <rPh sb="90" eb="92">
      <t>センタク</t>
    </rPh>
    <phoneticPr fontId="7"/>
  </si>
  <si>
    <r>
      <t xml:space="preserve">卒業・修了した高等学校名を入力してください。
</t>
    </r>
    <r>
      <rPr>
        <u/>
        <sz val="9"/>
        <rFont val="メイリオ"/>
        <family val="3"/>
        <charset val="128"/>
      </rPr>
      <t>※高等学校卒業程度認定試験合格の場合は、「高等学校卒業程度認定試験合格」を選択してください。</t>
    </r>
    <rPh sb="0" eb="2">
      <t>ソツギョウ</t>
    </rPh>
    <rPh sb="3" eb="5">
      <t>シュウリョウ</t>
    </rPh>
    <rPh sb="7" eb="12">
      <t>コウトウガッコウメイ</t>
    </rPh>
    <rPh sb="39" eb="41">
      <t>バアイ</t>
    </rPh>
    <rPh sb="60" eb="62">
      <t>センタク</t>
    </rPh>
    <phoneticPr fontId="7"/>
  </si>
  <si>
    <r>
      <t xml:space="preserve">学歴・職歴に関して特記事項や、交換留学等の経験があれば入力してください。（400字以内）
</t>
    </r>
    <r>
      <rPr>
        <u/>
        <sz val="9"/>
        <rFont val="メイリオ"/>
        <family val="3"/>
        <charset val="128"/>
      </rPr>
      <t>※無い場合は入力不要です。</t>
    </r>
    <rPh sb="15" eb="19">
      <t>コウカンリュウガク</t>
    </rPh>
    <rPh sb="19" eb="20">
      <t>トウ</t>
    </rPh>
    <rPh sb="21" eb="23">
      <t>ケイケン</t>
    </rPh>
    <rPh sb="40" eb="41">
      <t>ジ</t>
    </rPh>
    <rPh sb="41" eb="43">
      <t>イナイ</t>
    </rPh>
    <phoneticPr fontId="7"/>
  </si>
  <si>
    <r>
      <t xml:space="preserve">大学（学部）以降の留学でJASSO以外の奨学金受給実績の有無について選択してください。
</t>
    </r>
    <r>
      <rPr>
        <b/>
        <u/>
        <sz val="9"/>
        <rFont val="メイリオ"/>
        <family val="3"/>
        <charset val="128"/>
      </rPr>
      <t>※留学したことがない場合は、「留学したことがない」を選択してください。</t>
    </r>
    <rPh sb="0" eb="2">
      <t>ダイガク</t>
    </rPh>
    <rPh sb="3" eb="5">
      <t>ガクブ</t>
    </rPh>
    <rPh sb="6" eb="8">
      <t>イコウ</t>
    </rPh>
    <rPh sb="9" eb="11">
      <t>リュウガク</t>
    </rPh>
    <rPh sb="17" eb="19">
      <t>イガイ</t>
    </rPh>
    <rPh sb="20" eb="23">
      <t>ショウガクキン</t>
    </rPh>
    <rPh sb="23" eb="25">
      <t>ジュキュウ</t>
    </rPh>
    <rPh sb="25" eb="27">
      <t>ジッセキ</t>
    </rPh>
    <rPh sb="28" eb="30">
      <t>ウム</t>
    </rPh>
    <rPh sb="45" eb="47">
      <t>リュウガク</t>
    </rPh>
    <rPh sb="54" eb="56">
      <t>バアイ</t>
    </rPh>
    <rPh sb="59" eb="61">
      <t>リュウガク</t>
    </rPh>
    <rPh sb="70" eb="72">
      <t>センタク</t>
    </rPh>
    <phoneticPr fontId="7"/>
  </si>
  <si>
    <r>
      <t>研究科名称を</t>
    </r>
    <r>
      <rPr>
        <b/>
        <sz val="9"/>
        <color rgb="FF000000"/>
        <rFont val="メイリオ"/>
        <family val="3"/>
        <charset val="128"/>
      </rPr>
      <t>英文</t>
    </r>
    <r>
      <rPr>
        <sz val="9"/>
        <color rgb="FF000000"/>
        <rFont val="メイリオ"/>
        <family val="3"/>
        <charset val="128"/>
      </rPr>
      <t xml:space="preserve">で入力してください。
</t>
    </r>
    <r>
      <rPr>
        <u/>
        <sz val="9"/>
        <color rgb="FF000000"/>
        <rFont val="メイリオ"/>
        <family val="3"/>
        <charset val="128"/>
      </rPr>
      <t>※外国の大学間での国際共同プログラムの場合は、外国で在籍するすべての研究科名称を入力してください。</t>
    </r>
    <rPh sb="20" eb="22">
      <t>ガイコク</t>
    </rPh>
    <rPh sb="23" eb="25">
      <t>ダイガク</t>
    </rPh>
    <rPh sb="25" eb="26">
      <t>カン</t>
    </rPh>
    <rPh sb="28" eb="30">
      <t>コクサイ</t>
    </rPh>
    <rPh sb="30" eb="32">
      <t>キョウドウ</t>
    </rPh>
    <rPh sb="38" eb="40">
      <t>バアイ</t>
    </rPh>
    <rPh sb="42" eb="44">
      <t>ガイコク</t>
    </rPh>
    <rPh sb="45" eb="47">
      <t>ザイセキ</t>
    </rPh>
    <rPh sb="53" eb="56">
      <t>ケンキュウカ</t>
    </rPh>
    <rPh sb="56" eb="58">
      <t>メイショウ</t>
    </rPh>
    <rPh sb="59" eb="61">
      <t>ニュウリョク</t>
    </rPh>
    <phoneticPr fontId="7"/>
  </si>
  <si>
    <t>博士</t>
    <rPh sb="0" eb="2">
      <t>ハカセ</t>
    </rPh>
    <phoneticPr fontId="7"/>
  </si>
  <si>
    <t>申請中
（又は受給予定）</t>
    <phoneticPr fontId="7"/>
  </si>
  <si>
    <r>
      <t xml:space="preserve">応募者の国籍について該当するものを選択してください。
</t>
    </r>
    <r>
      <rPr>
        <b/>
        <u/>
        <sz val="9"/>
        <rFont val="メイリオ"/>
        <family val="3"/>
        <charset val="128"/>
      </rPr>
      <t>※日本国籍を有する人又は日本への永住が許可されている人が応募できます。</t>
    </r>
    <rPh sb="10" eb="12">
      <t>ガイトウ</t>
    </rPh>
    <rPh sb="36" eb="37">
      <t>ヒト</t>
    </rPh>
    <rPh sb="53" eb="54">
      <t>ヒト</t>
    </rPh>
    <phoneticPr fontId="18"/>
  </si>
  <si>
    <r>
      <t xml:space="preserve">氏名を入力してください。姓と名の間にスペースを入れてください。
</t>
    </r>
    <r>
      <rPr>
        <b/>
        <u/>
        <sz val="9"/>
        <rFont val="メイリオ"/>
        <family val="3"/>
        <charset val="128"/>
      </rPr>
      <t>※日本語での事務手続きに対応できる成人を指定してください。</t>
    </r>
    <phoneticPr fontId="7"/>
  </si>
  <si>
    <r>
      <rPr>
        <sz val="9"/>
        <color rgb="FF000000"/>
        <rFont val="メイリオ"/>
        <family val="3"/>
        <charset val="128"/>
      </rPr>
      <t>半角で入力してください。</t>
    </r>
    <r>
      <rPr>
        <u/>
        <sz val="9"/>
        <color rgb="FF000000"/>
        <rFont val="メイリオ"/>
        <family val="3"/>
        <charset val="128"/>
      </rPr>
      <t xml:space="preserve">
※機構から内容について照会することがあります。</t>
    </r>
    <rPh sb="14" eb="16">
      <t>キコウ</t>
    </rPh>
    <rPh sb="18" eb="20">
      <t>ナイヨウ</t>
    </rPh>
    <rPh sb="24" eb="26">
      <t>ショウカイ</t>
    </rPh>
    <phoneticPr fontId="7"/>
  </si>
  <si>
    <t>和文又は英文で入力してください。</t>
    <rPh sb="0" eb="2">
      <t>ワブン</t>
    </rPh>
    <rPh sb="7" eb="9">
      <t>ニュウリョク</t>
    </rPh>
    <phoneticPr fontId="7"/>
  </si>
  <si>
    <t>和文又は英文で入力してください。</t>
    <rPh sb="0" eb="2">
      <t>ワブン</t>
    </rPh>
    <phoneticPr fontId="7"/>
  </si>
  <si>
    <r>
      <t xml:space="preserve">前問で「提出なし（成績が判明していない）」を選択した場合、その理由を選択してください。
</t>
    </r>
    <r>
      <rPr>
        <u/>
        <sz val="9"/>
        <rFont val="メイリオ"/>
        <family val="3"/>
        <charset val="128"/>
      </rPr>
      <t>※該当する選択肢がない場合は、理由を入力してください。（100字以内）</t>
    </r>
    <rPh sb="0" eb="1">
      <t>マエ</t>
    </rPh>
    <rPh sb="1" eb="2">
      <t>トイ</t>
    </rPh>
    <rPh sb="4" eb="6">
      <t>テイシュツ</t>
    </rPh>
    <rPh sb="9" eb="11">
      <t>セイセキ</t>
    </rPh>
    <rPh sb="12" eb="14">
      <t>ハンメイ</t>
    </rPh>
    <rPh sb="22" eb="24">
      <t>センタク</t>
    </rPh>
    <rPh sb="26" eb="28">
      <t>バアイ</t>
    </rPh>
    <rPh sb="31" eb="33">
      <t>リユウ</t>
    </rPh>
    <rPh sb="34" eb="36">
      <t>センタク</t>
    </rPh>
    <rPh sb="45" eb="47">
      <t>ガイトウ</t>
    </rPh>
    <rPh sb="49" eb="52">
      <t>センタクシ</t>
    </rPh>
    <rPh sb="55" eb="57">
      <t>バアイ</t>
    </rPh>
    <rPh sb="59" eb="61">
      <t>リユウ</t>
    </rPh>
    <rPh sb="62" eb="64">
      <t>ニュウリョク</t>
    </rPh>
    <rPh sb="75" eb="76">
      <t>ジ</t>
    </rPh>
    <rPh sb="76" eb="78">
      <t>イナイ</t>
    </rPh>
    <phoneticPr fontId="7"/>
  </si>
  <si>
    <r>
      <t xml:space="preserve">成績証明書を提出できない場合は、「提出なし（成績が判明していない）」を選択してください。
</t>
    </r>
    <r>
      <rPr>
        <b/>
        <u/>
        <sz val="9"/>
        <rFont val="メイリオ"/>
        <family val="3"/>
        <charset val="128"/>
      </rPr>
      <t>※大学（学部）以降の成績について、応募時に判明している分を全て提出する必要があります。</t>
    </r>
    <rPh sb="0" eb="5">
      <t>セイセキショウメイショ</t>
    </rPh>
    <rPh sb="6" eb="8">
      <t>テイシュツ</t>
    </rPh>
    <rPh sb="12" eb="14">
      <t>バアイ</t>
    </rPh>
    <rPh sb="17" eb="19">
      <t>テイシュツ</t>
    </rPh>
    <rPh sb="22" eb="24">
      <t>セイセキ</t>
    </rPh>
    <rPh sb="25" eb="27">
      <t>ハンメイ</t>
    </rPh>
    <rPh sb="35" eb="37">
      <t>センタク</t>
    </rPh>
    <rPh sb="55" eb="57">
      <t>セイセキ</t>
    </rPh>
    <rPh sb="62" eb="64">
      <t>オウボ</t>
    </rPh>
    <rPh sb="64" eb="65">
      <t>ジ</t>
    </rPh>
    <rPh sb="66" eb="68">
      <t>ハンメイ</t>
    </rPh>
    <rPh sb="72" eb="73">
      <t>ブン</t>
    </rPh>
    <rPh sb="74" eb="75">
      <t>スベ</t>
    </rPh>
    <phoneticPr fontId="7"/>
  </si>
  <si>
    <t>※該当する機関が無い場合は選択不要です。</t>
    <rPh sb="13" eb="15">
      <t>センタク</t>
    </rPh>
    <rPh sb="15" eb="17">
      <t>フヨウ</t>
    </rPh>
    <phoneticPr fontId="7"/>
  </si>
  <si>
    <t>海外渡航経験について該当するものを選択してください。</t>
    <rPh sb="10" eb="12">
      <t>ガイトウ</t>
    </rPh>
    <rPh sb="17" eb="19">
      <t>センタク</t>
    </rPh>
    <phoneticPr fontId="7"/>
  </si>
  <si>
    <t>高校の海外渡航経験がない場合は、「なし」を選択してください。</t>
    <rPh sb="0" eb="2">
      <t>コウコウ</t>
    </rPh>
    <rPh sb="3" eb="5">
      <t>カイガイ</t>
    </rPh>
    <rPh sb="5" eb="7">
      <t>トコウ</t>
    </rPh>
    <rPh sb="7" eb="9">
      <t>ケイケン</t>
    </rPh>
    <rPh sb="12" eb="14">
      <t>バアイ</t>
    </rPh>
    <rPh sb="21" eb="23">
      <t>センタク</t>
    </rPh>
    <phoneticPr fontId="7"/>
  </si>
  <si>
    <t>※高校時に複数回の海外渡航経験がない場合は選択不要です。</t>
    <rPh sb="1" eb="3">
      <t>コウコウ</t>
    </rPh>
    <rPh sb="3" eb="4">
      <t>ジ</t>
    </rPh>
    <rPh sb="5" eb="8">
      <t>フクスウカイ</t>
    </rPh>
    <rPh sb="9" eb="11">
      <t>カイガイ</t>
    </rPh>
    <rPh sb="11" eb="13">
      <t>トコウ</t>
    </rPh>
    <rPh sb="13" eb="15">
      <t>ケイケン</t>
    </rPh>
    <rPh sb="18" eb="20">
      <t>バアイ</t>
    </rPh>
    <rPh sb="21" eb="23">
      <t>センタク</t>
    </rPh>
    <rPh sb="23" eb="25">
      <t>フヨウ</t>
    </rPh>
    <phoneticPr fontId="7"/>
  </si>
  <si>
    <t>大学（学部）の海外渡航経験がない場合は、「なし」を選択してください。</t>
    <rPh sb="0" eb="2">
      <t>ダイガク</t>
    </rPh>
    <rPh sb="3" eb="5">
      <t>ガクブ</t>
    </rPh>
    <phoneticPr fontId="7"/>
  </si>
  <si>
    <t>※大学（学部）時に複数回の海外渡航経験がない場合は選択不要です。</t>
    <rPh sb="7" eb="8">
      <t>ジ</t>
    </rPh>
    <rPh sb="25" eb="27">
      <t>センタク</t>
    </rPh>
    <phoneticPr fontId="7"/>
  </si>
  <si>
    <t>※大学院の海外渡航経験がない場合は選択不要です。</t>
    <rPh sb="3" eb="4">
      <t>イン</t>
    </rPh>
    <rPh sb="17" eb="19">
      <t>センタク</t>
    </rPh>
    <phoneticPr fontId="7"/>
  </si>
  <si>
    <t>※大学院時に複数回の海外渡航経験がない場合は選択不要です。</t>
    <rPh sb="3" eb="4">
      <t>イン</t>
    </rPh>
    <rPh sb="4" eb="5">
      <t>ジ</t>
    </rPh>
    <rPh sb="22" eb="24">
      <t>センタク</t>
    </rPh>
    <phoneticPr fontId="7"/>
  </si>
  <si>
    <t>旅行（修学旅行）</t>
  </si>
  <si>
    <t>１か月以上３か月未満</t>
  </si>
  <si>
    <t>１か月未満</t>
  </si>
  <si>
    <t>オーストラリア</t>
    <phoneticPr fontId="7"/>
  </si>
  <si>
    <t>旅行</t>
  </si>
  <si>
    <t>自主的な短期留学</t>
  </si>
  <si>
    <t>アメリカ合衆国</t>
    <rPh sb="4" eb="7">
      <t>ガッシュウコク</t>
    </rPh>
    <phoneticPr fontId="7"/>
  </si>
  <si>
    <t>カナダ</t>
    <phoneticPr fontId="7"/>
  </si>
  <si>
    <t>応募実績の有無について選択してください。</t>
    <rPh sb="0" eb="4">
      <t>オウボジッセキ</t>
    </rPh>
    <rPh sb="5" eb="7">
      <t>ウム</t>
    </rPh>
    <rPh sb="11" eb="13">
      <t>センタク</t>
    </rPh>
    <phoneticPr fontId="7"/>
  </si>
  <si>
    <r>
      <t xml:space="preserve">修士、博士いづれかを選択してください。
</t>
    </r>
    <r>
      <rPr>
        <u/>
        <sz val="9"/>
        <color rgb="FF000000"/>
        <rFont val="メイリオ"/>
        <family val="3"/>
        <charset val="128"/>
      </rPr>
      <t>※支援期間中に修士、博士の学位を両方取得できる場合は、最初に取得することが決まっている学位を選択してください。同時に授与される場合は、博士を選択してください。</t>
    </r>
    <rPh sb="0" eb="2">
      <t>シュウシ</t>
    </rPh>
    <rPh sb="3" eb="5">
      <t>ハカセ</t>
    </rPh>
    <rPh sb="10" eb="12">
      <t>センタク</t>
    </rPh>
    <rPh sb="21" eb="23">
      <t>シエン</t>
    </rPh>
    <rPh sb="23" eb="25">
      <t>キカン</t>
    </rPh>
    <rPh sb="25" eb="26">
      <t>ナカ</t>
    </rPh>
    <rPh sb="27" eb="29">
      <t>シュウシ</t>
    </rPh>
    <rPh sb="30" eb="32">
      <t>ハクシ</t>
    </rPh>
    <rPh sb="33" eb="35">
      <t>ガクイ</t>
    </rPh>
    <rPh sb="36" eb="38">
      <t>リョウホウ</t>
    </rPh>
    <rPh sb="38" eb="40">
      <t>シュトク</t>
    </rPh>
    <rPh sb="43" eb="45">
      <t>バアイ</t>
    </rPh>
    <rPh sb="47" eb="49">
      <t>サイショ</t>
    </rPh>
    <rPh sb="50" eb="52">
      <t>シュトク</t>
    </rPh>
    <rPh sb="57" eb="58">
      <t>キ</t>
    </rPh>
    <rPh sb="63" eb="65">
      <t>ガクイ</t>
    </rPh>
    <rPh sb="66" eb="68">
      <t>センタク</t>
    </rPh>
    <rPh sb="75" eb="77">
      <t>ドウジ</t>
    </rPh>
    <rPh sb="78" eb="80">
      <t>ジュヨ</t>
    </rPh>
    <rPh sb="83" eb="85">
      <t>バアイ</t>
    </rPh>
    <rPh sb="87" eb="89">
      <t>ハカセ</t>
    </rPh>
    <rPh sb="90" eb="92">
      <t>センタク</t>
    </rPh>
    <phoneticPr fontId="4"/>
  </si>
  <si>
    <t>推薦者の所属先での職名を入力してください。</t>
    <rPh sb="0" eb="3">
      <t>スイセンシャ</t>
    </rPh>
    <rPh sb="4" eb="6">
      <t>ショゾク</t>
    </rPh>
    <rPh sb="6" eb="7">
      <t>サキ</t>
    </rPh>
    <rPh sb="9" eb="11">
      <t>ショクメイ</t>
    </rPh>
    <rPh sb="12" eb="14">
      <t>ニュウリョク</t>
    </rPh>
    <phoneticPr fontId="7"/>
  </si>
  <si>
    <t>前問で「英語」を選択した場合、試験名を選択してください。</t>
    <rPh sb="0" eb="1">
      <t>ゼン</t>
    </rPh>
    <rPh sb="1" eb="2">
      <t>トイ</t>
    </rPh>
    <rPh sb="4" eb="6">
      <t>エイゴ</t>
    </rPh>
    <rPh sb="8" eb="10">
      <t>センタク</t>
    </rPh>
    <rPh sb="12" eb="14">
      <t>バアイ</t>
    </rPh>
    <rPh sb="15" eb="17">
      <t>シケン</t>
    </rPh>
    <rPh sb="17" eb="18">
      <t>メイ</t>
    </rPh>
    <rPh sb="19" eb="21">
      <t>センタク</t>
    </rPh>
    <phoneticPr fontId="15"/>
  </si>
  <si>
    <t>学士</t>
    <rPh sb="0" eb="2">
      <t>ガクシ</t>
    </rPh>
    <phoneticPr fontId="4"/>
  </si>
  <si>
    <t>学士</t>
    <rPh sb="0" eb="2">
      <t>ガクシ</t>
    </rPh>
    <phoneticPr fontId="7"/>
  </si>
  <si>
    <t>修士</t>
    <rPh sb="0" eb="2">
      <t>シュウシ</t>
    </rPh>
    <phoneticPr fontId="7"/>
  </si>
  <si>
    <t>過去の海外渡航について</t>
    <rPh sb="0" eb="2">
      <t>カコ</t>
    </rPh>
    <rPh sb="3" eb="5">
      <t>カイガイ</t>
    </rPh>
    <rPh sb="5" eb="7">
      <t>トコウ</t>
    </rPh>
    <phoneticPr fontId="7"/>
  </si>
  <si>
    <r>
      <t>支援を希望する課程における学位取得期間（学位取得にかかる最短期間）を半角数字で入力してください。
(例①）2年0か月の場合、「年」の欄に</t>
    </r>
    <r>
      <rPr>
        <b/>
        <sz val="9"/>
        <rFont val="メイリオ"/>
        <family val="3"/>
        <charset val="128"/>
      </rPr>
      <t>2</t>
    </r>
    <r>
      <rPr>
        <sz val="9"/>
        <rFont val="メイリオ"/>
        <family val="3"/>
        <charset val="128"/>
      </rPr>
      <t>を入力し、「か月」の欄に</t>
    </r>
    <r>
      <rPr>
        <b/>
        <sz val="9"/>
        <rFont val="メイリオ"/>
        <family val="3"/>
        <charset val="128"/>
      </rPr>
      <t>0</t>
    </r>
    <r>
      <rPr>
        <sz val="9"/>
        <rFont val="メイリオ"/>
        <family val="3"/>
        <charset val="128"/>
      </rPr>
      <t>を入力
(例②）4年9か月の場合、「年」の欄に</t>
    </r>
    <r>
      <rPr>
        <b/>
        <sz val="9"/>
        <rFont val="メイリオ"/>
        <family val="3"/>
        <charset val="128"/>
      </rPr>
      <t>4</t>
    </r>
    <r>
      <rPr>
        <sz val="9"/>
        <rFont val="メイリオ"/>
        <family val="3"/>
        <charset val="128"/>
      </rPr>
      <t>を入力し、「か月」の欄に</t>
    </r>
    <r>
      <rPr>
        <b/>
        <sz val="9"/>
        <rFont val="メイリオ"/>
        <family val="3"/>
        <charset val="128"/>
      </rPr>
      <t>9</t>
    </r>
    <r>
      <rPr>
        <sz val="9"/>
        <rFont val="メイリオ"/>
        <family val="3"/>
        <charset val="128"/>
      </rPr>
      <t>を入力</t>
    </r>
    <rPh sb="0" eb="2">
      <t>シエン</t>
    </rPh>
    <rPh sb="3" eb="5">
      <t>キボウ</t>
    </rPh>
    <rPh sb="7" eb="9">
      <t>カテイ</t>
    </rPh>
    <rPh sb="17" eb="19">
      <t>キカン</t>
    </rPh>
    <rPh sb="20" eb="22">
      <t>ガクイ</t>
    </rPh>
    <rPh sb="22" eb="24">
      <t>シュトク</t>
    </rPh>
    <rPh sb="30" eb="32">
      <t>キカン</t>
    </rPh>
    <rPh sb="50" eb="51">
      <t>レイ</t>
    </rPh>
    <rPh sb="63" eb="64">
      <t>ネン</t>
    </rPh>
    <rPh sb="66" eb="67">
      <t>ラン</t>
    </rPh>
    <rPh sb="70" eb="72">
      <t>ニュウリョク</t>
    </rPh>
    <rPh sb="76" eb="77">
      <t>ゲツ</t>
    </rPh>
    <rPh sb="79" eb="80">
      <t>ラン</t>
    </rPh>
    <rPh sb="83" eb="85">
      <t>ニュウリョク</t>
    </rPh>
    <phoneticPr fontId="7"/>
  </si>
  <si>
    <t>学位取得期間の合計月数が自動表示されます。</t>
    <rPh sb="4" eb="6">
      <t>キカン</t>
    </rPh>
    <rPh sb="7" eb="9">
      <t>ゴウケイ</t>
    </rPh>
    <rPh sb="9" eb="11">
      <t>ツキスウ</t>
    </rPh>
    <rPh sb="12" eb="14">
      <t>ジドウ</t>
    </rPh>
    <rPh sb="14" eb="16">
      <t>ヒョウジ</t>
    </rPh>
    <phoneticPr fontId="7"/>
  </si>
  <si>
    <t>和文又は英文で入力してください。</t>
    <phoneticPr fontId="7"/>
  </si>
  <si>
    <t>JASSOが実施する海外留学奨学金(給付型）について、該当するものを選択してください。</t>
    <rPh sb="6" eb="8">
      <t>ジッシ</t>
    </rPh>
    <rPh sb="10" eb="12">
      <t>カイガイ</t>
    </rPh>
    <rPh sb="12" eb="14">
      <t>リュウガク</t>
    </rPh>
    <rPh sb="14" eb="17">
      <t>ショウガクキン</t>
    </rPh>
    <rPh sb="18" eb="21">
      <t>キュウフガタ</t>
    </rPh>
    <rPh sb="27" eb="29">
      <t>ガイトウ</t>
    </rPh>
    <rPh sb="34" eb="36">
      <t>センタク</t>
    </rPh>
    <phoneticPr fontId="3"/>
  </si>
  <si>
    <t>前問で「応募したことがある」を選択した場合、採用実績について該当するものを選択してください。</t>
    <rPh sb="0" eb="1">
      <t>マエ</t>
    </rPh>
    <rPh sb="1" eb="2">
      <t>トイ</t>
    </rPh>
    <rPh sb="4" eb="6">
      <t>オウボ</t>
    </rPh>
    <rPh sb="15" eb="17">
      <t>センタク</t>
    </rPh>
    <rPh sb="19" eb="21">
      <t>バアイ</t>
    </rPh>
    <rPh sb="22" eb="24">
      <t>サイヨウ</t>
    </rPh>
    <rPh sb="24" eb="26">
      <t>ジッセキ</t>
    </rPh>
    <rPh sb="30" eb="32">
      <t>ガイトウ</t>
    </rPh>
    <rPh sb="37" eb="39">
      <t>センタク</t>
    </rPh>
    <phoneticPr fontId="7"/>
  </si>
  <si>
    <t>パレスチナ</t>
  </si>
  <si>
    <t>アフガニスタン</t>
  </si>
  <si>
    <t>ガンビア</t>
  </si>
  <si>
    <t>ナミビア</t>
  </si>
  <si>
    <t>ニジェール</t>
  </si>
  <si>
    <t>マラウイ</t>
  </si>
  <si>
    <t>ジブチ</t>
  </si>
  <si>
    <t>ブルンジ</t>
  </si>
  <si>
    <t>ルクセンブルク</t>
  </si>
  <si>
    <t>ボスニア・ヘルツェゴビナ</t>
  </si>
  <si>
    <t>ジョージア</t>
  </si>
  <si>
    <t>アルメニア</t>
  </si>
  <si>
    <t>モルドバ</t>
  </si>
  <si>
    <t>電話番号</t>
    <rPh sb="0" eb="2">
      <t>デンワ</t>
    </rPh>
    <rPh sb="2" eb="4">
      <t>バンゴウ</t>
    </rPh>
    <phoneticPr fontId="8"/>
  </si>
  <si>
    <t>メールアドレス</t>
    <phoneticPr fontId="8"/>
  </si>
  <si>
    <r>
      <t xml:space="preserve">退職した年（西暦）を半角で入力し、月を選択してください。
</t>
    </r>
    <r>
      <rPr>
        <u/>
        <sz val="9"/>
        <rFont val="メイリオ"/>
        <family val="3"/>
        <charset val="128"/>
      </rPr>
      <t>※在職中の場合は入力不要です。</t>
    </r>
    <rPh sb="0" eb="2">
      <t>タイショク</t>
    </rPh>
    <rPh sb="4" eb="5">
      <t>トシ</t>
    </rPh>
    <rPh sb="37" eb="41">
      <t>ニュウリョクフヨウ</t>
    </rPh>
    <phoneticPr fontId="7"/>
  </si>
  <si>
    <r>
      <t xml:space="preserve">「国・地域コード」シートを参照し、該当する国・地域コードを入力してください。
</t>
    </r>
    <r>
      <rPr>
        <u/>
        <sz val="9"/>
        <color rgb="FF000000"/>
        <rFont val="メイリオ"/>
        <family val="3"/>
        <charset val="128"/>
      </rPr>
      <t>※複数のキャンパスで授業を受ける場合は、最初に渡航する国・地域のコードを入力してください。</t>
    </r>
    <r>
      <rPr>
        <sz val="9"/>
        <color rgb="FF000000"/>
        <rFont val="メイリオ"/>
        <family val="3"/>
        <charset val="128"/>
      </rPr>
      <t xml:space="preserve">
</t>
    </r>
    <r>
      <rPr>
        <u/>
        <sz val="9"/>
        <color rgb="FF000000"/>
        <rFont val="メイリオ"/>
        <family val="3"/>
        <charset val="128"/>
      </rPr>
      <t>※支援開始手続き時に、留学先大学の所在地を改めて確認します。</t>
    </r>
    <rPh sb="1" eb="2">
      <t>クニ</t>
    </rPh>
    <rPh sb="3" eb="5">
      <t>チイキ</t>
    </rPh>
    <rPh sb="55" eb="57">
      <t>バアイ</t>
    </rPh>
    <rPh sb="90" eb="92">
      <t>テツヅ</t>
    </rPh>
    <phoneticPr fontId="7"/>
  </si>
  <si>
    <t>大学取りまとめ応募、個人応募いずれかを選択してください。</t>
    <rPh sb="0" eb="2">
      <t>ダイガク</t>
    </rPh>
    <rPh sb="2" eb="3">
      <t>ト</t>
    </rPh>
    <rPh sb="7" eb="9">
      <t>オウボ</t>
    </rPh>
    <rPh sb="10" eb="12">
      <t>コジン</t>
    </rPh>
    <rPh sb="12" eb="14">
      <t>オウボ</t>
    </rPh>
    <rPh sb="19" eb="21">
      <t>センタク</t>
    </rPh>
    <phoneticPr fontId="7"/>
  </si>
  <si>
    <t>推薦者の氏名を入力してください。姓と名の間にスペースを入れてください。</t>
    <rPh sb="0" eb="3">
      <t>スイセンシャ</t>
    </rPh>
    <rPh sb="4" eb="6">
      <t>シメイ</t>
    </rPh>
    <rPh sb="7" eb="9">
      <t>ニュウリョク</t>
    </rPh>
    <phoneticPr fontId="7"/>
  </si>
  <si>
    <t>（公式証明書（英語以外）提出）CEFR C1レベル以上</t>
  </si>
  <si>
    <t>【卒業高校コード】</t>
    <rPh sb="1" eb="3">
      <t>ソツギョウ</t>
    </rPh>
    <rPh sb="3" eb="5">
      <t>コウコウ</t>
    </rPh>
    <phoneticPr fontId="7"/>
  </si>
  <si>
    <t>高等学校卒業程度認定試験合格</t>
  </si>
  <si>
    <t>渡航歴</t>
    <rPh sb="0" eb="2">
      <t>トコウ</t>
    </rPh>
    <rPh sb="2" eb="3">
      <t>レキ</t>
    </rPh>
    <phoneticPr fontId="7"/>
  </si>
  <si>
    <t>1学年から</t>
    <rPh sb="1" eb="3">
      <t>ガクネン</t>
    </rPh>
    <phoneticPr fontId="7"/>
  </si>
  <si>
    <t>2学年から</t>
    <rPh sb="1" eb="3">
      <t>ガクネン</t>
    </rPh>
    <phoneticPr fontId="7"/>
  </si>
  <si>
    <t>3学年から</t>
    <rPh sb="1" eb="3">
      <t>ガクネン</t>
    </rPh>
    <phoneticPr fontId="7"/>
  </si>
  <si>
    <t>4学年から</t>
    <rPh sb="1" eb="3">
      <t>ガクネン</t>
    </rPh>
    <phoneticPr fontId="7"/>
  </si>
  <si>
    <t>5学年から</t>
    <rPh sb="1" eb="3">
      <t>ガクネン</t>
    </rPh>
    <phoneticPr fontId="7"/>
  </si>
  <si>
    <t>1学年から</t>
    <phoneticPr fontId="7"/>
  </si>
  <si>
    <t>　　　※自動：他の項目を入力することで自動表示されます。</t>
    <phoneticPr fontId="18"/>
  </si>
  <si>
    <t>　　　※選択：「入力欄」を選択すると、「▼」が表示されますので、プルダウンで項目を選択してください。</t>
    <phoneticPr fontId="18"/>
  </si>
  <si>
    <t>（公式証明書（英語）提出）TOEFL iBT95点以上、又は（及び）IELTS 6.5以上</t>
    <rPh sb="1" eb="3">
      <t>コウシキ</t>
    </rPh>
    <rPh sb="3" eb="6">
      <t>ショウメイショ</t>
    </rPh>
    <rPh sb="7" eb="9">
      <t>エイゴ</t>
    </rPh>
    <rPh sb="10" eb="12">
      <t>テイシュツ</t>
    </rPh>
    <rPh sb="25" eb="27">
      <t>イジョウ</t>
    </rPh>
    <rPh sb="28" eb="29">
      <t>マタ</t>
    </rPh>
    <rPh sb="31" eb="32">
      <t>オヨ</t>
    </rPh>
    <rPh sb="43" eb="45">
      <t>イジョウ</t>
    </rPh>
    <phoneticPr fontId="13"/>
  </si>
  <si>
    <t>（公式証明書（英語）提出）TOEFL iBT95点以上、又は（及び）IELTS 6.5以上</t>
    <phoneticPr fontId="18"/>
  </si>
  <si>
    <t>※使用言語によって選択肢が異なります。</t>
    <phoneticPr fontId="13"/>
  </si>
  <si>
    <t>語学能力試験結果（総合点）</t>
    <phoneticPr fontId="8"/>
  </si>
  <si>
    <t>応募者の語学能力試験結果
（総合点）</t>
    <rPh sb="10" eb="12">
      <t>ケッカ</t>
    </rPh>
    <rPh sb="14" eb="16">
      <t>ソウゴウ</t>
    </rPh>
    <rPh sb="16" eb="17">
      <t>テン</t>
    </rPh>
    <phoneticPr fontId="15"/>
  </si>
  <si>
    <t>大学の語学要件</t>
    <rPh sb="0" eb="2">
      <t>ダイガク</t>
    </rPh>
    <phoneticPr fontId="8"/>
  </si>
  <si>
    <t>上記で選択・入力した使用言語が自動表示されます。</t>
    <rPh sb="0" eb="2">
      <t>ジョウキ</t>
    </rPh>
    <rPh sb="3" eb="5">
      <t>センタク</t>
    </rPh>
    <rPh sb="6" eb="8">
      <t>ニュウリョク</t>
    </rPh>
    <rPh sb="10" eb="12">
      <t>シヨウ</t>
    </rPh>
    <rPh sb="12" eb="14">
      <t>ゲンゴ</t>
    </rPh>
    <rPh sb="15" eb="17">
      <t>ジドウ</t>
    </rPh>
    <rPh sb="17" eb="19">
      <t>ヒョウジ</t>
    </rPh>
    <phoneticPr fontId="7"/>
  </si>
  <si>
    <t>フランス語</t>
    <rPh sb="4" eb="5">
      <t>ゴ</t>
    </rPh>
    <phoneticPr fontId="7"/>
  </si>
  <si>
    <t>入学における語学要件の有無</t>
    <rPh sb="0" eb="2">
      <t>ニュウガク</t>
    </rPh>
    <rPh sb="6" eb="8">
      <t>ゴガク</t>
    </rPh>
    <rPh sb="8" eb="10">
      <t>ヨウケン</t>
    </rPh>
    <rPh sb="11" eb="13">
      <t>ウム</t>
    </rPh>
    <phoneticPr fontId="7"/>
  </si>
  <si>
    <t>　　留学先大学の語学要件（語学能力の証明）について入力してください。</t>
    <rPh sb="2" eb="5">
      <t>リュウガクサキ</t>
    </rPh>
    <rPh sb="5" eb="7">
      <t>ダイガク</t>
    </rPh>
    <rPh sb="8" eb="10">
      <t>ゴガク</t>
    </rPh>
    <rPh sb="10" eb="12">
      <t>ヨウケン</t>
    </rPh>
    <rPh sb="13" eb="15">
      <t>ゴガク</t>
    </rPh>
    <rPh sb="15" eb="17">
      <t>ノウリョク</t>
    </rPh>
    <rPh sb="18" eb="20">
      <t>ショウメイ</t>
    </rPh>
    <rPh sb="25" eb="27">
      <t>ニュウリョク</t>
    </rPh>
    <phoneticPr fontId="18"/>
  </si>
  <si>
    <t>大学の要件を満たしている(在籍中）</t>
    <rPh sb="0" eb="2">
      <t>ダイガク</t>
    </rPh>
    <rPh sb="3" eb="5">
      <t>ヨウケン</t>
    </rPh>
    <rPh sb="6" eb="7">
      <t>ミ</t>
    </rPh>
    <rPh sb="15" eb="16">
      <t>チュウ</t>
    </rPh>
    <phoneticPr fontId="4"/>
  </si>
  <si>
    <t>大学の要件を満たしている（入学前）</t>
    <rPh sb="0" eb="2">
      <t>ダイガク</t>
    </rPh>
    <rPh sb="3" eb="5">
      <t>ヨウケン</t>
    </rPh>
    <rPh sb="6" eb="7">
      <t>ミ</t>
    </rPh>
    <rPh sb="13" eb="16">
      <t>ニュウガクマエ</t>
    </rPh>
    <phoneticPr fontId="4"/>
  </si>
  <si>
    <t>大学の要件を満たしている（入学前）</t>
    <rPh sb="0" eb="2">
      <t>ダイガク</t>
    </rPh>
    <rPh sb="3" eb="5">
      <t>ヨウケン</t>
    </rPh>
    <rPh sb="6" eb="7">
      <t>ミ</t>
    </rPh>
    <rPh sb="13" eb="16">
      <t>ニュウガクマエ</t>
    </rPh>
    <phoneticPr fontId="7"/>
  </si>
  <si>
    <t>大学の要件を現時点では満たしていない（入学前）</t>
    <rPh sb="0" eb="2">
      <t>ダイガク</t>
    </rPh>
    <rPh sb="3" eb="5">
      <t>ヨウケン</t>
    </rPh>
    <rPh sb="6" eb="9">
      <t>ゲンジテン</t>
    </rPh>
    <rPh sb="11" eb="12">
      <t>ミ</t>
    </rPh>
    <rPh sb="19" eb="22">
      <t>ニュウガクマエ</t>
    </rPh>
    <phoneticPr fontId="4"/>
  </si>
  <si>
    <t>IELTS 総合点6.5以上及び各技能点6.0以上
英語圏の大学で学士号以上を取得済みの場合は、語学試験結果の提出不要</t>
    <rPh sb="6" eb="8">
      <t>ソウゴウ</t>
    </rPh>
    <rPh sb="8" eb="9">
      <t>テン</t>
    </rPh>
    <rPh sb="12" eb="14">
      <t>イジョウ</t>
    </rPh>
    <rPh sb="14" eb="15">
      <t>オヨ</t>
    </rPh>
    <rPh sb="16" eb="19">
      <t>カクギノウ</t>
    </rPh>
    <rPh sb="19" eb="20">
      <t>テン</t>
    </rPh>
    <rPh sb="23" eb="25">
      <t>イジョウ</t>
    </rPh>
    <rPh sb="36" eb="38">
      <t>イジョウ</t>
    </rPh>
    <phoneticPr fontId="7"/>
  </si>
  <si>
    <t>大学の語学要件
（語学能力試験名とレベル（点数）等）</t>
    <rPh sb="0" eb="2">
      <t>ダイガク</t>
    </rPh>
    <rPh sb="3" eb="5">
      <t>ゴガク</t>
    </rPh>
    <rPh sb="5" eb="7">
      <t>ヨウケン</t>
    </rPh>
    <phoneticPr fontId="7"/>
  </si>
  <si>
    <t>英国</t>
    <rPh sb="0" eb="2">
      <t>エイコク</t>
    </rPh>
    <phoneticPr fontId="7"/>
  </si>
  <si>
    <t>60か月</t>
    <phoneticPr fontId="7"/>
  </si>
  <si>
    <t>なし</t>
    <phoneticPr fontId="7"/>
  </si>
  <si>
    <t>申請大学数</t>
    <rPh sb="0" eb="2">
      <t>シンセイ</t>
    </rPh>
    <rPh sb="2" eb="4">
      <t>ダイガク</t>
    </rPh>
    <rPh sb="4" eb="5">
      <t>スウ</t>
    </rPh>
    <phoneticPr fontId="7"/>
  </si>
  <si>
    <t>第1希望と第2希望</t>
    <rPh sb="0" eb="1">
      <t>ダイ</t>
    </rPh>
    <rPh sb="2" eb="4">
      <t>キボウ</t>
    </rPh>
    <rPh sb="5" eb="6">
      <t>ダイ</t>
    </rPh>
    <rPh sb="7" eb="9">
      <t>キボウ</t>
    </rPh>
    <phoneticPr fontId="6"/>
  </si>
  <si>
    <t>本制度に申請する大学数について、該当するものを選択してください。</t>
    <rPh sb="0" eb="3">
      <t>ホンセイド</t>
    </rPh>
    <rPh sb="4" eb="6">
      <t>シンセイ</t>
    </rPh>
    <rPh sb="8" eb="11">
      <t>ダイガクスウ</t>
    </rPh>
    <rPh sb="16" eb="18">
      <t>ガイトウ</t>
    </rPh>
    <rPh sb="23" eb="25">
      <t>センタク</t>
    </rPh>
    <phoneticPr fontId="3"/>
  </si>
  <si>
    <t>【申請大学数】</t>
    <rPh sb="1" eb="3">
      <t>シンセイ</t>
    </rPh>
    <rPh sb="3" eb="5">
      <t>ダイガク</t>
    </rPh>
    <rPh sb="5" eb="6">
      <t>スウ</t>
    </rPh>
    <phoneticPr fontId="7"/>
  </si>
  <si>
    <t>第1希望のみ</t>
    <rPh sb="0" eb="1">
      <t>ダイ</t>
    </rPh>
    <rPh sb="2" eb="4">
      <t>キボウ</t>
    </rPh>
    <phoneticPr fontId="7"/>
  </si>
  <si>
    <t>第1希望と第2希望</t>
    <rPh sb="0" eb="1">
      <t>ダイ</t>
    </rPh>
    <rPh sb="2" eb="4">
      <t>キボウ</t>
    </rPh>
    <rPh sb="5" eb="6">
      <t>ダイ</t>
    </rPh>
    <rPh sb="7" eb="9">
      <t>キボウ</t>
    </rPh>
    <phoneticPr fontId="7"/>
  </si>
  <si>
    <t>36か月</t>
    <phoneticPr fontId="7"/>
  </si>
  <si>
    <t>第2希望大学</t>
    <rPh sb="0" eb="1">
      <t>ダイ</t>
    </rPh>
    <rPh sb="2" eb="4">
      <t>キボウ</t>
    </rPh>
    <rPh sb="4" eb="6">
      <t>ダイガク</t>
    </rPh>
    <phoneticPr fontId="7"/>
  </si>
  <si>
    <t>第1希望大学</t>
    <rPh sb="0" eb="1">
      <t>ダイ</t>
    </rPh>
    <rPh sb="2" eb="4">
      <t>キボウ</t>
    </rPh>
    <rPh sb="4" eb="6">
      <t>ダイガク</t>
    </rPh>
    <phoneticPr fontId="7"/>
  </si>
  <si>
    <t>使用言語1</t>
    <rPh sb="0" eb="2">
      <t>シヨウ</t>
    </rPh>
    <rPh sb="2" eb="4">
      <t>ゲンゴ</t>
    </rPh>
    <phoneticPr fontId="7"/>
  </si>
  <si>
    <t>使用言語2</t>
    <rPh sb="0" eb="2">
      <t>シヨウ</t>
    </rPh>
    <rPh sb="2" eb="4">
      <t>ゲンゴ</t>
    </rPh>
    <phoneticPr fontId="7"/>
  </si>
  <si>
    <t>使用言語(1)</t>
    <rPh sb="0" eb="4">
      <t>シヨウゲンゴ</t>
    </rPh>
    <phoneticPr fontId="7"/>
  </si>
  <si>
    <t>語学要件(1)</t>
    <rPh sb="0" eb="2">
      <t>ゴガク</t>
    </rPh>
    <rPh sb="2" eb="4">
      <t>ヨウケン</t>
    </rPh>
    <phoneticPr fontId="7"/>
  </si>
  <si>
    <t>大学概要(1)</t>
    <rPh sb="0" eb="4">
      <t>ダイガクガイヨウ</t>
    </rPh>
    <phoneticPr fontId="7"/>
  </si>
  <si>
    <t>留学先大学(1)</t>
    <rPh sb="0" eb="2">
      <t>リュウガク</t>
    </rPh>
    <rPh sb="2" eb="3">
      <t>サキ</t>
    </rPh>
    <rPh sb="3" eb="5">
      <t>ダイガク</t>
    </rPh>
    <phoneticPr fontId="7"/>
  </si>
  <si>
    <t>留学先大学(2)</t>
    <rPh sb="0" eb="2">
      <t>リュウガク</t>
    </rPh>
    <rPh sb="2" eb="3">
      <t>サキ</t>
    </rPh>
    <rPh sb="3" eb="5">
      <t>ダイガク</t>
    </rPh>
    <phoneticPr fontId="7"/>
  </si>
  <si>
    <t>使用言語(2)</t>
    <rPh sb="0" eb="4">
      <t>シヨウゲンゴ</t>
    </rPh>
    <phoneticPr fontId="7"/>
  </si>
  <si>
    <t>語学要件(2)</t>
    <rPh sb="0" eb="2">
      <t>ゴガク</t>
    </rPh>
    <rPh sb="2" eb="4">
      <t>ヨウケン</t>
    </rPh>
    <phoneticPr fontId="7"/>
  </si>
  <si>
    <t>大学概要(2)</t>
    <rPh sb="0" eb="4">
      <t>ダイガクガイヨウ</t>
    </rPh>
    <phoneticPr fontId="7"/>
  </si>
  <si>
    <t>留学先大学(1)</t>
    <rPh sb="0" eb="5">
      <t>リュウガクサキダイガク</t>
    </rPh>
    <phoneticPr fontId="7"/>
  </si>
  <si>
    <t>大学概要(1)</t>
    <rPh sb="0" eb="2">
      <t>ダイガク</t>
    </rPh>
    <rPh sb="2" eb="4">
      <t>ガイヨウ</t>
    </rPh>
    <phoneticPr fontId="7"/>
  </si>
  <si>
    <t>留学先大学(2)</t>
    <rPh sb="0" eb="5">
      <t>リュウガクサキダイガク</t>
    </rPh>
    <phoneticPr fontId="7"/>
  </si>
  <si>
    <t>大学概要(2)</t>
    <rPh sb="0" eb="2">
      <t>ダイガク</t>
    </rPh>
    <rPh sb="2" eb="4">
      <t>ガイヨウ</t>
    </rPh>
    <phoneticPr fontId="7"/>
  </si>
  <si>
    <t>使用言語1と2</t>
    <rPh sb="0" eb="2">
      <t>シヨウ</t>
    </rPh>
    <rPh sb="2" eb="4">
      <t>ゲンゴ</t>
    </rPh>
    <phoneticPr fontId="7"/>
  </si>
  <si>
    <t>フランス</t>
    <phoneticPr fontId="7"/>
  </si>
  <si>
    <t>機構大学</t>
    <rPh sb="0" eb="2">
      <t>キコウ</t>
    </rPh>
    <rPh sb="2" eb="4">
      <t>ダイガク</t>
    </rPh>
    <phoneticPr fontId="7"/>
  </si>
  <si>
    <t>外国の大学間での国際共同プログラム</t>
  </si>
  <si>
    <t>1.Daiba University, 2.Gakusei University　</t>
    <phoneticPr fontId="7"/>
  </si>
  <si>
    <t>DALF C1以上
フランスの大学で学士号以上を取得済みの場合は、語学試験結果の提出不要</t>
    <rPh sb="7" eb="9">
      <t>イジョウ</t>
    </rPh>
    <rPh sb="21" eb="23">
      <t>イジョウ</t>
    </rPh>
    <phoneticPr fontId="7"/>
  </si>
  <si>
    <t>入学前（教員とコンタクト中）</t>
  </si>
  <si>
    <t>【第2希望】 留学先大学情報</t>
    <rPh sb="1" eb="2">
      <t>ダイ</t>
    </rPh>
    <rPh sb="3" eb="5">
      <t>キボウ</t>
    </rPh>
    <rPh sb="7" eb="9">
      <t>リュウガク</t>
    </rPh>
    <rPh sb="9" eb="10">
      <t>サキ</t>
    </rPh>
    <rPh sb="10" eb="12">
      <t>ダイガク</t>
    </rPh>
    <rPh sb="12" eb="14">
      <t>ジョウホウ</t>
    </rPh>
    <phoneticPr fontId="8"/>
  </si>
  <si>
    <t>【第1希望】 留学先大学情報</t>
    <rPh sb="1" eb="2">
      <t>ダイ</t>
    </rPh>
    <rPh sb="3" eb="5">
      <t>キボウ</t>
    </rPh>
    <rPh sb="7" eb="9">
      <t>リュウガク</t>
    </rPh>
    <rPh sb="9" eb="10">
      <t>サキ</t>
    </rPh>
    <rPh sb="10" eb="12">
      <t>ダイガク</t>
    </rPh>
    <rPh sb="12" eb="14">
      <t>ジョウホウ</t>
    </rPh>
    <phoneticPr fontId="8"/>
  </si>
  <si>
    <t>願書様式1</t>
    <phoneticPr fontId="18"/>
  </si>
  <si>
    <t>願書様式2-2（第2希望）</t>
    <rPh sb="8" eb="9">
      <t>ダイ</t>
    </rPh>
    <rPh sb="10" eb="12">
      <t>キボウ</t>
    </rPh>
    <phoneticPr fontId="18"/>
  </si>
  <si>
    <t>願書様式2-1（第1希望）</t>
    <rPh sb="8" eb="9">
      <t>ダイ</t>
    </rPh>
    <rPh sb="10" eb="12">
      <t>キボウ</t>
    </rPh>
    <phoneticPr fontId="18"/>
  </si>
  <si>
    <t>4校目</t>
    <phoneticPr fontId="7"/>
  </si>
  <si>
    <t>1校目</t>
    <phoneticPr fontId="7"/>
  </si>
  <si>
    <t>2校目</t>
    <phoneticPr fontId="7"/>
  </si>
  <si>
    <t>3校目</t>
    <phoneticPr fontId="7"/>
  </si>
  <si>
    <t>5校目</t>
    <phoneticPr fontId="7"/>
  </si>
  <si>
    <t>職歴3</t>
    <rPh sb="0" eb="2">
      <t>ショクレキ</t>
    </rPh>
    <phoneticPr fontId="7"/>
  </si>
  <si>
    <t>推薦者
（1人目）</t>
    <rPh sb="0" eb="3">
      <t>スイセンシャ</t>
    </rPh>
    <phoneticPr fontId="4"/>
  </si>
  <si>
    <t>推薦者
（2人目）</t>
    <rPh sb="0" eb="3">
      <t>スイセンシャ</t>
    </rPh>
    <phoneticPr fontId="4"/>
  </si>
  <si>
    <t>第1希望</t>
    <rPh sb="0" eb="1">
      <t>ダイ</t>
    </rPh>
    <rPh sb="2" eb="4">
      <t>キボウ</t>
    </rPh>
    <phoneticPr fontId="7"/>
  </si>
  <si>
    <r>
      <t>　　</t>
    </r>
    <r>
      <rPr>
        <b/>
        <u/>
        <sz val="12"/>
        <color rgb="FFFF0000"/>
        <rFont val="メイリオ"/>
        <family val="3"/>
        <charset val="128"/>
      </rPr>
      <t>直近の成績</t>
    </r>
    <r>
      <rPr>
        <b/>
        <sz val="11"/>
        <color theme="1"/>
        <rFont val="メイリオ"/>
        <family val="3"/>
        <charset val="128"/>
      </rPr>
      <t>に関する情報を入力してください。</t>
    </r>
    <rPh sb="2" eb="4">
      <t>チョッキン</t>
    </rPh>
    <rPh sb="5" eb="7">
      <t>セイセキ</t>
    </rPh>
    <rPh sb="8" eb="9">
      <t>カン</t>
    </rPh>
    <rPh sb="11" eb="13">
      <t>ジョウホウ</t>
    </rPh>
    <rPh sb="14" eb="16">
      <t>ニュウリョク</t>
    </rPh>
    <phoneticPr fontId="18"/>
  </si>
  <si>
    <t>ＸＹＺ大学　</t>
    <rPh sb="3" eb="5">
      <t>ダイガク</t>
    </rPh>
    <phoneticPr fontId="7"/>
  </si>
  <si>
    <t>第何学年から支援開始を希望するか選択してください。
（例）在籍課程の第2学年から支援開始となる場合、「2学年から」を選択</t>
    <rPh sb="0" eb="1">
      <t>ダイ</t>
    </rPh>
    <rPh sb="1" eb="2">
      <t>ナン</t>
    </rPh>
    <rPh sb="2" eb="4">
      <t>ガクネン</t>
    </rPh>
    <rPh sb="6" eb="8">
      <t>シエン</t>
    </rPh>
    <rPh sb="8" eb="10">
      <t>カイシ</t>
    </rPh>
    <rPh sb="11" eb="13">
      <t>キボウ</t>
    </rPh>
    <rPh sb="16" eb="18">
      <t>センタク</t>
    </rPh>
    <rPh sb="27" eb="28">
      <t>レイ</t>
    </rPh>
    <rPh sb="29" eb="31">
      <t>ザイセキ</t>
    </rPh>
    <rPh sb="31" eb="33">
      <t>カテイ</t>
    </rPh>
    <rPh sb="34" eb="35">
      <t>ダイ</t>
    </rPh>
    <rPh sb="36" eb="38">
      <t>ガクネン</t>
    </rPh>
    <rPh sb="40" eb="42">
      <t>シエン</t>
    </rPh>
    <rPh sb="42" eb="44">
      <t>カイシ</t>
    </rPh>
    <rPh sb="47" eb="49">
      <t>バアイ</t>
    </rPh>
    <rPh sb="52" eb="54">
      <t>ガクネン</t>
    </rPh>
    <rPh sb="58" eb="60">
      <t>センタク</t>
    </rPh>
    <phoneticPr fontId="4"/>
  </si>
  <si>
    <r>
      <t xml:space="preserve">留学先大学への入学に語学要件（語学能力の証明）がある場合、その内容を入力してください。
</t>
    </r>
    <r>
      <rPr>
        <u/>
        <sz val="9"/>
        <rFont val="メイリオ"/>
        <family val="3"/>
        <charset val="128"/>
      </rPr>
      <t xml:space="preserve">※応募者が他の要件を満たすことで語学要件の免除等に該当する場合は、入力例のようにその内容も入力してください。
</t>
    </r>
    <r>
      <rPr>
        <b/>
        <u/>
        <sz val="9"/>
        <rFont val="メイリオ"/>
        <family val="3"/>
        <charset val="128"/>
      </rPr>
      <t>※入力した内容について根拠資料（様式２別添⑤）を提出してください。</t>
    </r>
    <rPh sb="77" eb="79">
      <t>ニュウリョク</t>
    </rPh>
    <rPh sb="79" eb="80">
      <t>レイ</t>
    </rPh>
    <rPh sb="100" eb="102">
      <t>ニュウリョク</t>
    </rPh>
    <rPh sb="104" eb="106">
      <t>ナイヨウ</t>
    </rPh>
    <rPh sb="110" eb="112">
      <t>コンキョ</t>
    </rPh>
    <rPh sb="112" eb="114">
      <t>シリョウ</t>
    </rPh>
    <rPh sb="123" eb="125">
      <t>テイシュツ</t>
    </rPh>
    <phoneticPr fontId="7"/>
  </si>
  <si>
    <t>応募者が大学の語学要件を満たしているかの状況</t>
    <rPh sb="0" eb="3">
      <t>オウボシャ</t>
    </rPh>
    <rPh sb="7" eb="11">
      <t>ゴガクヨウケン</t>
    </rPh>
    <rPh sb="12" eb="13">
      <t>ミ</t>
    </rPh>
    <rPh sb="20" eb="22">
      <t>ジョウキョウ</t>
    </rPh>
    <phoneticPr fontId="7"/>
  </si>
  <si>
    <t>留学先大学・在籍課程の概要、選択理由</t>
    <rPh sb="0" eb="2">
      <t>リュウガク</t>
    </rPh>
    <rPh sb="2" eb="3">
      <t>サキ</t>
    </rPh>
    <rPh sb="3" eb="5">
      <t>ダイガク</t>
    </rPh>
    <rPh sb="6" eb="8">
      <t>ザイセキ</t>
    </rPh>
    <rPh sb="8" eb="10">
      <t>カテイ</t>
    </rPh>
    <rPh sb="11" eb="13">
      <t>ガイヨウ</t>
    </rPh>
    <rPh sb="14" eb="16">
      <t>センタク</t>
    </rPh>
    <rPh sb="16" eb="18">
      <t>リユウ</t>
    </rPh>
    <phoneticPr fontId="8"/>
  </si>
  <si>
    <t>応募者が大学の語学要件を満たしているかの状況</t>
    <rPh sb="0" eb="3">
      <t>オウボシャ</t>
    </rPh>
    <phoneticPr fontId="8"/>
  </si>
  <si>
    <t>留学先大学及び在籍課程の概要、選択理由</t>
    <rPh sb="9" eb="11">
      <t>カテイ</t>
    </rPh>
    <phoneticPr fontId="7"/>
  </si>
  <si>
    <t>青海大学</t>
    <rPh sb="0" eb="2">
      <t>アオミ</t>
    </rPh>
    <rPh sb="2" eb="4">
      <t>ダイガク</t>
    </rPh>
    <phoneticPr fontId="7"/>
  </si>
  <si>
    <t>留学先大学における
主な使用言語</t>
    <rPh sb="0" eb="2">
      <t>リュウガク</t>
    </rPh>
    <phoneticPr fontId="7"/>
  </si>
  <si>
    <t>※外国の大学間での国際共同プログラムの場合は、全ての大学のURLを入力例のように入力してください。</t>
    <rPh sb="33" eb="35">
      <t>ニュウリョク</t>
    </rPh>
    <rPh sb="35" eb="36">
      <t>レイ</t>
    </rPh>
    <rPh sb="40" eb="42">
      <t>ニュウリョク</t>
    </rPh>
    <phoneticPr fontId="15"/>
  </si>
  <si>
    <r>
      <rPr>
        <sz val="9"/>
        <rFont val="メイリオ"/>
        <family val="3"/>
        <charset val="128"/>
      </rPr>
      <t>応募者の語学能力試験での総合点(合格した級）を入力してください。</t>
    </r>
    <r>
      <rPr>
        <u/>
        <sz val="9"/>
        <rFont val="メイリオ"/>
        <family val="3"/>
        <charset val="128"/>
      </rPr>
      <t xml:space="preserve">
</t>
    </r>
    <r>
      <rPr>
        <u/>
        <sz val="9"/>
        <color theme="1"/>
        <rFont val="メイリオ"/>
        <family val="3"/>
        <charset val="128"/>
      </rPr>
      <t>※前問で以下を選択した場合は入力不要です。</t>
    </r>
    <r>
      <rPr>
        <b/>
        <u/>
        <sz val="9"/>
        <color theme="1"/>
        <rFont val="メイリオ"/>
        <family val="3"/>
        <charset val="128"/>
      </rPr>
      <t xml:space="preserve">
</t>
    </r>
    <r>
      <rPr>
        <sz val="9"/>
        <color theme="1"/>
        <rFont val="メイリオ"/>
        <family val="3"/>
        <charset val="128"/>
      </rPr>
      <t>・（様式イ提出）留学先大学・機関で使用する言語についての語学能力試験が存在しない</t>
    </r>
    <rPh sb="12" eb="14">
      <t>ソウゴウ</t>
    </rPh>
    <rPh sb="16" eb="18">
      <t>ゴウカク</t>
    </rPh>
    <rPh sb="20" eb="21">
      <t>キュウ</t>
    </rPh>
    <rPh sb="34" eb="35">
      <t>マエ</t>
    </rPh>
    <rPh sb="37" eb="39">
      <t>イカ</t>
    </rPh>
    <rPh sb="40" eb="42">
      <t>センタク</t>
    </rPh>
    <rPh sb="44" eb="46">
      <t>バアイ</t>
    </rPh>
    <rPh sb="47" eb="51">
      <t>ニュウリョクフヨウ</t>
    </rPh>
    <phoneticPr fontId="8"/>
  </si>
  <si>
    <t>※大学（学部）以降の成績で応募時に判明している分の内、直近の在籍課程の成績を使用します。</t>
    <rPh sb="1" eb="3">
      <t>ダイガク</t>
    </rPh>
    <rPh sb="4" eb="6">
      <t>ガクブ</t>
    </rPh>
    <rPh sb="7" eb="9">
      <t>イコウ</t>
    </rPh>
    <rPh sb="10" eb="12">
      <t>セイセキ</t>
    </rPh>
    <rPh sb="13" eb="15">
      <t>オウボ</t>
    </rPh>
    <rPh sb="15" eb="16">
      <t>ジ</t>
    </rPh>
    <rPh sb="17" eb="19">
      <t>ハンメイ</t>
    </rPh>
    <rPh sb="23" eb="24">
      <t>ブン</t>
    </rPh>
    <rPh sb="25" eb="26">
      <t>ウチ</t>
    </rPh>
    <rPh sb="27" eb="29">
      <t>チョッキン</t>
    </rPh>
    <rPh sb="30" eb="32">
      <t>ザイセキ</t>
    </rPh>
    <rPh sb="32" eb="34">
      <t>カテイ</t>
    </rPh>
    <rPh sb="35" eb="37">
      <t>セイセキ</t>
    </rPh>
    <rPh sb="38" eb="40">
      <t>シヨウ</t>
    </rPh>
    <phoneticPr fontId="4"/>
  </si>
  <si>
    <t xml:space="preserve">応募時における学士号取得状況について選択してください。
</t>
    <rPh sb="0" eb="2">
      <t>オウボ</t>
    </rPh>
    <rPh sb="2" eb="3">
      <t>ジ</t>
    </rPh>
    <rPh sb="7" eb="10">
      <t>ガクシゴウ</t>
    </rPh>
    <rPh sb="10" eb="12">
      <t>シュトク</t>
    </rPh>
    <rPh sb="12" eb="14">
      <t>ジョウキョウ</t>
    </rPh>
    <rPh sb="18" eb="20">
      <t>センタク</t>
    </rPh>
    <phoneticPr fontId="4"/>
  </si>
  <si>
    <r>
      <t>　　</t>
    </r>
    <r>
      <rPr>
        <b/>
        <u/>
        <sz val="11"/>
        <rFont val="メイリオ"/>
        <family val="3"/>
        <charset val="128"/>
      </rPr>
      <t>大学（学部）以降</t>
    </r>
    <r>
      <rPr>
        <b/>
        <sz val="11"/>
        <rFont val="メイリオ"/>
        <family val="3"/>
        <charset val="128"/>
      </rPr>
      <t>の海外留学奨学金の応募実績等について入力してください。</t>
    </r>
    <rPh sb="2" eb="4">
      <t>ダイガク</t>
    </rPh>
    <rPh sb="5" eb="7">
      <t>ガクブ</t>
    </rPh>
    <rPh sb="8" eb="10">
      <t>イコウ</t>
    </rPh>
    <rPh sb="11" eb="15">
      <t>カイガイリュウガク</t>
    </rPh>
    <rPh sb="15" eb="18">
      <t>ショウガクキン</t>
    </rPh>
    <rPh sb="19" eb="21">
      <t>オウボ</t>
    </rPh>
    <rPh sb="21" eb="23">
      <t>ジッセキ</t>
    </rPh>
    <rPh sb="23" eb="24">
      <t>トウ</t>
    </rPh>
    <rPh sb="28" eb="30">
      <t>ニュウリョク</t>
    </rPh>
    <phoneticPr fontId="18"/>
  </si>
  <si>
    <t>複数の大学間での国際共同プログラム（デュアルディグリーやジョイントディグリープログラム等）に該当するかを選択してください。</t>
    <rPh sb="43" eb="44">
      <t>トウ</t>
    </rPh>
    <rPh sb="46" eb="48">
      <t>ガイトウ</t>
    </rPh>
    <phoneticPr fontId="7"/>
  </si>
  <si>
    <t>支援を希望する課程の留学終了（学籍を失う）予定年月について、年（西暦）を半角で入力し、月を選択してください。</t>
    <rPh sb="0" eb="2">
      <t>シエン</t>
    </rPh>
    <rPh sb="3" eb="5">
      <t>キボウ</t>
    </rPh>
    <rPh sb="7" eb="9">
      <t>カテイ</t>
    </rPh>
    <rPh sb="10" eb="12">
      <t>リュウガク</t>
    </rPh>
    <rPh sb="12" eb="14">
      <t>シュウリョウ</t>
    </rPh>
    <rPh sb="15" eb="17">
      <t>ガクセキ</t>
    </rPh>
    <rPh sb="18" eb="19">
      <t>ウシナ</t>
    </rPh>
    <rPh sb="21" eb="23">
      <t>ヨテイ</t>
    </rPh>
    <rPh sb="23" eb="25">
      <t>ネンゲツ</t>
    </rPh>
    <rPh sb="30" eb="31">
      <t>ネン</t>
    </rPh>
    <rPh sb="32" eb="34">
      <t>セイレキ</t>
    </rPh>
    <phoneticPr fontId="7"/>
  </si>
  <si>
    <t>留学終了
（学籍を失う）</t>
    <rPh sb="0" eb="2">
      <t>リュウガク</t>
    </rPh>
    <rPh sb="2" eb="4">
      <t>シュウリョウ</t>
    </rPh>
    <rPh sb="6" eb="8">
      <t>ガクセキ</t>
    </rPh>
    <rPh sb="9" eb="10">
      <t>ウシナ</t>
    </rPh>
    <phoneticPr fontId="7"/>
  </si>
  <si>
    <t>留学先大学での主たる使用言語が英語ではない場合は、「英語以外」を選択してください。</t>
    <rPh sb="0" eb="2">
      <t>リュウガク</t>
    </rPh>
    <rPh sb="2" eb="3">
      <t>サキ</t>
    </rPh>
    <rPh sb="3" eb="5">
      <t>ダイガク</t>
    </rPh>
    <rPh sb="7" eb="8">
      <t>シュ</t>
    </rPh>
    <rPh sb="10" eb="12">
      <t>シヨウ</t>
    </rPh>
    <rPh sb="12" eb="14">
      <t>ゲンゴ</t>
    </rPh>
    <rPh sb="15" eb="17">
      <t>エイゴ</t>
    </rPh>
    <rPh sb="21" eb="23">
      <t>バアイ</t>
    </rPh>
    <rPh sb="26" eb="28">
      <t>エイゴ</t>
    </rPh>
    <rPh sb="28" eb="30">
      <t>イガイ</t>
    </rPh>
    <rPh sb="32" eb="34">
      <t>センタク</t>
    </rPh>
    <phoneticPr fontId="18"/>
  </si>
  <si>
    <t>留学先大学での主たる使用言語が英語ではない場合、使用する言語名を入力してください。</t>
    <rPh sb="7" eb="8">
      <t>シュ</t>
    </rPh>
    <rPh sb="10" eb="12">
      <t>シヨウ</t>
    </rPh>
    <rPh sb="12" eb="14">
      <t>ゲンゴ</t>
    </rPh>
    <rPh sb="24" eb="26">
      <t>シヨウ</t>
    </rPh>
    <rPh sb="26" eb="28">
      <t>ゲンゴ</t>
    </rPh>
    <rPh sb="28" eb="29">
      <t>メイ</t>
    </rPh>
    <rPh sb="30" eb="32">
      <t>ニュウリョク</t>
    </rPh>
    <phoneticPr fontId="13"/>
  </si>
  <si>
    <t>留学先大学での主たる使用言語が英語ではない場合、語学能力を証明する試験名を入力してください。</t>
    <rPh sb="24" eb="28">
      <t>ゴガクノウリョク</t>
    </rPh>
    <rPh sb="29" eb="31">
      <t>ショウメイ</t>
    </rPh>
    <rPh sb="33" eb="36">
      <t>シケンメイ</t>
    </rPh>
    <rPh sb="37" eb="39">
      <t>ニュウリョク</t>
    </rPh>
    <phoneticPr fontId="13"/>
  </si>
  <si>
    <t>第1希望大学での主たる使用言語を選択してください。</t>
    <rPh sb="8" eb="9">
      <t>シュ</t>
    </rPh>
    <phoneticPr fontId="7"/>
  </si>
  <si>
    <r>
      <rPr>
        <sz val="9"/>
        <rFont val="メイリオ"/>
        <family val="3"/>
        <charset val="128"/>
      </rPr>
      <t xml:space="preserve">留学先大学への入学における語学要件（語学能力の証明）の有無を選択してください。
</t>
    </r>
    <r>
      <rPr>
        <u/>
        <sz val="9"/>
        <rFont val="メイリオ"/>
        <family val="3"/>
        <charset val="128"/>
      </rPr>
      <t>※応募者が語学要件の免除等に該当する場合も、「入学における語学要件の指定あり」を選択し、「大学の語学要件」欄にその内容を入力してください。</t>
    </r>
    <rPh sb="0" eb="2">
      <t>リュウガク</t>
    </rPh>
    <rPh sb="2" eb="3">
      <t>サキ</t>
    </rPh>
    <rPh sb="3" eb="5">
      <t>ダイガク</t>
    </rPh>
    <rPh sb="7" eb="9">
      <t>ニュウガク</t>
    </rPh>
    <rPh sb="13" eb="15">
      <t>ゴガク</t>
    </rPh>
    <rPh sb="15" eb="17">
      <t>ヨウケン</t>
    </rPh>
    <rPh sb="18" eb="20">
      <t>ゴガク</t>
    </rPh>
    <rPh sb="20" eb="22">
      <t>ノウリョク</t>
    </rPh>
    <rPh sb="23" eb="25">
      <t>ショウメイ</t>
    </rPh>
    <rPh sb="27" eb="29">
      <t>ウム</t>
    </rPh>
    <rPh sb="30" eb="32">
      <t>センタク</t>
    </rPh>
    <rPh sb="41" eb="44">
      <t>オウボシャ</t>
    </rPh>
    <rPh sb="45" eb="47">
      <t>ゴガク</t>
    </rPh>
    <rPh sb="47" eb="49">
      <t>ヨウケン</t>
    </rPh>
    <rPh sb="50" eb="52">
      <t>メンジョ</t>
    </rPh>
    <rPh sb="52" eb="53">
      <t>トウ</t>
    </rPh>
    <rPh sb="54" eb="56">
      <t>ガイトウ</t>
    </rPh>
    <rPh sb="58" eb="60">
      <t>バアイ</t>
    </rPh>
    <rPh sb="80" eb="82">
      <t>センタク</t>
    </rPh>
    <rPh sb="85" eb="87">
      <t>ダイガク</t>
    </rPh>
    <rPh sb="88" eb="90">
      <t>ゴガク</t>
    </rPh>
    <rPh sb="90" eb="92">
      <t>ヨウケン</t>
    </rPh>
    <rPh sb="93" eb="94">
      <t>ラン</t>
    </rPh>
    <rPh sb="97" eb="99">
      <t>ナイヨウ</t>
    </rPh>
    <rPh sb="100" eb="102">
      <t>ニュウリョク</t>
    </rPh>
    <phoneticPr fontId="7"/>
  </si>
  <si>
    <t>第2希望大学での主たる使用言語を選択してください。</t>
    <rPh sb="8" eb="9">
      <t>シュ</t>
    </rPh>
    <phoneticPr fontId="7"/>
  </si>
  <si>
    <r>
      <rPr>
        <sz val="9"/>
        <rFont val="メイリオ"/>
        <family val="3"/>
        <charset val="128"/>
      </rPr>
      <t>応募者の語学能力試験での総合点(合格した級）を入力してください。</t>
    </r>
    <r>
      <rPr>
        <u/>
        <sz val="9"/>
        <rFont val="メイリオ"/>
        <family val="3"/>
        <charset val="128"/>
      </rPr>
      <t xml:space="preserve">
※前問で以下を選択した場合は入力不要です。
</t>
    </r>
    <r>
      <rPr>
        <sz val="9"/>
        <rFont val="メイリオ"/>
        <family val="3"/>
        <charset val="128"/>
      </rPr>
      <t>・（様式イ提出）留学先大学・機関で使用する言語についての語学能力試験が存在しない</t>
    </r>
    <rPh sb="3" eb="5">
      <t>サンシュツ</t>
    </rPh>
    <rPh sb="6" eb="8">
      <t>シヨウ</t>
    </rPh>
    <rPh sb="10" eb="12">
      <t>セイセキ</t>
    </rPh>
    <rPh sb="13" eb="15">
      <t>ダイガク</t>
    </rPh>
    <rPh sb="15" eb="16">
      <t>メイ</t>
    </rPh>
    <rPh sb="17" eb="19">
      <t>ニュウリョク</t>
    </rPh>
    <rPh sb="28" eb="30">
      <t>ダイガク</t>
    </rPh>
    <rPh sb="31" eb="33">
      <t>ガクブ</t>
    </rPh>
    <rPh sb="34" eb="36">
      <t>イコウ</t>
    </rPh>
    <rPh sb="37" eb="39">
      <t>セイセキ</t>
    </rPh>
    <rPh sb="40" eb="42">
      <t>オウボ</t>
    </rPh>
    <rPh sb="42" eb="43">
      <t>ジ</t>
    </rPh>
    <rPh sb="44" eb="46">
      <t>ハンメイ</t>
    </rPh>
    <rPh sb="50" eb="51">
      <t>ブン</t>
    </rPh>
    <rPh sb="52" eb="53">
      <t>ウチ</t>
    </rPh>
    <rPh sb="54" eb="56">
      <t>チョッキン</t>
    </rPh>
    <rPh sb="57" eb="59">
      <t>ザイセキ</t>
    </rPh>
    <rPh sb="59" eb="61">
      <t>カテイ</t>
    </rPh>
    <rPh sb="62" eb="64">
      <t>セイセキ</t>
    </rPh>
    <rPh sb="65" eb="67">
      <t>シヨウ</t>
    </rPh>
    <phoneticPr fontId="4"/>
  </si>
  <si>
    <r>
      <t xml:space="preserve">前問の「大学の語学要件」欄で入力した内容について、応募者が要件を満たしているかを選択してください。
</t>
    </r>
    <r>
      <rPr>
        <u/>
        <sz val="9"/>
        <rFont val="メイリオ"/>
        <family val="3"/>
        <charset val="128"/>
      </rPr>
      <t>※応募時に留学先大学に在籍中で、在籍課程の第2学年以降から支援開始となる場合は、「大学の要件を満たしている（在籍中）」を選択してください。</t>
    </r>
    <rPh sb="0" eb="1">
      <t>マエ</t>
    </rPh>
    <rPh sb="4" eb="6">
      <t>ダイガク</t>
    </rPh>
    <rPh sb="7" eb="9">
      <t>ゴガク</t>
    </rPh>
    <rPh sb="9" eb="11">
      <t>ヨウケン</t>
    </rPh>
    <rPh sb="12" eb="13">
      <t>ラン</t>
    </rPh>
    <rPh sb="14" eb="16">
      <t>ニュウリョク</t>
    </rPh>
    <rPh sb="18" eb="20">
      <t>ナイヨウ</t>
    </rPh>
    <rPh sb="25" eb="27">
      <t>オウボ</t>
    </rPh>
    <rPh sb="27" eb="28">
      <t>シャ</t>
    </rPh>
    <rPh sb="29" eb="31">
      <t>ヨウケン</t>
    </rPh>
    <rPh sb="32" eb="33">
      <t>ミ</t>
    </rPh>
    <rPh sb="40" eb="42">
      <t>センタク</t>
    </rPh>
    <rPh sb="51" eb="53">
      <t>オウボ</t>
    </rPh>
    <rPh sb="53" eb="54">
      <t>ジ</t>
    </rPh>
    <rPh sb="55" eb="57">
      <t>リュウガク</t>
    </rPh>
    <rPh sb="57" eb="58">
      <t>サキ</t>
    </rPh>
    <rPh sb="58" eb="60">
      <t>ダイガク</t>
    </rPh>
    <rPh sb="61" eb="63">
      <t>ザイセキ</t>
    </rPh>
    <rPh sb="63" eb="64">
      <t>チュウ</t>
    </rPh>
    <rPh sb="75" eb="77">
      <t>イコウ</t>
    </rPh>
    <rPh sb="86" eb="88">
      <t>バアイ</t>
    </rPh>
    <rPh sb="91" eb="93">
      <t>ダイガク</t>
    </rPh>
    <rPh sb="94" eb="96">
      <t>ヨウケン</t>
    </rPh>
    <rPh sb="97" eb="98">
      <t>ミ</t>
    </rPh>
    <rPh sb="104" eb="106">
      <t>ザイセキ</t>
    </rPh>
    <rPh sb="106" eb="107">
      <t>チュウ</t>
    </rPh>
    <rPh sb="110" eb="112">
      <t>センタク</t>
    </rPh>
    <phoneticPr fontId="7"/>
  </si>
  <si>
    <r>
      <t xml:space="preserve">複数ある場合は、全て書いてください。
</t>
    </r>
    <r>
      <rPr>
        <u/>
        <sz val="9"/>
        <color theme="1"/>
        <rFont val="メイリオ"/>
        <family val="3"/>
        <charset val="128"/>
      </rPr>
      <t>※在籍学校や勤務先等が無い場合は、「なし」を選択してください。</t>
    </r>
    <rPh sb="0" eb="2">
      <t>フクスウ</t>
    </rPh>
    <rPh sb="4" eb="6">
      <t>バアイ</t>
    </rPh>
    <rPh sb="8" eb="9">
      <t>スベ</t>
    </rPh>
    <rPh sb="10" eb="11">
      <t>カ</t>
    </rPh>
    <phoneticPr fontId="7"/>
  </si>
  <si>
    <r>
      <t xml:space="preserve">支援を希望する課程の留学（授業）開始年月について、年（西暦）を半角で入力し、月を選択してください。
</t>
    </r>
    <r>
      <rPr>
        <u/>
        <sz val="9"/>
        <rFont val="メイリオ"/>
        <family val="3"/>
        <charset val="128"/>
      </rPr>
      <t>※応募時に在籍中の場合は、その大学に留学を開始した年月を入力してください。</t>
    </r>
    <rPh sb="25" eb="26">
      <t>ネン</t>
    </rPh>
    <rPh sb="51" eb="54">
      <t>オウボジ</t>
    </rPh>
    <rPh sb="55" eb="57">
      <t>ザイセキ</t>
    </rPh>
    <rPh sb="57" eb="58">
      <t>ナカ</t>
    </rPh>
    <rPh sb="59" eb="61">
      <t>バアイ</t>
    </rPh>
    <rPh sb="65" eb="67">
      <t>ダイガク</t>
    </rPh>
    <rPh sb="68" eb="70">
      <t>リュウガク</t>
    </rPh>
    <rPh sb="71" eb="73">
      <t>カイシ</t>
    </rPh>
    <rPh sb="75" eb="77">
      <t>ネンゲツ</t>
    </rPh>
    <rPh sb="78" eb="80">
      <t>ニュウリョク</t>
    </rPh>
    <phoneticPr fontId="7"/>
  </si>
  <si>
    <r>
      <t xml:space="preserve">日本学術振興会特別研究員に採用されたことがある場合や、研究員等の経験も職歴に含めてください。
</t>
    </r>
    <r>
      <rPr>
        <b/>
        <u/>
        <sz val="9"/>
        <rFont val="メイリオ"/>
        <family val="3"/>
        <charset val="128"/>
      </rPr>
      <t xml:space="preserve">※アルバイトや日雇い労働等、フルタイムより短い時間（パートタイム）で雇用されている状態は含めません。
</t>
    </r>
    <r>
      <rPr>
        <u/>
        <sz val="9"/>
        <rFont val="メイリオ"/>
        <family val="3"/>
        <charset val="128"/>
      </rPr>
      <t>※雇用されたことが無い場合は入力不要です。</t>
    </r>
    <rPh sb="99" eb="101">
      <t>コヨウ</t>
    </rPh>
    <rPh sb="107" eb="108">
      <t>ナ</t>
    </rPh>
    <rPh sb="109" eb="111">
      <t>バアイ</t>
    </rPh>
    <rPh sb="112" eb="114">
      <t>ニュウリョク</t>
    </rPh>
    <rPh sb="114" eb="116">
      <t>フヨウ</t>
    </rPh>
    <phoneticPr fontId="4"/>
  </si>
  <si>
    <r>
      <t xml:space="preserve">日本学術振興会特別研究員に採用されたことがある場合や、研究員等の経験も職歴に含めてください。
</t>
    </r>
    <r>
      <rPr>
        <b/>
        <u/>
        <sz val="9"/>
        <rFont val="メイリオ"/>
        <family val="3"/>
        <charset val="128"/>
      </rPr>
      <t>※アルバイトや日雇い労働等、フルタイムより短い時間（パートタイム）で雇用されている状態は含めません。</t>
    </r>
    <r>
      <rPr>
        <sz val="9"/>
        <rFont val="メイリオ"/>
        <family val="3"/>
        <charset val="128"/>
      </rPr>
      <t xml:space="preserve">
</t>
    </r>
    <r>
      <rPr>
        <u/>
        <sz val="9"/>
        <rFont val="メイリオ"/>
        <family val="3"/>
        <charset val="128"/>
      </rPr>
      <t>※該当が無い場合は入力不要です。</t>
    </r>
    <rPh sb="99" eb="101">
      <t>ガイトウ</t>
    </rPh>
    <rPh sb="102" eb="103">
      <t>ナ</t>
    </rPh>
    <phoneticPr fontId="4"/>
  </si>
  <si>
    <t>39か月</t>
    <phoneticPr fontId="7"/>
  </si>
  <si>
    <r>
      <t>　◆国内連絡先情報（</t>
    </r>
    <r>
      <rPr>
        <b/>
        <u/>
        <sz val="11"/>
        <rFont val="メイリオ"/>
        <family val="3"/>
        <charset val="128"/>
      </rPr>
      <t>個人応募のみ</t>
    </r>
    <r>
      <rPr>
        <b/>
        <sz val="11"/>
        <rFont val="メイリオ"/>
        <family val="3"/>
        <charset val="128"/>
      </rPr>
      <t>）</t>
    </r>
    <rPh sb="2" eb="4">
      <t>コクナイ</t>
    </rPh>
    <rPh sb="4" eb="6">
      <t>レンラク</t>
    </rPh>
    <rPh sb="6" eb="7">
      <t>サキ</t>
    </rPh>
    <rPh sb="7" eb="9">
      <t>ジョウホウ</t>
    </rPh>
    <rPh sb="10" eb="14">
      <t>コジンオウボ</t>
    </rPh>
    <phoneticPr fontId="18"/>
  </si>
  <si>
    <t xml:space="preserve">TOEFL iBT </t>
  </si>
  <si>
    <t>DELE</t>
  </si>
  <si>
    <t>スペイン語</t>
    <rPh sb="4" eb="5">
      <t>ゴ</t>
    </rPh>
    <phoneticPr fontId="18"/>
  </si>
  <si>
    <t>IELTS (Academic Module)</t>
    <phoneticPr fontId="7"/>
  </si>
  <si>
    <t>留学先大学及び在籍課程の概要について、①選択理由、②取得予定学位や学位取得プログラムの内容に触れながら説明してください。（800字以内）</t>
    <rPh sb="0" eb="2">
      <t>リュウガク</t>
    </rPh>
    <rPh sb="2" eb="3">
      <t>サキ</t>
    </rPh>
    <rPh sb="3" eb="5">
      <t>ダイガク</t>
    </rPh>
    <rPh sb="5" eb="6">
      <t>オヨ</t>
    </rPh>
    <rPh sb="7" eb="9">
      <t>ザイセキ</t>
    </rPh>
    <rPh sb="9" eb="11">
      <t>カテイ</t>
    </rPh>
    <rPh sb="12" eb="14">
      <t>ガイヨウ</t>
    </rPh>
    <rPh sb="20" eb="22">
      <t>センタク</t>
    </rPh>
    <rPh sb="22" eb="24">
      <t>リユウ</t>
    </rPh>
    <rPh sb="26" eb="28">
      <t>シュトク</t>
    </rPh>
    <rPh sb="28" eb="30">
      <t>ヨテイ</t>
    </rPh>
    <rPh sb="30" eb="32">
      <t>ガクイ</t>
    </rPh>
    <rPh sb="33" eb="35">
      <t>ガクイ</t>
    </rPh>
    <rPh sb="35" eb="37">
      <t>シュトク</t>
    </rPh>
    <rPh sb="43" eb="45">
      <t>ナイヨウ</t>
    </rPh>
    <rPh sb="46" eb="47">
      <t>フ</t>
    </rPh>
    <rPh sb="51" eb="53">
      <t>セツメイ</t>
    </rPh>
    <rPh sb="64" eb="65">
      <t>ジ</t>
    </rPh>
    <rPh sb="65" eb="67">
      <t>イナイ</t>
    </rPh>
    <rPh sb="66" eb="67">
      <t>ナイ</t>
    </rPh>
    <phoneticPr fontId="4"/>
  </si>
  <si>
    <t>学位応募システムのご案内時にお知らせした選考管理番号を入力してください。</t>
    <rPh sb="0" eb="2">
      <t>ガクイ</t>
    </rPh>
    <rPh sb="2" eb="4">
      <t>オウボ</t>
    </rPh>
    <rPh sb="10" eb="12">
      <t>アンナイ</t>
    </rPh>
    <rPh sb="12" eb="13">
      <t>ジ</t>
    </rPh>
    <rPh sb="15" eb="16">
      <t>シ</t>
    </rPh>
    <rPh sb="20" eb="26">
      <t>センコウカンリバンゴウ</t>
    </rPh>
    <phoneticPr fontId="7"/>
  </si>
  <si>
    <t>　　応募者が大学又は大学院に在籍していない場合でも、少なくとも1名は指導教員等の大学教員に依頼してください。</t>
    <rPh sb="45" eb="47">
      <t>イライ</t>
    </rPh>
    <phoneticPr fontId="7"/>
  </si>
  <si>
    <r>
      <t xml:space="preserve">　   </t>
    </r>
    <r>
      <rPr>
        <b/>
        <u/>
        <sz val="11"/>
        <rFont val="メイリオ"/>
        <family val="3"/>
        <charset val="128"/>
      </rPr>
      <t>推薦者に関して、推薦者が推薦状提出時に登録する内容と相違がないように、事前によく確認してください。</t>
    </r>
    <rPh sb="8" eb="9">
      <t>カン</t>
    </rPh>
    <rPh sb="16" eb="19">
      <t>スイセンジョウ</t>
    </rPh>
    <rPh sb="19" eb="21">
      <t>テイシュツ</t>
    </rPh>
    <rPh sb="21" eb="22">
      <t>ジ</t>
    </rPh>
    <phoneticPr fontId="7"/>
  </si>
  <si>
    <t>推薦者の所属先を入力してください。</t>
    <rPh sb="0" eb="3">
      <t>スイセンシャ</t>
    </rPh>
    <rPh sb="4" eb="7">
      <t>ショゾクサキ</t>
    </rPh>
    <rPh sb="8" eb="10">
      <t>ニュウリョク</t>
    </rPh>
    <phoneticPr fontId="7"/>
  </si>
  <si>
    <t>50（DALF C1）</t>
    <phoneticPr fontId="7"/>
  </si>
  <si>
    <t>成績算出のために
使用した成績</t>
    <rPh sb="0" eb="2">
      <t>セイセキ</t>
    </rPh>
    <rPh sb="2" eb="4">
      <t>サンシュツ</t>
    </rPh>
    <rPh sb="9" eb="11">
      <t>シヨウ</t>
    </rPh>
    <rPh sb="13" eb="15">
      <t>セイセキ</t>
    </rPh>
    <phoneticPr fontId="8"/>
  </si>
  <si>
    <t>成績証明書における
GPA表示の有無</t>
    <rPh sb="0" eb="5">
      <t>セイセキショウメイショ</t>
    </rPh>
    <rPh sb="13" eb="15">
      <t>ヒョウジ</t>
    </rPh>
    <rPh sb="16" eb="18">
      <t>ウム</t>
    </rPh>
    <phoneticPr fontId="8"/>
  </si>
  <si>
    <t>入学以降、最初の成績がまだ判明していない</t>
  </si>
  <si>
    <r>
      <t xml:space="preserve">留学先大学での主たる使用言語が上記「使用言語1」以外にもある場合は、2言語目を選択してください。
</t>
    </r>
    <r>
      <rPr>
        <u/>
        <sz val="9"/>
        <color theme="1"/>
        <rFont val="メイリオ"/>
        <family val="3"/>
        <charset val="128"/>
      </rPr>
      <t>※該当が無い場合は入力不要です。</t>
    </r>
    <r>
      <rPr>
        <sz val="9"/>
        <color theme="1"/>
        <rFont val="メイリオ"/>
        <family val="3"/>
        <charset val="128"/>
      </rPr>
      <t xml:space="preserve">
</t>
    </r>
    <r>
      <rPr>
        <u/>
        <sz val="9"/>
        <color theme="1"/>
        <rFont val="メイリオ"/>
        <family val="3"/>
        <charset val="128"/>
      </rPr>
      <t>※以下のような場合は2言語目を入力し、両方の言語で本制度の応募資格（語学要件）を満たしている必要があります。</t>
    </r>
    <r>
      <rPr>
        <sz val="9"/>
        <color theme="1"/>
        <rFont val="メイリオ"/>
        <family val="3"/>
        <charset val="128"/>
      </rPr>
      <t xml:space="preserve">
・留学先大学での主たる使用言語が第1希望と第2希望で異なる場合
・留学先大学での主たる使用言語が2言語ある場合（大学への入学において両方の言語の語学要件有り）</t>
    </r>
    <rPh sb="0" eb="2">
      <t>リュウガク</t>
    </rPh>
    <rPh sb="2" eb="3">
      <t>サキ</t>
    </rPh>
    <rPh sb="3" eb="5">
      <t>ダイガク</t>
    </rPh>
    <rPh sb="7" eb="8">
      <t>シュ</t>
    </rPh>
    <rPh sb="10" eb="12">
      <t>シヨウ</t>
    </rPh>
    <rPh sb="12" eb="14">
      <t>ゲンゴ</t>
    </rPh>
    <rPh sb="15" eb="17">
      <t>ジョウキ</t>
    </rPh>
    <rPh sb="18" eb="20">
      <t>シヨウ</t>
    </rPh>
    <rPh sb="20" eb="22">
      <t>ゲンゴ</t>
    </rPh>
    <rPh sb="24" eb="26">
      <t>イガイ</t>
    </rPh>
    <rPh sb="30" eb="32">
      <t>バアイ</t>
    </rPh>
    <rPh sb="35" eb="37">
      <t>ゲンゴ</t>
    </rPh>
    <rPh sb="37" eb="38">
      <t>メ</t>
    </rPh>
    <rPh sb="39" eb="41">
      <t>センタク</t>
    </rPh>
    <rPh sb="67" eb="69">
      <t>イカ</t>
    </rPh>
    <rPh sb="73" eb="75">
      <t>バアイ</t>
    </rPh>
    <rPh sb="77" eb="80">
      <t>ゲンゴメ</t>
    </rPh>
    <rPh sb="81" eb="83">
      <t>ニュウリョク</t>
    </rPh>
    <rPh sb="85" eb="87">
      <t>リョウホウ</t>
    </rPh>
    <rPh sb="88" eb="90">
      <t>ゲンゴ</t>
    </rPh>
    <rPh sb="91" eb="94">
      <t>ホンセイド</t>
    </rPh>
    <rPh sb="95" eb="99">
      <t>オウボシカク</t>
    </rPh>
    <rPh sb="100" eb="104">
      <t>ゴガクヨウケン</t>
    </rPh>
    <rPh sb="106" eb="107">
      <t>ミ</t>
    </rPh>
    <rPh sb="112" eb="114">
      <t>ヒツヨウ</t>
    </rPh>
    <rPh sb="187" eb="189">
      <t>リョウホウ</t>
    </rPh>
    <rPh sb="190" eb="192">
      <t>ゲンゴ</t>
    </rPh>
    <rPh sb="197" eb="198">
      <t>ア</t>
    </rPh>
    <phoneticPr fontId="18"/>
  </si>
  <si>
    <t>JASSO University</t>
  </si>
  <si>
    <t xml:space="preserve">Department of Electrical and Systems Engineering
 </t>
  </si>
  <si>
    <t>MSc in Engineering</t>
  </si>
  <si>
    <t>修士（工学）</t>
    <rPh sb="0" eb="2">
      <t>シュウシ</t>
    </rPh>
    <rPh sb="3" eb="5">
      <t>コウガク</t>
    </rPh>
    <phoneticPr fontId="7"/>
  </si>
  <si>
    <t>PhD in Engineering</t>
  </si>
  <si>
    <t>江東大学</t>
    <rPh sb="0" eb="2">
      <t>コウトウ</t>
    </rPh>
    <rPh sb="2" eb="4">
      <t>ダイガク</t>
    </rPh>
    <phoneticPr fontId="7"/>
  </si>
  <si>
    <t>工学部機械工学科</t>
    <rPh sb="0" eb="3">
      <t>コウガクブ</t>
    </rPh>
    <rPh sb="3" eb="5">
      <t>キカイ</t>
    </rPh>
    <rPh sb="5" eb="8">
      <t>コウガクカ</t>
    </rPh>
    <phoneticPr fontId="7"/>
  </si>
  <si>
    <t>博士（工学）</t>
    <rPh sb="0" eb="2">
      <t>ハカセ</t>
    </rPh>
    <rPh sb="3" eb="5">
      <t>コウガク</t>
    </rPh>
    <phoneticPr fontId="7"/>
  </si>
  <si>
    <t>休学中</t>
    <rPh sb="0" eb="3">
      <t>キュウガクチュウ</t>
    </rPh>
    <phoneticPr fontId="4"/>
  </si>
  <si>
    <t>日本学術振興会特別研究員-DC１</t>
  </si>
  <si>
    <t>お台場電気大学講師</t>
    <rPh sb="1" eb="3">
      <t>ダイバ</t>
    </rPh>
    <rPh sb="3" eb="5">
      <t>デンキ</t>
    </rPh>
    <rPh sb="5" eb="7">
      <t>ダイガク</t>
    </rPh>
    <rPh sb="7" eb="9">
      <t>コウシ</t>
    </rPh>
    <phoneticPr fontId="7"/>
  </si>
  <si>
    <t>IELTS 7.0</t>
    <phoneticPr fontId="7"/>
  </si>
  <si>
    <r>
      <t>留学先大学名を</t>
    </r>
    <r>
      <rPr>
        <b/>
        <sz val="9"/>
        <color theme="1"/>
        <rFont val="メイリオ"/>
        <family val="3"/>
        <charset val="128"/>
      </rPr>
      <t>英文</t>
    </r>
    <r>
      <rPr>
        <sz val="9"/>
        <color theme="1"/>
        <rFont val="メイリオ"/>
        <family val="3"/>
        <charset val="128"/>
      </rPr>
      <t xml:space="preserve">で入力してください。
</t>
    </r>
    <r>
      <rPr>
        <u/>
        <sz val="9"/>
        <color theme="1"/>
        <rFont val="メイリオ"/>
        <family val="3"/>
        <charset val="128"/>
      </rPr>
      <t>※非英語圏の大学など、大学が正式な英語名称を定めていない場合は、現地語表記で入力してください。なお、特殊文字（アクセント記号やウムラウト記号等）は使用しないでください。
※外国の大学間での国際共同プログラムの場合は、入力例のように外国で在籍するすべての大学名を入力してください。</t>
    </r>
    <rPh sb="88" eb="90">
      <t>キゴウ</t>
    </rPh>
    <rPh sb="93" eb="95">
      <t>シヨウ</t>
    </rPh>
    <phoneticPr fontId="15"/>
  </si>
  <si>
    <t>採用時の支援期間</t>
    <rPh sb="0" eb="3">
      <t>サイヨウトキ</t>
    </rPh>
    <rPh sb="4" eb="6">
      <t>シエン</t>
    </rPh>
    <rPh sb="6" eb="8">
      <t>キカン</t>
    </rPh>
    <phoneticPr fontId="7"/>
  </si>
  <si>
    <r>
      <t>取得予定の学位名を</t>
    </r>
    <r>
      <rPr>
        <b/>
        <sz val="9"/>
        <rFont val="メイリオ"/>
        <family val="3"/>
        <charset val="128"/>
      </rPr>
      <t>英文</t>
    </r>
    <r>
      <rPr>
        <sz val="9"/>
        <rFont val="メイリオ"/>
        <family val="3"/>
        <charset val="128"/>
      </rPr>
      <t xml:space="preserve">で入力してください。
</t>
    </r>
    <r>
      <rPr>
        <u/>
        <sz val="9"/>
        <rFont val="メイリオ"/>
        <family val="3"/>
        <charset val="128"/>
      </rPr>
      <t>※複数の学位が授与される場合は、入力例のように全て入力してください。</t>
    </r>
    <rPh sb="0" eb="2">
      <t>シュトク</t>
    </rPh>
    <rPh sb="2" eb="4">
      <t>ヨテイ</t>
    </rPh>
    <rPh sb="5" eb="7">
      <t>ガクイ</t>
    </rPh>
    <rPh sb="7" eb="8">
      <t>メイ</t>
    </rPh>
    <rPh sb="9" eb="11">
      <t>エイブン</t>
    </rPh>
    <rPh sb="12" eb="14">
      <t>ニュウリョク</t>
    </rPh>
    <rPh sb="47" eb="49">
      <t>ニュウリョク</t>
    </rPh>
    <phoneticPr fontId="7"/>
  </si>
  <si>
    <r>
      <t xml:space="preserve">入力内容をもとにした支援予定期間が自動表示されます。
支援期間は、留学先大学が定める学位取得にかかる最短期間の内、本制度の支援を受けて留学する期間です。
</t>
    </r>
    <r>
      <rPr>
        <b/>
        <u/>
        <sz val="9"/>
        <color rgb="FFFF0000"/>
        <rFont val="メイリオ"/>
        <family val="3"/>
        <charset val="128"/>
      </rPr>
      <t>※最長支援期間は、「修士」の区分が２年（24か月）、「博士」の区分が３年（36か月）です。</t>
    </r>
    <r>
      <rPr>
        <sz val="9"/>
        <rFont val="メイリオ"/>
        <family val="3"/>
        <charset val="128"/>
      </rPr>
      <t xml:space="preserve">
</t>
    </r>
    <r>
      <rPr>
        <u/>
        <sz val="9"/>
        <rFont val="メイリオ"/>
        <family val="3"/>
        <charset val="128"/>
      </rPr>
      <t>※本計算式には留学先大学に在籍中の場合で、過去の休学期間等から生じる空白期間等は反映されていません。あくまで支援期間の目安として考えてください。</t>
    </r>
    <r>
      <rPr>
        <b/>
        <u/>
        <sz val="9"/>
        <rFont val="メイリオ"/>
        <family val="3"/>
        <charset val="128"/>
      </rPr>
      <t xml:space="preserve">
※支援期間は、採用後の支援開始手続きにより確定します。</t>
    </r>
    <rPh sb="57" eb="58">
      <t>ホン</t>
    </rPh>
    <rPh sb="58" eb="60">
      <t>セイド</t>
    </rPh>
    <rPh sb="61" eb="63">
      <t>シエン</t>
    </rPh>
    <rPh sb="64" eb="65">
      <t>ウ</t>
    </rPh>
    <rPh sb="78" eb="80">
      <t>サイチョウ</t>
    </rPh>
    <rPh sb="80" eb="82">
      <t>シエン</t>
    </rPh>
    <rPh sb="82" eb="84">
      <t>キカン</t>
    </rPh>
    <rPh sb="91" eb="93">
      <t>クブン</t>
    </rPh>
    <rPh sb="108" eb="110">
      <t>クブン</t>
    </rPh>
    <rPh sb="203" eb="206">
      <t>サイヨウゴ</t>
    </rPh>
    <phoneticPr fontId="4"/>
  </si>
  <si>
    <t>支援開始前辞退</t>
    <rPh sb="0" eb="2">
      <t>シエン</t>
    </rPh>
    <rPh sb="2" eb="4">
      <t>カイシ</t>
    </rPh>
    <rPh sb="4" eb="5">
      <t>マエ</t>
    </rPh>
    <rPh sb="5" eb="7">
      <t>ジタイ</t>
    </rPh>
    <phoneticPr fontId="7"/>
  </si>
  <si>
    <r>
      <t xml:space="preserve">採用されたことがあり、支援を受けた又は現在支援を受けている（支援開始前を含む）場合、個人番号ごとの支援期間を入力例のように入力してください。
</t>
    </r>
    <r>
      <rPr>
        <b/>
        <u/>
        <sz val="9"/>
        <rFont val="メイリオ"/>
        <family val="3"/>
        <charset val="128"/>
      </rPr>
      <t>※支援開始前辞退により支援を受けたことがない場合は、「支援開始前辞退」を選択してください。</t>
    </r>
    <rPh sb="0" eb="2">
      <t>サイヨウ</t>
    </rPh>
    <rPh sb="11" eb="13">
      <t>シエン</t>
    </rPh>
    <rPh sb="14" eb="15">
      <t>ウ</t>
    </rPh>
    <rPh sb="17" eb="18">
      <t>マタ</t>
    </rPh>
    <rPh sb="19" eb="21">
      <t>ゲンザイ</t>
    </rPh>
    <rPh sb="21" eb="23">
      <t>シエン</t>
    </rPh>
    <rPh sb="24" eb="25">
      <t>ウ</t>
    </rPh>
    <rPh sb="30" eb="32">
      <t>シエン</t>
    </rPh>
    <rPh sb="32" eb="34">
      <t>カイシ</t>
    </rPh>
    <rPh sb="34" eb="35">
      <t>マエ</t>
    </rPh>
    <rPh sb="36" eb="37">
      <t>フク</t>
    </rPh>
    <rPh sb="39" eb="41">
      <t>バアイ</t>
    </rPh>
    <rPh sb="42" eb="44">
      <t>コジン</t>
    </rPh>
    <rPh sb="44" eb="46">
      <t>バンゴウ</t>
    </rPh>
    <rPh sb="49" eb="51">
      <t>シエン</t>
    </rPh>
    <rPh sb="51" eb="53">
      <t>キカン</t>
    </rPh>
    <rPh sb="54" eb="56">
      <t>ニュウリョク</t>
    </rPh>
    <rPh sb="56" eb="57">
      <t>レイ</t>
    </rPh>
    <rPh sb="82" eb="84">
      <t>シエン</t>
    </rPh>
    <rPh sb="85" eb="86">
      <t>ウ</t>
    </rPh>
    <phoneticPr fontId="7"/>
  </si>
  <si>
    <r>
      <t xml:space="preserve">採用されたことがあり、支援を受けた又は現在支援を受けている場合、支援期間を入力例のように入力してください。
</t>
    </r>
    <r>
      <rPr>
        <b/>
        <u/>
        <sz val="9"/>
        <rFont val="メイリオ"/>
        <family val="3"/>
        <charset val="128"/>
      </rPr>
      <t>※支援開始前辞退により支援を受けたことがない場合は、「支援開始前辞退」を選択してください。</t>
    </r>
    <rPh sb="0" eb="2">
      <t>サイヨウ</t>
    </rPh>
    <rPh sb="11" eb="13">
      <t>シエン</t>
    </rPh>
    <rPh sb="14" eb="15">
      <t>ウ</t>
    </rPh>
    <rPh sb="17" eb="18">
      <t>マタ</t>
    </rPh>
    <rPh sb="19" eb="21">
      <t>ゲンザイ</t>
    </rPh>
    <rPh sb="21" eb="23">
      <t>シエン</t>
    </rPh>
    <rPh sb="24" eb="25">
      <t>ウ</t>
    </rPh>
    <rPh sb="29" eb="31">
      <t>バアイ</t>
    </rPh>
    <rPh sb="32" eb="34">
      <t>シエン</t>
    </rPh>
    <rPh sb="34" eb="36">
      <t>キカン</t>
    </rPh>
    <rPh sb="37" eb="39">
      <t>ニュウリョク</t>
    </rPh>
    <rPh sb="39" eb="40">
      <t>レイ</t>
    </rPh>
    <phoneticPr fontId="7"/>
  </si>
  <si>
    <t>GPA表示有り（4.00満点以外）・GPA計算書（様式リ-1）提出</t>
    <rPh sb="12" eb="14">
      <t>マンテン</t>
    </rPh>
    <rPh sb="14" eb="16">
      <t>イガイ</t>
    </rPh>
    <rPh sb="25" eb="27">
      <t>ヨウシキ</t>
    </rPh>
    <rPh sb="31" eb="33">
      <t>テイシュツ</t>
    </rPh>
    <phoneticPr fontId="4"/>
  </si>
  <si>
    <t>GPA表示無し・GPA計算書（様式リ-1）提出</t>
    <rPh sb="3" eb="5">
      <t>ヒョウジ</t>
    </rPh>
    <rPh sb="5" eb="6">
      <t>ナ</t>
    </rPh>
    <rPh sb="15" eb="17">
      <t>ヨウシキ</t>
    </rPh>
    <rPh sb="21" eb="23">
      <t>テイシュツ</t>
    </rPh>
    <phoneticPr fontId="4"/>
  </si>
  <si>
    <t>GPA算出方法説明書（様式リ-2）提出</t>
    <rPh sb="3" eb="5">
      <t>サンシュツ</t>
    </rPh>
    <rPh sb="5" eb="7">
      <t>ホウホウ</t>
    </rPh>
    <rPh sb="7" eb="10">
      <t>セツメイショ</t>
    </rPh>
    <rPh sb="11" eb="13">
      <t>ヨウシキ</t>
    </rPh>
    <rPh sb="17" eb="19">
      <t>テイシュツ</t>
    </rPh>
    <phoneticPr fontId="4"/>
  </si>
  <si>
    <t>直近の在籍課程の成績証明書にGPAが記載されているかどうかについて、該当するものを選択してください。</t>
    <rPh sb="8" eb="13">
      <t>セイセキショウメイショ</t>
    </rPh>
    <rPh sb="18" eb="20">
      <t>キサイ</t>
    </rPh>
    <rPh sb="34" eb="36">
      <t>ガイトウ</t>
    </rPh>
    <rPh sb="41" eb="43">
      <t>センタク</t>
    </rPh>
    <phoneticPr fontId="7"/>
  </si>
  <si>
    <t>GPA算出にかかる説明</t>
    <rPh sb="3" eb="5">
      <t>サンシュツ</t>
    </rPh>
    <rPh sb="9" eb="11">
      <t>セツメイ</t>
    </rPh>
    <phoneticPr fontId="7"/>
  </si>
  <si>
    <t>GPA算出にかかる
説明</t>
    <rPh sb="3" eb="5">
      <t>サンシュツ</t>
    </rPh>
    <rPh sb="10" eb="12">
      <t>セツメイ</t>
    </rPh>
    <phoneticPr fontId="8"/>
  </si>
  <si>
    <r>
      <t xml:space="preserve">直近の在籍課程の成績がGPAに対応していない場合で、GPAの算出について、「GPA算出方法説明書（様式リ-2）」で説明する場合は選択してください。
</t>
    </r>
    <r>
      <rPr>
        <u/>
        <sz val="9"/>
        <rFont val="メイリオ"/>
        <family val="3"/>
        <charset val="128"/>
      </rPr>
      <t>※「GPA算出方法説明書（様式リ-2）」を提出しない場合は選択不要です。</t>
    </r>
    <rPh sb="57" eb="59">
      <t>セツメイ</t>
    </rPh>
    <rPh sb="61" eb="63">
      <t>バアイ</t>
    </rPh>
    <rPh sb="64" eb="66">
      <t>センタク</t>
    </rPh>
    <rPh sb="95" eb="97">
      <t>テイシュツ</t>
    </rPh>
    <rPh sb="100" eb="102">
      <t>バアイ</t>
    </rPh>
    <rPh sb="103" eb="105">
      <t>センタク</t>
    </rPh>
    <rPh sb="105" eb="107">
      <t>フヨウ</t>
    </rPh>
    <phoneticPr fontId="7"/>
  </si>
  <si>
    <t>選考管理番号</t>
    <rPh sb="0" eb="4">
      <t>センコウカンリ</t>
    </rPh>
    <rPh sb="4" eb="6">
      <t>バンゴウ</t>
    </rPh>
    <phoneticPr fontId="28"/>
  </si>
  <si>
    <t>姓</t>
    <rPh sb="0" eb="1">
      <t>セイ</t>
    </rPh>
    <phoneticPr fontId="1"/>
  </si>
  <si>
    <t>名
（ミドルネーム含む）</t>
    <rPh sb="0" eb="1">
      <t>ナ</t>
    </rPh>
    <rPh sb="9" eb="10">
      <t>フク</t>
    </rPh>
    <phoneticPr fontId="1"/>
  </si>
  <si>
    <t>フリガナ姓</t>
  </si>
  <si>
    <t>フリガナ名（ミドルネーム含む）</t>
  </si>
  <si>
    <t>ローマ字姓</t>
  </si>
  <si>
    <t>ローマ字名（ミドルネーム含む）</t>
  </si>
  <si>
    <t>生年月日_年（西暦）</t>
  </si>
  <si>
    <t>生年月日_月</t>
  </si>
  <si>
    <t>生年月日_日</t>
  </si>
  <si>
    <t>性別</t>
    <rPh sb="0" eb="2">
      <t>セイベツ</t>
    </rPh>
    <phoneticPr fontId="1"/>
  </si>
  <si>
    <t>日本国籍
又は在留資格</t>
    <rPh sb="0" eb="2">
      <t>ニホン</t>
    </rPh>
    <rPh sb="2" eb="4">
      <t>コクセキ</t>
    </rPh>
    <rPh sb="5" eb="6">
      <t>マタ</t>
    </rPh>
    <rPh sb="7" eb="9">
      <t>ザイリュウ</t>
    </rPh>
    <rPh sb="9" eb="11">
      <t>シカク</t>
    </rPh>
    <phoneticPr fontId="1"/>
  </si>
  <si>
    <t>日本国籍以外</t>
  </si>
  <si>
    <t>応募時の居住地</t>
    <rPh sb="0" eb="3">
      <t>オウボジ</t>
    </rPh>
    <rPh sb="4" eb="7">
      <t>キョジュウチ</t>
    </rPh>
    <phoneticPr fontId="7"/>
  </si>
  <si>
    <t>郵便番号</t>
  </si>
  <si>
    <t>住所</t>
    <rPh sb="0" eb="2">
      <t>ジュウショ</t>
    </rPh>
    <phoneticPr fontId="28"/>
  </si>
  <si>
    <t>電話番号</t>
    <rPh sb="0" eb="4">
      <t>デンワバンゴウ</t>
    </rPh>
    <phoneticPr fontId="1"/>
  </si>
  <si>
    <t>応募方法</t>
    <rPh sb="0" eb="2">
      <t>オウボ</t>
    </rPh>
    <rPh sb="2" eb="4">
      <t>ホウホウ</t>
    </rPh>
    <phoneticPr fontId="22"/>
  </si>
  <si>
    <t>学校コード</t>
    <rPh sb="0" eb="2">
      <t>ガッコウ</t>
    </rPh>
    <phoneticPr fontId="22"/>
  </si>
  <si>
    <t>取りまとめ大学名</t>
    <rPh sb="0" eb="1">
      <t>ト</t>
    </rPh>
    <rPh sb="5" eb="7">
      <t>ダイガク</t>
    </rPh>
    <rPh sb="7" eb="8">
      <t>メイ</t>
    </rPh>
    <phoneticPr fontId="22"/>
  </si>
  <si>
    <t>審査分野</t>
    <rPh sb="0" eb="4">
      <t>シンサブンヤ</t>
    </rPh>
    <phoneticPr fontId="22"/>
  </si>
  <si>
    <t>専門分野コード</t>
    <rPh sb="0" eb="4">
      <t>センモンブンヤ</t>
    </rPh>
    <phoneticPr fontId="20"/>
  </si>
  <si>
    <t>専門分野</t>
    <rPh sb="0" eb="4">
      <t>センモンブンヤ</t>
    </rPh>
    <phoneticPr fontId="20"/>
  </si>
  <si>
    <t>国内連絡人_氏名</t>
  </si>
  <si>
    <t>国内連絡人_電話番号</t>
  </si>
  <si>
    <t>国内連絡人_メールアドレス</t>
  </si>
  <si>
    <t>推薦者
（1人目）_氏名</t>
  </si>
  <si>
    <t>推薦者
（1人目）_所属機関</t>
  </si>
  <si>
    <t>推薦者
（1人目）_職名</t>
  </si>
  <si>
    <t>推薦者
（1人目）_メールアドレス</t>
  </si>
  <si>
    <t>推薦者
（2人目）_氏名</t>
  </si>
  <si>
    <t>推薦者
（2人目）_所属機関</t>
  </si>
  <si>
    <t>推薦者
（2人目）_職名</t>
  </si>
  <si>
    <t>推薦者
（2人目）_メールアドレス</t>
  </si>
  <si>
    <t>使用言語1_留学先大学における主な使用言語</t>
  </si>
  <si>
    <t>使用言語1_語学能力試験名_英語</t>
  </si>
  <si>
    <t>使用言語1_使用言語名_英語以外</t>
  </si>
  <si>
    <t>使用言語1_語学能力試験名_英語以外</t>
  </si>
  <si>
    <t>使用言語1_語学能力試験結果</t>
  </si>
  <si>
    <t>使用言語1_応募者の語学能力試験結果（総合点）</t>
  </si>
  <si>
    <t>使用言語2_留学先大学における主な使用言語</t>
  </si>
  <si>
    <t>使用言語2_語学能力試験名_英語</t>
  </si>
  <si>
    <t>使用言語2_使用言語名_英語以外</t>
  </si>
  <si>
    <t>使用言語2_語学能力試験名_英語以外</t>
  </si>
  <si>
    <t>使用言語2_語学能力試験結果</t>
  </si>
  <si>
    <t>使用言語2_応募者の語学能力試験結果（総合点）</t>
  </si>
  <si>
    <t>GPA算出のために使用した成績_大学名</t>
    <rPh sb="16" eb="19">
      <t>ダイガクメイ</t>
    </rPh>
    <phoneticPr fontId="20"/>
  </si>
  <si>
    <t>GPA算出のために使用した成績_過程</t>
    <rPh sb="16" eb="18">
      <t>カテイ</t>
    </rPh>
    <phoneticPr fontId="20"/>
  </si>
  <si>
    <t>成績証明書におけるGPA表示の有無</t>
    <rPh sb="0" eb="2">
      <t>セイセキ</t>
    </rPh>
    <rPh sb="2" eb="5">
      <t>ショウメイショ</t>
    </rPh>
    <rPh sb="12" eb="14">
      <t>ヒョウジ</t>
    </rPh>
    <rPh sb="15" eb="17">
      <t>ウム</t>
    </rPh>
    <phoneticPr fontId="1"/>
  </si>
  <si>
    <t>GPA（4.00満点中）</t>
    <rPh sb="8" eb="10">
      <t>マンテン</t>
    </rPh>
    <rPh sb="10" eb="11">
      <t>ナカ</t>
    </rPh>
    <phoneticPr fontId="22"/>
  </si>
  <si>
    <t>GPA算出にかかる説明</t>
    <rPh sb="3" eb="5">
      <t>サンシュツ</t>
    </rPh>
    <rPh sb="9" eb="11">
      <t>セツメイ</t>
    </rPh>
    <phoneticPr fontId="22"/>
  </si>
  <si>
    <t>卒業した高等学校名</t>
    <rPh sb="0" eb="2">
      <t>ソツギョウ</t>
    </rPh>
    <rPh sb="4" eb="9">
      <t>コウトウガッコウメイ</t>
    </rPh>
    <phoneticPr fontId="22"/>
  </si>
  <si>
    <t>高等学校卒業・修了_年（西暦）</t>
    <rPh sb="10" eb="11">
      <t>ネン</t>
    </rPh>
    <rPh sb="12" eb="14">
      <t>セイレキ</t>
    </rPh>
    <phoneticPr fontId="20"/>
  </si>
  <si>
    <t>高等学校卒業・修了_月</t>
    <rPh sb="10" eb="11">
      <t>ツキ</t>
    </rPh>
    <phoneticPr fontId="20"/>
  </si>
  <si>
    <t>学種(1校目)</t>
  </si>
  <si>
    <t>在籍状態(1校目)</t>
  </si>
  <si>
    <t>大学名(1校目)</t>
  </si>
  <si>
    <t>学部・学科／課程・研究科名称(1校目)</t>
  </si>
  <si>
    <t>在籍開始_年（西暦）(1校目)</t>
  </si>
  <si>
    <t>在籍開始_月(1校目)</t>
  </si>
  <si>
    <t>在籍終了（予定）_年（西暦）(1校目)</t>
  </si>
  <si>
    <t>在籍終了（予定）_月(1校目)</t>
  </si>
  <si>
    <t>取得済（予定）学位_種類(1校目)</t>
  </si>
  <si>
    <t>取得済（予定）学位_学位名(1校目)</t>
  </si>
  <si>
    <t>成績証明書_提出の有無(1校目)</t>
  </si>
  <si>
    <t>成績証明書_提出できない理由(1校目)</t>
  </si>
  <si>
    <t>学種(2校目)</t>
  </si>
  <si>
    <t>在籍状態(2校目)</t>
  </si>
  <si>
    <t>大学名(2校目)</t>
  </si>
  <si>
    <t>学部・学科／課程・研究科名称(2校目)</t>
  </si>
  <si>
    <t>在籍開始_年（西暦）(2校目)</t>
  </si>
  <si>
    <t>在籍開始_月(2校目)</t>
  </si>
  <si>
    <t>在籍終了（予定）_年（西暦）(2校目)</t>
  </si>
  <si>
    <t>在籍終了（予定）_月(2校目)</t>
  </si>
  <si>
    <t>取得済（予定）学位_種類(2校目)</t>
  </si>
  <si>
    <t>取得済（予定）学位_学位名(2校目)</t>
  </si>
  <si>
    <t>成績証明書_提出の有無(2校目)</t>
  </si>
  <si>
    <t>成績証明書_提出できない理由(2校目)</t>
  </si>
  <si>
    <t>学種(3校目)</t>
  </si>
  <si>
    <t>在籍状態(3校目)</t>
  </si>
  <si>
    <t>大学名(3校目)</t>
  </si>
  <si>
    <t>学部・学科／課程・研究科名称(3校目)</t>
  </si>
  <si>
    <t>在籍開始_年（西暦）(3校目)</t>
  </si>
  <si>
    <t>在籍開始_月(3校目)</t>
  </si>
  <si>
    <t>在籍終了（予定）_年（西暦）(3校目)</t>
  </si>
  <si>
    <t>在籍終了（予定）_月(3校目)</t>
  </si>
  <si>
    <t>取得済（予定）学位_種類(3校目)</t>
  </si>
  <si>
    <t>取得済（予定）学位_学位名(3校目)</t>
  </si>
  <si>
    <t>成績証明書_提出の有無(3校目)</t>
  </si>
  <si>
    <t>成績証明書_提出できない理由(3校目)</t>
  </si>
  <si>
    <t>学種(4校目)</t>
  </si>
  <si>
    <t>在籍状態(4校目)</t>
  </si>
  <si>
    <t>大学名(4校目)</t>
  </si>
  <si>
    <t>学部・学科／課程・研究科名称(4校目)</t>
  </si>
  <si>
    <t>在籍開始_年（西暦）(4校目)</t>
  </si>
  <si>
    <t>在籍開始_月(4校目)</t>
  </si>
  <si>
    <t>在籍終了（予定）_年（西暦）(4校目)</t>
  </si>
  <si>
    <t>在籍終了（予定）_月(4校目)</t>
  </si>
  <si>
    <t>取得済（予定）学位_種類(4校目)</t>
  </si>
  <si>
    <t>取得済（予定）学位_学位名(4校目)</t>
  </si>
  <si>
    <t>成績証明書_提出の有無(4校目)</t>
  </si>
  <si>
    <t>成績証明書_提出できない理由(4校目)</t>
  </si>
  <si>
    <t>学種(5校目)</t>
  </si>
  <si>
    <t>在籍状態(5校目)</t>
  </si>
  <si>
    <t>大学名(5校目)</t>
  </si>
  <si>
    <t>学部・学科／課程・研究科名称(5校目)</t>
  </si>
  <si>
    <t>在籍開始_年（西暦）(5校目)</t>
  </si>
  <si>
    <t>在籍開始_月(5校目)</t>
  </si>
  <si>
    <t>在籍終了（予定）_年（西暦）(5校目)</t>
  </si>
  <si>
    <t>在籍終了（予定）_月(5校目)</t>
  </si>
  <si>
    <t>取得済（予定）学位_種類(5校目)</t>
  </si>
  <si>
    <t>取得済（予定）学位_学位名(5校目)</t>
  </si>
  <si>
    <t>成績証明書_提出の有無(5校目)</t>
  </si>
  <si>
    <t>成績証明書_提出できない理由(5校目)</t>
  </si>
  <si>
    <t>勤務先等名称(職歴1)</t>
  </si>
  <si>
    <t>在籍開始_年（西暦）(職歴1)</t>
  </si>
  <si>
    <t>在籍開始_月(職歴1)</t>
  </si>
  <si>
    <t>在籍終了_年（西暦）(職歴1)</t>
  </si>
  <si>
    <t>在籍終了_月(職歴1)</t>
  </si>
  <si>
    <t>勤務先等名称(職歴2)</t>
  </si>
  <si>
    <t>在籍開始_年（西暦）(職歴2)</t>
  </si>
  <si>
    <t>在籍開始_月(職歴2)</t>
  </si>
  <si>
    <t>在籍終了_年（西暦）(職歴2)</t>
  </si>
  <si>
    <t>在籍終了_月(職歴2)</t>
  </si>
  <si>
    <t>勤務先等名称(職歴3)</t>
  </si>
  <si>
    <t>在籍開始_年（西暦）(職歴3)</t>
  </si>
  <si>
    <t>在籍開始_月(職歴3)</t>
  </si>
  <si>
    <t>在籍終了_年（西暦）(職歴3)</t>
  </si>
  <si>
    <t>在籍終了_月(職歴3)</t>
  </si>
  <si>
    <t>学歴・職歴に関する備考</t>
  </si>
  <si>
    <t>過去の海外渡航について</t>
    <rPh sb="0" eb="2">
      <t>カコ</t>
    </rPh>
    <rPh sb="3" eb="5">
      <t>カイガイ</t>
    </rPh>
    <rPh sb="5" eb="7">
      <t>トコウ</t>
    </rPh>
    <phoneticPr fontId="22"/>
  </si>
  <si>
    <t>渡航歴_渡航目的（高校1回目）</t>
    <rPh sb="0" eb="3">
      <t>トコウレキ</t>
    </rPh>
    <rPh sb="4" eb="8">
      <t>トコウモクテキ</t>
    </rPh>
    <rPh sb="9" eb="11">
      <t>コウコウ</t>
    </rPh>
    <rPh sb="12" eb="14">
      <t>カイメ</t>
    </rPh>
    <phoneticPr fontId="20"/>
  </si>
  <si>
    <t>渡航歴_期間（高校1回目）</t>
    <rPh sb="0" eb="3">
      <t>トコウレキ</t>
    </rPh>
    <rPh sb="4" eb="6">
      <t>キカン</t>
    </rPh>
    <rPh sb="7" eb="9">
      <t>コウコウ</t>
    </rPh>
    <rPh sb="10" eb="12">
      <t>カイメ</t>
    </rPh>
    <phoneticPr fontId="20"/>
  </si>
  <si>
    <t>渡航歴_渡航先（高校1回目）</t>
    <rPh sb="0" eb="3">
      <t>トコウレキ</t>
    </rPh>
    <rPh sb="4" eb="7">
      <t>トコウサキ</t>
    </rPh>
    <rPh sb="8" eb="10">
      <t>コウコウ</t>
    </rPh>
    <rPh sb="11" eb="13">
      <t>カイメ</t>
    </rPh>
    <phoneticPr fontId="20"/>
  </si>
  <si>
    <t>渡航歴_渡航目的（高校2回目）</t>
    <rPh sb="0" eb="3">
      <t>トコウレキ</t>
    </rPh>
    <rPh sb="4" eb="8">
      <t>トコウモクテキ</t>
    </rPh>
    <rPh sb="9" eb="11">
      <t>コウコウ</t>
    </rPh>
    <rPh sb="12" eb="14">
      <t>カイメ</t>
    </rPh>
    <phoneticPr fontId="20"/>
  </si>
  <si>
    <t>渡航歴_期間（高校2回目）</t>
    <rPh sb="0" eb="3">
      <t>トコウレキ</t>
    </rPh>
    <rPh sb="4" eb="6">
      <t>キカン</t>
    </rPh>
    <rPh sb="7" eb="9">
      <t>コウコウ</t>
    </rPh>
    <rPh sb="10" eb="12">
      <t>カイメ</t>
    </rPh>
    <phoneticPr fontId="20"/>
  </si>
  <si>
    <t>渡航歴_渡航先（高校2回目）</t>
    <rPh sb="0" eb="3">
      <t>トコウレキ</t>
    </rPh>
    <rPh sb="4" eb="7">
      <t>トコウサキ</t>
    </rPh>
    <rPh sb="8" eb="10">
      <t>コウコウ</t>
    </rPh>
    <rPh sb="11" eb="13">
      <t>カイメ</t>
    </rPh>
    <phoneticPr fontId="20"/>
  </si>
  <si>
    <t>渡航歴_渡航目的（大学1回目）</t>
    <rPh sb="0" eb="3">
      <t>トコウレキ</t>
    </rPh>
    <rPh sb="4" eb="8">
      <t>トコウモクテキ</t>
    </rPh>
    <rPh sb="12" eb="14">
      <t>カイメ</t>
    </rPh>
    <phoneticPr fontId="20"/>
  </si>
  <si>
    <t>渡航歴_期間（大学1回目）</t>
    <rPh sb="0" eb="3">
      <t>トコウレキ</t>
    </rPh>
    <rPh sb="4" eb="6">
      <t>キカン</t>
    </rPh>
    <rPh sb="10" eb="12">
      <t>カイメ</t>
    </rPh>
    <phoneticPr fontId="20"/>
  </si>
  <si>
    <t>渡航歴_渡航先（大学1回目）</t>
    <rPh sb="0" eb="3">
      <t>トコウレキ</t>
    </rPh>
    <rPh sb="4" eb="7">
      <t>トコウサキ</t>
    </rPh>
    <rPh sb="11" eb="13">
      <t>カイメ</t>
    </rPh>
    <phoneticPr fontId="20"/>
  </si>
  <si>
    <t>渡航歴_渡航目的（大学2回目）</t>
    <rPh sb="0" eb="3">
      <t>トコウレキ</t>
    </rPh>
    <rPh sb="4" eb="8">
      <t>トコウモクテキ</t>
    </rPh>
    <rPh sb="12" eb="14">
      <t>カイメ</t>
    </rPh>
    <phoneticPr fontId="20"/>
  </si>
  <si>
    <t>渡航歴_期間（大学2回目）</t>
    <rPh sb="0" eb="3">
      <t>トコウレキ</t>
    </rPh>
    <rPh sb="4" eb="6">
      <t>キカン</t>
    </rPh>
    <rPh sb="10" eb="12">
      <t>カイメ</t>
    </rPh>
    <phoneticPr fontId="20"/>
  </si>
  <si>
    <t>渡航歴_渡航先（大学2回目）</t>
    <rPh sb="0" eb="3">
      <t>トコウレキ</t>
    </rPh>
    <rPh sb="4" eb="7">
      <t>トコウサキ</t>
    </rPh>
    <rPh sb="11" eb="13">
      <t>カイメ</t>
    </rPh>
    <phoneticPr fontId="20"/>
  </si>
  <si>
    <t>申請大学数</t>
    <rPh sb="0" eb="2">
      <t>シンセイ</t>
    </rPh>
    <rPh sb="2" eb="4">
      <t>ダイガク</t>
    </rPh>
    <rPh sb="4" eb="5">
      <t>スウ</t>
    </rPh>
    <phoneticPr fontId="22"/>
  </si>
  <si>
    <t>留学先大学1_国際共同学位プログラムか</t>
    <rPh sb="7" eb="9">
      <t>コクサイ</t>
    </rPh>
    <rPh sb="9" eb="13">
      <t>キョウドウガクイ</t>
    </rPh>
    <phoneticPr fontId="22"/>
  </si>
  <si>
    <t>留学先大学1_大学名（英文）</t>
    <rPh sb="0" eb="3">
      <t>リュウガクサキ</t>
    </rPh>
    <rPh sb="7" eb="10">
      <t>ダイガクメイ</t>
    </rPh>
    <rPh sb="11" eb="13">
      <t>エイブン</t>
    </rPh>
    <phoneticPr fontId="22"/>
  </si>
  <si>
    <t>留学先大学1_研究科名称（英文）</t>
    <rPh sb="7" eb="10">
      <t>ケンキュウカ</t>
    </rPh>
    <rPh sb="10" eb="12">
      <t>メイショウ</t>
    </rPh>
    <rPh sb="13" eb="15">
      <t>エイブン</t>
    </rPh>
    <phoneticPr fontId="22"/>
  </si>
  <si>
    <t>留学先大学1_共同実施大学(日本）大学名</t>
  </si>
  <si>
    <t>留学先大学1_所在地コード</t>
    <rPh sb="7" eb="10">
      <t>ショザイチ</t>
    </rPh>
    <phoneticPr fontId="20"/>
  </si>
  <si>
    <t>留学先大学1_国・地域</t>
    <rPh sb="7" eb="8">
      <t>クニ</t>
    </rPh>
    <rPh sb="9" eb="11">
      <t>チイキ</t>
    </rPh>
    <phoneticPr fontId="20"/>
  </si>
  <si>
    <t>留学先大学1_取得予定学位種類</t>
  </si>
  <si>
    <t>留学先大学1_取得予定学位学位名（英文）</t>
  </si>
  <si>
    <t>留学先大学1_研究テーマ</t>
    <rPh sb="7" eb="9">
      <t>ケンキュウ</t>
    </rPh>
    <phoneticPr fontId="20"/>
  </si>
  <si>
    <t>留学先大学1_準備状況</t>
    <rPh sb="7" eb="11">
      <t>ジュンビジョウキョウ</t>
    </rPh>
    <phoneticPr fontId="20"/>
  </si>
  <si>
    <t>留学先大学1_留学期間学位取得にかかる最短期間_年</t>
  </si>
  <si>
    <t>留学先大学1_留学期間学位取得にかかる最短期間_か月</t>
  </si>
  <si>
    <t>留学先大学1_留学期間学位取得にかかる最短期間_計（か月）</t>
  </si>
  <si>
    <t>留学先大学1_留学期間留学（授業）開始_年（西暦）</t>
  </si>
  <si>
    <t>留学先大学1_留学期間留学（授業）開始_月</t>
  </si>
  <si>
    <t>留学先大学1_留学期間留学終了
（学籍を失う）_年（西暦）</t>
  </si>
  <si>
    <t>留学先大学1_留学期間留学終了
（学籍を失う）_月</t>
  </si>
  <si>
    <t>留学先大学1_留学期間（か月）</t>
    <rPh sb="7" eb="9">
      <t>リュウガク</t>
    </rPh>
    <rPh sb="9" eb="11">
      <t>キカン</t>
    </rPh>
    <rPh sb="13" eb="14">
      <t>ゲツ</t>
    </rPh>
    <phoneticPr fontId="20"/>
  </si>
  <si>
    <t>留学先大学1_支援開始_年（西暦）</t>
    <rPh sb="7" eb="11">
      <t>シエンカイシ</t>
    </rPh>
    <rPh sb="12" eb="13">
      <t>ネン</t>
    </rPh>
    <rPh sb="14" eb="16">
      <t>セイレキ</t>
    </rPh>
    <phoneticPr fontId="20"/>
  </si>
  <si>
    <t>留学先大学1_支援開始_月</t>
    <rPh sb="7" eb="11">
      <t>シエンカイシ</t>
    </rPh>
    <rPh sb="12" eb="13">
      <t>ツキ</t>
    </rPh>
    <phoneticPr fontId="20"/>
  </si>
  <si>
    <t>留学先大学1_支援開始年次</t>
    <rPh sb="7" eb="11">
      <t>シエンカイシ</t>
    </rPh>
    <rPh sb="11" eb="13">
      <t>ネンジ</t>
    </rPh>
    <phoneticPr fontId="20"/>
  </si>
  <si>
    <t>留学先大学1_支援機関（目安）（か月）</t>
    <rPh sb="7" eb="9">
      <t>シエン</t>
    </rPh>
    <rPh sb="9" eb="11">
      <t>キカン</t>
    </rPh>
    <rPh sb="12" eb="14">
      <t>メヤス</t>
    </rPh>
    <rPh sb="17" eb="18">
      <t>ゲツ</t>
    </rPh>
    <phoneticPr fontId="20"/>
  </si>
  <si>
    <t>第1希望_留学先大学における
主な使用言語_使用言語1</t>
  </si>
  <si>
    <t>第1希望_留学先大学における
主な使用言語_使用言語2</t>
  </si>
  <si>
    <t>第1希望_留学先大学における
主な使用言語_第1希望大学</t>
  </si>
  <si>
    <t>第1希望_入学における語学要件の有無</t>
    <rPh sb="0" eb="1">
      <t>ダイ</t>
    </rPh>
    <rPh sb="2" eb="4">
      <t>キボウ</t>
    </rPh>
    <rPh sb="5" eb="7">
      <t>ニュウガク</t>
    </rPh>
    <phoneticPr fontId="20"/>
  </si>
  <si>
    <t>第1希望_大学の語学要件
（語学能力試験名とレベル（点数）等）</t>
    <rPh sb="0" eb="1">
      <t>ダイ</t>
    </rPh>
    <rPh sb="2" eb="4">
      <t>キボウ</t>
    </rPh>
    <phoneticPr fontId="20"/>
  </si>
  <si>
    <t>第1希望_応募者が大学の語学要件を満たしているかの状況</t>
    <rPh sb="0" eb="1">
      <t>ダイ</t>
    </rPh>
    <rPh sb="2" eb="4">
      <t>キボウ</t>
    </rPh>
    <phoneticPr fontId="20"/>
  </si>
  <si>
    <t>第1希望_留学先大学及び在籍課程の概要、選択理由</t>
    <rPh sb="0" eb="1">
      <t>ダイ</t>
    </rPh>
    <rPh sb="2" eb="4">
      <t>キボウ</t>
    </rPh>
    <phoneticPr fontId="20"/>
  </si>
  <si>
    <t>第1希望_留学先大学ホームページURL</t>
    <rPh sb="0" eb="1">
      <t>ダイ</t>
    </rPh>
    <rPh sb="2" eb="4">
      <t>キボウ</t>
    </rPh>
    <phoneticPr fontId="20"/>
  </si>
  <si>
    <t>留学先大学2_国際共同学位プログラムか</t>
    <rPh sb="7" eb="9">
      <t>コクサイ</t>
    </rPh>
    <rPh sb="9" eb="13">
      <t>キョウドウガクイ</t>
    </rPh>
    <phoneticPr fontId="22"/>
  </si>
  <si>
    <t>留学先大学2_大学名（英文）</t>
    <rPh sb="0" eb="3">
      <t>リュウガクサキ</t>
    </rPh>
    <rPh sb="7" eb="10">
      <t>ダイガクメイ</t>
    </rPh>
    <rPh sb="11" eb="13">
      <t>エイブン</t>
    </rPh>
    <phoneticPr fontId="22"/>
  </si>
  <si>
    <t>留学先大学2_研究科名称（英文）</t>
    <rPh sb="7" eb="10">
      <t>ケンキュウカ</t>
    </rPh>
    <rPh sb="10" eb="12">
      <t>メイショウ</t>
    </rPh>
    <rPh sb="13" eb="15">
      <t>エイブン</t>
    </rPh>
    <phoneticPr fontId="22"/>
  </si>
  <si>
    <t>留学先大学2_共同実施大学(日本）大学名</t>
  </si>
  <si>
    <t>留学先大学2_所在地コード</t>
    <rPh sb="7" eb="10">
      <t>ショザイチ</t>
    </rPh>
    <phoneticPr fontId="20"/>
  </si>
  <si>
    <t>留学先大学2_国・地域</t>
    <rPh sb="7" eb="8">
      <t>クニ</t>
    </rPh>
    <rPh sb="9" eb="11">
      <t>チイキ</t>
    </rPh>
    <phoneticPr fontId="20"/>
  </si>
  <si>
    <t>留学先大学2_取得予定学位種類</t>
  </si>
  <si>
    <t>留学先大学2_取得予定学位学位名（英文）</t>
  </si>
  <si>
    <t>留学先大学2_研究テーマ</t>
    <rPh sb="7" eb="9">
      <t>ケンキュウ</t>
    </rPh>
    <phoneticPr fontId="20"/>
  </si>
  <si>
    <t>留学先大学2_準備状況</t>
    <rPh sb="7" eb="11">
      <t>ジュンビジョウキョウ</t>
    </rPh>
    <phoneticPr fontId="20"/>
  </si>
  <si>
    <t>留学先大学2_留学期間学位取得にかかる最短期間_年</t>
  </si>
  <si>
    <t>留学先大学2_留学期間学位取得にかかる最短期間_か月</t>
  </si>
  <si>
    <t>留学先大学2_留学期間学位取得にかかる最短期間_計（か月）</t>
  </si>
  <si>
    <t>留学先大学2_留学期間留学（授業）開始_年（西暦）</t>
  </si>
  <si>
    <t>留学先大学2_留学期間留学（授業）開始_月</t>
  </si>
  <si>
    <t>留学先大学2_留学期間留学終了
（学籍を失う）_年（西暦）</t>
  </si>
  <si>
    <t>留学先大学2_留学期間留学終了
（学籍を失う）_月</t>
  </si>
  <si>
    <t>留学先大学2_留学期間（か月）</t>
    <rPh sb="7" eb="9">
      <t>リュウガク</t>
    </rPh>
    <rPh sb="9" eb="11">
      <t>キカン</t>
    </rPh>
    <rPh sb="13" eb="14">
      <t>ゲツ</t>
    </rPh>
    <phoneticPr fontId="20"/>
  </si>
  <si>
    <t>留学先大学2_支援開始_年（西暦）</t>
    <rPh sb="7" eb="11">
      <t>シエンカイシ</t>
    </rPh>
    <rPh sb="12" eb="13">
      <t>ネン</t>
    </rPh>
    <rPh sb="14" eb="16">
      <t>セイレキ</t>
    </rPh>
    <phoneticPr fontId="20"/>
  </si>
  <si>
    <t>留学先大学2_支援開始_月</t>
    <rPh sb="7" eb="11">
      <t>シエンカイシ</t>
    </rPh>
    <rPh sb="12" eb="13">
      <t>ツキ</t>
    </rPh>
    <phoneticPr fontId="20"/>
  </si>
  <si>
    <t>留学先大学2_支援開始年次</t>
    <rPh sb="7" eb="11">
      <t>シエンカイシ</t>
    </rPh>
    <rPh sb="11" eb="13">
      <t>ネンジ</t>
    </rPh>
    <phoneticPr fontId="20"/>
  </si>
  <si>
    <t>留学先大学2_支援機関（目安）（か月）</t>
    <rPh sb="7" eb="9">
      <t>シエン</t>
    </rPh>
    <rPh sb="9" eb="11">
      <t>キカン</t>
    </rPh>
    <rPh sb="12" eb="14">
      <t>メヤス</t>
    </rPh>
    <rPh sb="17" eb="18">
      <t>ゲツ</t>
    </rPh>
    <phoneticPr fontId="20"/>
  </si>
  <si>
    <t>第2希望_留学先大学における
主な使用言語_使用言語1</t>
  </si>
  <si>
    <t>第2希望_留学先大学における
主な使用言語_使用言語2</t>
  </si>
  <si>
    <t>第2希望_留学先大学における
主な使用言語_第2希望大学</t>
  </si>
  <si>
    <t>第2希望_入学における語学要件の有無</t>
    <rPh sb="2" eb="4">
      <t>キボウ</t>
    </rPh>
    <rPh sb="5" eb="7">
      <t>ニュウガク</t>
    </rPh>
    <phoneticPr fontId="20"/>
  </si>
  <si>
    <t>第2希望_大学の語学要件
（語学能力試験名とレベル（点数）等）</t>
    <rPh sb="2" eb="4">
      <t>キボウ</t>
    </rPh>
    <phoneticPr fontId="20"/>
  </si>
  <si>
    <t>第2希望_応募者が大学の語学要件を満たしているかの状況</t>
    <rPh sb="2" eb="4">
      <t>キボウ</t>
    </rPh>
    <phoneticPr fontId="20"/>
  </si>
  <si>
    <t>第2希望_留学先大学及び在籍課程の概要、選択理由</t>
    <rPh sb="0" eb="1">
      <t>ダイ</t>
    </rPh>
    <rPh sb="2" eb="4">
      <t>キボウ</t>
    </rPh>
    <phoneticPr fontId="20"/>
  </si>
  <si>
    <t>第2希望_留学先大学ホームページURL</t>
    <rPh sb="0" eb="1">
      <t>ダイ</t>
    </rPh>
    <rPh sb="2" eb="4">
      <t>キボウ</t>
    </rPh>
    <phoneticPr fontId="20"/>
  </si>
  <si>
    <r>
      <rPr>
        <b/>
        <sz val="9"/>
        <rFont val="メイリオ"/>
        <family val="3"/>
        <charset val="128"/>
      </rPr>
      <t>該当する項目について「あり」を選択してください。（複数選択可）</t>
    </r>
    <r>
      <rPr>
        <sz val="9"/>
        <color theme="1"/>
        <rFont val="メイリオ"/>
        <family val="3"/>
        <charset val="128"/>
      </rPr>
      <t xml:space="preserve">
</t>
    </r>
    <r>
      <rPr>
        <sz val="9"/>
        <rFont val="メイリオ"/>
        <family val="3"/>
        <charset val="128"/>
      </rPr>
      <t xml:space="preserve">「あり」を選択すると、上記「応募時の状況」欄に自動で内容が反映されます。
</t>
    </r>
    <r>
      <rPr>
        <b/>
        <u/>
        <sz val="9"/>
        <rFont val="メイリオ"/>
        <family val="3"/>
        <charset val="128"/>
      </rPr>
      <t>※「在職中」について、アルバイトや日雇い労働等、フルタイムより短い時間（パートタイム）で雇用されている状態は含めません。</t>
    </r>
    <r>
      <rPr>
        <sz val="9"/>
        <color theme="1"/>
        <rFont val="メイリオ"/>
        <family val="3"/>
        <charset val="128"/>
      </rPr>
      <t xml:space="preserve">
</t>
    </r>
    <r>
      <rPr>
        <b/>
        <u/>
        <sz val="9"/>
        <color theme="1"/>
        <rFont val="メイリオ"/>
        <family val="3"/>
        <charset val="128"/>
      </rPr>
      <t xml:space="preserve">
</t>
    </r>
    <r>
      <rPr>
        <b/>
        <u/>
        <sz val="9"/>
        <rFont val="メイリオ"/>
        <family val="3"/>
        <charset val="128"/>
      </rPr>
      <t/>
    </r>
    <rPh sb="4" eb="6">
      <t>コウモク</t>
    </rPh>
    <rPh sb="25" eb="29">
      <t>フクスウセンタク</t>
    </rPh>
    <rPh sb="73" eb="75">
      <t>ザイショク</t>
    </rPh>
    <phoneticPr fontId="5"/>
  </si>
  <si>
    <t>人文・社会科学分野</t>
    <rPh sb="0" eb="2">
      <t>ジンブン</t>
    </rPh>
    <rPh sb="3" eb="5">
      <t>シャカイ</t>
    </rPh>
    <rPh sb="5" eb="7">
      <t>カガク</t>
    </rPh>
    <rPh sb="7" eb="9">
      <t>ブンヤ</t>
    </rPh>
    <phoneticPr fontId="7"/>
  </si>
  <si>
    <t>自然科学分野</t>
    <rPh sb="0" eb="2">
      <t>シゼン</t>
    </rPh>
    <rPh sb="2" eb="4">
      <t>カガク</t>
    </rPh>
    <rPh sb="4" eb="6">
      <t>ブンヤ</t>
    </rPh>
    <phoneticPr fontId="7"/>
  </si>
  <si>
    <t>審査分野</t>
    <rPh sb="0" eb="2">
      <t>シンサ</t>
    </rPh>
    <rPh sb="2" eb="4">
      <t>ブンヤ</t>
    </rPh>
    <phoneticPr fontId="3"/>
  </si>
  <si>
    <t>審査分野</t>
    <rPh sb="0" eb="2">
      <t>シンサ</t>
    </rPh>
    <rPh sb="2" eb="4">
      <t>ブンヤ</t>
    </rPh>
    <phoneticPr fontId="7"/>
  </si>
  <si>
    <t>審査希望分野</t>
    <rPh sb="0" eb="2">
      <t>シンサ</t>
    </rPh>
    <rPh sb="2" eb="4">
      <t>キボウ</t>
    </rPh>
    <rPh sb="4" eb="6">
      <t>ブンヤ</t>
    </rPh>
    <phoneticPr fontId="7"/>
  </si>
  <si>
    <t>人文・社会科学分野</t>
    <rPh sb="0" eb="2">
      <t>ジンブン</t>
    </rPh>
    <rPh sb="3" eb="5">
      <t>シャカイ</t>
    </rPh>
    <rPh sb="5" eb="7">
      <t>カガク</t>
    </rPh>
    <rPh sb="7" eb="9">
      <t>ブンヤ</t>
    </rPh>
    <phoneticPr fontId="5"/>
  </si>
  <si>
    <t>自然科学分野</t>
    <rPh sb="0" eb="2">
      <t>シゼン</t>
    </rPh>
    <rPh sb="2" eb="4">
      <t>カガク</t>
    </rPh>
    <rPh sb="4" eb="6">
      <t>ブンヤ</t>
    </rPh>
    <phoneticPr fontId="5"/>
  </si>
  <si>
    <t>コードから学問分野が自動表示されます。</t>
    <rPh sb="5" eb="7">
      <t>ガクモン</t>
    </rPh>
    <rPh sb="7" eb="9">
      <t>ブンヤ</t>
    </rPh>
    <rPh sb="10" eb="12">
      <t>ジドウ</t>
    </rPh>
    <rPh sb="12" eb="14">
      <t>ヒョウジ</t>
    </rPh>
    <phoneticPr fontId="7"/>
  </si>
  <si>
    <t>コードから審査分野が自動表示されます。</t>
    <rPh sb="5" eb="7">
      <t>シンサ</t>
    </rPh>
    <rPh sb="7" eb="9">
      <t>ブンヤ</t>
    </rPh>
    <rPh sb="10" eb="12">
      <t>ジドウ</t>
    </rPh>
    <rPh sb="12" eb="14">
      <t>ヒョウジ</t>
    </rPh>
    <phoneticPr fontId="7"/>
  </si>
  <si>
    <t>選択理由</t>
    <rPh sb="0" eb="2">
      <t>センタク</t>
    </rPh>
    <rPh sb="2" eb="4">
      <t>リユウ</t>
    </rPh>
    <phoneticPr fontId="7"/>
  </si>
  <si>
    <r>
      <t>審査分野の選択理由
（</t>
    </r>
    <r>
      <rPr>
        <sz val="9"/>
        <color rgb="FF000000"/>
        <rFont val="ＭＳ Ｐゴシック"/>
        <family val="3"/>
        <charset val="128"/>
      </rPr>
      <t>専門分野コード表と
異なる場合）</t>
    </r>
    <rPh sb="0" eb="2">
      <t>シンサ</t>
    </rPh>
    <rPh sb="2" eb="4">
      <t>ブンヤ</t>
    </rPh>
    <rPh sb="5" eb="7">
      <t>センタク</t>
    </rPh>
    <rPh sb="7" eb="9">
      <t>リユウ</t>
    </rPh>
    <rPh sb="11" eb="13">
      <t>センモン</t>
    </rPh>
    <rPh sb="13" eb="15">
      <t>ブンヤ</t>
    </rPh>
    <rPh sb="18" eb="19">
      <t>ヒョウ</t>
    </rPh>
    <rPh sb="21" eb="22">
      <t>コト</t>
    </rPh>
    <rPh sb="24" eb="26">
      <t>バアイ</t>
    </rPh>
    <phoneticPr fontId="8"/>
  </si>
  <si>
    <t>　 応募時の学位取得
状況</t>
    <rPh sb="2" eb="4">
      <t>オウボ</t>
    </rPh>
    <rPh sb="4" eb="5">
      <t>ジ</t>
    </rPh>
    <rPh sb="6" eb="8">
      <t>ガクイ</t>
    </rPh>
    <rPh sb="8" eb="10">
      <t>シュトク</t>
    </rPh>
    <rPh sb="11" eb="13">
      <t>ジョウキョウ</t>
    </rPh>
    <phoneticPr fontId="8"/>
  </si>
  <si>
    <t>　◆申請大学について</t>
    <rPh sb="2" eb="4">
      <t>シンセイ</t>
    </rPh>
    <rPh sb="4" eb="6">
      <t>ダイガク</t>
    </rPh>
    <phoneticPr fontId="7"/>
  </si>
  <si>
    <t>専門分野</t>
    <rPh sb="0" eb="2">
      <t>センモン</t>
    </rPh>
    <rPh sb="2" eb="4">
      <t>ブンヤ</t>
    </rPh>
    <phoneticPr fontId="7"/>
  </si>
  <si>
    <t>第2希望のみ</t>
    <rPh sb="0" eb="1">
      <t>ダイ</t>
    </rPh>
    <rPh sb="2" eb="4">
      <t>キボウ</t>
    </rPh>
    <phoneticPr fontId="7"/>
  </si>
  <si>
    <t>【採用実績（学位取得型）支援期間】</t>
    <rPh sb="1" eb="3">
      <t>サイヨウ</t>
    </rPh>
    <rPh sb="3" eb="5">
      <t>ジッセキ</t>
    </rPh>
    <rPh sb="6" eb="8">
      <t>ガクイ</t>
    </rPh>
    <rPh sb="8" eb="10">
      <t>シュトク</t>
    </rPh>
    <rPh sb="10" eb="11">
      <t>ガタ</t>
    </rPh>
    <rPh sb="12" eb="14">
      <t>シエン</t>
    </rPh>
    <rPh sb="14" eb="16">
      <t>キカン</t>
    </rPh>
    <phoneticPr fontId="7"/>
  </si>
  <si>
    <t>博士区分で、標準修業年限は5年であるため、現在の支援終了後の第4学年からも継続して支援を希望するため</t>
    <rPh sb="0" eb="2">
      <t>ハカセ</t>
    </rPh>
    <rPh sb="2" eb="4">
      <t>クブン</t>
    </rPh>
    <rPh sb="6" eb="8">
      <t>ヒョウジュン</t>
    </rPh>
    <rPh sb="8" eb="10">
      <t>シュウギョウ</t>
    </rPh>
    <rPh sb="10" eb="12">
      <t>ネンゲン</t>
    </rPh>
    <rPh sb="14" eb="15">
      <t>ネン</t>
    </rPh>
    <rPh sb="21" eb="23">
      <t>ゲンザイ</t>
    </rPh>
    <rPh sb="24" eb="26">
      <t>シエン</t>
    </rPh>
    <rPh sb="26" eb="28">
      <t>シュウリョウ</t>
    </rPh>
    <rPh sb="28" eb="29">
      <t>ゴ</t>
    </rPh>
    <rPh sb="30" eb="31">
      <t>ダイ</t>
    </rPh>
    <rPh sb="32" eb="34">
      <t>ガクネン</t>
    </rPh>
    <rPh sb="37" eb="39">
      <t>ケイゾク</t>
    </rPh>
    <rPh sb="41" eb="43">
      <t>シエン</t>
    </rPh>
    <rPh sb="44" eb="46">
      <t>キボウ</t>
    </rPh>
    <phoneticPr fontId="7"/>
  </si>
  <si>
    <r>
      <t>　　</t>
    </r>
    <r>
      <rPr>
        <b/>
        <u/>
        <sz val="12"/>
        <color rgb="FFFF0000"/>
        <rFont val="メイリオ"/>
        <family val="3"/>
        <charset val="128"/>
      </rPr>
      <t>入力時は「注意事項」と「入力例」をよく読んで入力してください。</t>
    </r>
    <rPh sb="2" eb="5">
      <t>ニュウリョクジ</t>
    </rPh>
    <rPh sb="7" eb="9">
      <t>チュウイ</t>
    </rPh>
    <rPh sb="9" eb="11">
      <t>ジコウ</t>
    </rPh>
    <rPh sb="14" eb="16">
      <t>ニュウリョク</t>
    </rPh>
    <rPh sb="16" eb="17">
      <t>レイ</t>
    </rPh>
    <rPh sb="21" eb="22">
      <t>ヨ</t>
    </rPh>
    <rPh sb="24" eb="26">
      <t>ニュウリョク</t>
    </rPh>
    <phoneticPr fontId="18"/>
  </si>
  <si>
    <r>
      <t xml:space="preserve">在職中
</t>
    </r>
    <r>
      <rPr>
        <sz val="8"/>
        <color theme="1"/>
        <rFont val="メイリオ"/>
        <family val="3"/>
        <charset val="128"/>
      </rPr>
      <t>［※フルタイムより短い時間での雇用は除く］</t>
    </r>
    <rPh sb="0" eb="2">
      <t>ザイショク</t>
    </rPh>
    <rPh sb="2" eb="3">
      <t>ナカ</t>
    </rPh>
    <rPh sb="15" eb="17">
      <t>ジカン</t>
    </rPh>
    <rPh sb="22" eb="23">
      <t>ノゾ</t>
    </rPh>
    <phoneticPr fontId="4"/>
  </si>
  <si>
    <r>
      <t xml:space="preserve">在職中
</t>
    </r>
    <r>
      <rPr>
        <sz val="8"/>
        <color theme="1"/>
        <rFont val="メイリオ"/>
        <family val="3"/>
        <charset val="128"/>
      </rPr>
      <t>［※フルタイムより短い時間での雇用は除く］</t>
    </r>
    <rPh sb="0" eb="2">
      <t>ザイショク</t>
    </rPh>
    <rPh sb="2" eb="3">
      <t>ナカ</t>
    </rPh>
    <phoneticPr fontId="4"/>
  </si>
  <si>
    <t>2025年度海外留学支援制度（大学院学位取得型）</t>
    <rPh sb="15" eb="18">
      <t>ダイガクイン</t>
    </rPh>
    <phoneticPr fontId="8"/>
  </si>
  <si>
    <t>思想、 芸術およびその関連分野</t>
    <phoneticPr fontId="7"/>
  </si>
  <si>
    <t>　　留学先大学や在籍課程の概要について入力してください。</t>
    <rPh sb="2" eb="5">
      <t>リュウガクサキ</t>
    </rPh>
    <rPh sb="5" eb="7">
      <t>ダイガク</t>
    </rPh>
    <rPh sb="8" eb="10">
      <t>ザイセキ</t>
    </rPh>
    <rPh sb="10" eb="12">
      <t>カテイ</t>
    </rPh>
    <rPh sb="13" eb="15">
      <t>ガイヨウ</t>
    </rPh>
    <rPh sb="19" eb="21">
      <t>ニュウリョク</t>
    </rPh>
    <phoneticPr fontId="18"/>
  </si>
  <si>
    <t>　　特別枠に申請する場合は入力してください。</t>
    <rPh sb="2" eb="4">
      <t>トクベツ</t>
    </rPh>
    <rPh sb="4" eb="5">
      <t>ワク</t>
    </rPh>
    <rPh sb="6" eb="8">
      <t>シンセイ</t>
    </rPh>
    <rPh sb="10" eb="12">
      <t>バアイ</t>
    </rPh>
    <rPh sb="13" eb="15">
      <t>ニュウリョク</t>
    </rPh>
    <phoneticPr fontId="18"/>
  </si>
  <si>
    <t>特別枠</t>
    <rPh sb="0" eb="2">
      <t>トクベツ</t>
    </rPh>
    <rPh sb="2" eb="3">
      <t>ワク</t>
    </rPh>
    <phoneticPr fontId="7"/>
  </si>
  <si>
    <t>特別枠への申請</t>
    <rPh sb="0" eb="2">
      <t>トクベツ</t>
    </rPh>
    <rPh sb="2" eb="3">
      <t>ワク</t>
    </rPh>
    <rPh sb="5" eb="7">
      <t>シンセイ</t>
    </rPh>
    <phoneticPr fontId="7"/>
  </si>
  <si>
    <t>対象大学</t>
    <rPh sb="0" eb="2">
      <t>タイショウ</t>
    </rPh>
    <rPh sb="2" eb="4">
      <t>ダイガク</t>
    </rPh>
    <phoneticPr fontId="7"/>
  </si>
  <si>
    <t>希望する</t>
    <rPh sb="0" eb="2">
      <t>キボウ</t>
    </rPh>
    <phoneticPr fontId="7"/>
  </si>
  <si>
    <t>入力選択</t>
    <rPh sb="0" eb="2">
      <t>ニュウリョク</t>
    </rPh>
    <rPh sb="2" eb="4">
      <t>センタク</t>
    </rPh>
    <phoneticPr fontId="7"/>
  </si>
  <si>
    <t>特別枠コード</t>
    <rPh sb="0" eb="3">
      <t>トクベツワク</t>
    </rPh>
    <phoneticPr fontId="18"/>
  </si>
  <si>
    <t>大学名</t>
  </si>
  <si>
    <t>国</t>
  </si>
  <si>
    <t>単価区分</t>
    <rPh sb="0" eb="4">
      <t>タンカクブン</t>
    </rPh>
    <phoneticPr fontId="18"/>
  </si>
  <si>
    <t>California Institute of Technology</t>
  </si>
  <si>
    <t>アメリカ合衆国</t>
    <rPh sb="4" eb="7">
      <t>ガッシュウコク</t>
    </rPh>
    <phoneticPr fontId="18"/>
  </si>
  <si>
    <t>A</t>
    <phoneticPr fontId="18"/>
  </si>
  <si>
    <t>Carnegie Mellon University</t>
  </si>
  <si>
    <t>Cornell University</t>
    <phoneticPr fontId="18"/>
  </si>
  <si>
    <t>Duke University</t>
    <phoneticPr fontId="18"/>
  </si>
  <si>
    <t>Harvard University</t>
    <phoneticPr fontId="18"/>
  </si>
  <si>
    <t>Johns Hopkins University</t>
    <phoneticPr fontId="18"/>
  </si>
  <si>
    <t>Massachusetts Institute of Technology</t>
    <phoneticPr fontId="18"/>
  </si>
  <si>
    <t>New York University</t>
    <phoneticPr fontId="18"/>
  </si>
  <si>
    <t>Northwestern University</t>
    <phoneticPr fontId="18"/>
  </si>
  <si>
    <t>Princeton University</t>
    <phoneticPr fontId="18"/>
  </si>
  <si>
    <t>Stanford University</t>
    <phoneticPr fontId="18"/>
  </si>
  <si>
    <t>University of Chicago</t>
    <phoneticPr fontId="18"/>
  </si>
  <si>
    <t>University of California Berkeley</t>
    <phoneticPr fontId="18"/>
  </si>
  <si>
    <t>University of California Los Angeles</t>
    <phoneticPr fontId="18"/>
  </si>
  <si>
    <t>University of Michigan - Ann Arbor</t>
    <phoneticPr fontId="18"/>
  </si>
  <si>
    <t>University of Pennsylvania</t>
    <phoneticPr fontId="18"/>
  </si>
  <si>
    <t>University of Washington</t>
    <phoneticPr fontId="18"/>
  </si>
  <si>
    <t>Yale University</t>
    <phoneticPr fontId="18"/>
  </si>
  <si>
    <t>Imperial College London</t>
    <phoneticPr fontId="18"/>
  </si>
  <si>
    <t>英国</t>
    <rPh sb="0" eb="2">
      <t>エイコク</t>
    </rPh>
    <phoneticPr fontId="18"/>
  </si>
  <si>
    <t>London School of Economics and Political Science</t>
    <phoneticPr fontId="18"/>
  </si>
  <si>
    <t>The University of Edinburgh</t>
    <phoneticPr fontId="18"/>
  </si>
  <si>
    <t>The University of Manchester</t>
    <phoneticPr fontId="18"/>
  </si>
  <si>
    <t>University College London (UCL)</t>
    <phoneticPr fontId="18"/>
  </si>
  <si>
    <t>University of Cambridge</t>
    <phoneticPr fontId="18"/>
  </si>
  <si>
    <t>University of Oxford</t>
    <phoneticPr fontId="18"/>
  </si>
  <si>
    <t>McGill University</t>
    <phoneticPr fontId="18"/>
  </si>
  <si>
    <t>カナダ</t>
    <phoneticPr fontId="18"/>
  </si>
  <si>
    <t>University of Toronto</t>
    <phoneticPr fontId="18"/>
  </si>
  <si>
    <t>Nanyang Technological University</t>
    <phoneticPr fontId="18"/>
  </si>
  <si>
    <t>シンガポール</t>
    <phoneticPr fontId="18"/>
  </si>
  <si>
    <t>National University of Singapore</t>
    <phoneticPr fontId="18"/>
  </si>
  <si>
    <t>オーストラリア</t>
    <phoneticPr fontId="18"/>
  </si>
  <si>
    <t>B</t>
    <phoneticPr fontId="18"/>
  </si>
  <si>
    <t>University of Melbourne</t>
    <phoneticPr fontId="18"/>
  </si>
  <si>
    <t>University of New South Wales</t>
    <phoneticPr fontId="18"/>
  </si>
  <si>
    <t>The University of Sydney</t>
    <phoneticPr fontId="18"/>
  </si>
  <si>
    <t>香港</t>
    <rPh sb="0" eb="2">
      <t>ホンコン</t>
    </rPh>
    <phoneticPr fontId="18"/>
  </si>
  <si>
    <t>Peking University</t>
    <phoneticPr fontId="18"/>
  </si>
  <si>
    <t>中国</t>
    <rPh sb="0" eb="2">
      <t>チュウゴク</t>
    </rPh>
    <phoneticPr fontId="18"/>
  </si>
  <si>
    <t>F</t>
    <phoneticPr fontId="18"/>
  </si>
  <si>
    <t>Tsinghua University</t>
    <phoneticPr fontId="18"/>
  </si>
  <si>
    <t>Seoul National University</t>
    <phoneticPr fontId="18"/>
  </si>
  <si>
    <t>大韓民国</t>
    <rPh sb="0" eb="4">
      <t>ダイカンミンコク</t>
    </rPh>
    <phoneticPr fontId="18"/>
  </si>
  <si>
    <t>ドイツ</t>
    <phoneticPr fontId="18"/>
  </si>
  <si>
    <t>G</t>
    <phoneticPr fontId="18"/>
  </si>
  <si>
    <t>Universite PSL</t>
  </si>
  <si>
    <t>フランス</t>
    <phoneticPr fontId="18"/>
  </si>
  <si>
    <t>Swiss Federal Institute of Technology of Lausanne (EPFL)</t>
    <phoneticPr fontId="18"/>
  </si>
  <si>
    <t>スイス</t>
    <phoneticPr fontId="18"/>
  </si>
  <si>
    <t>Swiss Federal Institute of Technology (ETH Zurich)</t>
    <phoneticPr fontId="18"/>
  </si>
  <si>
    <t>英国</t>
    <phoneticPr fontId="7"/>
  </si>
  <si>
    <t>特別枠対象大学</t>
    <rPh sb="0" eb="2">
      <t>トクベツ</t>
    </rPh>
    <rPh sb="2" eb="3">
      <t>ワク</t>
    </rPh>
    <rPh sb="3" eb="5">
      <t>タイショウ</t>
    </rPh>
    <rPh sb="5" eb="7">
      <t>ダイガク</t>
    </rPh>
    <phoneticPr fontId="18"/>
  </si>
  <si>
    <r>
      <t xml:space="preserve">Columbia University </t>
    </r>
    <r>
      <rPr>
        <sz val="11"/>
        <rFont val="ＭＳ Ｐゴシック"/>
        <family val="3"/>
        <charset val="128"/>
        <scheme val="minor"/>
      </rPr>
      <t>in the City of New York</t>
    </r>
    <phoneticPr fontId="18"/>
  </si>
  <si>
    <t>The Australian National University</t>
    <phoneticPr fontId="18"/>
  </si>
  <si>
    <t>The University of Hong Kong</t>
    <phoneticPr fontId="18"/>
  </si>
  <si>
    <r>
      <t xml:space="preserve">Technical University of Munich </t>
    </r>
    <r>
      <rPr>
        <sz val="11"/>
        <rFont val="ＭＳ Ｐゴシック"/>
        <family val="3"/>
        <charset val="128"/>
        <scheme val="minor"/>
      </rPr>
      <t>(TUM)</t>
    </r>
    <phoneticPr fontId="18"/>
  </si>
  <si>
    <t>国</t>
    <rPh sb="0" eb="1">
      <t>クニ</t>
    </rPh>
    <phoneticPr fontId="7"/>
  </si>
  <si>
    <t>留学先大学名</t>
    <rPh sb="0" eb="2">
      <t>リュウガク</t>
    </rPh>
    <rPh sb="2" eb="3">
      <t>サキ</t>
    </rPh>
    <rPh sb="3" eb="5">
      <t>ダイガク</t>
    </rPh>
    <rPh sb="5" eb="6">
      <t>メイ</t>
    </rPh>
    <phoneticPr fontId="7"/>
  </si>
  <si>
    <t>第１希望</t>
    <rPh sb="0" eb="1">
      <t>ダイ</t>
    </rPh>
    <rPh sb="2" eb="4">
      <t>キボウ</t>
    </rPh>
    <phoneticPr fontId="7"/>
  </si>
  <si>
    <t>Terminal University</t>
  </si>
  <si>
    <t>Daiba University</t>
    <phoneticPr fontId="7"/>
  </si>
  <si>
    <t>再応募理由
※同じ区分で再応募する場合のみ</t>
    <rPh sb="0" eb="3">
      <t>サイオウボ</t>
    </rPh>
    <rPh sb="3" eb="5">
      <t>リユウ</t>
    </rPh>
    <rPh sb="7" eb="8">
      <t>オナ</t>
    </rPh>
    <rPh sb="9" eb="11">
      <t>クブン</t>
    </rPh>
    <rPh sb="12" eb="15">
      <t>サイオウボ</t>
    </rPh>
    <rPh sb="17" eb="19">
      <t>バアイ</t>
    </rPh>
    <phoneticPr fontId="7"/>
  </si>
  <si>
    <t>採用実績
（採用区分）</t>
    <rPh sb="0" eb="2">
      <t>サイヨウ</t>
    </rPh>
    <rPh sb="2" eb="4">
      <t>ジッセキ</t>
    </rPh>
    <rPh sb="6" eb="8">
      <t>サイヨウ</t>
    </rPh>
    <rPh sb="8" eb="10">
      <t>クブン</t>
    </rPh>
    <phoneticPr fontId="7"/>
  </si>
  <si>
    <t>写真貼付欄</t>
    <rPh sb="0" eb="2">
      <t>ジャシン</t>
    </rPh>
    <rPh sb="2" eb="4">
      <t>ハリツケ</t>
    </rPh>
    <rPh sb="4" eb="5">
      <t>ラン</t>
    </rPh>
    <phoneticPr fontId="6"/>
  </si>
  <si>
    <t>顔写真</t>
    <rPh sb="0" eb="1">
      <t>カオ</t>
    </rPh>
    <rPh sb="1" eb="3">
      <t>ジャシン</t>
    </rPh>
    <phoneticPr fontId="5"/>
  </si>
  <si>
    <r>
      <t>　</t>
    </r>
    <r>
      <rPr>
        <b/>
        <sz val="12"/>
        <rFont val="メイリオ"/>
        <family val="3"/>
        <charset val="128"/>
      </rPr>
      <t>見本</t>
    </r>
    <rPh sb="1" eb="3">
      <t>ミホン</t>
    </rPh>
    <phoneticPr fontId="18"/>
  </si>
  <si>
    <t>顔写真データ（別途提出）と同じ写真を添付してください。</t>
    <rPh sb="0" eb="1">
      <t>カオ</t>
    </rPh>
    <rPh sb="1" eb="3">
      <t>ジャシン</t>
    </rPh>
    <rPh sb="7" eb="9">
      <t>ベット</t>
    </rPh>
    <rPh sb="9" eb="11">
      <t>テイシュツ</t>
    </rPh>
    <rPh sb="13" eb="14">
      <t>オナ</t>
    </rPh>
    <rPh sb="15" eb="17">
      <t>シャシン</t>
    </rPh>
    <rPh sb="18" eb="20">
      <t>テンプ</t>
    </rPh>
    <phoneticPr fontId="16"/>
  </si>
  <si>
    <t>KA00009999</t>
    <phoneticPr fontId="7"/>
  </si>
  <si>
    <t>再応募理由</t>
    <rPh sb="0" eb="3">
      <t>サイオウボ</t>
    </rPh>
    <rPh sb="3" eb="5">
      <t>リユウ</t>
    </rPh>
    <phoneticPr fontId="7"/>
  </si>
  <si>
    <r>
      <rPr>
        <b/>
        <sz val="16"/>
        <color rgb="FFFF0000"/>
        <rFont val="メイリオ"/>
        <family val="3"/>
        <charset val="128"/>
      </rPr>
      <t xml:space="preserve">    </t>
    </r>
    <r>
      <rPr>
        <b/>
        <u val="double"/>
        <sz val="16"/>
        <color rgb="FFFF0000"/>
        <rFont val="メイリオ"/>
        <family val="3"/>
        <charset val="128"/>
      </rPr>
      <t>※「黄色セル」は必須入力です。ここまでの入力欄で入力漏れがないかどうかを確認してください。</t>
    </r>
    <rPh sb="24" eb="26">
      <t>ニュウリョク</t>
    </rPh>
    <rPh sb="26" eb="27">
      <t>ラン</t>
    </rPh>
    <rPh sb="28" eb="30">
      <t>ニュウリョク</t>
    </rPh>
    <rPh sb="30" eb="31">
      <t>モ</t>
    </rPh>
    <rPh sb="40" eb="42">
      <t>カクニン</t>
    </rPh>
    <phoneticPr fontId="18"/>
  </si>
  <si>
    <r>
      <rPr>
        <b/>
        <sz val="16"/>
        <color rgb="FFFF0000"/>
        <rFont val="メイリオ"/>
        <family val="3"/>
        <charset val="128"/>
      </rPr>
      <t xml:space="preserve">    </t>
    </r>
    <r>
      <rPr>
        <b/>
        <u val="double"/>
        <sz val="16"/>
        <color rgb="FFFF0000"/>
        <rFont val="メイリオ"/>
        <family val="3"/>
        <charset val="128"/>
      </rPr>
      <t>※「黄色セル」は必須入力です。入力漏れがないかどうかを確認してください。</t>
    </r>
    <rPh sb="19" eb="21">
      <t>ニュウリョク</t>
    </rPh>
    <rPh sb="21" eb="22">
      <t>モ</t>
    </rPh>
    <rPh sb="31" eb="33">
      <t>カクニン</t>
    </rPh>
    <phoneticPr fontId="18"/>
  </si>
  <si>
    <t>　　※交換留学は含めないでください。</t>
    <phoneticPr fontId="18"/>
  </si>
  <si>
    <t>　　時系列（古い順）で入力してください。</t>
    <rPh sb="6" eb="7">
      <t>フル</t>
    </rPh>
    <rPh sb="8" eb="9">
      <t>ジュン</t>
    </rPh>
    <phoneticPr fontId="18"/>
  </si>
  <si>
    <t>コードから大学名・国名が自動表示されます。第1希望で申請する留学先大学であることを確認してください。</t>
    <rPh sb="5" eb="7">
      <t>ダイガク</t>
    </rPh>
    <rPh sb="9" eb="10">
      <t>クニ</t>
    </rPh>
    <rPh sb="10" eb="11">
      <t>メイ</t>
    </rPh>
    <rPh sb="21" eb="22">
      <t>ダイ</t>
    </rPh>
    <rPh sb="23" eb="25">
      <t>キボウ</t>
    </rPh>
    <rPh sb="26" eb="28">
      <t>シンセイ</t>
    </rPh>
    <rPh sb="30" eb="32">
      <t>リュウガク</t>
    </rPh>
    <rPh sb="32" eb="33">
      <t>サキ</t>
    </rPh>
    <rPh sb="33" eb="35">
      <t>ダイガク</t>
    </rPh>
    <rPh sb="41" eb="43">
      <t>カクニン</t>
    </rPh>
    <phoneticPr fontId="15"/>
  </si>
  <si>
    <t>　◆特別枠への申請</t>
    <rPh sb="2" eb="4">
      <t>トクベツ</t>
    </rPh>
    <rPh sb="4" eb="5">
      <t>ワク</t>
    </rPh>
    <rPh sb="7" eb="9">
      <t>シンセイ</t>
    </rPh>
    <phoneticPr fontId="18"/>
  </si>
  <si>
    <t>年齢
（2025年４月１日現在)</t>
    <rPh sb="0" eb="2">
      <t>ネンレイ</t>
    </rPh>
    <phoneticPr fontId="15"/>
  </si>
  <si>
    <r>
      <t xml:space="preserve">　 </t>
    </r>
    <r>
      <rPr>
        <b/>
        <sz val="11"/>
        <rFont val="メイリオ"/>
        <family val="3"/>
        <charset val="128"/>
      </rPr>
      <t>写真貼付欄</t>
    </r>
    <rPh sb="2" eb="4">
      <t>シャシン</t>
    </rPh>
    <rPh sb="4" eb="6">
      <t>ハリツケ</t>
    </rPh>
    <rPh sb="6" eb="7">
      <t>ラン</t>
    </rPh>
    <phoneticPr fontId="18"/>
  </si>
  <si>
    <t>2025年4月1日現在の年齢</t>
    <rPh sb="4" eb="5">
      <t>ネン</t>
    </rPh>
    <rPh sb="6" eb="7">
      <t>ガツ</t>
    </rPh>
    <rPh sb="8" eb="9">
      <t>ニチ</t>
    </rPh>
    <rPh sb="9" eb="11">
      <t>ゲンザイ</t>
    </rPh>
    <rPh sb="12" eb="14">
      <t>ネンレイ</t>
    </rPh>
    <phoneticPr fontId="8"/>
  </si>
  <si>
    <t>2025年４月１日現在の年齢が自動表示されます。</t>
    <rPh sb="4" eb="5">
      <t>ネン</t>
    </rPh>
    <rPh sb="6" eb="7">
      <t>ガツ</t>
    </rPh>
    <rPh sb="8" eb="9">
      <t>ニチ</t>
    </rPh>
    <rPh sb="9" eb="11">
      <t>ゲンザイ</t>
    </rPh>
    <rPh sb="12" eb="14">
      <t>ネンレイ</t>
    </rPh>
    <rPh sb="15" eb="17">
      <t>ジドウ</t>
    </rPh>
    <rPh sb="17" eb="19">
      <t>ヒョウジ</t>
    </rPh>
    <phoneticPr fontId="15"/>
  </si>
  <si>
    <t>B21999999000</t>
    <phoneticPr fontId="7"/>
  </si>
  <si>
    <r>
      <t xml:space="preserve">採用されたことがある場合、採用時の個人番号を入力してください。
</t>
    </r>
    <r>
      <rPr>
        <u/>
        <sz val="9"/>
        <color rgb="FF000000"/>
        <rFont val="メイリオ"/>
        <family val="3"/>
        <charset val="128"/>
      </rPr>
      <t>※支援開始前辞退をしたことがある場合も個人番号を入力してください。番号がわからない場合は「2021年度採用」のように採用年度を書いてください。</t>
    </r>
    <rPh sb="0" eb="2">
      <t>サイヨウ</t>
    </rPh>
    <rPh sb="10" eb="12">
      <t>バアイ</t>
    </rPh>
    <rPh sb="13" eb="16">
      <t>サイヨウトキ</t>
    </rPh>
    <rPh sb="17" eb="21">
      <t>コジンバンゴウ</t>
    </rPh>
    <phoneticPr fontId="7"/>
  </si>
  <si>
    <t>2021年9月～2025年6月</t>
    <rPh sb="4" eb="5">
      <t>ネン</t>
    </rPh>
    <rPh sb="6" eb="7">
      <t>ガツ</t>
    </rPh>
    <rPh sb="12" eb="13">
      <t>ネン</t>
    </rPh>
    <rPh sb="14" eb="15">
      <t>ガツ</t>
    </rPh>
    <phoneticPr fontId="7"/>
  </si>
  <si>
    <t>G2199999900S、G2299999900S</t>
    <phoneticPr fontId="7"/>
  </si>
  <si>
    <r>
      <t xml:space="preserve">採用されたことがある場合、採用時の個人番号を全て入力してください。
</t>
    </r>
    <r>
      <rPr>
        <u/>
        <sz val="9"/>
        <rFont val="メイリオ"/>
        <family val="3"/>
        <charset val="128"/>
      </rPr>
      <t>※支援開始前辞退をしたことがある場合も個人番号を入力してください。番号がわからない場合は「2021年度採用」のように採用年度を書いてください。</t>
    </r>
    <rPh sb="0" eb="2">
      <t>サイヨウ</t>
    </rPh>
    <rPh sb="10" eb="12">
      <t>バアイ</t>
    </rPh>
    <rPh sb="13" eb="16">
      <t>サイヨウトキ</t>
    </rPh>
    <rPh sb="17" eb="21">
      <t>コジンバンゴウ</t>
    </rPh>
    <rPh sb="22" eb="23">
      <t>スベ</t>
    </rPh>
    <rPh sb="35" eb="37">
      <t>シエン</t>
    </rPh>
    <rPh sb="37" eb="40">
      <t>カイシマエ</t>
    </rPh>
    <rPh sb="40" eb="42">
      <t>ジタイ</t>
    </rPh>
    <rPh sb="50" eb="52">
      <t>バアイ</t>
    </rPh>
    <rPh sb="53" eb="57">
      <t>コジンバンゴウ</t>
    </rPh>
    <rPh sb="67" eb="69">
      <t>バンゴウ</t>
    </rPh>
    <rPh sb="75" eb="77">
      <t>バアイ</t>
    </rPh>
    <rPh sb="83" eb="85">
      <t>ネンド</t>
    </rPh>
    <rPh sb="85" eb="87">
      <t>サイヨウ</t>
    </rPh>
    <rPh sb="92" eb="96">
      <t>サイヨウネンド</t>
    </rPh>
    <rPh sb="97" eb="98">
      <t>カ</t>
    </rPh>
    <phoneticPr fontId="7"/>
  </si>
  <si>
    <t>2021年9月～2022年8月、2022年9月～2025年8月</t>
    <rPh sb="20" eb="21">
      <t>ネン</t>
    </rPh>
    <rPh sb="22" eb="23">
      <t>ガツ</t>
    </rPh>
    <rPh sb="28" eb="29">
      <t>ネン</t>
    </rPh>
    <rPh sb="30" eb="31">
      <t>ガツ</t>
    </rPh>
    <phoneticPr fontId="7"/>
  </si>
  <si>
    <r>
      <t xml:space="preserve">採用されたことがあり、支援を受けた又は現在支援を受けている（支援開始前を含む）場合で、かつ同じ区分で再応募する場合は、再応募に至った理由を入力してください。（100字以内）
</t>
    </r>
    <r>
      <rPr>
        <u/>
        <sz val="9"/>
        <rFont val="メイリオ"/>
        <family val="3"/>
        <charset val="128"/>
      </rPr>
      <t>※支援開始前辞退により支援を受けたことがない場合は入力不要です。</t>
    </r>
    <rPh sb="45" eb="46">
      <t>オナ</t>
    </rPh>
    <rPh sb="47" eb="49">
      <t>クブン</t>
    </rPh>
    <rPh sb="50" eb="53">
      <t>サイオウボ</t>
    </rPh>
    <rPh sb="55" eb="57">
      <t>バアイ</t>
    </rPh>
    <rPh sb="59" eb="62">
      <t>サイオウボ</t>
    </rPh>
    <rPh sb="63" eb="64">
      <t>イタ</t>
    </rPh>
    <rPh sb="66" eb="68">
      <t>リユウ</t>
    </rPh>
    <rPh sb="69" eb="71">
      <t>ニュウリョク</t>
    </rPh>
    <rPh sb="82" eb="83">
      <t>ジ</t>
    </rPh>
    <rPh sb="83" eb="85">
      <t>イナイ</t>
    </rPh>
    <rPh sb="112" eb="114">
      <t>ニュウリョク</t>
    </rPh>
    <rPh sb="114" eb="116">
      <t>フヨウ</t>
    </rPh>
    <phoneticPr fontId="7"/>
  </si>
  <si>
    <t>【確認】年齢
（2025年4月1日現在）</t>
    <rPh sb="1" eb="3">
      <t>カクニン</t>
    </rPh>
    <rPh sb="4" eb="6">
      <t>ネンレイ</t>
    </rPh>
    <rPh sb="17" eb="19">
      <t>ゲンザイ</t>
    </rPh>
    <phoneticPr fontId="7"/>
  </si>
  <si>
    <r>
      <t xml:space="preserve">2025年４月１日現在の年齢が自動表示されます。応募要件を満たしているか確認してください。
</t>
    </r>
    <r>
      <rPr>
        <b/>
        <u/>
        <sz val="9"/>
        <color rgb="FFFF0000"/>
        <rFont val="メイリオ"/>
        <family val="3"/>
        <charset val="128"/>
      </rPr>
      <t>※修士の学位を取得する場合は35歳未満、博士の学位を取得する場合は40歳未満であることが必要です。</t>
    </r>
    <rPh sb="1" eb="2">
      <t>クニ</t>
    </rPh>
    <rPh sb="52" eb="54">
      <t>バアイ</t>
    </rPh>
    <rPh sb="87" eb="89">
      <t>テツヅ</t>
    </rPh>
    <phoneticPr fontId="7"/>
  </si>
  <si>
    <r>
      <t xml:space="preserve">支援開始年月について、年・月をそれぞれ選択してください。
</t>
    </r>
    <r>
      <rPr>
        <b/>
        <u/>
        <sz val="9"/>
        <color rgb="FFFF0000"/>
        <rFont val="メイリオ"/>
        <family val="3"/>
        <charset val="128"/>
      </rPr>
      <t xml:space="preserve">※本制度は2025年4月から2026年3月の間に支援開始する人が対象です。
※支援開始月は正規の課程における新たな学年の授業開始月です。
</t>
    </r>
    <r>
      <rPr>
        <u/>
        <sz val="9"/>
        <rFont val="メイリオ"/>
        <family val="3"/>
        <charset val="128"/>
      </rPr>
      <t>※正規の授業開始前に実施される語学研修やオリエンテーションは期間に含めないでください。</t>
    </r>
    <rPh sb="0" eb="2">
      <t>シエン</t>
    </rPh>
    <rPh sb="2" eb="4">
      <t>カイシ</t>
    </rPh>
    <rPh sb="4" eb="6">
      <t>ネンゲツ</t>
    </rPh>
    <rPh sb="11" eb="12">
      <t>トシ</t>
    </rPh>
    <rPh sb="13" eb="14">
      <t>ツキ</t>
    </rPh>
    <rPh sb="19" eb="21">
      <t>センタク</t>
    </rPh>
    <rPh sb="68" eb="70">
      <t>シエン</t>
    </rPh>
    <rPh sb="70" eb="72">
      <t>カイシ</t>
    </rPh>
    <rPh sb="72" eb="73">
      <t>ツキ</t>
    </rPh>
    <rPh sb="83" eb="84">
      <t>アラ</t>
    </rPh>
    <rPh sb="86" eb="88">
      <t>ガクネン</t>
    </rPh>
    <phoneticPr fontId="7"/>
  </si>
  <si>
    <r>
      <t xml:space="preserve">「特別枠コード」シートを参照し、該当する特別枠コードを入力してください。
</t>
    </r>
    <r>
      <rPr>
        <u/>
        <sz val="9"/>
        <color rgb="FF000000"/>
        <rFont val="メイリオ"/>
        <family val="3"/>
        <charset val="128"/>
      </rPr>
      <t>※リストの大学以外の大学を特別枠として申請する場合は、特別枠対象大学と同等以上であることを留学先大学情報根拠資料別添⑧で説明しますので、「根拠資料別添⑧で説明」を選択してください。</t>
    </r>
    <rPh sb="1" eb="3">
      <t>トクベツ</t>
    </rPh>
    <rPh sb="3" eb="4">
      <t>ワク</t>
    </rPh>
    <rPh sb="20" eb="22">
      <t>トクベツ</t>
    </rPh>
    <rPh sb="22" eb="23">
      <t>ワク</t>
    </rPh>
    <rPh sb="64" eb="66">
      <t>トクベツ</t>
    </rPh>
    <rPh sb="66" eb="67">
      <t>ワク</t>
    </rPh>
    <rPh sb="67" eb="69">
      <t>タイショウ</t>
    </rPh>
    <rPh sb="69" eb="71">
      <t>ダイガク</t>
    </rPh>
    <rPh sb="72" eb="74">
      <t>ドウトウ</t>
    </rPh>
    <rPh sb="74" eb="76">
      <t>イジョウ</t>
    </rPh>
    <rPh sb="82" eb="84">
      <t>リュウガク</t>
    </rPh>
    <rPh sb="84" eb="85">
      <t>サキ</t>
    </rPh>
    <rPh sb="85" eb="87">
      <t>ダイガク</t>
    </rPh>
    <rPh sb="87" eb="89">
      <t>ジョウホウ</t>
    </rPh>
    <rPh sb="89" eb="91">
      <t>コンキョ</t>
    </rPh>
    <rPh sb="91" eb="93">
      <t>シリョウ</t>
    </rPh>
    <rPh sb="93" eb="95">
      <t>ベッテン</t>
    </rPh>
    <rPh sb="97" eb="99">
      <t>セツメイ</t>
    </rPh>
    <rPh sb="106" eb="108">
      <t>コンキョ</t>
    </rPh>
    <rPh sb="108" eb="110">
      <t>シリョウ</t>
    </rPh>
    <rPh sb="110" eb="112">
      <t>ベッテン</t>
    </rPh>
    <rPh sb="114" eb="116">
      <t>セツメイ</t>
    </rPh>
    <phoneticPr fontId="7"/>
  </si>
  <si>
    <t>【確認】年齢（2025年４月１日現在）</t>
    <rPh sb="1" eb="3">
      <t>カクニン</t>
    </rPh>
    <rPh sb="4" eb="6">
      <t>ネンレイ</t>
    </rPh>
    <rPh sb="16" eb="18">
      <t>ゲンザイ</t>
    </rPh>
    <phoneticPr fontId="7"/>
  </si>
  <si>
    <r>
      <t xml:space="preserve">直近の在籍課程の成績証明書に記載されているGPA（4.00満点）を入力してください。直近の在籍課程の成績が4.00満点のGPAに対応していない場合は、「GPA計算書（様式リ-1）」で算出したGPAを入力して下さい。
</t>
    </r>
    <r>
      <rPr>
        <b/>
        <u/>
        <sz val="9"/>
        <color rgb="FFFF0000"/>
        <rFont val="メイリオ"/>
        <family val="3"/>
        <charset val="128"/>
      </rPr>
      <t>※総在籍期間における累積GPAが3.00（4.00満点）以上であることが必要です。GPA3.00（4.00満点）以下の場合は応募できません。</t>
    </r>
    <rPh sb="0" eb="2">
      <t>チョッキン</t>
    </rPh>
    <rPh sb="3" eb="5">
      <t>ザイセキ</t>
    </rPh>
    <rPh sb="5" eb="7">
      <t>カテイ</t>
    </rPh>
    <rPh sb="8" eb="10">
      <t>セイセキ</t>
    </rPh>
    <rPh sb="10" eb="13">
      <t>ショウメイショ</t>
    </rPh>
    <rPh sb="14" eb="16">
      <t>キサイ</t>
    </rPh>
    <rPh sb="29" eb="31">
      <t>マンテン</t>
    </rPh>
    <rPh sb="33" eb="35">
      <t>ニュウリョク</t>
    </rPh>
    <rPh sb="57" eb="59">
      <t>マンテン</t>
    </rPh>
    <rPh sb="91" eb="93">
      <t>サンシュツ</t>
    </rPh>
    <rPh sb="99" eb="101">
      <t>ニュウリョク</t>
    </rPh>
    <rPh sb="144" eb="146">
      <t>ヒツヨウ</t>
    </rPh>
    <rPh sb="164" eb="166">
      <t>イカ</t>
    </rPh>
    <rPh sb="167" eb="169">
      <t>バアイ</t>
    </rPh>
    <rPh sb="170" eb="172">
      <t>オウボ</t>
    </rPh>
    <phoneticPr fontId="7"/>
  </si>
  <si>
    <t>　　※ここまでの入力内容により要件を満たしていない場合はグレーアウトされます。要件を全て満たし、特別枠に申請する場合のみ入力してください。</t>
    <rPh sb="8" eb="10">
      <t>ニュウリョク</t>
    </rPh>
    <rPh sb="10" eb="12">
      <t>ナイヨウ</t>
    </rPh>
    <rPh sb="15" eb="17">
      <t>ヨウケン</t>
    </rPh>
    <rPh sb="18" eb="19">
      <t>ミ</t>
    </rPh>
    <rPh sb="25" eb="27">
      <t>バアイ</t>
    </rPh>
    <rPh sb="39" eb="41">
      <t>ヨウケン</t>
    </rPh>
    <rPh sb="42" eb="43">
      <t>スベ</t>
    </rPh>
    <rPh sb="44" eb="45">
      <t>ミ</t>
    </rPh>
    <rPh sb="48" eb="50">
      <t>トクベツ</t>
    </rPh>
    <rPh sb="50" eb="51">
      <t>ワク</t>
    </rPh>
    <rPh sb="52" eb="54">
      <t>シンセイ</t>
    </rPh>
    <rPh sb="56" eb="58">
      <t>バアイ</t>
    </rPh>
    <rPh sb="60" eb="62">
      <t>ニュウリョク</t>
    </rPh>
    <phoneticPr fontId="18"/>
  </si>
  <si>
    <t>ベナン共和国</t>
  </si>
  <si>
    <t>レソト</t>
  </si>
  <si>
    <t>北マケドニア</t>
  </si>
  <si>
    <t>2025年度　海外留学支援制度　国・地域コード</t>
    <rPh sb="4" eb="5">
      <t>ネン</t>
    </rPh>
    <rPh sb="5" eb="6">
      <t>ド</t>
    </rPh>
    <rPh sb="7" eb="9">
      <t>カイガイ</t>
    </rPh>
    <rPh sb="9" eb="11">
      <t>リュウガク</t>
    </rPh>
    <rPh sb="11" eb="13">
      <t>シエン</t>
    </rPh>
    <rPh sb="13" eb="15">
      <t>セイド</t>
    </rPh>
    <rPh sb="16" eb="17">
      <t>クニ</t>
    </rPh>
    <rPh sb="18" eb="20">
      <t>チイキ</t>
    </rPh>
    <phoneticPr fontId="18"/>
  </si>
  <si>
    <t>アジア</t>
    <phoneticPr fontId="8"/>
  </si>
  <si>
    <t>中近東</t>
    <phoneticPr fontId="8"/>
  </si>
  <si>
    <t>アフリカ</t>
    <phoneticPr fontId="8"/>
  </si>
  <si>
    <t>北米</t>
    <phoneticPr fontId="8"/>
  </si>
  <si>
    <t>オセアニア</t>
    <phoneticPr fontId="8"/>
  </si>
  <si>
    <t>ヨーロッパ</t>
    <phoneticPr fontId="8"/>
  </si>
  <si>
    <t>その他</t>
    <rPh sb="2" eb="3">
      <t>タ</t>
    </rPh>
    <phoneticPr fontId="18"/>
  </si>
  <si>
    <t>顔写真</t>
    <rPh sb="0" eb="1">
      <t>カオ</t>
    </rPh>
    <rPh sb="1" eb="3">
      <t>ジャシン</t>
    </rPh>
    <phoneticPr fontId="7"/>
  </si>
  <si>
    <t>「専門分野コード」シートを参照し、専門分野に一番近いものを一つ選んで、コードを入力してください。いくつかの分野を横断する場合は、一番近いものを選択してください。</t>
    <phoneticPr fontId="7"/>
  </si>
  <si>
    <t>コードから大学名・国名が自動表示されます。第2希望で申請する留学先大学であることを確認してください。</t>
    <rPh sb="5" eb="7">
      <t>ダイガク</t>
    </rPh>
    <rPh sb="9" eb="10">
      <t>クニ</t>
    </rPh>
    <rPh sb="10" eb="11">
      <t>メイ</t>
    </rPh>
    <rPh sb="21" eb="22">
      <t>ダイ</t>
    </rPh>
    <rPh sb="23" eb="25">
      <t>キボウ</t>
    </rPh>
    <rPh sb="26" eb="28">
      <t>シンセイ</t>
    </rPh>
    <rPh sb="30" eb="32">
      <t>リュウガク</t>
    </rPh>
    <rPh sb="32" eb="33">
      <t>サキ</t>
    </rPh>
    <rPh sb="33" eb="35">
      <t>ダイガク</t>
    </rPh>
    <rPh sb="41" eb="43">
      <t>カクニン</t>
    </rPh>
    <phoneticPr fontId="15"/>
  </si>
  <si>
    <r>
      <t xml:space="preserve">応募時の状況
</t>
    </r>
    <r>
      <rPr>
        <b/>
        <sz val="9"/>
        <color theme="1"/>
        <rFont val="メイリオ"/>
        <family val="3"/>
        <charset val="128"/>
      </rPr>
      <t>【※2024年10月10日時点】</t>
    </r>
    <rPh sb="0" eb="3">
      <t>オウボトキ</t>
    </rPh>
    <rPh sb="4" eb="6">
      <t>ジョウキョウ</t>
    </rPh>
    <rPh sb="13" eb="14">
      <t>ネン</t>
    </rPh>
    <rPh sb="16" eb="17">
      <t>ガツ</t>
    </rPh>
    <rPh sb="19" eb="20">
      <t>ニチ</t>
    </rPh>
    <rPh sb="20" eb="22">
      <t>ジテン</t>
    </rPh>
    <phoneticPr fontId="7"/>
  </si>
  <si>
    <r>
      <t xml:space="preserve">応募時の所属先
</t>
    </r>
    <r>
      <rPr>
        <b/>
        <sz val="9"/>
        <color theme="1"/>
        <rFont val="メイリオ"/>
        <family val="3"/>
        <charset val="128"/>
      </rPr>
      <t>【※2024年10月10日時点】</t>
    </r>
    <rPh sb="0" eb="3">
      <t>オウボトキ</t>
    </rPh>
    <rPh sb="4" eb="6">
      <t>ショゾク</t>
    </rPh>
    <rPh sb="6" eb="7">
      <t>サキ</t>
    </rPh>
    <phoneticPr fontId="7"/>
  </si>
  <si>
    <r>
      <t xml:space="preserve">応募時の状況
</t>
    </r>
    <r>
      <rPr>
        <sz val="9"/>
        <color rgb="FF000000"/>
        <rFont val="ＭＳ Ｐゴシック"/>
        <family val="3"/>
        <charset val="128"/>
      </rPr>
      <t>（2024年10月10日時点）</t>
    </r>
    <rPh sb="0" eb="2">
      <t>オウボ</t>
    </rPh>
    <rPh sb="2" eb="3">
      <t>ジ</t>
    </rPh>
    <rPh sb="4" eb="6">
      <t>ジョウキョウ</t>
    </rPh>
    <rPh sb="12" eb="13">
      <t>ネン</t>
    </rPh>
    <rPh sb="15" eb="16">
      <t>ガツ</t>
    </rPh>
    <rPh sb="18" eb="19">
      <t>ニチ</t>
    </rPh>
    <rPh sb="19" eb="21">
      <t>ジテン</t>
    </rPh>
    <phoneticPr fontId="8"/>
  </si>
  <si>
    <t>03-1111-2222</t>
    <phoneticPr fontId="7"/>
  </si>
  <si>
    <r>
      <t xml:space="preserve">応募時の学位取得状況
</t>
    </r>
    <r>
      <rPr>
        <b/>
        <sz val="9"/>
        <color theme="1"/>
        <rFont val="メイリオ"/>
        <family val="3"/>
        <charset val="128"/>
      </rPr>
      <t>【※2024年10月10日時点】</t>
    </r>
    <phoneticPr fontId="7"/>
  </si>
  <si>
    <t>支援希望課程に在籍中（第５学年）</t>
    <rPh sb="0" eb="2">
      <t>シエン</t>
    </rPh>
    <rPh sb="2" eb="4">
      <t>キボウ</t>
    </rPh>
    <rPh sb="4" eb="6">
      <t>カテイ</t>
    </rPh>
    <rPh sb="7" eb="9">
      <t>ザイセキ</t>
    </rPh>
    <rPh sb="9" eb="10">
      <t>ナカ</t>
    </rPh>
    <phoneticPr fontId="4"/>
  </si>
  <si>
    <r>
      <rPr>
        <b/>
        <u/>
        <sz val="11"/>
        <color theme="1"/>
        <rFont val="メイリオ"/>
        <family val="3"/>
        <charset val="128"/>
      </rPr>
      <t>赤枠内に顔写真を添付してください。</t>
    </r>
    <r>
      <rPr>
        <b/>
        <sz val="11"/>
        <color theme="1"/>
        <rFont val="メイリオ"/>
        <family val="3"/>
        <charset val="128"/>
      </rPr>
      <t>　　　
（縦横の比率 40mm×30mm、600×450ピクセル程度）　　　　　　　　　　　　　　　　</t>
    </r>
    <rPh sb="0" eb="1">
      <t>アカ</t>
    </rPh>
    <rPh sb="2" eb="3">
      <t>ナイ</t>
    </rPh>
    <rPh sb="4" eb="5">
      <t>カオ</t>
    </rPh>
    <phoneticPr fontId="6"/>
  </si>
  <si>
    <r>
      <t xml:space="preserve">特別枠への申請を希望する場合は選択してください。
</t>
    </r>
    <r>
      <rPr>
        <b/>
        <u/>
        <sz val="9"/>
        <color rgb="FF000000"/>
        <rFont val="メイリオ"/>
        <family val="3"/>
        <charset val="128"/>
      </rPr>
      <t>※特別枠について、詳細は募集要項を確認してください。</t>
    </r>
    <r>
      <rPr>
        <sz val="9"/>
        <color rgb="FF000000"/>
        <rFont val="メイリオ"/>
        <family val="3"/>
        <charset val="128"/>
      </rPr>
      <t xml:space="preserve">
</t>
    </r>
    <r>
      <rPr>
        <b/>
        <u/>
        <sz val="9"/>
        <color rgb="FF000000"/>
        <rFont val="メイリオ"/>
        <family val="3"/>
        <charset val="128"/>
      </rPr>
      <t>※特別枠に申請するためには、以下の要件を全て満たしている必要があります。</t>
    </r>
    <r>
      <rPr>
        <sz val="9"/>
        <color rgb="FF000000"/>
        <rFont val="メイリオ"/>
        <family val="3"/>
        <charset val="128"/>
      </rPr>
      <t xml:space="preserve">
・課程：博士課程
・留学先大学：特別枠対象大学として指定する大学（「特別枠コード」）
                       又は、リストの大学以外の大学を特別枠として申請する場合は、別添説明様式を提出する
・専門分野：指定する分野（「専門分野コード」の11~66）
・審査分野：自然科学分野</t>
    </r>
    <rPh sb="115" eb="117">
      <t>シテイ</t>
    </rPh>
    <rPh sb="119" eb="121">
      <t>ダイガク</t>
    </rPh>
    <rPh sb="123" eb="125">
      <t>トクベツ</t>
    </rPh>
    <rPh sb="125" eb="126">
      <t>ワク</t>
    </rPh>
    <rPh sb="155" eb="156">
      <t>マタ</t>
    </rPh>
    <rPh sb="184" eb="186">
      <t>ベッテン</t>
    </rPh>
    <rPh sb="186" eb="188">
      <t>セツメイ</t>
    </rPh>
    <rPh sb="188" eb="190">
      <t>ヨウシキ</t>
    </rPh>
    <rPh sb="191" eb="193">
      <t>テイシュツ</t>
    </rPh>
    <rPh sb="202" eb="204">
      <t>シテイ</t>
    </rPh>
    <rPh sb="206" eb="208">
      <t>ブンヤ</t>
    </rPh>
    <phoneticPr fontId="4"/>
  </si>
  <si>
    <r>
      <t xml:space="preserve">特別枠への申請を希望する場合は選択してください。
</t>
    </r>
    <r>
      <rPr>
        <b/>
        <u/>
        <sz val="9"/>
        <color rgb="FF000000"/>
        <rFont val="メイリオ"/>
        <family val="3"/>
        <charset val="128"/>
      </rPr>
      <t>※特別枠について、詳細は募集要項を確認してください。</t>
    </r>
    <r>
      <rPr>
        <b/>
        <sz val="9"/>
        <color rgb="FF000000"/>
        <rFont val="メイリオ"/>
        <family val="3"/>
        <charset val="128"/>
      </rPr>
      <t xml:space="preserve">
</t>
    </r>
    <r>
      <rPr>
        <b/>
        <u/>
        <sz val="9"/>
        <color rgb="FF000000"/>
        <rFont val="メイリオ"/>
        <family val="3"/>
        <charset val="128"/>
      </rPr>
      <t>※特別枠に申請するためには、以下の要件を全て満たしている必要があります。</t>
    </r>
    <r>
      <rPr>
        <sz val="9"/>
        <color rgb="FF000000"/>
        <rFont val="メイリオ"/>
        <family val="3"/>
        <charset val="128"/>
      </rPr>
      <t xml:space="preserve">
・課程：博士課程
・留学先大学：特別枠対象大学として指定する大学（「特別枠コード」）
                       又は、リストの大学以外の大学を特別枠として申請する場合は、別添説明様式を提出する
・専門分野：指定する分野（「専門分野コード」の11~66）
・審査分野：自然科学分野</t>
    </r>
    <rPh sb="115" eb="117">
      <t>シテイ</t>
    </rPh>
    <rPh sb="119" eb="121">
      <t>ダイガク</t>
    </rPh>
    <rPh sb="123" eb="125">
      <t>トクベツ</t>
    </rPh>
    <rPh sb="125" eb="126">
      <t>ワク</t>
    </rPh>
    <rPh sb="155" eb="156">
      <t>マタ</t>
    </rPh>
    <rPh sb="184" eb="186">
      <t>ベッテン</t>
    </rPh>
    <rPh sb="186" eb="188">
      <t>セツメイ</t>
    </rPh>
    <rPh sb="188" eb="190">
      <t>ヨウシキ</t>
    </rPh>
    <rPh sb="191" eb="193">
      <t>テイシュツ</t>
    </rPh>
    <rPh sb="202" eb="204">
      <t>シテイ</t>
    </rPh>
    <rPh sb="206" eb="208">
      <t>ブンヤ</t>
    </rPh>
    <phoneticPr fontId="4"/>
  </si>
  <si>
    <r>
      <t xml:space="preserve">上記「専門分野コード」で指定する審査分野ではなく、もう一方の分野での審査を希望する場合は選択してください。
</t>
    </r>
    <r>
      <rPr>
        <b/>
        <u/>
        <sz val="9"/>
        <rFont val="メイリオ"/>
        <family val="3"/>
        <charset val="128"/>
      </rPr>
      <t>※審査分野を変更しない場合は入力不要です。</t>
    </r>
    <rPh sb="0" eb="2">
      <t>ジョウキ</t>
    </rPh>
    <rPh sb="12" eb="14">
      <t>シテイ</t>
    </rPh>
    <rPh sb="16" eb="18">
      <t>シンサ</t>
    </rPh>
    <rPh sb="18" eb="20">
      <t>ブンヤ</t>
    </rPh>
    <rPh sb="27" eb="29">
      <t>イッポウ</t>
    </rPh>
    <rPh sb="30" eb="32">
      <t>ブンヤ</t>
    </rPh>
    <rPh sb="34" eb="36">
      <t>シンサ</t>
    </rPh>
    <rPh sb="37" eb="39">
      <t>キボウ</t>
    </rPh>
    <rPh sb="41" eb="43">
      <t>バアイ</t>
    </rPh>
    <rPh sb="44" eb="46">
      <t>センタク</t>
    </rPh>
    <rPh sb="55" eb="57">
      <t>シンサ</t>
    </rPh>
    <rPh sb="57" eb="59">
      <t>ブンヤ</t>
    </rPh>
    <rPh sb="60" eb="62">
      <t>ヘンコウ</t>
    </rPh>
    <phoneticPr fontId="7"/>
  </si>
  <si>
    <t>審査分野の選択理由を入力してください。（200字以内）
※「専門分野コード」で指定する審査分野から変更した場合は、その妥当性も確認の上審査されます。</t>
    <rPh sb="0" eb="2">
      <t>シンサ</t>
    </rPh>
    <rPh sb="2" eb="4">
      <t>ブンヤ</t>
    </rPh>
    <rPh sb="5" eb="7">
      <t>センタク</t>
    </rPh>
    <rPh sb="7" eb="9">
      <t>リユウ</t>
    </rPh>
    <rPh sb="10" eb="12">
      <t>ニュウリョク</t>
    </rPh>
    <rPh sb="23" eb="24">
      <t>ジ</t>
    </rPh>
    <rPh sb="24" eb="26">
      <t>イナイ</t>
    </rPh>
    <rPh sb="39" eb="41">
      <t>シテイ</t>
    </rPh>
    <rPh sb="43" eb="45">
      <t>シンサ</t>
    </rPh>
    <rPh sb="59" eb="62">
      <t>ダトウセイ</t>
    </rPh>
    <rPh sb="63" eb="65">
      <t>カクニン</t>
    </rPh>
    <rPh sb="66" eb="67">
      <t>ウエ</t>
    </rPh>
    <rPh sb="67" eb="69">
      <t>シンサ</t>
    </rPh>
    <phoneticPr fontId="7"/>
  </si>
  <si>
    <r>
      <t xml:space="preserve">応募時の状況（赤枠の項目で「あり」を選択）が自動表示されます。
</t>
    </r>
    <r>
      <rPr>
        <b/>
        <u/>
        <sz val="9"/>
        <color theme="1"/>
        <rFont val="メイリオ"/>
        <family val="3"/>
        <charset val="128"/>
      </rPr>
      <t>※「応募時」は、2024年10月10日時点を指します。願書作成時点ではまだ確定していない情報は入力不要です。</t>
    </r>
    <rPh sb="22" eb="24">
      <t>ジドウ</t>
    </rPh>
    <rPh sb="24" eb="26">
      <t>ヒョウジ</t>
    </rPh>
    <rPh sb="34" eb="36">
      <t>オウボ</t>
    </rPh>
    <rPh sb="36" eb="37">
      <t>ジ</t>
    </rPh>
    <rPh sb="44" eb="45">
      <t>ネン</t>
    </rPh>
    <rPh sb="47" eb="48">
      <t>ガツ</t>
    </rPh>
    <rPh sb="50" eb="51">
      <t>ニチ</t>
    </rPh>
    <rPh sb="51" eb="53">
      <t>ジテン</t>
    </rPh>
    <rPh sb="54" eb="55">
      <t>サ</t>
    </rPh>
    <rPh sb="59" eb="61">
      <t>ガンショ</t>
    </rPh>
    <rPh sb="61" eb="63">
      <t>サクセイ</t>
    </rPh>
    <rPh sb="63" eb="65">
      <t>ジテン</t>
    </rPh>
    <rPh sb="69" eb="71">
      <t>カクテイ</t>
    </rPh>
    <rPh sb="76" eb="78">
      <t>ジョウホウ</t>
    </rPh>
    <rPh sb="79" eb="81">
      <t>ニュウリョク</t>
    </rPh>
    <rPh sb="81" eb="83">
      <t>フヨウ</t>
    </rPh>
    <phoneticPr fontId="2"/>
  </si>
  <si>
    <r>
      <rPr>
        <b/>
        <sz val="11"/>
        <color rgb="FFFF0000"/>
        <rFont val="メイリオ"/>
        <family val="3"/>
        <charset val="128"/>
      </rPr>
      <t>　　</t>
    </r>
    <r>
      <rPr>
        <b/>
        <u/>
        <sz val="11"/>
        <color rgb="FFFF0000"/>
        <rFont val="メイリオ"/>
        <family val="3"/>
        <charset val="128"/>
      </rPr>
      <t>※応募時（2024年10月10日時点）に</t>
    </r>
    <r>
      <rPr>
        <b/>
        <u/>
        <sz val="12"/>
        <color rgb="FFFF0000"/>
        <rFont val="メイリオ"/>
        <family val="3"/>
        <charset val="128"/>
      </rPr>
      <t>在籍している大学の情報までを</t>
    </r>
    <r>
      <rPr>
        <b/>
        <u/>
        <sz val="11"/>
        <color rgb="FFFF0000"/>
        <rFont val="メイリオ"/>
        <family val="3"/>
        <charset val="128"/>
      </rPr>
      <t>入力してください。願書作成時点ではまだ確定していない情報は入力不要です。</t>
    </r>
    <rPh sb="3" eb="5">
      <t>オウボ</t>
    </rPh>
    <rPh sb="5" eb="6">
      <t>ジ</t>
    </rPh>
    <rPh sb="11" eb="12">
      <t>ネン</t>
    </rPh>
    <rPh sb="14" eb="15">
      <t>ガツ</t>
    </rPh>
    <rPh sb="17" eb="18">
      <t>ニチ</t>
    </rPh>
    <rPh sb="18" eb="20">
      <t>ジテン</t>
    </rPh>
    <phoneticPr fontId="18"/>
  </si>
  <si>
    <t>審査希望分野</t>
    <rPh sb="0" eb="4">
      <t>シンサキボウ</t>
    </rPh>
    <rPh sb="4" eb="6">
      <t>ブンヤ</t>
    </rPh>
    <phoneticPr fontId="7"/>
  </si>
  <si>
    <t>応募時の学位取得状況
【※2024年10月10日時点】
学士号</t>
    <rPh sb="28" eb="31">
      <t>ガクシゴウ</t>
    </rPh>
    <phoneticPr fontId="7"/>
  </si>
  <si>
    <t>応募時の学位取得状況
【※2024年10月10日時点】
修士号</t>
    <rPh sb="28" eb="31">
      <t>シュウシゴウ</t>
    </rPh>
    <phoneticPr fontId="7"/>
  </si>
  <si>
    <t>応募時の学位取得状況
【※2024年10月10日時点】
博士号</t>
    <rPh sb="28" eb="31">
      <t>ハカセゴウ</t>
    </rPh>
    <phoneticPr fontId="7"/>
  </si>
  <si>
    <t>海外留学支援制度（大学院学位取得型/長期派遣）応募実績</t>
    <rPh sb="0" eb="4">
      <t>カイガイリュウガク</t>
    </rPh>
    <rPh sb="4" eb="8">
      <t>シエンセイド</t>
    </rPh>
    <rPh sb="9" eb="12">
      <t>ダイガクイン</t>
    </rPh>
    <rPh sb="12" eb="17">
      <t>ガクイシュトクガタ</t>
    </rPh>
    <rPh sb="18" eb="20">
      <t>チョウキ</t>
    </rPh>
    <rPh sb="20" eb="22">
      <t>ハケン</t>
    </rPh>
    <phoneticPr fontId="7"/>
  </si>
  <si>
    <t>JASSO以外海外留学奨学金受給実績</t>
    <rPh sb="5" eb="7">
      <t>イガイ</t>
    </rPh>
    <rPh sb="7" eb="9">
      <t>カイガイ</t>
    </rPh>
    <rPh sb="9" eb="11">
      <t>リュウガク</t>
    </rPh>
    <rPh sb="11" eb="14">
      <t>ショウガクキン</t>
    </rPh>
    <rPh sb="14" eb="16">
      <t>ジュキュウ</t>
    </rPh>
    <rPh sb="16" eb="18">
      <t>ジッセキ</t>
    </rPh>
    <phoneticPr fontId="7"/>
  </si>
  <si>
    <t>JASSO以外海外留学奨学金申請中又は受給予定</t>
    <phoneticPr fontId="7"/>
  </si>
  <si>
    <t>渡航歴_渡航目的（大学院1回目）</t>
    <rPh sb="0" eb="3">
      <t>トコウレキ</t>
    </rPh>
    <rPh sb="4" eb="8">
      <t>トコウモクテキ</t>
    </rPh>
    <rPh sb="11" eb="12">
      <t>イン</t>
    </rPh>
    <rPh sb="13" eb="15">
      <t>カイメ</t>
    </rPh>
    <phoneticPr fontId="20"/>
  </si>
  <si>
    <t>渡航歴_渡航目的（大学院2回目）</t>
    <rPh sb="0" eb="3">
      <t>トコウレキ</t>
    </rPh>
    <rPh sb="4" eb="8">
      <t>トコウモクテキ</t>
    </rPh>
    <rPh sb="11" eb="12">
      <t>イン</t>
    </rPh>
    <rPh sb="13" eb="15">
      <t>カイメ</t>
    </rPh>
    <phoneticPr fontId="20"/>
  </si>
  <si>
    <t>渡航歴_期間（大学院1回目）</t>
    <rPh sb="0" eb="3">
      <t>トコウレキ</t>
    </rPh>
    <rPh sb="4" eb="6">
      <t>キカン</t>
    </rPh>
    <rPh sb="9" eb="10">
      <t>イン</t>
    </rPh>
    <rPh sb="11" eb="13">
      <t>カイメ</t>
    </rPh>
    <phoneticPr fontId="20"/>
  </si>
  <si>
    <t>渡航歴_期間（大学院2回目）</t>
    <rPh sb="0" eb="3">
      <t>トコウレキ</t>
    </rPh>
    <rPh sb="4" eb="6">
      <t>キカン</t>
    </rPh>
    <rPh sb="9" eb="10">
      <t>イン</t>
    </rPh>
    <rPh sb="11" eb="13">
      <t>カイメ</t>
    </rPh>
    <phoneticPr fontId="20"/>
  </si>
  <si>
    <t>渡航歴_渡航先（大学院2回目）</t>
    <rPh sb="0" eb="3">
      <t>トコウレキ</t>
    </rPh>
    <rPh sb="4" eb="6">
      <t>トコウ</t>
    </rPh>
    <rPh sb="10" eb="11">
      <t>イン</t>
    </rPh>
    <rPh sb="12" eb="14">
      <t>カイメ</t>
    </rPh>
    <phoneticPr fontId="20"/>
  </si>
  <si>
    <t>渡航歴_渡航先（大学院1回目）</t>
    <rPh sb="0" eb="3">
      <t>トコウレキ</t>
    </rPh>
    <rPh sb="4" eb="6">
      <t>トコウ</t>
    </rPh>
    <rPh sb="10" eb="11">
      <t>イン</t>
    </rPh>
    <rPh sb="12" eb="14">
      <t>カイメ</t>
    </rPh>
    <phoneticPr fontId="20"/>
  </si>
  <si>
    <t>年齢
（2025年４月１日現在)</t>
    <rPh sb="0" eb="2">
      <t>ネンレイ</t>
    </rPh>
    <phoneticPr fontId="1"/>
  </si>
  <si>
    <t>応募時の状況【2024年10月10日時点】</t>
    <rPh sb="0" eb="3">
      <t>オウボトキ</t>
    </rPh>
    <rPh sb="4" eb="5">
      <t>ジョウ</t>
    </rPh>
    <rPh sb="11" eb="12">
      <t>ネン</t>
    </rPh>
    <rPh sb="14" eb="15">
      <t>ガツ</t>
    </rPh>
    <rPh sb="17" eb="18">
      <t>ニチ</t>
    </rPh>
    <rPh sb="18" eb="20">
      <t>ジテン</t>
    </rPh>
    <phoneticPr fontId="22"/>
  </si>
  <si>
    <r>
      <t xml:space="preserve">在職中
</t>
    </r>
    <r>
      <rPr>
        <sz val="6"/>
        <color theme="1"/>
        <rFont val="メイリオ"/>
        <family val="3"/>
        <charset val="128"/>
      </rPr>
      <t>［※フルタイムより短い時間での雇用は除く］</t>
    </r>
    <rPh sb="0" eb="2">
      <t>ザイショク</t>
    </rPh>
    <rPh sb="2" eb="3">
      <t>ナカ</t>
    </rPh>
    <phoneticPr fontId="4"/>
  </si>
  <si>
    <t>選択理由</t>
    <rPh sb="0" eb="2">
      <t>センタク</t>
    </rPh>
    <rPh sb="2" eb="4">
      <t>リユウ</t>
    </rPh>
    <phoneticPr fontId="22"/>
  </si>
  <si>
    <t>給付型海外留学奨学金応募実績</t>
    <rPh sb="0" eb="5">
      <t>キュウフガタカイガイ</t>
    </rPh>
    <rPh sb="5" eb="7">
      <t>リュウガク</t>
    </rPh>
    <rPh sb="7" eb="10">
      <t>ショウガクキン</t>
    </rPh>
    <rPh sb="10" eb="12">
      <t>オウボ</t>
    </rPh>
    <rPh sb="12" eb="14">
      <t>ジッセキ</t>
    </rPh>
    <phoneticPr fontId="7"/>
  </si>
  <si>
    <t>海外留学支援制度（学部学位取得型）応募実績</t>
    <rPh sb="0" eb="4">
      <t>カイガイリュウガク</t>
    </rPh>
    <rPh sb="4" eb="8">
      <t>シエンセイド</t>
    </rPh>
    <rPh sb="9" eb="11">
      <t>ガクブ</t>
    </rPh>
    <rPh sb="11" eb="13">
      <t>ガクイ</t>
    </rPh>
    <rPh sb="13" eb="16">
      <t>シュトクガタ</t>
    </rPh>
    <rPh sb="17" eb="19">
      <t>オウボ</t>
    </rPh>
    <rPh sb="19" eb="21">
      <t>ジッセキ</t>
    </rPh>
    <phoneticPr fontId="7"/>
  </si>
  <si>
    <t>留学先大学1_取得予定学位【確認】年齢
（2025年4月1日現在）</t>
    <phoneticPr fontId="7"/>
  </si>
  <si>
    <t>第1希望_特別枠への申請</t>
    <rPh sb="0" eb="1">
      <t>ダイ</t>
    </rPh>
    <rPh sb="2" eb="4">
      <t>キボウ</t>
    </rPh>
    <rPh sb="5" eb="8">
      <t>トクベツワク</t>
    </rPh>
    <rPh sb="10" eb="12">
      <t>シンセイ</t>
    </rPh>
    <phoneticPr fontId="20"/>
  </si>
  <si>
    <t>第1希望_対象大学_コード</t>
    <rPh sb="5" eb="7">
      <t>タイショウ</t>
    </rPh>
    <rPh sb="7" eb="9">
      <t>ダイガク</t>
    </rPh>
    <phoneticPr fontId="20"/>
  </si>
  <si>
    <t>第1希望_対象大学_留学先大学名</t>
    <rPh sb="5" eb="7">
      <t>タイショウ</t>
    </rPh>
    <rPh sb="7" eb="9">
      <t>ダイガク</t>
    </rPh>
    <rPh sb="10" eb="13">
      <t>リュウガクサキ</t>
    </rPh>
    <rPh sb="13" eb="16">
      <t>ダイガクメイ</t>
    </rPh>
    <phoneticPr fontId="20"/>
  </si>
  <si>
    <t>第1希望_対象大学_国</t>
    <rPh sb="5" eb="7">
      <t>タイショウ</t>
    </rPh>
    <rPh sb="7" eb="9">
      <t>ダイガク</t>
    </rPh>
    <rPh sb="10" eb="11">
      <t>クニ</t>
    </rPh>
    <phoneticPr fontId="20"/>
  </si>
  <si>
    <t>第2希望_特別枠への申請</t>
    <rPh sb="0" eb="1">
      <t>ダイ</t>
    </rPh>
    <rPh sb="2" eb="4">
      <t>キボウ</t>
    </rPh>
    <rPh sb="5" eb="8">
      <t>トクベツワク</t>
    </rPh>
    <rPh sb="10" eb="12">
      <t>シンセイ</t>
    </rPh>
    <phoneticPr fontId="20"/>
  </si>
  <si>
    <t>第2希望_対象大学_コード</t>
    <rPh sb="5" eb="7">
      <t>タイショウ</t>
    </rPh>
    <rPh sb="7" eb="9">
      <t>ダイガク</t>
    </rPh>
    <phoneticPr fontId="20"/>
  </si>
  <si>
    <t>第2希望_対象大学_留学先大学名</t>
    <rPh sb="5" eb="7">
      <t>タイショウ</t>
    </rPh>
    <rPh sb="7" eb="9">
      <t>ダイガク</t>
    </rPh>
    <rPh sb="10" eb="13">
      <t>リュウガクサキ</t>
    </rPh>
    <rPh sb="13" eb="16">
      <t>ダイガクメイ</t>
    </rPh>
    <phoneticPr fontId="20"/>
  </si>
  <si>
    <t>第2希望_対象大学_国</t>
    <rPh sb="5" eb="7">
      <t>タイショウ</t>
    </rPh>
    <rPh sb="7" eb="9">
      <t>ダイガク</t>
    </rPh>
    <rPh sb="10" eb="11">
      <t>クニ</t>
    </rPh>
    <phoneticPr fontId="20"/>
  </si>
  <si>
    <t>留学先大学2_取得予定学位【確認】年齢（2025年４月１日現在）</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</si>
</sst>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yyyy&quot;年&quot;m&quot;月&quot;d&quot;日&quot;;@"/>
    <numFmt numFmtId="177" formatCode="0000&quot;年&quot;00&quot;月&quot;"/>
    <numFmt numFmtId="178" formatCode="0.00_ "/>
    <numFmt numFmtId="179" formatCode="yyyy&quot;年&quot;m&quot;月&quot;;@"/>
  </numFmts>
  <fonts count="88"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color rgb="FF000000"/>
      <name val="Times New Roman"/>
      <family val="1"/>
    </font>
    <font>
      <sz val="6"/>
      <name val="ＭＳ Ｐゴシック"/>
      <family val="3"/>
      <charset val="128"/>
      <scheme val="minor"/>
    </font>
    <font>
      <sz val="6"/>
      <name val="ＭＳ Ｐゴシック"/>
      <family val="3"/>
      <charset val="128"/>
    </font>
    <font>
      <sz val="10"/>
      <color rgb="FF000000"/>
      <name val="ＭＳ Ｐゴシック"/>
      <family val="3"/>
      <charset val="128"/>
    </font>
    <font>
      <sz val="18"/>
      <color rgb="FF000000"/>
      <name val="ＭＳ Ｐゴシック"/>
      <family val="3"/>
      <charset val="128"/>
    </font>
    <font>
      <sz val="10"/>
      <color theme="1"/>
      <name val="ＭＳ Ｐゴシック"/>
      <family val="3"/>
      <charset val="128"/>
    </font>
    <font>
      <sz val="12"/>
      <color rgb="FF000000"/>
      <name val="ＭＳ Ｐゴシック"/>
      <family val="3"/>
      <charset val="128"/>
    </font>
    <font>
      <sz val="9"/>
      <color theme="1"/>
      <name val="メイリオ"/>
      <family val="3"/>
      <charset val="128"/>
    </font>
    <font>
      <sz val="11"/>
      <color theme="1"/>
      <name val="ＭＳ Ｐゴシック"/>
      <family val="3"/>
      <charset val="128"/>
      <scheme val="minor"/>
    </font>
    <font>
      <sz val="18"/>
      <color theme="3"/>
      <name val="ＭＳ Ｐゴシック"/>
      <family val="2"/>
      <charset val="128"/>
      <scheme val="major"/>
    </font>
    <font>
      <sz val="11"/>
      <color theme="1"/>
      <name val="メイリオ"/>
      <family val="3"/>
      <charset val="128"/>
    </font>
    <font>
      <b/>
      <sz val="11"/>
      <color theme="1"/>
      <name val="メイリオ"/>
      <family val="3"/>
      <charset val="128"/>
    </font>
    <font>
      <sz val="6"/>
      <name val="ＭＳ Ｐゴシック"/>
      <family val="2"/>
      <charset val="128"/>
      <scheme val="minor"/>
    </font>
    <font>
      <sz val="8"/>
      <color theme="1"/>
      <name val="メイリオ"/>
      <family val="3"/>
      <charset val="128"/>
    </font>
    <font>
      <b/>
      <sz val="14"/>
      <color theme="1"/>
      <name val="メイリオ"/>
      <family val="3"/>
      <charset val="128"/>
    </font>
    <font>
      <b/>
      <sz val="11"/>
      <color theme="0"/>
      <name val="メイリオ"/>
      <family val="3"/>
      <charset val="128"/>
    </font>
    <font>
      <sz val="11"/>
      <name val="ＭＳ Ｐゴシック"/>
      <family val="3"/>
      <charset val="128"/>
    </font>
    <font>
      <sz val="20"/>
      <color rgb="FF000000"/>
      <name val="ＭＳ Ｐゴシック"/>
      <family val="3"/>
      <charset val="128"/>
    </font>
    <font>
      <sz val="11"/>
      <color theme="1"/>
      <name val="ＭＳ Ｐゴシック"/>
      <family val="3"/>
      <charset val="128"/>
    </font>
    <font>
      <sz val="8"/>
      <color theme="0" tint="-0.34998626667073579"/>
      <name val="メイリオ"/>
      <family val="3"/>
      <charset val="128"/>
    </font>
    <font>
      <sz val="11"/>
      <color indexed="8"/>
      <name val="ＭＳ Ｐゴシック"/>
      <family val="3"/>
      <charset val="128"/>
    </font>
    <font>
      <b/>
      <sz val="14"/>
      <color indexed="8"/>
      <name val="ＭＳ Ｐゴシック"/>
      <family val="3"/>
      <charset val="128"/>
    </font>
    <font>
      <sz val="14"/>
      <name val="ＭＳ Ｐゴシック"/>
      <family val="3"/>
      <charset val="128"/>
    </font>
    <font>
      <u/>
      <sz val="11"/>
      <color theme="10"/>
      <name val="ＭＳ Ｐゴシック"/>
      <family val="2"/>
      <scheme val="minor"/>
    </font>
    <font>
      <b/>
      <u/>
      <sz val="15"/>
      <color theme="10"/>
      <name val="メイリオ"/>
      <family val="3"/>
      <charset val="128"/>
    </font>
    <font>
      <sz val="8"/>
      <color rgb="FFFF0000"/>
      <name val="メイリオ"/>
      <family val="3"/>
      <charset val="128"/>
    </font>
    <font>
      <sz val="11"/>
      <color rgb="FFFF0000"/>
      <name val="メイリオ"/>
      <family val="3"/>
      <charset val="128"/>
    </font>
    <font>
      <sz val="8"/>
      <name val="メイリオ"/>
      <family val="3"/>
      <charset val="128"/>
    </font>
    <font>
      <sz val="11"/>
      <name val="メイリオ"/>
      <family val="3"/>
      <charset val="128"/>
    </font>
    <font>
      <sz val="10"/>
      <color theme="1"/>
      <name val="メイリオ"/>
      <family val="3"/>
      <charset val="128"/>
    </font>
    <font>
      <sz val="9"/>
      <color rgb="FF000000"/>
      <name val="メイリオ"/>
      <family val="3"/>
      <charset val="128"/>
    </font>
    <font>
      <sz val="9"/>
      <name val="メイリオ"/>
      <family val="3"/>
      <charset val="128"/>
    </font>
    <font>
      <b/>
      <sz val="10"/>
      <color theme="0"/>
      <name val="メイリオ"/>
      <family val="3"/>
      <charset val="128"/>
    </font>
    <font>
      <b/>
      <sz val="10"/>
      <color theme="1"/>
      <name val="メイリオ"/>
      <family val="3"/>
      <charset val="128"/>
    </font>
    <font>
      <b/>
      <sz val="11"/>
      <name val="メイリオ"/>
      <family val="3"/>
      <charset val="128"/>
    </font>
    <font>
      <sz val="8"/>
      <color theme="0" tint="-0.249977111117893"/>
      <name val="メイリオ"/>
      <family val="3"/>
      <charset val="128"/>
    </font>
    <font>
      <b/>
      <u/>
      <sz val="11"/>
      <name val="メイリオ"/>
      <family val="3"/>
      <charset val="128"/>
    </font>
    <font>
      <b/>
      <sz val="11"/>
      <color rgb="FF000000"/>
      <name val="メイリオ"/>
      <family val="3"/>
      <charset val="128"/>
    </font>
    <font>
      <sz val="11"/>
      <color rgb="FF000000"/>
      <name val="メイリオ"/>
      <family val="3"/>
      <charset val="128"/>
    </font>
    <font>
      <sz val="20"/>
      <name val="ＭＳ Ｐゴシック"/>
      <family val="3"/>
      <charset val="128"/>
    </font>
    <font>
      <sz val="10"/>
      <name val="ＭＳ Ｐゴシック"/>
      <family val="3"/>
      <charset val="128"/>
    </font>
    <font>
      <b/>
      <sz val="8"/>
      <color rgb="FF0070C0"/>
      <name val="メイリオ"/>
      <family val="3"/>
      <charset val="128"/>
    </font>
    <font>
      <b/>
      <sz val="11"/>
      <color rgb="FF0070C0"/>
      <name val="メイリオ"/>
      <family val="3"/>
      <charset val="128"/>
    </font>
    <font>
      <sz val="8"/>
      <name val="ＭＳ Ｐゴシック"/>
      <family val="3"/>
      <charset val="128"/>
    </font>
    <font>
      <sz val="9"/>
      <name val="ＭＳ Ｐゴシック"/>
      <family val="3"/>
      <charset val="128"/>
    </font>
    <font>
      <sz val="10"/>
      <color rgb="FF000000"/>
      <name val="メイリオ"/>
      <family val="3"/>
      <charset val="128"/>
    </font>
    <font>
      <b/>
      <sz val="10"/>
      <color rgb="FF000000"/>
      <name val="メイリオ"/>
      <family val="3"/>
      <charset val="128"/>
    </font>
    <font>
      <b/>
      <sz val="9"/>
      <color theme="1"/>
      <name val="メイリオ"/>
      <family val="3"/>
      <charset val="128"/>
    </font>
    <font>
      <b/>
      <u/>
      <sz val="9"/>
      <color rgb="FFFF0000"/>
      <name val="メイリオ"/>
      <family val="3"/>
      <charset val="128"/>
    </font>
    <font>
      <u/>
      <sz val="9"/>
      <name val="メイリオ"/>
      <family val="3"/>
      <charset val="128"/>
    </font>
    <font>
      <b/>
      <sz val="9"/>
      <color rgb="FF0070C0"/>
      <name val="メイリオ"/>
      <family val="3"/>
      <charset val="128"/>
    </font>
    <font>
      <b/>
      <u/>
      <sz val="9"/>
      <name val="メイリオ"/>
      <family val="3"/>
      <charset val="128"/>
    </font>
    <font>
      <b/>
      <sz val="9"/>
      <name val="メイリオ"/>
      <family val="3"/>
      <charset val="128"/>
    </font>
    <font>
      <b/>
      <u/>
      <sz val="9"/>
      <color theme="1"/>
      <name val="メイリオ"/>
      <family val="3"/>
      <charset val="128"/>
    </font>
    <font>
      <u/>
      <sz val="9"/>
      <color theme="1"/>
      <name val="メイリオ"/>
      <family val="3"/>
      <charset val="128"/>
    </font>
    <font>
      <b/>
      <sz val="9"/>
      <color rgb="FF000000"/>
      <name val="メイリオ"/>
      <family val="3"/>
      <charset val="128"/>
    </font>
    <font>
      <u/>
      <sz val="9"/>
      <color rgb="FF000000"/>
      <name val="メイリオ"/>
      <family val="3"/>
      <charset val="128"/>
    </font>
    <font>
      <b/>
      <u/>
      <sz val="12"/>
      <color rgb="FFFF0000"/>
      <name val="メイリオ"/>
      <family val="3"/>
      <charset val="128"/>
    </font>
    <font>
      <sz val="11"/>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sz val="10"/>
      <color theme="1"/>
      <name val="ＭＳ Ｐゴシック"/>
      <family val="3"/>
      <charset val="128"/>
      <scheme val="minor"/>
    </font>
    <font>
      <sz val="9"/>
      <color theme="1"/>
      <name val="ＭＳ Ｐゴシック"/>
      <family val="2"/>
      <scheme val="minor"/>
    </font>
    <font>
      <b/>
      <u/>
      <sz val="14"/>
      <color theme="10"/>
      <name val="メイリオ"/>
      <family val="3"/>
      <charset val="128"/>
    </font>
    <font>
      <b/>
      <u/>
      <sz val="12"/>
      <color theme="10"/>
      <name val="メイリオ"/>
      <family val="3"/>
      <charset val="128"/>
    </font>
    <font>
      <sz val="9"/>
      <color rgb="FF000000"/>
      <name val="ＭＳ Ｐゴシック"/>
      <family val="3"/>
      <charset val="128"/>
    </font>
    <font>
      <b/>
      <sz val="11"/>
      <color rgb="FFFF0000"/>
      <name val="メイリオ"/>
      <family val="3"/>
      <charset val="128"/>
    </font>
    <font>
      <sz val="10"/>
      <color rgb="FFFF0000"/>
      <name val="メイリオ"/>
      <family val="3"/>
      <charset val="128"/>
    </font>
    <font>
      <sz val="11"/>
      <name val="ＭＳ Ｐゴシック"/>
      <family val="2"/>
      <charset val="128"/>
      <scheme val="minor"/>
    </font>
    <font>
      <b/>
      <u/>
      <sz val="11"/>
      <color theme="1"/>
      <name val="メイリオ"/>
      <family val="3"/>
      <charset val="128"/>
    </font>
    <font>
      <b/>
      <sz val="14"/>
      <name val="メイリオ"/>
      <family val="3"/>
      <charset val="128"/>
    </font>
    <font>
      <b/>
      <sz val="12"/>
      <name val="メイリオ"/>
      <family val="3"/>
      <charset val="128"/>
    </font>
    <font>
      <b/>
      <u val="double"/>
      <sz val="16"/>
      <color rgb="FFFF0000"/>
      <name val="メイリオ"/>
      <family val="3"/>
      <charset val="128"/>
    </font>
    <font>
      <b/>
      <sz val="16"/>
      <color rgb="FFFF0000"/>
      <name val="メイリオ"/>
      <family val="3"/>
      <charset val="128"/>
    </font>
    <font>
      <b/>
      <u/>
      <sz val="11"/>
      <color rgb="FFFF0000"/>
      <name val="メイリオ"/>
      <family val="3"/>
      <charset val="128"/>
    </font>
    <font>
      <u/>
      <sz val="11"/>
      <color rgb="FFFF0000"/>
      <name val="メイリオ"/>
      <family val="3"/>
      <charset val="128"/>
    </font>
    <font>
      <u/>
      <sz val="10"/>
      <color rgb="FFFF0000"/>
      <name val="メイリオ"/>
      <family val="3"/>
      <charset val="128"/>
    </font>
    <font>
      <b/>
      <sz val="18"/>
      <color theme="1"/>
      <name val="メイリオ"/>
      <family val="3"/>
      <charset val="128"/>
    </font>
    <font>
      <sz val="14"/>
      <color rgb="FF000000"/>
      <name val="メイリオ"/>
      <family val="3"/>
      <charset val="128"/>
    </font>
    <font>
      <sz val="14"/>
      <color rgb="FF000000"/>
      <name val="ＭＳ Ｐゴシック"/>
      <family val="3"/>
      <charset val="128"/>
    </font>
    <font>
      <b/>
      <u/>
      <sz val="9"/>
      <color rgb="FF000000"/>
      <name val="メイリオ"/>
      <family val="3"/>
      <charset val="128"/>
    </font>
    <font>
      <sz val="6"/>
      <color theme="1"/>
      <name val="メイリオ"/>
      <family val="3"/>
      <charset val="128"/>
    </font>
  </fonts>
  <fills count="23">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theme="9"/>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rgb="FFFF99FF"/>
        <bgColor indexed="64"/>
      </patternFill>
    </fill>
    <fill>
      <patternFill patternType="solid">
        <fgColor rgb="FFFFCC66"/>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0" tint="-0.499984740745262"/>
        <bgColor indexed="64"/>
      </patternFill>
    </fill>
    <fill>
      <patternFill patternType="solid">
        <fgColor rgb="FFFBC69B"/>
        <bgColor indexed="64"/>
      </patternFill>
    </fill>
    <fill>
      <patternFill patternType="solid">
        <fgColor theme="8" tint="0.39997558519241921"/>
        <bgColor indexed="64"/>
      </patternFill>
    </fill>
    <fill>
      <patternFill patternType="solid">
        <fgColor theme="6" tint="0.39997558519241921"/>
        <bgColor indexed="64"/>
      </patternFill>
    </fill>
  </fills>
  <borders count="160">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diagonal/>
    </border>
    <border>
      <left style="thin">
        <color auto="1"/>
      </left>
      <right/>
      <top style="medium">
        <color auto="1"/>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medium">
        <color auto="1"/>
      </right>
      <top/>
      <bottom style="thin">
        <color auto="1"/>
      </bottom>
      <diagonal/>
    </border>
    <border>
      <left style="medium">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medium">
        <color auto="1"/>
      </right>
      <top style="thin">
        <color auto="1"/>
      </top>
      <bottom/>
      <diagonal/>
    </border>
    <border>
      <left/>
      <right style="thin">
        <color auto="1"/>
      </right>
      <top/>
      <bottom style="medium">
        <color auto="1"/>
      </bottom>
      <diagonal/>
    </border>
    <border>
      <left style="thin">
        <color auto="1"/>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diagonal/>
    </border>
    <border>
      <left/>
      <right style="medium">
        <color auto="1"/>
      </right>
      <top/>
      <bottom/>
      <diagonal/>
    </border>
    <border>
      <left style="thin">
        <color auto="1"/>
      </left>
      <right/>
      <top/>
      <bottom/>
      <diagonal/>
    </border>
    <border>
      <left style="thin">
        <color auto="1"/>
      </left>
      <right style="thin">
        <color auto="1"/>
      </right>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right/>
      <top style="medium">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style="hair">
        <color auto="1"/>
      </top>
      <bottom style="thin">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thin">
        <color auto="1"/>
      </top>
      <bottom style="hair">
        <color auto="1"/>
      </bottom>
      <diagonal/>
    </border>
    <border>
      <left style="thin">
        <color indexed="64"/>
      </left>
      <right style="hair">
        <color indexed="64"/>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bottom style="hair">
        <color indexed="64"/>
      </bottom>
      <diagonal/>
    </border>
    <border>
      <left style="thin">
        <color auto="1"/>
      </left>
      <right style="medium">
        <color auto="1"/>
      </right>
      <top/>
      <bottom style="medium">
        <color auto="1"/>
      </bottom>
      <diagonal/>
    </border>
    <border>
      <left style="thin">
        <color auto="1"/>
      </left>
      <right style="thin">
        <color auto="1"/>
      </right>
      <top style="double">
        <color auto="1"/>
      </top>
      <bottom style="hair">
        <color auto="1"/>
      </bottom>
      <diagonal/>
    </border>
    <border>
      <left style="thin">
        <color auto="1"/>
      </left>
      <right style="thin">
        <color auto="1"/>
      </right>
      <top style="hair">
        <color auto="1"/>
      </top>
      <bottom style="double">
        <color auto="1"/>
      </bottom>
      <diagonal/>
    </border>
    <border>
      <left/>
      <right style="hair">
        <color auto="1"/>
      </right>
      <top/>
      <bottom/>
      <diagonal/>
    </border>
    <border>
      <left/>
      <right style="thin">
        <color indexed="64"/>
      </right>
      <top/>
      <bottom style="hair">
        <color indexed="64"/>
      </bottom>
      <diagonal/>
    </border>
    <border>
      <left/>
      <right style="thin">
        <color auto="1"/>
      </right>
      <top style="hair">
        <color auto="1"/>
      </top>
      <bottom/>
      <diagonal/>
    </border>
    <border>
      <left/>
      <right style="thin">
        <color auto="1"/>
      </right>
      <top style="hair">
        <color auto="1"/>
      </top>
      <bottom style="double">
        <color auto="1"/>
      </bottom>
      <diagonal/>
    </border>
    <border>
      <left/>
      <right style="thin">
        <color auto="1"/>
      </right>
      <top style="double">
        <color auto="1"/>
      </top>
      <bottom style="hair">
        <color auto="1"/>
      </bottom>
      <diagonal/>
    </border>
    <border>
      <left style="thin">
        <color auto="1"/>
      </left>
      <right style="hair">
        <color auto="1"/>
      </right>
      <top/>
      <bottom/>
      <diagonal/>
    </border>
    <border>
      <left style="thin">
        <color indexed="64"/>
      </left>
      <right style="hair">
        <color auto="1"/>
      </right>
      <top/>
      <bottom style="hair">
        <color indexed="64"/>
      </bottom>
      <diagonal/>
    </border>
    <border>
      <left style="thin">
        <color auto="1"/>
      </left>
      <right style="hair">
        <color auto="1"/>
      </right>
      <top style="hair">
        <color auto="1"/>
      </top>
      <bottom style="thin">
        <color auto="1"/>
      </bottom>
      <diagonal/>
    </border>
    <border>
      <left style="thin">
        <color auto="1"/>
      </left>
      <right style="hair">
        <color auto="1"/>
      </right>
      <top style="thin">
        <color auto="1"/>
      </top>
      <bottom/>
      <diagonal/>
    </border>
    <border>
      <left style="thin">
        <color auto="1"/>
      </left>
      <right style="hair">
        <color auto="1"/>
      </right>
      <top style="hair">
        <color auto="1"/>
      </top>
      <bottom/>
      <diagonal/>
    </border>
    <border>
      <left style="thin">
        <color auto="1"/>
      </left>
      <right/>
      <top style="hair">
        <color auto="1"/>
      </top>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right style="medium">
        <color rgb="FFFF0000"/>
      </right>
      <top style="medium">
        <color rgb="FFFF0000"/>
      </top>
      <bottom style="hair">
        <color auto="1"/>
      </bottom>
      <diagonal/>
    </border>
    <border>
      <left/>
      <right style="medium">
        <color rgb="FFFF0000"/>
      </right>
      <top style="hair">
        <color auto="1"/>
      </top>
      <bottom style="hair">
        <color auto="1"/>
      </bottom>
      <diagonal/>
    </border>
    <border>
      <left/>
      <right style="medium">
        <color rgb="FFFF0000"/>
      </right>
      <top style="hair">
        <color auto="1"/>
      </top>
      <bottom style="medium">
        <color rgb="FFFF0000"/>
      </bottom>
      <diagonal/>
    </border>
    <border>
      <left style="thin">
        <color indexed="64"/>
      </left>
      <right style="hair">
        <color indexed="64"/>
      </right>
      <top/>
      <bottom style="thin">
        <color auto="1"/>
      </bottom>
      <diagonal/>
    </border>
    <border>
      <left style="thin">
        <color indexed="64"/>
      </left>
      <right style="hair">
        <color auto="1"/>
      </right>
      <top/>
      <bottom style="double">
        <color auto="1"/>
      </bottom>
      <diagonal/>
    </border>
    <border>
      <left style="thin">
        <color auto="1"/>
      </left>
      <right style="thin">
        <color auto="1"/>
      </right>
      <top/>
      <bottom style="double">
        <color auto="1"/>
      </bottom>
      <diagonal/>
    </border>
    <border>
      <left style="thin">
        <color auto="1"/>
      </left>
      <right style="medium">
        <color indexed="64"/>
      </right>
      <top style="medium">
        <color indexed="64"/>
      </top>
      <bottom/>
      <diagonal/>
    </border>
    <border>
      <left style="thin">
        <color auto="1"/>
      </left>
      <right style="thin">
        <color auto="1"/>
      </right>
      <top style="double">
        <color auto="1"/>
      </top>
      <bottom/>
      <diagonal/>
    </border>
    <border>
      <left style="hair">
        <color auto="1"/>
      </left>
      <right style="thin">
        <color indexed="64"/>
      </right>
      <top style="hair">
        <color auto="1"/>
      </top>
      <bottom style="hair">
        <color auto="1"/>
      </bottom>
      <diagonal/>
    </border>
    <border>
      <left/>
      <right/>
      <top style="hair">
        <color indexed="64"/>
      </top>
      <bottom/>
      <diagonal/>
    </border>
    <border>
      <left style="thin">
        <color auto="1"/>
      </left>
      <right/>
      <top style="double">
        <color auto="1"/>
      </top>
      <bottom style="hair">
        <color auto="1"/>
      </bottom>
      <diagonal/>
    </border>
    <border>
      <left style="thin">
        <color auto="1"/>
      </left>
      <right/>
      <top/>
      <bottom style="hair">
        <color auto="1"/>
      </bottom>
      <diagonal/>
    </border>
    <border>
      <left style="hair">
        <color indexed="64"/>
      </left>
      <right style="thin">
        <color auto="1"/>
      </right>
      <top style="hair">
        <color auto="1"/>
      </top>
      <bottom style="thin">
        <color auto="1"/>
      </bottom>
      <diagonal/>
    </border>
    <border>
      <left/>
      <right/>
      <top/>
      <bottom style="hair">
        <color auto="1"/>
      </bottom>
      <diagonal/>
    </border>
    <border>
      <left/>
      <right style="hair">
        <color auto="1"/>
      </right>
      <top style="medium">
        <color auto="1"/>
      </top>
      <bottom/>
      <diagonal/>
    </border>
    <border>
      <left/>
      <right style="hair">
        <color auto="1"/>
      </right>
      <top/>
      <bottom style="thin">
        <color auto="1"/>
      </bottom>
      <diagonal/>
    </border>
    <border>
      <left/>
      <right style="hair">
        <color auto="1"/>
      </right>
      <top style="thin">
        <color auto="1"/>
      </top>
      <bottom/>
      <diagonal/>
    </border>
    <border>
      <left style="hair">
        <color auto="1"/>
      </left>
      <right/>
      <top/>
      <bottom style="hair">
        <color indexed="64"/>
      </bottom>
      <diagonal/>
    </border>
    <border>
      <left style="hair">
        <color auto="1"/>
      </left>
      <right/>
      <top style="hair">
        <color indexed="64"/>
      </top>
      <bottom/>
      <diagonal/>
    </border>
    <border>
      <left/>
      <right style="hair">
        <color auto="1"/>
      </right>
      <top style="thin">
        <color indexed="64"/>
      </top>
      <bottom style="hair">
        <color auto="1"/>
      </bottom>
      <diagonal/>
    </border>
    <border>
      <left/>
      <right style="hair">
        <color auto="1"/>
      </right>
      <top/>
      <bottom style="hair">
        <color auto="1"/>
      </bottom>
      <diagonal/>
    </border>
    <border>
      <left style="thin">
        <color auto="1"/>
      </left>
      <right style="hair">
        <color auto="1"/>
      </right>
      <top style="double">
        <color auto="1"/>
      </top>
      <bottom/>
      <diagonal/>
    </border>
    <border>
      <left/>
      <right style="hair">
        <color auto="1"/>
      </right>
      <top style="hair">
        <color auto="1"/>
      </top>
      <bottom/>
      <diagonal/>
    </border>
    <border>
      <left/>
      <right/>
      <top style="double">
        <color auto="1"/>
      </top>
      <bottom style="hair">
        <color auto="1"/>
      </bottom>
      <diagonal/>
    </border>
    <border>
      <left style="thin">
        <color auto="1"/>
      </left>
      <right/>
      <top/>
      <bottom style="double">
        <color auto="1"/>
      </bottom>
      <diagonal/>
    </border>
    <border>
      <left style="thin">
        <color auto="1"/>
      </left>
      <right/>
      <top style="double">
        <color auto="1"/>
      </top>
      <bottom/>
      <diagonal/>
    </border>
    <border>
      <left/>
      <right style="hair">
        <color auto="1"/>
      </right>
      <top/>
      <bottom style="double">
        <color auto="1"/>
      </bottom>
      <diagonal/>
    </border>
    <border>
      <left style="medium">
        <color rgb="FFFF0000"/>
      </left>
      <right/>
      <top/>
      <bottom/>
      <diagonal/>
    </border>
    <border>
      <left style="medium">
        <color rgb="FFFF0000"/>
      </left>
      <right/>
      <top style="medium">
        <color rgb="FFFF0000"/>
      </top>
      <bottom/>
      <diagonal/>
    </border>
    <border>
      <left style="medium">
        <color rgb="FFFF0000"/>
      </left>
      <right/>
      <top/>
      <bottom style="medium">
        <color rgb="FFFF0000"/>
      </bottom>
      <diagonal/>
    </border>
    <border>
      <left style="thin">
        <color auto="1"/>
      </left>
      <right/>
      <top style="medium">
        <color rgb="FFFF0000"/>
      </top>
      <bottom style="thin">
        <color auto="1"/>
      </bottom>
      <diagonal/>
    </border>
    <border>
      <left/>
      <right/>
      <top style="medium">
        <color rgb="FFFF0000"/>
      </top>
      <bottom style="thin">
        <color auto="1"/>
      </bottom>
      <diagonal/>
    </border>
    <border>
      <left/>
      <right style="thin">
        <color auto="1"/>
      </right>
      <top style="medium">
        <color rgb="FFFF0000"/>
      </top>
      <bottom style="thin">
        <color auto="1"/>
      </bottom>
      <diagonal/>
    </border>
    <border>
      <left style="hair">
        <color auto="1"/>
      </left>
      <right style="hair">
        <color auto="1"/>
      </right>
      <top style="hair">
        <color auto="1"/>
      </top>
      <bottom style="thin">
        <color auto="1"/>
      </bottom>
      <diagonal/>
    </border>
    <border>
      <left style="thin">
        <color auto="1"/>
      </left>
      <right/>
      <top style="hair">
        <color auto="1"/>
      </top>
      <bottom style="double">
        <color auto="1"/>
      </bottom>
      <diagonal/>
    </border>
    <border>
      <left/>
      <right style="hair">
        <color indexed="64"/>
      </right>
      <top style="double">
        <color auto="1"/>
      </top>
      <bottom/>
      <diagonal/>
    </border>
    <border>
      <left/>
      <right style="hair">
        <color auto="1"/>
      </right>
      <top style="hair">
        <color auto="1"/>
      </top>
      <bottom style="double">
        <color indexed="64"/>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indexed="64"/>
      </bottom>
      <diagonal/>
    </border>
    <border>
      <left style="hair">
        <color auto="1"/>
      </left>
      <right style="hair">
        <color auto="1"/>
      </right>
      <top style="hair">
        <color indexed="64"/>
      </top>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indexed="64"/>
      </left>
      <right style="thin">
        <color auto="1"/>
      </right>
      <top/>
      <bottom style="hair">
        <color indexed="64"/>
      </bottom>
      <diagonal/>
    </border>
    <border>
      <left/>
      <right style="hair">
        <color auto="1"/>
      </right>
      <top/>
      <bottom style="medium">
        <color auto="1"/>
      </bottom>
      <diagonal/>
    </border>
    <border>
      <left style="hair">
        <color auto="1"/>
      </left>
      <right/>
      <top style="medium">
        <color auto="1"/>
      </top>
      <bottom style="hair">
        <color auto="1"/>
      </bottom>
      <diagonal/>
    </border>
    <border>
      <left/>
      <right style="thin">
        <color auto="1"/>
      </right>
      <top style="medium">
        <color auto="1"/>
      </top>
      <bottom style="hair">
        <color auto="1"/>
      </bottom>
      <diagonal/>
    </border>
    <border>
      <left style="hair">
        <color auto="1"/>
      </left>
      <right/>
      <top style="medium">
        <color rgb="FFFF0000"/>
      </top>
      <bottom style="hair">
        <color auto="1"/>
      </bottom>
      <diagonal/>
    </border>
    <border>
      <left style="hair">
        <color auto="1"/>
      </left>
      <right/>
      <top style="hair">
        <color auto="1"/>
      </top>
      <bottom style="medium">
        <color rgb="FFFF0000"/>
      </bottom>
      <diagonal/>
    </border>
    <border>
      <left style="thin">
        <color auto="1"/>
      </left>
      <right style="medium">
        <color auto="1"/>
      </right>
      <top/>
      <bottom style="thin">
        <color auto="1"/>
      </bottom>
      <diagonal/>
    </border>
    <border>
      <left/>
      <right style="medium">
        <color auto="1"/>
      </right>
      <top/>
      <bottom style="hair">
        <color auto="1"/>
      </bottom>
      <diagonal/>
    </border>
    <border>
      <left style="thin">
        <color auto="1"/>
      </left>
      <right style="medium">
        <color auto="1"/>
      </right>
      <top style="thin">
        <color auto="1"/>
      </top>
      <bottom style="hair">
        <color auto="1"/>
      </bottom>
      <diagonal/>
    </border>
    <border>
      <left style="hair">
        <color auto="1"/>
      </left>
      <right/>
      <top/>
      <bottom style="thin">
        <color auto="1"/>
      </bottom>
      <diagonal/>
    </border>
    <border>
      <left/>
      <right style="medium">
        <color auto="1"/>
      </right>
      <top style="hair">
        <color auto="1"/>
      </top>
      <bottom/>
      <diagonal/>
    </border>
    <border>
      <left style="thin">
        <color auto="1"/>
      </left>
      <right style="hair">
        <color auto="1"/>
      </right>
      <top style="thin">
        <color auto="1"/>
      </top>
      <bottom style="medium">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top style="thin">
        <color auto="1"/>
      </top>
      <bottom style="medium">
        <color auto="1"/>
      </bottom>
      <diagonal/>
    </border>
    <border>
      <left style="hair">
        <color indexed="64"/>
      </left>
      <right style="thin">
        <color auto="1"/>
      </right>
      <top/>
      <bottom style="thin">
        <color auto="1"/>
      </bottom>
      <diagonal/>
    </border>
    <border>
      <left style="hair">
        <color auto="1"/>
      </left>
      <right/>
      <top/>
      <bottom/>
      <diagonal/>
    </border>
    <border>
      <left style="thin">
        <color auto="1"/>
      </left>
      <right style="hair">
        <color auto="1"/>
      </right>
      <top style="medium">
        <color auto="1"/>
      </top>
      <bottom style="thin">
        <color auto="1"/>
      </bottom>
      <diagonal/>
    </border>
    <border>
      <left style="thin">
        <color auto="1"/>
      </left>
      <right/>
      <top/>
      <bottom style="medium">
        <color rgb="FFFF0000"/>
      </bottom>
      <diagonal/>
    </border>
    <border>
      <left/>
      <right/>
      <top/>
      <bottom style="medium">
        <color rgb="FFFF0000"/>
      </bottom>
      <diagonal/>
    </border>
    <border>
      <left/>
      <right style="thin">
        <color auto="1"/>
      </right>
      <top/>
      <bottom style="medium">
        <color rgb="FFFF0000"/>
      </bottom>
      <diagonal/>
    </border>
    <border>
      <left style="hair">
        <color indexed="64"/>
      </left>
      <right style="thin">
        <color auto="1"/>
      </right>
      <top style="hair">
        <color auto="1"/>
      </top>
      <bottom/>
      <diagonal/>
    </border>
    <border>
      <left style="thick">
        <color rgb="FFFF0000"/>
      </left>
      <right style="thick">
        <color rgb="FFFF0000"/>
      </right>
      <top style="thick">
        <color rgb="FFFF0000"/>
      </top>
      <bottom style="thick">
        <color rgb="FFFF0000"/>
      </bottom>
      <diagonal/>
    </border>
  </borders>
  <cellStyleXfs count="9">
    <xf numFmtId="0" fontId="0" fillId="0" borderId="0"/>
    <xf numFmtId="0" fontId="6" fillId="0" borderId="0"/>
    <xf numFmtId="0" fontId="5" fillId="0" borderId="0">
      <alignment vertical="center"/>
    </xf>
    <xf numFmtId="0" fontId="4" fillId="0" borderId="0">
      <alignment vertical="center"/>
    </xf>
    <xf numFmtId="0" fontId="22" fillId="0" borderId="0">
      <alignment vertical="center"/>
    </xf>
    <xf numFmtId="0" fontId="14" fillId="0" borderId="0">
      <alignment vertical="center"/>
    </xf>
    <xf numFmtId="0" fontId="22" fillId="0" borderId="0">
      <alignment vertical="center"/>
    </xf>
    <xf numFmtId="0" fontId="29" fillId="0" borderId="0" applyNumberFormat="0" applyFill="0" applyBorder="0" applyAlignment="0" applyProtection="0"/>
    <xf numFmtId="0" fontId="1" fillId="0" borderId="0">
      <alignment vertical="center"/>
    </xf>
  </cellStyleXfs>
  <cellXfs count="1031">
    <xf numFmtId="0" fontId="0" fillId="0" borderId="0" xfId="0"/>
    <xf numFmtId="0" fontId="9" fillId="0" borderId="0" xfId="1" applyFont="1" applyAlignment="1">
      <alignment horizontal="left" vertical="top"/>
    </xf>
    <xf numFmtId="0" fontId="10" fillId="3" borderId="0" xfId="1" applyFont="1" applyFill="1" applyAlignment="1">
      <alignment vertical="center"/>
    </xf>
    <xf numFmtId="0" fontId="9" fillId="3" borderId="0" xfId="1" applyFont="1" applyFill="1" applyAlignment="1">
      <alignment horizontal="left" vertical="top"/>
    </xf>
    <xf numFmtId="0" fontId="9" fillId="3" borderId="0" xfId="1" applyFont="1" applyFill="1" applyAlignment="1">
      <alignment horizontal="left" vertical="center"/>
    </xf>
    <xf numFmtId="0" fontId="9" fillId="0" borderId="0" xfId="1" applyFont="1" applyAlignment="1">
      <alignment horizontal="left" vertical="center"/>
    </xf>
    <xf numFmtId="0" fontId="9" fillId="3" borderId="0" xfId="1" applyFont="1" applyFill="1" applyAlignment="1">
      <alignment vertical="top"/>
    </xf>
    <xf numFmtId="0" fontId="23" fillId="3" borderId="0" xfId="1" applyFont="1" applyFill="1" applyAlignment="1">
      <alignment vertical="center"/>
    </xf>
    <xf numFmtId="0" fontId="9" fillId="0" borderId="0" xfId="1" applyFont="1" applyAlignment="1">
      <alignment vertical="center"/>
    </xf>
    <xf numFmtId="0" fontId="9" fillId="0" borderId="17" xfId="1" applyFont="1" applyBorder="1" applyAlignment="1">
      <alignment horizontal="center" vertical="top"/>
    </xf>
    <xf numFmtId="0" fontId="9" fillId="2" borderId="28" xfId="1" applyFont="1" applyFill="1" applyBorder="1" applyAlignment="1">
      <alignment vertical="center"/>
    </xf>
    <xf numFmtId="0" fontId="9" fillId="0" borderId="0" xfId="1" applyFont="1" applyAlignment="1">
      <alignment horizontal="right" vertical="top"/>
    </xf>
    <xf numFmtId="0" fontId="9" fillId="0" borderId="0" xfId="1" applyFont="1" applyAlignment="1">
      <alignment horizontal="right" vertical="center"/>
    </xf>
    <xf numFmtId="49" fontId="37" fillId="11" borderId="17" xfId="0" applyNumberFormat="1" applyFont="1" applyFill="1" applyBorder="1" applyAlignment="1">
      <alignment horizontal="left" vertical="center"/>
    </xf>
    <xf numFmtId="0" fontId="37" fillId="11" borderId="17" xfId="0" applyFont="1" applyFill="1" applyBorder="1" applyAlignment="1">
      <alignment horizontal="left" vertical="center"/>
    </xf>
    <xf numFmtId="49" fontId="36" fillId="0" borderId="17" xfId="0" applyNumberFormat="1" applyFont="1" applyBorder="1" applyAlignment="1">
      <alignment horizontal="left" vertical="center" shrinkToFit="1"/>
    </xf>
    <xf numFmtId="0" fontId="37" fillId="0" borderId="17" xfId="0" applyFont="1" applyBorder="1" applyAlignment="1">
      <alignment horizontal="left" vertical="center"/>
    </xf>
    <xf numFmtId="0" fontId="36" fillId="0" borderId="17" xfId="0" applyFont="1" applyBorder="1" applyAlignment="1">
      <alignment horizontal="left" vertical="center"/>
    </xf>
    <xf numFmtId="49" fontId="36" fillId="0" borderId="0" xfId="0" applyNumberFormat="1" applyFont="1" applyAlignment="1">
      <alignment horizontal="left" vertical="center"/>
    </xf>
    <xf numFmtId="0" fontId="36" fillId="0" borderId="0" xfId="0" applyFont="1" applyAlignment="1">
      <alignment horizontal="left" vertical="center"/>
    </xf>
    <xf numFmtId="0" fontId="29" fillId="0" borderId="0" xfId="7" applyAlignment="1">
      <alignment horizontal="left" vertical="center"/>
    </xf>
    <xf numFmtId="0" fontId="37" fillId="0" borderId="0" xfId="3" applyFont="1" applyAlignment="1">
      <alignment horizontal="left" vertical="top"/>
    </xf>
    <xf numFmtId="0" fontId="37" fillId="8" borderId="17" xfId="3" applyFont="1" applyFill="1" applyBorder="1" applyAlignment="1">
      <alignment horizontal="left" vertical="top"/>
    </xf>
    <xf numFmtId="0" fontId="37" fillId="8" borderId="17" xfId="3" applyFont="1" applyFill="1" applyBorder="1" applyAlignment="1">
      <alignment horizontal="left" vertical="top" wrapText="1"/>
    </xf>
    <xf numFmtId="0" fontId="37" fillId="8" borderId="17" xfId="0" applyFont="1" applyFill="1" applyBorder="1" applyAlignment="1">
      <alignment horizontal="left" vertical="center"/>
    </xf>
    <xf numFmtId="0" fontId="37" fillId="8" borderId="17" xfId="0" applyFont="1" applyFill="1" applyBorder="1" applyAlignment="1">
      <alignment horizontal="left" vertical="top" wrapText="1"/>
    </xf>
    <xf numFmtId="0" fontId="37" fillId="0" borderId="0" xfId="0" applyFont="1" applyAlignment="1">
      <alignment horizontal="left" vertical="center"/>
    </xf>
    <xf numFmtId="0" fontId="34" fillId="0" borderId="0" xfId="3" applyFont="1">
      <alignment vertical="center"/>
    </xf>
    <xf numFmtId="0" fontId="34" fillId="0" borderId="0" xfId="0" applyFont="1" applyAlignment="1">
      <alignment horizontal="left" vertical="center"/>
    </xf>
    <xf numFmtId="0" fontId="46" fillId="0" borderId="0" xfId="1" applyFont="1" applyAlignment="1">
      <alignment horizontal="left" vertical="top"/>
    </xf>
    <xf numFmtId="0" fontId="46" fillId="0" borderId="0" xfId="1" applyFont="1" applyAlignment="1">
      <alignment horizontal="right" vertical="top"/>
    </xf>
    <xf numFmtId="0" fontId="46" fillId="3" borderId="0" xfId="1" applyFont="1" applyFill="1" applyAlignment="1">
      <alignment horizontal="left" vertical="center"/>
    </xf>
    <xf numFmtId="0" fontId="12" fillId="0" borderId="53" xfId="1" applyFont="1" applyBorder="1" applyAlignment="1">
      <alignment vertical="center"/>
    </xf>
    <xf numFmtId="0" fontId="9" fillId="2" borderId="32" xfId="1" applyFont="1" applyFill="1" applyBorder="1" applyAlignment="1">
      <alignment vertical="center" wrapText="1"/>
    </xf>
    <xf numFmtId="0" fontId="9" fillId="2" borderId="25" xfId="1" applyFont="1" applyFill="1" applyBorder="1" applyAlignment="1">
      <alignment vertical="center" wrapText="1"/>
    </xf>
    <xf numFmtId="0" fontId="9" fillId="2" borderId="31" xfId="1" applyFont="1" applyFill="1" applyBorder="1" applyAlignment="1">
      <alignment vertical="center" wrapText="1"/>
    </xf>
    <xf numFmtId="0" fontId="9" fillId="2" borderId="27" xfId="1" applyFont="1" applyFill="1" applyBorder="1" applyAlignment="1">
      <alignment vertical="center" wrapText="1"/>
    </xf>
    <xf numFmtId="0" fontId="9" fillId="2" borderId="34" xfId="1" applyFont="1" applyFill="1" applyBorder="1" applyAlignment="1">
      <alignment vertical="center"/>
    </xf>
    <xf numFmtId="49" fontId="37" fillId="11" borderId="17" xfId="0" applyNumberFormat="1" applyFont="1" applyFill="1" applyBorder="1" applyAlignment="1">
      <alignment horizontal="left" vertical="center" wrapText="1"/>
    </xf>
    <xf numFmtId="0" fontId="37" fillId="0" borderId="52" xfId="3" applyFont="1" applyBorder="1" applyAlignment="1">
      <alignment horizontal="left" vertical="top"/>
    </xf>
    <xf numFmtId="0" fontId="37" fillId="0" borderId="0" xfId="3" applyFont="1" applyAlignment="1">
      <alignment horizontal="left" vertical="top" wrapText="1"/>
    </xf>
    <xf numFmtId="0" fontId="9" fillId="2" borderId="32" xfId="1" applyFont="1" applyFill="1" applyBorder="1" applyAlignment="1">
      <alignment vertical="center"/>
    </xf>
    <xf numFmtId="0" fontId="9" fillId="2" borderId="25" xfId="1" applyFont="1" applyFill="1" applyBorder="1" applyAlignment="1">
      <alignment vertical="center"/>
    </xf>
    <xf numFmtId="0" fontId="16" fillId="0" borderId="0" xfId="2" applyFont="1">
      <alignment vertical="center"/>
    </xf>
    <xf numFmtId="0" fontId="16" fillId="0" borderId="0" xfId="2" applyFont="1" applyAlignment="1">
      <alignment vertical="center" wrapText="1"/>
    </xf>
    <xf numFmtId="0" fontId="16" fillId="0" borderId="0" xfId="0" applyFont="1" applyAlignment="1">
      <alignment vertical="center"/>
    </xf>
    <xf numFmtId="0" fontId="16" fillId="0" borderId="0" xfId="0" applyFont="1" applyAlignment="1">
      <alignment horizontal="right" vertical="center" wrapText="1"/>
    </xf>
    <xf numFmtId="0" fontId="16" fillId="0" borderId="0" xfId="0" applyFont="1" applyAlignment="1">
      <alignment vertical="center" wrapText="1"/>
    </xf>
    <xf numFmtId="0" fontId="16" fillId="3" borderId="0" xfId="2" applyFont="1" applyFill="1">
      <alignment vertical="center"/>
    </xf>
    <xf numFmtId="0" fontId="19" fillId="0" borderId="0" xfId="2" applyFont="1" applyAlignment="1">
      <alignment vertical="center" wrapText="1"/>
    </xf>
    <xf numFmtId="0" fontId="17" fillId="0" borderId="0" xfId="0" applyFont="1" applyAlignment="1">
      <alignment vertical="center"/>
    </xf>
    <xf numFmtId="0" fontId="20" fillId="0" borderId="0" xfId="2" applyFont="1">
      <alignment vertical="center"/>
    </xf>
    <xf numFmtId="0" fontId="17" fillId="0" borderId="0" xfId="2" applyFont="1">
      <alignment vertical="center"/>
    </xf>
    <xf numFmtId="0" fontId="21" fillId="6" borderId="67" xfId="2" applyFont="1" applyFill="1" applyBorder="1">
      <alignment vertical="center"/>
    </xf>
    <xf numFmtId="0" fontId="21" fillId="6" borderId="68" xfId="2" applyFont="1" applyFill="1" applyBorder="1" applyAlignment="1">
      <alignment vertical="center" wrapText="1"/>
    </xf>
    <xf numFmtId="0" fontId="21" fillId="6" borderId="17" xfId="2" applyFont="1" applyFill="1" applyBorder="1" applyAlignment="1">
      <alignment vertical="center" wrapText="1"/>
    </xf>
    <xf numFmtId="0" fontId="48" fillId="13" borderId="17" xfId="2" applyFont="1" applyFill="1" applyBorder="1" applyAlignment="1">
      <alignment vertical="center" wrapText="1"/>
    </xf>
    <xf numFmtId="0" fontId="16" fillId="7" borderId="72" xfId="2" applyFont="1" applyFill="1" applyBorder="1">
      <alignment vertical="center"/>
    </xf>
    <xf numFmtId="0" fontId="13" fillId="0" borderId="72" xfId="2" applyFont="1" applyBorder="1" applyAlignment="1">
      <alignment vertical="center" wrapText="1"/>
    </xf>
    <xf numFmtId="0" fontId="25" fillId="0" borderId="0" xfId="2" applyFont="1">
      <alignment vertical="center"/>
    </xf>
    <xf numFmtId="0" fontId="25" fillId="0" borderId="0" xfId="2" applyFont="1" applyAlignment="1">
      <alignment vertical="center" wrapText="1"/>
    </xf>
    <xf numFmtId="0" fontId="16" fillId="0" borderId="72" xfId="2" applyFont="1" applyBorder="1">
      <alignment vertical="center"/>
    </xf>
    <xf numFmtId="0" fontId="16" fillId="0" borderId="72" xfId="2" applyFont="1" applyBorder="1" applyAlignment="1">
      <alignment vertical="center" wrapText="1"/>
    </xf>
    <xf numFmtId="0" fontId="16" fillId="0" borderId="73" xfId="2" applyFont="1" applyBorder="1">
      <alignment vertical="center"/>
    </xf>
    <xf numFmtId="0" fontId="19" fillId="0" borderId="73" xfId="2" applyFont="1" applyBorder="1" applyAlignment="1">
      <alignment vertical="center" wrapText="1"/>
    </xf>
    <xf numFmtId="0" fontId="16" fillId="0" borderId="73" xfId="2" applyFont="1" applyBorder="1" applyAlignment="1">
      <alignment vertical="center" wrapText="1"/>
    </xf>
    <xf numFmtId="0" fontId="32" fillId="0" borderId="73" xfId="0" applyFont="1" applyBorder="1" applyAlignment="1">
      <alignment vertical="center"/>
    </xf>
    <xf numFmtId="0" fontId="32" fillId="0" borderId="0" xfId="0" applyFont="1" applyAlignment="1">
      <alignment vertical="center"/>
    </xf>
    <xf numFmtId="0" fontId="33" fillId="0" borderId="73" xfId="0" applyFont="1" applyBorder="1" applyAlignment="1">
      <alignment vertical="top" wrapText="1"/>
    </xf>
    <xf numFmtId="0" fontId="32" fillId="0" borderId="73" xfId="0" applyFont="1" applyBorder="1" applyAlignment="1">
      <alignment vertical="center" wrapText="1"/>
    </xf>
    <xf numFmtId="0" fontId="32" fillId="3" borderId="0" xfId="0" applyFont="1" applyFill="1" applyAlignment="1">
      <alignment vertical="center"/>
    </xf>
    <xf numFmtId="0" fontId="16" fillId="0" borderId="74" xfId="2" applyFont="1" applyBorder="1">
      <alignment vertical="center"/>
    </xf>
    <xf numFmtId="0" fontId="16" fillId="0" borderId="74" xfId="2" applyFont="1" applyBorder="1" applyAlignment="1">
      <alignment vertical="center" wrapText="1"/>
    </xf>
    <xf numFmtId="0" fontId="21" fillId="6" borderId="6" xfId="2" applyFont="1" applyFill="1" applyBorder="1">
      <alignment vertical="center"/>
    </xf>
    <xf numFmtId="0" fontId="21" fillId="6" borderId="6" xfId="0" applyFont="1" applyFill="1" applyBorder="1" applyAlignment="1">
      <alignment vertical="center" wrapText="1"/>
    </xf>
    <xf numFmtId="0" fontId="21" fillId="6" borderId="6" xfId="2" applyFont="1" applyFill="1" applyBorder="1" applyAlignment="1">
      <alignment vertical="center" wrapText="1"/>
    </xf>
    <xf numFmtId="0" fontId="19" fillId="0" borderId="73" xfId="2" applyFont="1" applyBorder="1" applyAlignment="1">
      <alignment vertical="top" wrapText="1"/>
    </xf>
    <xf numFmtId="0" fontId="16" fillId="0" borderId="59" xfId="2" applyFont="1" applyBorder="1" applyAlignment="1">
      <alignment vertical="center" wrapText="1"/>
    </xf>
    <xf numFmtId="0" fontId="34" fillId="0" borderId="0" xfId="2" applyFont="1">
      <alignment vertical="center"/>
    </xf>
    <xf numFmtId="0" fontId="34" fillId="3" borderId="0" xfId="2" applyFont="1" applyFill="1">
      <alignment vertical="center"/>
    </xf>
    <xf numFmtId="0" fontId="40" fillId="0" borderId="0" xfId="2" applyFont="1">
      <alignment vertical="center"/>
    </xf>
    <xf numFmtId="0" fontId="34" fillId="0" borderId="0" xfId="2" applyFont="1" applyAlignment="1">
      <alignment vertical="center" wrapText="1"/>
    </xf>
    <xf numFmtId="0" fontId="21" fillId="6" borderId="72" xfId="2" applyFont="1" applyFill="1" applyBorder="1">
      <alignment vertical="center"/>
    </xf>
    <xf numFmtId="0" fontId="16" fillId="7" borderId="74" xfId="2" applyFont="1" applyFill="1" applyBorder="1">
      <alignment vertical="center"/>
    </xf>
    <xf numFmtId="0" fontId="34" fillId="0" borderId="0" xfId="0" applyFont="1" applyAlignment="1">
      <alignment vertical="center"/>
    </xf>
    <xf numFmtId="0" fontId="32" fillId="0" borderId="72" xfId="2" applyFont="1" applyBorder="1" applyAlignment="1">
      <alignment vertical="center" wrapText="1"/>
    </xf>
    <xf numFmtId="0" fontId="32" fillId="0" borderId="0" xfId="2" applyFont="1">
      <alignment vertical="center"/>
    </xf>
    <xf numFmtId="0" fontId="32" fillId="3" borderId="0" xfId="2" applyFont="1" applyFill="1">
      <alignment vertical="center"/>
    </xf>
    <xf numFmtId="0" fontId="32" fillId="0" borderId="73" xfId="2" applyFont="1" applyBorder="1" applyAlignment="1">
      <alignment vertical="center" wrapText="1"/>
    </xf>
    <xf numFmtId="0" fontId="19" fillId="0" borderId="74" xfId="2" applyFont="1" applyBorder="1" applyAlignment="1">
      <alignment vertical="top" wrapText="1"/>
    </xf>
    <xf numFmtId="0" fontId="32" fillId="0" borderId="74" xfId="2" applyFont="1" applyBorder="1" applyAlignment="1">
      <alignment vertical="center" wrapText="1"/>
    </xf>
    <xf numFmtId="0" fontId="16" fillId="0" borderId="79" xfId="2" applyFont="1" applyBorder="1" applyAlignment="1">
      <alignment vertical="center" wrapText="1"/>
    </xf>
    <xf numFmtId="0" fontId="16" fillId="0" borderId="76" xfId="2" applyFont="1" applyBorder="1" applyAlignment="1">
      <alignment vertical="center" wrapText="1"/>
    </xf>
    <xf numFmtId="0" fontId="31" fillId="0" borderId="0" xfId="2" applyFont="1" applyAlignment="1">
      <alignment vertical="center" wrapText="1"/>
    </xf>
    <xf numFmtId="0" fontId="21" fillId="6" borderId="17" xfId="2" applyFont="1" applyFill="1" applyBorder="1">
      <alignment vertical="center"/>
    </xf>
    <xf numFmtId="0" fontId="41" fillId="0" borderId="0" xfId="2" applyFont="1">
      <alignment vertical="center"/>
    </xf>
    <xf numFmtId="0" fontId="41" fillId="0" borderId="0" xfId="2" applyFont="1" applyAlignment="1">
      <alignment vertical="center" wrapText="1"/>
    </xf>
    <xf numFmtId="0" fontId="48" fillId="13" borderId="6" xfId="2" applyFont="1" applyFill="1" applyBorder="1" applyAlignment="1">
      <alignment vertical="center" wrapText="1"/>
    </xf>
    <xf numFmtId="0" fontId="34" fillId="0" borderId="72" xfId="2" applyFont="1" applyBorder="1" applyAlignment="1">
      <alignment vertical="center" wrapText="1"/>
    </xf>
    <xf numFmtId="0" fontId="34" fillId="0" borderId="75" xfId="2" applyFont="1" applyBorder="1" applyAlignment="1">
      <alignment vertical="center" wrapText="1"/>
    </xf>
    <xf numFmtId="0" fontId="34" fillId="0" borderId="78" xfId="2" applyFont="1" applyBorder="1" applyAlignment="1">
      <alignment vertical="center" wrapText="1"/>
    </xf>
    <xf numFmtId="0" fontId="34" fillId="0" borderId="73" xfId="2" applyFont="1" applyBorder="1" applyAlignment="1">
      <alignment vertical="center" wrapText="1"/>
    </xf>
    <xf numFmtId="0" fontId="34" fillId="0" borderId="79" xfId="2" applyFont="1" applyBorder="1" applyAlignment="1">
      <alignment vertical="center" wrapText="1"/>
    </xf>
    <xf numFmtId="0" fontId="19" fillId="0" borderId="17" xfId="2" applyFont="1" applyBorder="1" applyAlignment="1">
      <alignment vertical="top" wrapText="1"/>
    </xf>
    <xf numFmtId="0" fontId="16" fillId="0" borderId="17" xfId="2" applyFont="1" applyBorder="1" applyAlignment="1">
      <alignment vertical="center" wrapText="1"/>
    </xf>
    <xf numFmtId="0" fontId="19" fillId="0" borderId="0" xfId="2" applyFont="1" applyAlignment="1">
      <alignment vertical="top" wrapText="1"/>
    </xf>
    <xf numFmtId="0" fontId="16" fillId="7" borderId="73" xfId="2" applyFont="1" applyFill="1" applyBorder="1">
      <alignment vertical="center"/>
    </xf>
    <xf numFmtId="0" fontId="16" fillId="12" borderId="0" xfId="2" applyFont="1" applyFill="1" applyAlignment="1">
      <alignment horizontal="left" vertical="center"/>
    </xf>
    <xf numFmtId="0" fontId="16" fillId="3" borderId="0" xfId="2" applyFont="1" applyFill="1" applyAlignment="1">
      <alignment horizontal="left" vertical="center"/>
    </xf>
    <xf numFmtId="0" fontId="35" fillId="12" borderId="0" xfId="2" applyFont="1" applyFill="1" applyAlignment="1">
      <alignment horizontal="left" vertical="center"/>
    </xf>
    <xf numFmtId="0" fontId="35" fillId="3" borderId="0" xfId="2" applyFont="1" applyFill="1" applyAlignment="1">
      <alignment horizontal="left" vertical="center"/>
    </xf>
    <xf numFmtId="177" fontId="35" fillId="3" borderId="0" xfId="2" applyNumberFormat="1" applyFont="1" applyFill="1" applyAlignment="1">
      <alignment horizontal="left" vertical="center"/>
    </xf>
    <xf numFmtId="49" fontId="35" fillId="3" borderId="0" xfId="2" applyNumberFormat="1" applyFont="1" applyFill="1" applyAlignment="1">
      <alignment horizontal="left" vertical="center"/>
    </xf>
    <xf numFmtId="177" fontId="16" fillId="0" borderId="0" xfId="2" applyNumberFormat="1" applyFont="1" applyAlignment="1">
      <alignment horizontal="left" vertical="center"/>
    </xf>
    <xf numFmtId="177" fontId="16" fillId="3" borderId="0" xfId="2" applyNumberFormat="1" applyFont="1" applyFill="1" applyAlignment="1">
      <alignment horizontal="left" vertical="center"/>
    </xf>
    <xf numFmtId="0" fontId="43" fillId="0" borderId="0" xfId="2" applyFont="1">
      <alignment vertical="center"/>
    </xf>
    <xf numFmtId="0" fontId="44" fillId="0" borderId="0" xfId="2" applyFont="1" applyAlignment="1">
      <alignment vertical="center" wrapText="1"/>
    </xf>
    <xf numFmtId="0" fontId="44" fillId="0" borderId="0" xfId="2" applyFont="1">
      <alignment vertical="center"/>
    </xf>
    <xf numFmtId="0" fontId="16" fillId="3" borderId="0" xfId="2" applyFont="1" applyFill="1" applyAlignment="1">
      <alignment vertical="center" wrapText="1"/>
    </xf>
    <xf numFmtId="0" fontId="35" fillId="0" borderId="72" xfId="2" applyFont="1" applyBorder="1" applyAlignment="1">
      <alignment vertical="center" shrinkToFit="1"/>
    </xf>
    <xf numFmtId="0" fontId="35" fillId="0" borderId="73" xfId="2" applyFont="1" applyBorder="1" applyAlignment="1">
      <alignment vertical="center" shrinkToFit="1"/>
    </xf>
    <xf numFmtId="0" fontId="35" fillId="0" borderId="74" xfId="2" applyFont="1" applyBorder="1" applyAlignment="1">
      <alignment vertical="center" shrinkToFit="1"/>
    </xf>
    <xf numFmtId="0" fontId="35" fillId="0" borderId="76" xfId="2" applyFont="1" applyBorder="1" applyAlignment="1">
      <alignment vertical="center" shrinkToFit="1"/>
    </xf>
    <xf numFmtId="0" fontId="35" fillId="0" borderId="17" xfId="2" applyFont="1" applyBorder="1" applyAlignment="1">
      <alignment vertical="center" shrinkToFit="1"/>
    </xf>
    <xf numFmtId="0" fontId="51" fillId="0" borderId="72" xfId="2" applyFont="1" applyBorder="1" applyAlignment="1">
      <alignment vertical="center" shrinkToFit="1"/>
    </xf>
    <xf numFmtId="0" fontId="51" fillId="0" borderId="74" xfId="2" applyFont="1" applyBorder="1" applyAlignment="1">
      <alignment vertical="center" shrinkToFit="1"/>
    </xf>
    <xf numFmtId="0" fontId="9" fillId="2" borderId="4" xfId="1" applyFont="1" applyFill="1" applyBorder="1" applyAlignment="1">
      <alignment vertical="center"/>
    </xf>
    <xf numFmtId="0" fontId="9" fillId="2" borderId="5" xfId="1" applyFont="1" applyFill="1" applyBorder="1" applyAlignment="1">
      <alignment vertical="center"/>
    </xf>
    <xf numFmtId="14" fontId="16" fillId="0" borderId="73" xfId="2" applyNumberFormat="1" applyFont="1" applyBorder="1" applyAlignment="1">
      <alignment vertical="center" wrapText="1"/>
    </xf>
    <xf numFmtId="0" fontId="16" fillId="0" borderId="75" xfId="2" applyFont="1" applyBorder="1" applyAlignment="1">
      <alignment vertical="center" wrapText="1"/>
    </xf>
    <xf numFmtId="0" fontId="16" fillId="0" borderId="80" xfId="2" applyFont="1" applyBorder="1" applyAlignment="1">
      <alignment vertical="center" wrapText="1"/>
    </xf>
    <xf numFmtId="0" fontId="34" fillId="0" borderId="80" xfId="2" applyFont="1" applyBorder="1" applyAlignment="1">
      <alignment vertical="center" wrapText="1"/>
    </xf>
    <xf numFmtId="0" fontId="44" fillId="0" borderId="80" xfId="2" applyFont="1" applyBorder="1" applyAlignment="1">
      <alignment vertical="center" wrapText="1"/>
    </xf>
    <xf numFmtId="14" fontId="34" fillId="0" borderId="73" xfId="2" applyNumberFormat="1" applyFont="1" applyBorder="1" applyAlignment="1">
      <alignment vertical="center" wrapText="1"/>
    </xf>
    <xf numFmtId="14" fontId="34" fillId="0" borderId="74" xfId="2" applyNumberFormat="1" applyFont="1" applyBorder="1" applyAlignment="1">
      <alignment vertical="center" wrapText="1"/>
    </xf>
    <xf numFmtId="0" fontId="19" fillId="0" borderId="12" xfId="2" applyFont="1" applyBorder="1" applyAlignment="1">
      <alignment vertical="top" wrapText="1"/>
    </xf>
    <xf numFmtId="0" fontId="34" fillId="0" borderId="12" xfId="2" applyFont="1" applyBorder="1" applyAlignment="1">
      <alignment vertical="center" wrapText="1"/>
    </xf>
    <xf numFmtId="14" fontId="16" fillId="0" borderId="72" xfId="2" applyNumberFormat="1" applyFont="1" applyBorder="1" applyAlignment="1">
      <alignment vertical="center" wrapText="1"/>
    </xf>
    <xf numFmtId="0" fontId="16" fillId="0" borderId="82" xfId="2" applyFont="1" applyBorder="1" applyAlignment="1">
      <alignment vertical="center" wrapText="1"/>
    </xf>
    <xf numFmtId="0" fontId="16" fillId="0" borderId="32" xfId="2" applyFont="1" applyBorder="1" applyAlignment="1">
      <alignment vertical="center" wrapText="1"/>
    </xf>
    <xf numFmtId="0" fontId="35" fillId="0" borderId="0" xfId="2" applyFont="1" applyAlignment="1">
      <alignment horizontal="left" vertical="center"/>
    </xf>
    <xf numFmtId="177" fontId="35" fillId="0" borderId="0" xfId="2" applyNumberFormat="1" applyFont="1" applyAlignment="1">
      <alignment horizontal="left" vertical="center"/>
    </xf>
    <xf numFmtId="0" fontId="35" fillId="0" borderId="0" xfId="2" applyFont="1" applyAlignment="1">
      <alignment horizontal="center" vertical="center"/>
    </xf>
    <xf numFmtId="177" fontId="37" fillId="8" borderId="17" xfId="3" applyNumberFormat="1" applyFont="1" applyFill="1" applyBorder="1" applyAlignment="1">
      <alignment horizontal="left" vertical="top"/>
    </xf>
    <xf numFmtId="0" fontId="37" fillId="8" borderId="45" xfId="3" applyFont="1" applyFill="1" applyBorder="1" applyAlignment="1">
      <alignment horizontal="left" vertical="top"/>
    </xf>
    <xf numFmtId="179" fontId="37" fillId="0" borderId="0" xfId="3" applyNumberFormat="1" applyFont="1" applyAlignment="1">
      <alignment horizontal="left" vertical="top"/>
    </xf>
    <xf numFmtId="0" fontId="34" fillId="0" borderId="0" xfId="3" applyFont="1" applyAlignment="1">
      <alignment vertical="center" wrapText="1"/>
    </xf>
    <xf numFmtId="0" fontId="37" fillId="8" borderId="17" xfId="0" applyFont="1" applyFill="1" applyBorder="1" applyAlignment="1">
      <alignment horizontal="left" vertical="center" wrapText="1"/>
    </xf>
    <xf numFmtId="0" fontId="37" fillId="0" borderId="0" xfId="0" applyFont="1" applyAlignment="1">
      <alignment horizontal="left" vertical="center" wrapText="1"/>
    </xf>
    <xf numFmtId="0" fontId="35" fillId="0" borderId="0" xfId="2" applyFont="1" applyAlignment="1">
      <alignment horizontal="left" vertical="center" wrapText="1"/>
    </xf>
    <xf numFmtId="0" fontId="39" fillId="0" borderId="0" xfId="2" applyFont="1" applyAlignment="1" applyProtection="1">
      <alignment horizontal="left" vertical="center" wrapText="1"/>
      <protection locked="0"/>
    </xf>
    <xf numFmtId="0" fontId="38" fillId="6" borderId="17" xfId="2" applyFont="1" applyFill="1" applyBorder="1" applyAlignment="1">
      <alignment horizontal="left" vertical="center" wrapText="1"/>
    </xf>
    <xf numFmtId="0" fontId="38" fillId="6" borderId="6" xfId="2" applyFont="1" applyFill="1" applyBorder="1" applyAlignment="1">
      <alignment horizontal="left" vertical="center" wrapText="1"/>
    </xf>
    <xf numFmtId="0" fontId="19" fillId="0" borderId="0" xfId="2" applyFont="1" applyAlignment="1">
      <alignment horizontal="left" vertical="center" wrapText="1"/>
    </xf>
    <xf numFmtId="0" fontId="16" fillId="7" borderId="0" xfId="2" applyFont="1" applyFill="1" applyAlignment="1">
      <alignment horizontal="left" vertical="center"/>
    </xf>
    <xf numFmtId="0" fontId="16" fillId="4" borderId="0" xfId="2" applyFont="1" applyFill="1" applyAlignment="1">
      <alignment horizontal="left" vertical="center"/>
    </xf>
    <xf numFmtId="0" fontId="16" fillId="9" borderId="0" xfId="2" applyFont="1" applyFill="1" applyAlignment="1">
      <alignment horizontal="left" vertical="center"/>
    </xf>
    <xf numFmtId="0" fontId="47" fillId="0" borderId="0" xfId="2" applyFont="1" applyAlignment="1">
      <alignment horizontal="left" vertical="center" wrapText="1"/>
    </xf>
    <xf numFmtId="0" fontId="48" fillId="13" borderId="17" xfId="2" applyFont="1" applyFill="1" applyBorder="1" applyAlignment="1">
      <alignment horizontal="left" vertical="center" wrapText="1"/>
    </xf>
    <xf numFmtId="0" fontId="31" fillId="0" borderId="0" xfId="2" applyFont="1" applyAlignment="1">
      <alignment horizontal="left" vertical="center" wrapText="1"/>
    </xf>
    <xf numFmtId="0" fontId="48" fillId="13" borderId="6" xfId="2" applyFont="1" applyFill="1" applyBorder="1" applyAlignment="1">
      <alignment horizontal="left" vertical="center" wrapText="1"/>
    </xf>
    <xf numFmtId="0" fontId="17" fillId="0" borderId="0" xfId="2" applyFont="1" applyAlignment="1">
      <alignment vertical="center" wrapText="1"/>
    </xf>
    <xf numFmtId="0" fontId="34" fillId="0" borderId="76" xfId="2" applyFont="1" applyBorder="1" applyAlignment="1">
      <alignment vertical="center" wrapText="1"/>
    </xf>
    <xf numFmtId="0" fontId="21" fillId="6" borderId="6" xfId="0" applyFont="1" applyFill="1" applyBorder="1" applyAlignment="1">
      <alignment horizontal="center" vertical="center" wrapText="1"/>
    </xf>
    <xf numFmtId="0" fontId="21" fillId="6" borderId="17" xfId="0" applyFont="1" applyFill="1" applyBorder="1" applyAlignment="1">
      <alignment horizontal="center" vertical="center" wrapText="1"/>
    </xf>
    <xf numFmtId="0" fontId="16" fillId="0" borderId="25" xfId="2" applyFont="1" applyBorder="1" applyAlignment="1">
      <alignment vertical="center" wrapText="1"/>
    </xf>
    <xf numFmtId="0" fontId="19" fillId="0" borderId="32" xfId="2" applyFont="1" applyBorder="1" applyAlignment="1">
      <alignment vertical="center" wrapText="1"/>
    </xf>
    <xf numFmtId="0" fontId="16" fillId="0" borderId="32" xfId="2" applyFont="1" applyBorder="1">
      <alignment vertical="center"/>
    </xf>
    <xf numFmtId="0" fontId="52" fillId="0" borderId="0" xfId="2" applyFont="1">
      <alignment vertical="center"/>
    </xf>
    <xf numFmtId="0" fontId="16" fillId="12" borderId="0" xfId="2" applyFont="1" applyFill="1">
      <alignment vertical="center"/>
    </xf>
    <xf numFmtId="0" fontId="13" fillId="5" borderId="73" xfId="8" applyFont="1" applyFill="1" applyBorder="1" applyAlignment="1">
      <alignment vertical="center" wrapText="1"/>
    </xf>
    <xf numFmtId="0" fontId="13" fillId="5" borderId="73" xfId="0" applyFont="1" applyFill="1" applyBorder="1" applyAlignment="1">
      <alignment vertical="center" wrapText="1"/>
    </xf>
    <xf numFmtId="0" fontId="37" fillId="5" borderId="73" xfId="0" applyFont="1" applyFill="1" applyBorder="1" applyAlignment="1">
      <alignment vertical="center" wrapText="1"/>
    </xf>
    <xf numFmtId="0" fontId="13" fillId="5" borderId="73" xfId="2" applyFont="1" applyFill="1" applyBorder="1" applyAlignment="1">
      <alignment vertical="center" wrapText="1"/>
    </xf>
    <xf numFmtId="0" fontId="37" fillId="5" borderId="73" xfId="2" applyFont="1" applyFill="1" applyBorder="1" applyAlignment="1">
      <alignment vertical="center" wrapText="1"/>
    </xf>
    <xf numFmtId="0" fontId="37" fillId="5" borderId="74" xfId="2" applyFont="1" applyFill="1" applyBorder="1" applyAlignment="1">
      <alignment vertical="center" wrapText="1"/>
    </xf>
    <xf numFmtId="0" fontId="37" fillId="5" borderId="73" xfId="5" applyFont="1" applyFill="1" applyBorder="1" applyAlignment="1">
      <alignment vertical="center" wrapText="1"/>
    </xf>
    <xf numFmtId="0" fontId="56" fillId="5" borderId="73" xfId="2" applyFont="1" applyFill="1" applyBorder="1" applyAlignment="1">
      <alignment horizontal="left" vertical="center" wrapText="1"/>
    </xf>
    <xf numFmtId="0" fontId="56" fillId="5" borderId="76" xfId="2" applyFont="1" applyFill="1" applyBorder="1" applyAlignment="1">
      <alignment horizontal="left" vertical="center" wrapText="1"/>
    </xf>
    <xf numFmtId="0" fontId="56" fillId="5" borderId="73" xfId="0" applyFont="1" applyFill="1" applyBorder="1" applyAlignment="1">
      <alignment vertical="center" wrapText="1"/>
    </xf>
    <xf numFmtId="0" fontId="56" fillId="5" borderId="74" xfId="2" applyFont="1" applyFill="1" applyBorder="1" applyAlignment="1">
      <alignment horizontal="left" vertical="center" wrapText="1"/>
    </xf>
    <xf numFmtId="0" fontId="56" fillId="5" borderId="72" xfId="2" applyFont="1" applyFill="1" applyBorder="1" applyAlignment="1">
      <alignment horizontal="left" vertical="center" wrapText="1"/>
    </xf>
    <xf numFmtId="0" fontId="13" fillId="5" borderId="72" xfId="2" applyFont="1" applyFill="1" applyBorder="1" applyAlignment="1">
      <alignment vertical="center" wrapText="1"/>
    </xf>
    <xf numFmtId="0" fontId="37" fillId="5" borderId="72" xfId="2" applyFont="1" applyFill="1" applyBorder="1" applyAlignment="1">
      <alignment vertical="center" wrapText="1"/>
    </xf>
    <xf numFmtId="0" fontId="36" fillId="5" borderId="73" xfId="2" applyFont="1" applyFill="1" applyBorder="1" applyAlignment="1">
      <alignment vertical="center" wrapText="1"/>
    </xf>
    <xf numFmtId="0" fontId="56" fillId="5" borderId="75" xfId="2" applyFont="1" applyFill="1" applyBorder="1" applyAlignment="1">
      <alignment horizontal="left" vertical="center" wrapText="1"/>
    </xf>
    <xf numFmtId="0" fontId="37" fillId="5" borderId="75" xfId="2" applyFont="1" applyFill="1" applyBorder="1" applyAlignment="1">
      <alignment vertical="center" wrapText="1"/>
    </xf>
    <xf numFmtId="0" fontId="56" fillId="5" borderId="12" xfId="2" applyFont="1" applyFill="1" applyBorder="1" applyAlignment="1">
      <alignment horizontal="left" vertical="center" wrapText="1"/>
    </xf>
    <xf numFmtId="0" fontId="37" fillId="5" borderId="12" xfId="2" applyFont="1" applyFill="1" applyBorder="1" applyAlignment="1">
      <alignment vertical="center" wrapText="1"/>
    </xf>
    <xf numFmtId="0" fontId="56" fillId="5" borderId="73" xfId="2" applyFont="1" applyFill="1" applyBorder="1" applyAlignment="1">
      <alignment horizontal="left" vertical="top" wrapText="1"/>
    </xf>
    <xf numFmtId="0" fontId="56" fillId="5" borderId="17" xfId="2" applyFont="1" applyFill="1" applyBorder="1" applyAlignment="1">
      <alignment horizontal="left" vertical="center" wrapText="1"/>
    </xf>
    <xf numFmtId="0" fontId="13" fillId="5" borderId="17" xfId="2" applyFont="1" applyFill="1" applyBorder="1" applyAlignment="1">
      <alignment vertical="center" wrapText="1"/>
    </xf>
    <xf numFmtId="0" fontId="13" fillId="5" borderId="75" xfId="2" applyFont="1" applyFill="1" applyBorder="1" applyAlignment="1">
      <alignment vertical="center" wrapText="1"/>
    </xf>
    <xf numFmtId="0" fontId="13" fillId="5" borderId="74" xfId="2" applyFont="1" applyFill="1" applyBorder="1" applyAlignment="1">
      <alignment vertical="center" wrapText="1"/>
    </xf>
    <xf numFmtId="0" fontId="36" fillId="5" borderId="72" xfId="2" applyFont="1" applyFill="1" applyBorder="1" applyAlignment="1">
      <alignment vertical="center" wrapText="1"/>
    </xf>
    <xf numFmtId="0" fontId="36" fillId="5" borderId="74" xfId="2" applyFont="1" applyFill="1" applyBorder="1" applyAlignment="1">
      <alignment vertical="center" wrapText="1"/>
    </xf>
    <xf numFmtId="0" fontId="13" fillId="5" borderId="76" xfId="0" applyFont="1" applyFill="1" applyBorder="1" applyAlignment="1">
      <alignment vertical="center" wrapText="1"/>
    </xf>
    <xf numFmtId="0" fontId="13" fillId="0" borderId="81" xfId="2" applyFont="1" applyBorder="1" applyAlignment="1">
      <alignment vertical="center" wrapText="1"/>
    </xf>
    <xf numFmtId="0" fontId="13" fillId="0" borderId="59" xfId="2" applyFont="1" applyBorder="1" applyAlignment="1">
      <alignment vertical="center" wrapText="1"/>
    </xf>
    <xf numFmtId="0" fontId="13" fillId="0" borderId="62" xfId="2" applyFont="1" applyBorder="1" applyAlignment="1">
      <alignment vertical="center" wrapText="1"/>
    </xf>
    <xf numFmtId="0" fontId="37" fillId="0" borderId="81" xfId="2" applyFont="1" applyBorder="1" applyAlignment="1">
      <alignment vertical="center" wrapText="1"/>
    </xf>
    <xf numFmtId="0" fontId="37" fillId="0" borderId="59" xfId="2" applyFont="1" applyBorder="1" applyAlignment="1">
      <alignment vertical="center" wrapText="1"/>
    </xf>
    <xf numFmtId="0" fontId="13" fillId="0" borderId="82" xfId="2" applyFont="1" applyBorder="1" applyAlignment="1">
      <alignment vertical="center" wrapText="1"/>
    </xf>
    <xf numFmtId="0" fontId="13" fillId="0" borderId="83" xfId="2" applyFont="1" applyBorder="1" applyAlignment="1">
      <alignment vertical="center" wrapText="1"/>
    </xf>
    <xf numFmtId="0" fontId="37" fillId="0" borderId="112" xfId="2" applyFont="1" applyBorder="1" applyAlignment="1">
      <alignment vertical="center" wrapText="1"/>
    </xf>
    <xf numFmtId="0" fontId="37" fillId="0" borderId="91" xfId="2" applyFont="1" applyBorder="1" applyAlignment="1">
      <alignment vertical="center" wrapText="1"/>
    </xf>
    <xf numFmtId="0" fontId="37" fillId="0" borderId="92" xfId="2" applyFont="1" applyBorder="1" applyAlignment="1">
      <alignment vertical="center" wrapText="1"/>
    </xf>
    <xf numFmtId="0" fontId="13" fillId="0" borderId="101" xfId="2" applyFont="1" applyBorder="1" applyAlignment="1">
      <alignment vertical="center" wrapText="1"/>
    </xf>
    <xf numFmtId="0" fontId="37" fillId="0" borderId="83" xfId="2" applyFont="1" applyBorder="1" applyAlignment="1">
      <alignment vertical="center" wrapText="1"/>
    </xf>
    <xf numFmtId="0" fontId="37" fillId="0" borderId="62" xfId="2" applyFont="1" applyBorder="1" applyAlignment="1">
      <alignment vertical="center" wrapText="1"/>
    </xf>
    <xf numFmtId="0" fontId="13" fillId="0" borderId="137" xfId="2" applyFont="1" applyBorder="1" applyAlignment="1">
      <alignment vertical="center" wrapText="1"/>
    </xf>
    <xf numFmtId="0" fontId="37" fillId="0" borderId="30" xfId="2" applyFont="1" applyBorder="1" applyAlignment="1">
      <alignment vertical="center" wrapText="1"/>
    </xf>
    <xf numFmtId="0" fontId="37" fillId="0" borderId="82" xfId="2" applyFont="1" applyBorder="1" applyAlignment="1">
      <alignment vertical="center" wrapText="1"/>
    </xf>
    <xf numFmtId="0" fontId="37" fillId="0" borderId="101" xfId="2" applyFont="1" applyBorder="1" applyAlignment="1">
      <alignment vertical="center" wrapText="1"/>
    </xf>
    <xf numFmtId="0" fontId="37" fillId="0" borderId="65" xfId="2" applyFont="1" applyBorder="1" applyAlignment="1">
      <alignment vertical="center" wrapText="1"/>
    </xf>
    <xf numFmtId="0" fontId="37" fillId="0" borderId="65" xfId="0" applyFont="1" applyBorder="1" applyAlignment="1">
      <alignment horizontal="left" vertical="center" wrapText="1"/>
    </xf>
    <xf numFmtId="0" fontId="37" fillId="0" borderId="83" xfId="0" applyFont="1" applyBorder="1" applyAlignment="1">
      <alignment horizontal="left" vertical="center" wrapText="1"/>
    </xf>
    <xf numFmtId="0" fontId="37" fillId="0" borderId="81" xfId="0" applyFont="1" applyBorder="1" applyAlignment="1">
      <alignment horizontal="left" vertical="center" wrapText="1"/>
    </xf>
    <xf numFmtId="0" fontId="37" fillId="0" borderId="62" xfId="0" applyFont="1" applyBorder="1" applyAlignment="1">
      <alignment horizontal="left" vertical="center" wrapText="1"/>
    </xf>
    <xf numFmtId="0" fontId="36" fillId="0" borderId="91" xfId="2" applyFont="1" applyBorder="1" applyAlignment="1">
      <alignment vertical="center" wrapText="1"/>
    </xf>
    <xf numFmtId="0" fontId="13" fillId="0" borderId="91" xfId="2" applyFont="1" applyBorder="1" applyAlignment="1">
      <alignment vertical="center" wrapText="1"/>
    </xf>
    <xf numFmtId="0" fontId="36" fillId="0" borderId="101" xfId="2" applyFont="1" applyBorder="1" applyAlignment="1">
      <alignment vertical="center" wrapText="1"/>
    </xf>
    <xf numFmtId="0" fontId="62" fillId="5" borderId="73" xfId="2" applyFont="1" applyFill="1" applyBorder="1" applyAlignment="1">
      <alignment vertical="center" wrapText="1"/>
    </xf>
    <xf numFmtId="0" fontId="55" fillId="5" borderId="73" xfId="2" applyFont="1" applyFill="1" applyBorder="1" applyAlignment="1">
      <alignment vertical="center" wrapText="1"/>
    </xf>
    <xf numFmtId="0" fontId="60" fillId="5" borderId="73" xfId="2" applyFont="1" applyFill="1" applyBorder="1" applyAlignment="1">
      <alignment vertical="center" wrapText="1"/>
    </xf>
    <xf numFmtId="0" fontId="62" fillId="5" borderId="74" xfId="0" applyFont="1" applyFill="1" applyBorder="1" applyAlignment="1">
      <alignment vertical="center" wrapText="1"/>
    </xf>
    <xf numFmtId="0" fontId="17" fillId="0" borderId="17" xfId="2" applyFont="1" applyBorder="1" applyAlignment="1" applyProtection="1">
      <alignment horizontal="left" vertical="center" wrapText="1"/>
      <protection locked="0"/>
    </xf>
    <xf numFmtId="0" fontId="17" fillId="0" borderId="76" xfId="2" applyFont="1" applyBorder="1" applyAlignment="1" applyProtection="1">
      <alignment horizontal="left" vertical="center" wrapText="1"/>
      <protection locked="0"/>
    </xf>
    <xf numFmtId="0" fontId="17" fillId="0" borderId="73" xfId="2" applyFont="1" applyBorder="1" applyAlignment="1" applyProtection="1">
      <alignment horizontal="left" vertical="center" wrapText="1"/>
      <protection locked="0"/>
    </xf>
    <xf numFmtId="0" fontId="17" fillId="0" borderId="74" xfId="2" applyFont="1" applyBorder="1" applyAlignment="1" applyProtection="1">
      <alignment horizontal="left" vertical="center" wrapText="1"/>
      <protection locked="0"/>
    </xf>
    <xf numFmtId="0" fontId="17" fillId="7" borderId="73" xfId="2" applyFont="1" applyFill="1" applyBorder="1" applyAlignment="1">
      <alignment horizontal="left" vertical="center" wrapText="1"/>
    </xf>
    <xf numFmtId="0" fontId="40" fillId="0" borderId="73" xfId="2" applyFont="1" applyBorder="1" applyAlignment="1" applyProtection="1">
      <alignment horizontal="left" vertical="center" wrapText="1"/>
      <protection locked="0"/>
    </xf>
    <xf numFmtId="0" fontId="40" fillId="4" borderId="73" xfId="0" applyFont="1" applyFill="1" applyBorder="1" applyAlignment="1" applyProtection="1">
      <alignment horizontal="left" vertical="center" wrapText="1"/>
      <protection locked="0"/>
    </xf>
    <xf numFmtId="49" fontId="17" fillId="0" borderId="75" xfId="8" applyNumberFormat="1" applyFont="1" applyBorder="1" applyAlignment="1" applyProtection="1">
      <alignment horizontal="left" vertical="center" wrapText="1"/>
      <protection locked="0"/>
    </xf>
    <xf numFmtId="0" fontId="17" fillId="0" borderId="72" xfId="2" applyFont="1" applyBorder="1" applyAlignment="1" applyProtection="1">
      <alignment horizontal="left" vertical="center" wrapText="1"/>
      <protection locked="0"/>
    </xf>
    <xf numFmtId="49" fontId="17" fillId="0" borderId="73" xfId="2" applyNumberFormat="1" applyFont="1" applyBorder="1" applyAlignment="1" applyProtection="1">
      <alignment horizontal="left" vertical="center" wrapText="1"/>
      <protection locked="0"/>
    </xf>
    <xf numFmtId="0" fontId="17" fillId="7" borderId="76" xfId="2" applyFont="1" applyFill="1" applyBorder="1" applyAlignment="1">
      <alignment horizontal="left" vertical="top" wrapText="1"/>
    </xf>
    <xf numFmtId="0" fontId="17" fillId="0" borderId="75" xfId="2" applyFont="1" applyBorder="1" applyAlignment="1" applyProtection="1">
      <alignment horizontal="left" vertical="center" wrapText="1"/>
      <protection locked="0"/>
    </xf>
    <xf numFmtId="0" fontId="40" fillId="0" borderId="74" xfId="2" applyFont="1" applyBorder="1" applyAlignment="1" applyProtection="1">
      <alignment horizontal="left" vertical="center" wrapText="1"/>
      <protection locked="0"/>
    </xf>
    <xf numFmtId="0" fontId="40" fillId="0" borderId="74" xfId="7" applyNumberFormat="1" applyFont="1" applyBorder="1" applyAlignment="1" applyProtection="1">
      <alignment vertical="center"/>
      <protection locked="0"/>
    </xf>
    <xf numFmtId="0" fontId="40" fillId="0" borderId="76" xfId="2" applyFont="1" applyBorder="1" applyAlignment="1" applyProtection="1">
      <alignment horizontal="left" vertical="center" wrapText="1"/>
      <protection locked="0"/>
    </xf>
    <xf numFmtId="0" fontId="40" fillId="0" borderId="75" xfId="2" applyFont="1" applyBorder="1" applyAlignment="1" applyProtection="1">
      <alignment horizontal="left" vertical="center" wrapText="1"/>
      <protection locked="0"/>
    </xf>
    <xf numFmtId="0" fontId="17" fillId="0" borderId="79" xfId="2" applyFont="1" applyBorder="1" applyAlignment="1" applyProtection="1">
      <alignment horizontal="left" vertical="center" wrapText="1"/>
      <protection locked="0"/>
    </xf>
    <xf numFmtId="0" fontId="62" fillId="5" borderId="74" xfId="2" applyFont="1" applyFill="1" applyBorder="1" applyAlignment="1">
      <alignment vertical="center" wrapText="1"/>
    </xf>
    <xf numFmtId="0" fontId="40" fillId="0" borderId="72" xfId="2" applyFont="1" applyBorder="1" applyAlignment="1" applyProtection="1">
      <alignment horizontal="left" vertical="center" wrapText="1"/>
      <protection locked="0"/>
    </xf>
    <xf numFmtId="0" fontId="40" fillId="0" borderId="78" xfId="2" applyFont="1" applyBorder="1" applyAlignment="1" applyProtection="1">
      <alignment horizontal="left" vertical="center" wrapText="1"/>
      <protection locked="0"/>
    </xf>
    <xf numFmtId="0" fontId="40" fillId="0" borderId="12" xfId="2" applyFont="1" applyBorder="1" applyAlignment="1" applyProtection="1">
      <alignment horizontal="left" vertical="center" wrapText="1"/>
      <protection locked="0"/>
    </xf>
    <xf numFmtId="0" fontId="40" fillId="0" borderId="79" xfId="2" applyFont="1" applyBorder="1" applyAlignment="1" applyProtection="1">
      <alignment horizontal="left" vertical="center" wrapText="1"/>
      <protection locked="0"/>
    </xf>
    <xf numFmtId="0" fontId="16" fillId="0" borderId="0" xfId="2" applyFont="1" applyAlignment="1">
      <alignment horizontal="left" vertical="center" wrapText="1"/>
    </xf>
    <xf numFmtId="0" fontId="21" fillId="6" borderId="17" xfId="2" applyFont="1" applyFill="1" applyBorder="1" applyAlignment="1">
      <alignment horizontal="left" vertical="center" wrapText="1"/>
    </xf>
    <xf numFmtId="0" fontId="17" fillId="7" borderId="74" xfId="2" applyFont="1" applyFill="1" applyBorder="1" applyAlignment="1">
      <alignment horizontal="left" vertical="center" wrapText="1"/>
    </xf>
    <xf numFmtId="0" fontId="17" fillId="0" borderId="72" xfId="2" applyFont="1" applyBorder="1" applyAlignment="1" applyProtection="1">
      <alignment horizontal="left" vertical="top" wrapText="1"/>
      <protection locked="0"/>
    </xf>
    <xf numFmtId="0" fontId="13" fillId="0" borderId="91" xfId="2" applyFont="1" applyBorder="1" applyAlignment="1">
      <alignment horizontal="center" vertical="center" wrapText="1"/>
    </xf>
    <xf numFmtId="0" fontId="16" fillId="0" borderId="0" xfId="2" applyFont="1" applyAlignment="1">
      <alignment horizontal="left" vertical="center"/>
    </xf>
    <xf numFmtId="0" fontId="55" fillId="5" borderId="73" xfId="0" applyFont="1" applyFill="1" applyBorder="1" applyAlignment="1">
      <alignment vertical="center" wrapText="1"/>
    </xf>
    <xf numFmtId="0" fontId="37" fillId="0" borderId="32" xfId="0" applyFont="1" applyBorder="1" applyAlignment="1">
      <alignment horizontal="left" vertical="center" wrapText="1"/>
    </xf>
    <xf numFmtId="0" fontId="16" fillId="0" borderId="12" xfId="2" applyFont="1" applyBorder="1" applyAlignment="1">
      <alignment vertical="center" wrapText="1"/>
    </xf>
    <xf numFmtId="0" fontId="13" fillId="0" borderId="150" xfId="2" applyFont="1" applyBorder="1" applyAlignment="1">
      <alignment vertical="center" wrapText="1"/>
    </xf>
    <xf numFmtId="0" fontId="17" fillId="0" borderId="12" xfId="2" applyFont="1" applyBorder="1" applyAlignment="1" applyProtection="1">
      <alignment horizontal="left" vertical="center" wrapText="1"/>
      <protection locked="0"/>
    </xf>
    <xf numFmtId="0" fontId="55" fillId="5" borderId="76" xfId="2" applyFont="1" applyFill="1" applyBorder="1" applyAlignment="1">
      <alignment vertical="center" wrapText="1"/>
    </xf>
    <xf numFmtId="0" fontId="37" fillId="5" borderId="12" xfId="2" applyFont="1" applyFill="1" applyBorder="1" applyAlignment="1">
      <alignment horizontal="left" vertical="center" wrapText="1"/>
    </xf>
    <xf numFmtId="0" fontId="37" fillId="5" borderId="76" xfId="2" applyFont="1" applyFill="1" applyBorder="1" applyAlignment="1">
      <alignment vertical="center" wrapText="1"/>
    </xf>
    <xf numFmtId="0" fontId="21" fillId="6" borderId="17" xfId="0" applyFont="1" applyFill="1" applyBorder="1" applyAlignment="1">
      <alignment vertical="center" wrapText="1"/>
    </xf>
    <xf numFmtId="0" fontId="40" fillId="0" borderId="17" xfId="2" applyFont="1" applyBorder="1" applyAlignment="1" applyProtection="1">
      <alignment horizontal="left" vertical="center" wrapText="1"/>
      <protection locked="0"/>
    </xf>
    <xf numFmtId="0" fontId="33" fillId="0" borderId="43" xfId="0" applyFont="1" applyBorder="1" applyAlignment="1">
      <alignment vertical="top" wrapText="1"/>
    </xf>
    <xf numFmtId="0" fontId="36" fillId="5" borderId="12" xfId="2" applyFont="1" applyFill="1" applyBorder="1" applyAlignment="1">
      <alignment vertical="center" wrapText="1"/>
    </xf>
    <xf numFmtId="0" fontId="55" fillId="5" borderId="74" xfId="0" applyFont="1" applyFill="1" applyBorder="1" applyAlignment="1">
      <alignment vertical="center" wrapText="1"/>
    </xf>
    <xf numFmtId="0" fontId="54" fillId="5" borderId="75" xfId="2" applyFont="1" applyFill="1" applyBorder="1" applyAlignment="1">
      <alignment vertical="center" wrapText="1"/>
    </xf>
    <xf numFmtId="0" fontId="17" fillId="7" borderId="72" xfId="2" applyFont="1" applyFill="1" applyBorder="1" applyAlignment="1">
      <alignment horizontal="left" vertical="center" wrapText="1"/>
    </xf>
    <xf numFmtId="0" fontId="37" fillId="0" borderId="32" xfId="3" applyFont="1" applyBorder="1" applyAlignment="1">
      <alignment horizontal="left" vertical="top"/>
    </xf>
    <xf numFmtId="0" fontId="65" fillId="2" borderId="17" xfId="0" applyFont="1" applyFill="1" applyBorder="1" applyAlignment="1">
      <alignment horizontal="left" vertical="top" wrapText="1"/>
    </xf>
    <xf numFmtId="0" fontId="65" fillId="9" borderId="17" xfId="0" applyFont="1" applyFill="1" applyBorder="1" applyAlignment="1">
      <alignment vertical="top" wrapText="1"/>
    </xf>
    <xf numFmtId="0" fontId="65" fillId="15" borderId="17" xfId="0" applyFont="1" applyFill="1" applyBorder="1" applyAlignment="1">
      <alignment vertical="top" wrapText="1"/>
    </xf>
    <xf numFmtId="0" fontId="65" fillId="16" borderId="17" xfId="0" applyFont="1" applyFill="1" applyBorder="1" applyAlignment="1">
      <alignment vertical="top" wrapText="1"/>
    </xf>
    <xf numFmtId="0" fontId="66" fillId="0" borderId="0" xfId="0" applyFont="1" applyAlignment="1">
      <alignment wrapText="1"/>
    </xf>
    <xf numFmtId="0" fontId="67" fillId="17" borderId="17" xfId="0" applyFont="1" applyFill="1" applyBorder="1"/>
    <xf numFmtId="0" fontId="67" fillId="17" borderId="17" xfId="0" applyFont="1" applyFill="1" applyBorder="1" applyAlignment="1">
      <alignment wrapText="1"/>
    </xf>
    <xf numFmtId="0" fontId="67" fillId="0" borderId="0" xfId="0" applyFont="1"/>
    <xf numFmtId="0" fontId="68" fillId="0" borderId="17" xfId="0" applyFont="1" applyBorder="1" applyAlignment="1">
      <alignment vertical="top" wrapText="1"/>
    </xf>
    <xf numFmtId="0" fontId="70" fillId="0" borderId="0" xfId="7" applyFont="1" applyFill="1" applyBorder="1" applyAlignment="1">
      <alignment vertical="center"/>
    </xf>
    <xf numFmtId="0" fontId="17" fillId="7" borderId="76" xfId="2" applyFont="1" applyFill="1" applyBorder="1" applyAlignment="1">
      <alignment horizontal="left" vertical="center" wrapText="1"/>
    </xf>
    <xf numFmtId="0" fontId="13" fillId="0" borderId="0" xfId="2" applyFont="1" applyAlignment="1">
      <alignment vertical="center" wrapText="1"/>
    </xf>
    <xf numFmtId="0" fontId="35" fillId="0" borderId="0" xfId="2" applyFont="1" applyAlignment="1">
      <alignment vertical="center" shrinkToFit="1"/>
    </xf>
    <xf numFmtId="0" fontId="33" fillId="0" borderId="0" xfId="0" applyFont="1" applyAlignment="1">
      <alignment horizontal="left" vertical="top" wrapText="1"/>
    </xf>
    <xf numFmtId="0" fontId="13" fillId="0" borderId="0" xfId="2" applyFont="1" applyAlignment="1">
      <alignment horizontal="center" vertical="center" wrapText="1"/>
    </xf>
    <xf numFmtId="0" fontId="13" fillId="0" borderId="0" xfId="2" applyFont="1" applyAlignment="1">
      <alignment horizontal="left" vertical="center" wrapText="1"/>
    </xf>
    <xf numFmtId="0" fontId="40" fillId="0" borderId="0" xfId="2" applyFont="1" applyAlignment="1" applyProtection="1">
      <alignment horizontal="left" vertical="center" wrapText="1"/>
      <protection locked="0"/>
    </xf>
    <xf numFmtId="0" fontId="56" fillId="0" borderId="0" xfId="2" applyFont="1" applyAlignment="1">
      <alignment horizontal="left" vertical="center" wrapText="1"/>
    </xf>
    <xf numFmtId="0" fontId="36" fillId="0" borderId="0" xfId="2" applyFont="1" applyAlignment="1">
      <alignment vertical="center" wrapText="1"/>
    </xf>
    <xf numFmtId="0" fontId="16" fillId="0" borderId="53" xfId="2" applyFont="1" applyBorder="1" applyAlignment="1">
      <alignment vertical="center" wrapText="1"/>
    </xf>
    <xf numFmtId="0" fontId="17" fillId="0" borderId="53" xfId="2" applyFont="1" applyBorder="1" applyAlignment="1" applyProtection="1">
      <alignment horizontal="left" vertical="center" wrapText="1"/>
      <protection locked="0"/>
    </xf>
    <xf numFmtId="0" fontId="37" fillId="0" borderId="137" xfId="2" applyFont="1" applyBorder="1" applyAlignment="1">
      <alignment vertical="center" wrapText="1"/>
    </xf>
    <xf numFmtId="0" fontId="72" fillId="0" borderId="0" xfId="0" applyFont="1" applyAlignment="1">
      <alignment vertical="center"/>
    </xf>
    <xf numFmtId="0" fontId="32" fillId="0" borderId="0" xfId="0" applyFont="1" applyAlignment="1">
      <alignment horizontal="right" vertical="center" wrapText="1"/>
    </xf>
    <xf numFmtId="0" fontId="32" fillId="0" borderId="0" xfId="0" applyFont="1" applyAlignment="1">
      <alignment vertical="center" wrapText="1"/>
    </xf>
    <xf numFmtId="0" fontId="32" fillId="0" borderId="80" xfId="2" applyFont="1" applyBorder="1" applyAlignment="1">
      <alignment vertical="center" wrapText="1"/>
    </xf>
    <xf numFmtId="0" fontId="32" fillId="0" borderId="0" xfId="2" applyFont="1" applyAlignment="1">
      <alignment vertical="center" wrapText="1"/>
    </xf>
    <xf numFmtId="0" fontId="73" fillId="0" borderId="0" xfId="2" applyFont="1" applyAlignment="1">
      <alignment horizontal="left" vertical="center" wrapText="1"/>
    </xf>
    <xf numFmtId="0" fontId="17" fillId="0" borderId="101" xfId="2" applyFont="1" applyBorder="1" applyAlignment="1" applyProtection="1">
      <alignment horizontal="left" vertical="center" wrapText="1"/>
      <protection locked="0"/>
    </xf>
    <xf numFmtId="0" fontId="17" fillId="0" borderId="150" xfId="2" applyFont="1" applyBorder="1" applyAlignment="1" applyProtection="1">
      <alignment horizontal="left" vertical="center" wrapText="1"/>
      <protection locked="0"/>
    </xf>
    <xf numFmtId="0" fontId="1" fillId="0" borderId="0" xfId="8">
      <alignment vertical="center"/>
    </xf>
    <xf numFmtId="0" fontId="1" fillId="0" borderId="0" xfId="8" applyAlignment="1">
      <alignment horizontal="center" vertical="center"/>
    </xf>
    <xf numFmtId="0" fontId="1" fillId="9" borderId="17" xfId="8" applyFill="1" applyBorder="1" applyAlignment="1">
      <alignment horizontal="center" vertical="center"/>
    </xf>
    <xf numFmtId="0" fontId="1" fillId="0" borderId="17" xfId="8" applyBorder="1" applyAlignment="1">
      <alignment horizontal="left" vertical="center"/>
    </xf>
    <xf numFmtId="0" fontId="1" fillId="0" borderId="17" xfId="8" applyBorder="1" applyAlignment="1">
      <alignment horizontal="center" vertical="center"/>
    </xf>
    <xf numFmtId="0" fontId="1" fillId="0" borderId="0" xfId="8" applyAlignment="1">
      <alignment horizontal="left" vertical="center"/>
    </xf>
    <xf numFmtId="0" fontId="1" fillId="18" borderId="17" xfId="8" applyFill="1" applyBorder="1" applyAlignment="1">
      <alignment horizontal="center" vertical="center"/>
    </xf>
    <xf numFmtId="49" fontId="26" fillId="0" borderId="0" xfId="1" applyNumberFormat="1" applyFont="1" applyAlignment="1">
      <alignment horizontal="left" vertical="center"/>
    </xf>
    <xf numFmtId="0" fontId="1" fillId="0" borderId="30" xfId="8" applyBorder="1">
      <alignment vertical="center"/>
    </xf>
    <xf numFmtId="49" fontId="27" fillId="0" borderId="0" xfId="1" applyNumberFormat="1" applyFont="1" applyAlignment="1">
      <alignment horizontal="left" vertical="center"/>
    </xf>
    <xf numFmtId="49" fontId="26" fillId="0" borderId="0" xfId="1" applyNumberFormat="1" applyFont="1" applyAlignment="1">
      <alignment vertical="center"/>
    </xf>
    <xf numFmtId="49" fontId="26" fillId="0" borderId="0" xfId="1" applyNumberFormat="1" applyFont="1" applyAlignment="1">
      <alignment horizontal="left" vertical="center" shrinkToFit="1"/>
    </xf>
    <xf numFmtId="49" fontId="26" fillId="0" borderId="0" xfId="1" applyNumberFormat="1" applyFont="1" applyAlignment="1">
      <alignment horizontal="right" vertical="center"/>
    </xf>
    <xf numFmtId="49" fontId="22" fillId="0" borderId="0" xfId="1" applyNumberFormat="1" applyFont="1" applyAlignment="1">
      <alignment horizontal="right" vertical="center"/>
    </xf>
    <xf numFmtId="49" fontId="22" fillId="0" borderId="0" xfId="1" applyNumberFormat="1" applyFont="1" applyAlignment="1">
      <alignment vertical="center"/>
    </xf>
    <xf numFmtId="0" fontId="74" fillId="0" borderId="17" xfId="8" applyFont="1" applyBorder="1">
      <alignment vertical="center"/>
    </xf>
    <xf numFmtId="0" fontId="64" fillId="0" borderId="17" xfId="8" applyFont="1" applyBorder="1">
      <alignment vertical="center"/>
    </xf>
    <xf numFmtId="0" fontId="36" fillId="5" borderId="65" xfId="2" applyFont="1" applyFill="1" applyBorder="1" applyAlignment="1">
      <alignment vertical="center" wrapText="1"/>
    </xf>
    <xf numFmtId="0" fontId="36" fillId="5" borderId="59" xfId="0" applyFont="1" applyFill="1" applyBorder="1" applyAlignment="1">
      <alignment vertical="center" wrapText="1"/>
    </xf>
    <xf numFmtId="0" fontId="17" fillId="7" borderId="158" xfId="2" applyFont="1" applyFill="1" applyBorder="1" applyAlignment="1">
      <alignment horizontal="left" vertical="center" wrapText="1"/>
    </xf>
    <xf numFmtId="0" fontId="17" fillId="7" borderId="105" xfId="2" applyFont="1" applyFill="1" applyBorder="1" applyAlignment="1">
      <alignment horizontal="left" vertical="center" wrapText="1"/>
    </xf>
    <xf numFmtId="0" fontId="9" fillId="3" borderId="0" xfId="1" applyFont="1" applyFill="1" applyAlignment="1">
      <alignment vertical="center"/>
    </xf>
    <xf numFmtId="0" fontId="16" fillId="19" borderId="0" xfId="0" applyFont="1" applyFill="1" applyAlignment="1">
      <alignment vertical="center"/>
    </xf>
    <xf numFmtId="0" fontId="76" fillId="5" borderId="6" xfId="0" applyFont="1" applyFill="1" applyBorder="1" applyAlignment="1">
      <alignment horizontal="left" vertical="top" wrapText="1"/>
    </xf>
    <xf numFmtId="0" fontId="13" fillId="5" borderId="6" xfId="0" applyFont="1" applyFill="1" applyBorder="1" applyAlignment="1">
      <alignment horizontal="left" vertical="center" wrapText="1"/>
    </xf>
    <xf numFmtId="0" fontId="46" fillId="2" borderId="102" xfId="1" applyFont="1" applyFill="1" applyBorder="1" applyAlignment="1">
      <alignment vertical="center"/>
    </xf>
    <xf numFmtId="0" fontId="46" fillId="2" borderId="82" xfId="1" applyFont="1" applyFill="1" applyBorder="1" applyAlignment="1">
      <alignment vertical="center"/>
    </xf>
    <xf numFmtId="0" fontId="46" fillId="2" borderId="0" xfId="1" applyFont="1" applyFill="1" applyAlignment="1">
      <alignment vertical="center"/>
    </xf>
    <xf numFmtId="0" fontId="46" fillId="2" borderId="30" xfId="1" applyFont="1" applyFill="1" applyBorder="1" applyAlignment="1">
      <alignment vertical="center"/>
    </xf>
    <xf numFmtId="0" fontId="80" fillId="0" borderId="0" xfId="2" applyFont="1">
      <alignment vertical="center"/>
    </xf>
    <xf numFmtId="0" fontId="81" fillId="0" borderId="0" xfId="2" applyFont="1" applyAlignment="1">
      <alignment vertical="center" wrapText="1"/>
    </xf>
    <xf numFmtId="0" fontId="81" fillId="0" borderId="0" xfId="2" applyFont="1">
      <alignment vertical="center"/>
    </xf>
    <xf numFmtId="0" fontId="81" fillId="0" borderId="80" xfId="2" applyFont="1" applyBorder="1" applyAlignment="1">
      <alignment vertical="center" wrapText="1"/>
    </xf>
    <xf numFmtId="0" fontId="82" fillId="0" borderId="0" xfId="2" applyFont="1" applyAlignment="1">
      <alignment horizontal="left" vertical="center" wrapText="1"/>
    </xf>
    <xf numFmtId="0" fontId="16" fillId="0" borderId="52" xfId="2" applyFont="1" applyBorder="1">
      <alignment vertical="center"/>
    </xf>
    <xf numFmtId="0" fontId="16" fillId="0" borderId="30" xfId="2" applyFont="1" applyBorder="1" applyAlignment="1">
      <alignment vertical="center" wrapText="1"/>
    </xf>
    <xf numFmtId="0" fontId="44" fillId="0" borderId="25" xfId="2" applyFont="1" applyBorder="1" applyAlignment="1">
      <alignment vertical="center" wrapText="1"/>
    </xf>
    <xf numFmtId="0" fontId="83" fillId="0" borderId="0" xfId="0" applyFont="1" applyAlignment="1">
      <alignment vertical="center"/>
    </xf>
    <xf numFmtId="0" fontId="17" fillId="0" borderId="74" xfId="0" applyFont="1" applyBorder="1" applyAlignment="1" applyProtection="1">
      <alignment vertical="center"/>
      <protection locked="0"/>
    </xf>
    <xf numFmtId="0" fontId="26" fillId="3" borderId="0" xfId="6" applyFont="1" applyFill="1" applyAlignment="1">
      <alignment horizontal="left" vertical="center"/>
    </xf>
    <xf numFmtId="0" fontId="26" fillId="3" borderId="0" xfId="6" applyFont="1" applyFill="1">
      <alignment vertical="center"/>
    </xf>
    <xf numFmtId="0" fontId="26" fillId="3" borderId="25" xfId="6" applyFont="1" applyFill="1" applyBorder="1" applyAlignment="1">
      <alignment horizontal="left" vertical="center"/>
    </xf>
    <xf numFmtId="0" fontId="26" fillId="3" borderId="25" xfId="6" applyFont="1" applyFill="1" applyBorder="1">
      <alignment vertical="center"/>
    </xf>
    <xf numFmtId="0" fontId="26" fillId="10" borderId="17" xfId="6" applyFont="1" applyFill="1" applyBorder="1" applyAlignment="1">
      <alignment horizontal="left" vertical="center"/>
    </xf>
    <xf numFmtId="0" fontId="26" fillId="10" borderId="17" xfId="6" applyFont="1" applyFill="1" applyBorder="1" applyAlignment="1">
      <alignment horizontal="center" vertical="center" shrinkToFit="1"/>
    </xf>
    <xf numFmtId="0" fontId="26" fillId="10" borderId="17" xfId="6" applyFont="1" applyFill="1" applyBorder="1" applyAlignment="1">
      <alignment horizontal="center" vertical="center"/>
    </xf>
    <xf numFmtId="0" fontId="26" fillId="3" borderId="53" xfId="6" applyFont="1" applyFill="1" applyBorder="1" applyAlignment="1">
      <alignment horizontal="left" vertical="center"/>
    </xf>
    <xf numFmtId="0" fontId="26" fillId="3" borderId="76" xfId="6" applyFont="1" applyFill="1" applyBorder="1" applyAlignment="1">
      <alignment horizontal="left" vertical="center"/>
    </xf>
    <xf numFmtId="0" fontId="26" fillId="3" borderId="76" xfId="6" applyFont="1" applyFill="1" applyBorder="1">
      <alignment vertical="center"/>
    </xf>
    <xf numFmtId="0" fontId="26" fillId="3" borderId="73" xfId="6" applyFont="1" applyFill="1" applyBorder="1" applyAlignment="1">
      <alignment horizontal="left" vertical="center"/>
    </xf>
    <xf numFmtId="0" fontId="26" fillId="3" borderId="73" xfId="6" applyFont="1" applyFill="1" applyBorder="1">
      <alignment vertical="center"/>
    </xf>
    <xf numFmtId="0" fontId="22" fillId="3" borderId="73" xfId="6" applyFill="1" applyBorder="1" applyAlignment="1">
      <alignment horizontal="left" vertical="center"/>
    </xf>
    <xf numFmtId="0" fontId="22" fillId="3" borderId="73" xfId="6" applyFill="1" applyBorder="1">
      <alignment vertical="center"/>
    </xf>
    <xf numFmtId="0" fontId="26" fillId="3" borderId="75" xfId="6" applyFont="1" applyFill="1" applyBorder="1" applyAlignment="1">
      <alignment horizontal="left" vertical="center"/>
    </xf>
    <xf numFmtId="0" fontId="26" fillId="3" borderId="75" xfId="6" applyFont="1" applyFill="1" applyBorder="1">
      <alignment vertical="center"/>
    </xf>
    <xf numFmtId="0" fontId="26" fillId="3" borderId="6" xfId="6" applyFont="1" applyFill="1" applyBorder="1" applyAlignment="1">
      <alignment horizontal="left" vertical="center"/>
    </xf>
    <xf numFmtId="0" fontId="26" fillId="3" borderId="72" xfId="6" applyFont="1" applyFill="1" applyBorder="1" applyAlignment="1">
      <alignment horizontal="left" vertical="center"/>
    </xf>
    <xf numFmtId="0" fontId="26" fillId="3" borderId="72" xfId="6" applyFont="1" applyFill="1" applyBorder="1">
      <alignment vertical="center"/>
    </xf>
    <xf numFmtId="0" fontId="26" fillId="3" borderId="12" xfId="6" applyFont="1" applyFill="1" applyBorder="1" applyAlignment="1">
      <alignment horizontal="left" vertical="center"/>
    </xf>
    <xf numFmtId="0" fontId="22" fillId="3" borderId="12" xfId="6" applyFill="1" applyBorder="1" applyAlignment="1">
      <alignment horizontal="left" vertical="center"/>
    </xf>
    <xf numFmtId="0" fontId="22" fillId="3" borderId="12" xfId="6" applyFill="1" applyBorder="1">
      <alignment vertical="center"/>
    </xf>
    <xf numFmtId="0" fontId="22" fillId="3" borderId="75" xfId="6" applyFill="1" applyBorder="1" applyAlignment="1">
      <alignment horizontal="left" vertical="center"/>
    </xf>
    <xf numFmtId="0" fontId="22" fillId="3" borderId="75" xfId="6" applyFill="1" applyBorder="1">
      <alignment vertical="center"/>
    </xf>
    <xf numFmtId="0" fontId="22" fillId="3" borderId="53" xfId="6" applyFill="1" applyBorder="1" applyAlignment="1">
      <alignment horizontal="left" vertical="center"/>
    </xf>
    <xf numFmtId="0" fontId="22" fillId="3" borderId="53" xfId="6" applyFill="1" applyBorder="1">
      <alignment vertical="center"/>
    </xf>
    <xf numFmtId="0" fontId="22" fillId="3" borderId="76" xfId="6" applyFill="1" applyBorder="1" applyAlignment="1">
      <alignment horizontal="left" vertical="center"/>
    </xf>
    <xf numFmtId="0" fontId="22" fillId="3" borderId="74" xfId="6" applyFill="1" applyBorder="1">
      <alignment vertical="center"/>
    </xf>
    <xf numFmtId="0" fontId="22" fillId="3" borderId="72" xfId="6" applyFill="1" applyBorder="1" applyAlignment="1">
      <alignment horizontal="left" vertical="center"/>
    </xf>
    <xf numFmtId="0" fontId="22" fillId="3" borderId="72" xfId="6" applyFill="1" applyBorder="1">
      <alignment vertical="center"/>
    </xf>
    <xf numFmtId="0" fontId="26" fillId="3" borderId="74" xfId="6" applyFont="1" applyFill="1" applyBorder="1" applyAlignment="1">
      <alignment horizontal="left" vertical="center"/>
    </xf>
    <xf numFmtId="0" fontId="26" fillId="3" borderId="74" xfId="6" applyFont="1" applyFill="1" applyBorder="1">
      <alignment vertical="center"/>
    </xf>
    <xf numFmtId="0" fontId="22" fillId="3" borderId="74" xfId="6" applyFill="1" applyBorder="1" applyAlignment="1">
      <alignment horizontal="left" vertical="center"/>
    </xf>
    <xf numFmtId="0" fontId="26" fillId="3" borderId="17" xfId="6" applyFont="1" applyFill="1" applyBorder="1" applyAlignment="1">
      <alignment horizontal="left" vertical="center"/>
    </xf>
    <xf numFmtId="0" fontId="26" fillId="3" borderId="12" xfId="6" quotePrefix="1" applyFont="1" applyFill="1" applyBorder="1" applyAlignment="1">
      <alignment horizontal="left" vertical="center"/>
    </xf>
    <xf numFmtId="0" fontId="26" fillId="3" borderId="12" xfId="6" applyFont="1" applyFill="1" applyBorder="1">
      <alignment vertical="center"/>
    </xf>
    <xf numFmtId="49" fontId="84" fillId="0" borderId="0" xfId="0" applyNumberFormat="1" applyFont="1" applyAlignment="1">
      <alignment horizontal="left" vertical="center"/>
    </xf>
    <xf numFmtId="0" fontId="17" fillId="0" borderId="17" xfId="2" applyFont="1" applyBorder="1" applyAlignment="1">
      <alignment horizontal="left" vertical="center" wrapText="1"/>
    </xf>
    <xf numFmtId="0" fontId="16" fillId="0" borderId="64" xfId="2" applyFont="1" applyBorder="1" applyAlignment="1">
      <alignment vertical="center" wrapText="1"/>
    </xf>
    <xf numFmtId="0" fontId="51" fillId="0" borderId="73" xfId="2" applyFont="1" applyBorder="1" applyAlignment="1">
      <alignment vertical="center" shrinkToFit="1"/>
    </xf>
    <xf numFmtId="0" fontId="16" fillId="0" borderId="91" xfId="2" applyFont="1" applyBorder="1" applyAlignment="1">
      <alignment vertical="center" wrapText="1"/>
    </xf>
    <xf numFmtId="0" fontId="51" fillId="0" borderId="75" xfId="2" applyFont="1" applyBorder="1" applyAlignment="1">
      <alignment vertical="center" shrinkToFit="1"/>
    </xf>
    <xf numFmtId="0" fontId="13" fillId="0" borderId="158" xfId="2" applyFont="1" applyBorder="1" applyAlignment="1">
      <alignment vertical="center" wrapText="1"/>
    </xf>
    <xf numFmtId="0" fontId="16" fillId="0" borderId="115" xfId="2" applyFont="1" applyBorder="1" applyAlignment="1">
      <alignment vertical="center" wrapText="1"/>
    </xf>
    <xf numFmtId="0" fontId="13" fillId="0" borderId="105" xfId="2" applyFont="1" applyBorder="1" applyAlignment="1">
      <alignment vertical="center" wrapText="1"/>
    </xf>
    <xf numFmtId="0" fontId="16" fillId="0" borderId="92" xfId="2" applyFont="1" applyBorder="1" applyAlignment="1">
      <alignment vertical="center" wrapText="1"/>
    </xf>
    <xf numFmtId="0" fontId="35" fillId="12" borderId="0" xfId="8" applyFont="1" applyFill="1" applyAlignment="1">
      <alignment horizontal="left" vertical="center"/>
    </xf>
    <xf numFmtId="0" fontId="34" fillId="0" borderId="159" xfId="0" applyFont="1" applyBorder="1" applyAlignment="1" applyProtection="1">
      <alignment vertical="center"/>
      <protection locked="0"/>
    </xf>
    <xf numFmtId="0" fontId="65" fillId="2" borderId="17" xfId="0" applyFont="1" applyFill="1" applyBorder="1" applyAlignment="1">
      <alignment vertical="top" wrapText="1"/>
    </xf>
    <xf numFmtId="0" fontId="65" fillId="5" borderId="17" xfId="0" applyFont="1" applyFill="1" applyBorder="1" applyAlignment="1">
      <alignment vertical="top" wrapText="1"/>
    </xf>
    <xf numFmtId="0" fontId="65" fillId="20" borderId="17" xfId="0" applyFont="1" applyFill="1" applyBorder="1" applyAlignment="1">
      <alignment vertical="top" wrapText="1"/>
    </xf>
    <xf numFmtId="0" fontId="65" fillId="21" borderId="17" xfId="0" applyFont="1" applyFill="1" applyBorder="1" applyAlignment="1">
      <alignment vertical="top" wrapText="1"/>
    </xf>
    <xf numFmtId="0" fontId="65" fillId="22" borderId="17" xfId="0" applyFont="1" applyFill="1" applyBorder="1" applyAlignment="1">
      <alignment vertical="top" wrapText="1"/>
    </xf>
    <xf numFmtId="0" fontId="19" fillId="0" borderId="17" xfId="2" applyFont="1" applyBorder="1" applyAlignment="1">
      <alignment horizontal="center" vertical="top" wrapText="1"/>
    </xf>
    <xf numFmtId="0" fontId="19" fillId="0" borderId="6" xfId="2" applyFont="1" applyBorder="1" applyAlignment="1">
      <alignment vertical="top" wrapText="1"/>
    </xf>
    <xf numFmtId="0" fontId="19" fillId="0" borderId="12" xfId="2" applyFont="1" applyBorder="1" applyAlignment="1">
      <alignment vertical="top" wrapText="1"/>
    </xf>
    <xf numFmtId="0" fontId="37" fillId="5" borderId="75" xfId="2" applyFont="1" applyFill="1" applyBorder="1" applyAlignment="1">
      <alignment horizontal="left" vertical="center" wrapText="1"/>
    </xf>
    <xf numFmtId="0" fontId="37" fillId="5" borderId="76" xfId="2" applyFont="1" applyFill="1" applyBorder="1" applyAlignment="1">
      <alignment horizontal="left" vertical="center" wrapText="1"/>
    </xf>
    <xf numFmtId="0" fontId="13" fillId="0" borderId="64" xfId="2" applyFont="1" applyBorder="1" applyAlignment="1">
      <alignment horizontal="center" vertical="center" wrapText="1"/>
    </xf>
    <xf numFmtId="0" fontId="13" fillId="0" borderId="65" xfId="2" applyFont="1" applyBorder="1" applyAlignment="1">
      <alignment horizontal="center" vertical="center" wrapText="1"/>
    </xf>
    <xf numFmtId="0" fontId="21" fillId="6" borderId="45" xfId="2" applyFont="1" applyFill="1" applyBorder="1" applyAlignment="1">
      <alignment horizontal="center" vertical="center" wrapText="1"/>
    </xf>
    <xf numFmtId="0" fontId="21" fillId="6" borderId="43" xfId="2" applyFont="1" applyFill="1" applyBorder="1" applyAlignment="1">
      <alignment horizontal="center" vertical="center" wrapText="1"/>
    </xf>
    <xf numFmtId="0" fontId="21" fillId="6" borderId="44" xfId="2" applyFont="1" applyFill="1" applyBorder="1" applyAlignment="1">
      <alignment horizontal="center" vertical="center" wrapText="1"/>
    </xf>
    <xf numFmtId="0" fontId="36" fillId="0" borderId="133" xfId="2" applyFont="1" applyBorder="1" applyAlignment="1">
      <alignment horizontal="center" vertical="center" wrapText="1"/>
    </xf>
    <xf numFmtId="0" fontId="36" fillId="0" borderId="135" xfId="2" applyFont="1" applyBorder="1" applyAlignment="1">
      <alignment horizontal="center" vertical="center" wrapText="1"/>
    </xf>
    <xf numFmtId="0" fontId="13" fillId="14" borderId="6" xfId="2" applyFont="1" applyFill="1" applyBorder="1" applyAlignment="1">
      <alignment horizontal="center" vertical="center" textRotation="255" wrapText="1"/>
    </xf>
    <xf numFmtId="0" fontId="13" fillId="14" borderId="12" xfId="2" applyFont="1" applyFill="1" applyBorder="1" applyAlignment="1">
      <alignment horizontal="center" vertical="center" textRotation="255" wrapText="1"/>
    </xf>
    <xf numFmtId="0" fontId="13" fillId="0" borderId="66" xfId="2" applyFont="1" applyBorder="1" applyAlignment="1">
      <alignment horizontal="center" vertical="center" wrapText="1"/>
    </xf>
    <xf numFmtId="0" fontId="13" fillId="0" borderId="63" xfId="2" applyFont="1" applyBorder="1" applyAlignment="1">
      <alignment horizontal="center" vertical="center" wrapText="1"/>
    </xf>
    <xf numFmtId="0" fontId="13" fillId="0" borderId="62" xfId="2" applyFont="1" applyBorder="1" applyAlignment="1">
      <alignment horizontal="center" vertical="center" wrapText="1"/>
    </xf>
    <xf numFmtId="0" fontId="19" fillId="0" borderId="6" xfId="2" applyFont="1" applyBorder="1" applyAlignment="1">
      <alignment horizontal="left" vertical="top" wrapText="1"/>
    </xf>
    <xf numFmtId="0" fontId="19" fillId="0" borderId="12" xfId="2" applyFont="1" applyBorder="1" applyAlignment="1">
      <alignment horizontal="left" vertical="top" wrapText="1"/>
    </xf>
    <xf numFmtId="0" fontId="19" fillId="0" borderId="53" xfId="2" applyFont="1" applyBorder="1" applyAlignment="1">
      <alignment horizontal="left" vertical="top" wrapText="1"/>
    </xf>
    <xf numFmtId="0" fontId="19" fillId="0" borderId="76" xfId="2" applyFont="1" applyBorder="1" applyAlignment="1">
      <alignment horizontal="left" vertical="top" wrapText="1"/>
    </xf>
    <xf numFmtId="0" fontId="13" fillId="14" borderId="53" xfId="2" applyFont="1" applyFill="1" applyBorder="1" applyAlignment="1">
      <alignment horizontal="center" vertical="center" textRotation="255" wrapText="1"/>
    </xf>
    <xf numFmtId="0" fontId="13" fillId="0" borderId="69" xfId="2" applyFont="1" applyBorder="1" applyAlignment="1">
      <alignment horizontal="center" vertical="center" wrapText="1"/>
    </xf>
    <xf numFmtId="0" fontId="13" fillId="0" borderId="70" xfId="2" applyFont="1" applyBorder="1" applyAlignment="1">
      <alignment horizontal="center" vertical="center" wrapText="1"/>
    </xf>
    <xf numFmtId="0" fontId="37" fillId="5" borderId="6" xfId="2" applyFont="1" applyFill="1" applyBorder="1" applyAlignment="1">
      <alignment horizontal="left" vertical="center" wrapText="1"/>
    </xf>
    <xf numFmtId="0" fontId="13" fillId="0" borderId="104" xfId="2" applyFont="1" applyBorder="1" applyAlignment="1">
      <alignment horizontal="center" vertical="center" wrapText="1"/>
    </xf>
    <xf numFmtId="0" fontId="13" fillId="0" borderId="81" xfId="2" applyFont="1" applyBorder="1" applyAlignment="1">
      <alignment horizontal="center" vertical="center" wrapText="1"/>
    </xf>
    <xf numFmtId="0" fontId="37" fillId="0" borderId="60" xfId="2" applyFont="1" applyBorder="1" applyAlignment="1">
      <alignment horizontal="center" vertical="center" wrapText="1"/>
    </xf>
    <xf numFmtId="0" fontId="37" fillId="0" borderId="59" xfId="2" applyFont="1" applyBorder="1" applyAlignment="1">
      <alignment horizontal="center" vertical="center" wrapText="1"/>
    </xf>
    <xf numFmtId="0" fontId="13" fillId="0" borderId="89" xfId="2" applyFont="1" applyBorder="1" applyAlignment="1">
      <alignment horizontal="center" vertical="center" wrapText="1"/>
    </xf>
    <xf numFmtId="0" fontId="13" fillId="0" borderId="85" xfId="2" applyFont="1" applyBorder="1" applyAlignment="1">
      <alignment horizontal="center" vertical="center" wrapText="1"/>
    </xf>
    <xf numFmtId="0" fontId="13" fillId="0" borderId="96" xfId="2" applyFont="1" applyBorder="1" applyAlignment="1">
      <alignment horizontal="center" vertical="center" wrapText="1"/>
    </xf>
    <xf numFmtId="0" fontId="13" fillId="14" borderId="17" xfId="2" applyFont="1" applyFill="1" applyBorder="1" applyAlignment="1">
      <alignment horizontal="center" vertical="center" textRotation="255" wrapText="1"/>
    </xf>
    <xf numFmtId="0" fontId="36" fillId="5" borderId="82" xfId="0" applyFont="1" applyFill="1" applyBorder="1" applyAlignment="1">
      <alignment horizontal="left" vertical="center" wrapText="1"/>
    </xf>
    <xf numFmtId="0" fontId="36" fillId="5" borderId="26" xfId="0" applyFont="1" applyFill="1" applyBorder="1" applyAlignment="1">
      <alignment horizontal="left" vertical="center" wrapText="1"/>
    </xf>
    <xf numFmtId="0" fontId="37" fillId="5" borderId="75" xfId="2" applyFont="1" applyFill="1" applyBorder="1" applyAlignment="1">
      <alignment vertical="center" wrapText="1"/>
    </xf>
    <xf numFmtId="0" fontId="37" fillId="5" borderId="76" xfId="2" applyFont="1" applyFill="1" applyBorder="1" applyAlignment="1">
      <alignment vertical="center" wrapText="1"/>
    </xf>
    <xf numFmtId="0" fontId="13" fillId="0" borderId="60" xfId="2" applyFont="1" applyBorder="1" applyAlignment="1">
      <alignment horizontal="center" vertical="center" wrapText="1"/>
    </xf>
    <xf numFmtId="0" fontId="13" fillId="0" borderId="91" xfId="2" applyFont="1" applyBorder="1" applyAlignment="1">
      <alignment horizontal="center" vertical="center" wrapText="1"/>
    </xf>
    <xf numFmtId="0" fontId="36" fillId="0" borderId="90" xfId="2" applyFont="1" applyBorder="1" applyAlignment="1">
      <alignment horizontal="center" vertical="center" wrapText="1"/>
    </xf>
    <xf numFmtId="0" fontId="36" fillId="0" borderId="115" xfId="2" applyFont="1" applyBorder="1" applyAlignment="1">
      <alignment horizontal="center" vertical="center" wrapText="1"/>
    </xf>
    <xf numFmtId="0" fontId="36" fillId="0" borderId="104" xfId="2" applyFont="1" applyBorder="1" applyAlignment="1">
      <alignment horizontal="center" vertical="center" wrapText="1"/>
    </xf>
    <xf numFmtId="0" fontId="36" fillId="0" borderId="113" xfId="2" applyFont="1" applyBorder="1" applyAlignment="1">
      <alignment horizontal="center" vertical="center" wrapText="1"/>
    </xf>
    <xf numFmtId="0" fontId="13" fillId="0" borderId="90" xfId="2" applyFont="1" applyBorder="1" applyAlignment="1">
      <alignment horizontal="center" vertical="center" wrapText="1"/>
    </xf>
    <xf numFmtId="0" fontId="13" fillId="0" borderId="115" xfId="2" applyFont="1" applyBorder="1" applyAlignment="1">
      <alignment horizontal="center" vertical="center" wrapText="1"/>
    </xf>
    <xf numFmtId="0" fontId="13" fillId="0" borderId="52" xfId="2" applyFont="1" applyBorder="1" applyAlignment="1">
      <alignment horizontal="center" vertical="center" wrapText="1"/>
    </xf>
    <xf numFmtId="0" fontId="13" fillId="0" borderId="80" xfId="2" applyFont="1" applyBorder="1" applyAlignment="1">
      <alignment horizontal="center" vertical="center" wrapText="1"/>
    </xf>
    <xf numFmtId="0" fontId="13" fillId="0" borderId="113" xfId="2" applyFont="1" applyBorder="1" applyAlignment="1">
      <alignment horizontal="center" vertical="center" wrapText="1"/>
    </xf>
    <xf numFmtId="0" fontId="13" fillId="0" borderId="58" xfId="2" applyFont="1" applyBorder="1" applyAlignment="1">
      <alignment horizontal="center" vertical="center" wrapText="1"/>
    </xf>
    <xf numFmtId="0" fontId="13" fillId="0" borderId="59" xfId="2" applyFont="1" applyBorder="1" applyAlignment="1">
      <alignment horizontal="center" vertical="center" wrapText="1"/>
    </xf>
    <xf numFmtId="0" fontId="13" fillId="0" borderId="61" xfId="2" applyFont="1" applyBorder="1" applyAlignment="1">
      <alignment horizontal="center" vertical="center" wrapText="1"/>
    </xf>
    <xf numFmtId="0" fontId="36" fillId="14" borderId="88" xfId="2" applyFont="1" applyFill="1" applyBorder="1" applyAlignment="1">
      <alignment horizontal="center" vertical="center" textRotation="255" wrapText="1"/>
    </xf>
    <xf numFmtId="0" fontId="36" fillId="14" borderId="85" xfId="2" applyFont="1" applyFill="1" applyBorder="1" applyAlignment="1">
      <alignment horizontal="center" vertical="center" textRotation="255" wrapText="1"/>
    </xf>
    <xf numFmtId="0" fontId="36" fillId="14" borderId="86" xfId="2" applyFont="1" applyFill="1" applyBorder="1" applyAlignment="1">
      <alignment horizontal="center" vertical="center" textRotation="255" wrapText="1"/>
    </xf>
    <xf numFmtId="0" fontId="36" fillId="0" borderId="58" xfId="2" applyFont="1" applyBorder="1" applyAlignment="1">
      <alignment horizontal="center" vertical="center" wrapText="1"/>
    </xf>
    <xf numFmtId="0" fontId="36" fillId="0" borderId="59" xfId="2" applyFont="1" applyBorder="1" applyAlignment="1">
      <alignment horizontal="center" vertical="center" wrapText="1"/>
    </xf>
    <xf numFmtId="0" fontId="36" fillId="14" borderId="89" xfId="2" applyFont="1" applyFill="1" applyBorder="1" applyAlignment="1">
      <alignment horizontal="center" vertical="center" textRotation="255" wrapText="1"/>
    </xf>
    <xf numFmtId="0" fontId="36" fillId="14" borderId="96" xfId="2" applyFont="1" applyFill="1" applyBorder="1" applyAlignment="1">
      <alignment horizontal="center" vertical="center" textRotation="255" wrapText="1"/>
    </xf>
    <xf numFmtId="0" fontId="36" fillId="0" borderId="111" xfId="2" applyFont="1" applyBorder="1" applyAlignment="1">
      <alignment horizontal="center" vertical="center" wrapText="1"/>
    </xf>
    <xf numFmtId="0" fontId="36" fillId="0" borderId="110" xfId="2" applyFont="1" applyBorder="1" applyAlignment="1">
      <alignment horizontal="center" vertical="center" wrapText="1"/>
    </xf>
    <xf numFmtId="0" fontId="36" fillId="0" borderId="61" xfId="2" applyFont="1" applyBorder="1" applyAlignment="1">
      <alignment horizontal="center" vertical="center" wrapText="1"/>
    </xf>
    <xf numFmtId="0" fontId="36" fillId="0" borderId="62" xfId="2" applyFont="1" applyBorder="1" applyAlignment="1">
      <alignment horizontal="center" vertical="center" wrapText="1"/>
    </xf>
    <xf numFmtId="0" fontId="36" fillId="0" borderId="134" xfId="2" applyFont="1" applyBorder="1" applyAlignment="1">
      <alignment horizontal="center" vertical="center" wrapText="1"/>
    </xf>
    <xf numFmtId="0" fontId="36" fillId="0" borderId="136" xfId="2" applyFont="1" applyBorder="1" applyAlignment="1">
      <alignment horizontal="center" vertical="center" wrapText="1"/>
    </xf>
    <xf numFmtId="0" fontId="35" fillId="12" borderId="52" xfId="2" applyFont="1" applyFill="1" applyBorder="1" applyAlignment="1">
      <alignment horizontal="center" vertical="center"/>
    </xf>
    <xf numFmtId="0" fontId="37" fillId="0" borderId="27" xfId="2" applyFont="1" applyBorder="1" applyAlignment="1">
      <alignment horizontal="center" vertical="center" wrapText="1"/>
    </xf>
    <xf numFmtId="0" fontId="37" fillId="0" borderId="26" xfId="2" applyFont="1" applyBorder="1" applyAlignment="1">
      <alignment horizontal="center" vertical="center" wrapText="1"/>
    </xf>
    <xf numFmtId="0" fontId="13" fillId="0" borderId="132" xfId="2" applyFont="1" applyBorder="1" applyAlignment="1">
      <alignment horizontal="center" vertical="center" wrapText="1"/>
    </xf>
    <xf numFmtId="0" fontId="13" fillId="0" borderId="131" xfId="2" applyFont="1" applyBorder="1" applyAlignment="1">
      <alignment horizontal="center" vertical="center" wrapText="1"/>
    </xf>
    <xf numFmtId="0" fontId="13" fillId="14" borderId="31" xfId="2" applyFont="1" applyFill="1" applyBorder="1" applyAlignment="1">
      <alignment horizontal="center" vertical="center" textRotation="255" wrapText="1"/>
    </xf>
    <xf numFmtId="0" fontId="13" fillId="14" borderId="52" xfId="2" applyFont="1" applyFill="1" applyBorder="1" applyAlignment="1">
      <alignment horizontal="center" vertical="center" textRotation="255" wrapText="1"/>
    </xf>
    <xf numFmtId="0" fontId="13" fillId="14" borderId="27" xfId="2" applyFont="1" applyFill="1" applyBorder="1" applyAlignment="1">
      <alignment horizontal="center" vertical="center" textRotation="255" wrapText="1"/>
    </xf>
    <xf numFmtId="0" fontId="13" fillId="0" borderId="130" xfId="2" applyFont="1" applyBorder="1" applyAlignment="1">
      <alignment horizontal="center" vertical="center" wrapText="1"/>
    </xf>
    <xf numFmtId="0" fontId="13" fillId="0" borderId="45" xfId="2" applyFont="1" applyBorder="1" applyAlignment="1">
      <alignment horizontal="center" vertical="center" wrapText="1"/>
    </xf>
    <xf numFmtId="0" fontId="13" fillId="0" borderId="43" xfId="2" applyFont="1" applyBorder="1" applyAlignment="1">
      <alignment horizontal="center" vertical="center" wrapText="1"/>
    </xf>
    <xf numFmtId="0" fontId="13" fillId="0" borderId="44" xfId="2" applyFont="1" applyBorder="1" applyAlignment="1">
      <alignment horizontal="center" vertical="center" wrapText="1"/>
    </xf>
    <xf numFmtId="0" fontId="13" fillId="0" borderId="106" xfId="2" applyFont="1" applyBorder="1" applyAlignment="1">
      <alignment horizontal="center" vertical="center" wrapText="1"/>
    </xf>
    <xf numFmtId="0" fontId="37" fillId="0" borderId="91" xfId="2" applyFont="1" applyBorder="1" applyAlignment="1">
      <alignment horizontal="center" vertical="center" wrapText="1"/>
    </xf>
    <xf numFmtId="0" fontId="37" fillId="0" borderId="66" xfId="2" applyFont="1" applyBorder="1" applyAlignment="1">
      <alignment horizontal="center" vertical="center" wrapText="1"/>
    </xf>
    <xf numFmtId="0" fontId="37" fillId="0" borderId="64" xfId="2" applyFont="1" applyBorder="1" applyAlignment="1">
      <alignment horizontal="center" vertical="center" wrapText="1"/>
    </xf>
    <xf numFmtId="0" fontId="37" fillId="0" borderId="65" xfId="2" applyFont="1" applyBorder="1" applyAlignment="1">
      <alignment horizontal="center" vertical="center" wrapText="1"/>
    </xf>
    <xf numFmtId="0" fontId="37" fillId="0" borderId="63" xfId="2" applyFont="1" applyBorder="1" applyAlignment="1">
      <alignment horizontal="center" vertical="center" wrapText="1"/>
    </xf>
    <xf numFmtId="0" fontId="37" fillId="0" borderId="92" xfId="2" applyFont="1" applyBorder="1" applyAlignment="1">
      <alignment horizontal="center" vertical="center" wrapText="1"/>
    </xf>
    <xf numFmtId="0" fontId="37" fillId="0" borderId="127" xfId="2" applyFont="1" applyBorder="1" applyAlignment="1">
      <alignment horizontal="center" vertical="center" wrapText="1"/>
    </xf>
    <xf numFmtId="0" fontId="37" fillId="0" borderId="129" xfId="2" applyFont="1" applyBorder="1" applyAlignment="1">
      <alignment horizontal="center" vertical="center" wrapText="1"/>
    </xf>
    <xf numFmtId="0" fontId="13" fillId="0" borderId="71" xfId="2" applyFont="1" applyBorder="1" applyAlignment="1">
      <alignment horizontal="center" vertical="center" wrapText="1"/>
    </xf>
    <xf numFmtId="0" fontId="13" fillId="0" borderId="101" xfId="2" applyFont="1" applyBorder="1" applyAlignment="1">
      <alignment horizontal="center" vertical="center" wrapText="1"/>
    </xf>
    <xf numFmtId="0" fontId="37" fillId="0" borderId="136" xfId="2" applyFont="1" applyBorder="1" applyAlignment="1">
      <alignment horizontal="center" vertical="center" wrapText="1"/>
    </xf>
    <xf numFmtId="0" fontId="37" fillId="0" borderId="135" xfId="2" applyFont="1" applyBorder="1" applyAlignment="1">
      <alignment horizontal="center" vertical="center" wrapText="1"/>
    </xf>
    <xf numFmtId="0" fontId="37" fillId="0" borderId="58" xfId="2" applyFont="1" applyBorder="1" applyAlignment="1">
      <alignment horizontal="center" vertical="center" wrapText="1"/>
    </xf>
    <xf numFmtId="0" fontId="37" fillId="0" borderId="115" xfId="2" applyFont="1" applyBorder="1" applyAlignment="1">
      <alignment horizontal="center" vertical="center" wrapText="1"/>
    </xf>
    <xf numFmtId="0" fontId="37" fillId="0" borderId="113" xfId="2" applyFont="1" applyBorder="1" applyAlignment="1">
      <alignment horizontal="center" vertical="center" wrapText="1"/>
    </xf>
    <xf numFmtId="0" fontId="37" fillId="0" borderId="116" xfId="2" applyFont="1" applyBorder="1" applyAlignment="1">
      <alignment horizontal="center" vertical="center" wrapText="1"/>
    </xf>
    <xf numFmtId="0" fontId="37" fillId="0" borderId="84" xfId="2" applyFont="1" applyBorder="1" applyAlignment="1">
      <alignment horizontal="center" vertical="center" wrapText="1"/>
    </xf>
    <xf numFmtId="0" fontId="37" fillId="14" borderId="114" xfId="2" applyFont="1" applyFill="1" applyBorder="1" applyAlignment="1">
      <alignment vertical="center" textRotation="255" wrapText="1"/>
    </xf>
    <xf numFmtId="0" fontId="37" fillId="14" borderId="85" xfId="2" applyFont="1" applyFill="1" applyBorder="1" applyAlignment="1">
      <alignment vertical="center" textRotation="255" wrapText="1"/>
    </xf>
    <xf numFmtId="0" fontId="37" fillId="14" borderId="97" xfId="2" applyFont="1" applyFill="1" applyBorder="1" applyAlignment="1">
      <alignment vertical="center" textRotation="255" wrapText="1"/>
    </xf>
    <xf numFmtId="0" fontId="37" fillId="0" borderId="133" xfId="2" applyFont="1" applyBorder="1" applyAlignment="1">
      <alignment horizontal="center" vertical="center" wrapText="1"/>
    </xf>
    <xf numFmtId="0" fontId="19" fillId="0" borderId="53" xfId="2" applyFont="1" applyBorder="1" applyAlignment="1">
      <alignment vertical="top" wrapText="1"/>
    </xf>
    <xf numFmtId="0" fontId="33" fillId="0" borderId="75" xfId="2" applyFont="1" applyBorder="1" applyAlignment="1">
      <alignment vertical="top" wrapText="1"/>
    </xf>
    <xf numFmtId="0" fontId="33" fillId="0" borderId="53" xfId="2" applyFont="1" applyBorder="1" applyAlignment="1">
      <alignment vertical="top" wrapText="1"/>
    </xf>
    <xf numFmtId="0" fontId="33" fillId="0" borderId="12" xfId="2" applyFont="1" applyBorder="1" applyAlignment="1">
      <alignment vertical="top" wrapText="1"/>
    </xf>
    <xf numFmtId="0" fontId="19" fillId="0" borderId="98" xfId="2" applyFont="1" applyBorder="1" applyAlignment="1">
      <alignment vertical="top" wrapText="1"/>
    </xf>
    <xf numFmtId="0" fontId="37" fillId="0" borderId="60" xfId="0" applyFont="1" applyBorder="1" applyAlignment="1">
      <alignment horizontal="center" vertical="center" wrapText="1"/>
    </xf>
    <xf numFmtId="0" fontId="37" fillId="0" borderId="58" xfId="0" applyFont="1" applyBorder="1" applyAlignment="1">
      <alignment horizontal="center" vertical="center" wrapText="1"/>
    </xf>
    <xf numFmtId="0" fontId="37" fillId="0" borderId="59" xfId="0" applyFont="1" applyBorder="1" applyAlignment="1">
      <alignment horizontal="center" vertical="center" wrapText="1"/>
    </xf>
    <xf numFmtId="0" fontId="37" fillId="0" borderId="90" xfId="2" applyFont="1" applyBorder="1" applyAlignment="1">
      <alignment horizontal="center" vertical="center" wrapText="1"/>
    </xf>
    <xf numFmtId="0" fontId="37" fillId="0" borderId="104" xfId="2" applyFont="1" applyBorder="1" applyAlignment="1">
      <alignment horizontal="center" vertical="center" wrapText="1"/>
    </xf>
    <xf numFmtId="0" fontId="13" fillId="0" borderId="31" xfId="2" applyFont="1" applyBorder="1" applyAlignment="1">
      <alignment horizontal="center" vertical="center" wrapText="1"/>
    </xf>
    <xf numFmtId="0" fontId="13" fillId="0" borderId="32" xfId="2" applyFont="1" applyBorder="1" applyAlignment="1">
      <alignment horizontal="center" vertical="center" wrapText="1"/>
    </xf>
    <xf numFmtId="0" fontId="13" fillId="0" borderId="33" xfId="2" applyFont="1" applyBorder="1" applyAlignment="1">
      <alignment horizontal="center" vertical="center" wrapText="1"/>
    </xf>
    <xf numFmtId="0" fontId="13" fillId="0" borderId="27" xfId="2" applyFont="1" applyBorder="1" applyAlignment="1">
      <alignment horizontal="center" vertical="center" wrapText="1"/>
    </xf>
    <xf numFmtId="0" fontId="13" fillId="0" borderId="108" xfId="2" applyFont="1" applyBorder="1" applyAlignment="1">
      <alignment horizontal="center" vertical="center" wrapText="1"/>
    </xf>
    <xf numFmtId="0" fontId="37" fillId="0" borderId="31" xfId="2" applyFont="1" applyBorder="1" applyAlignment="1">
      <alignment horizontal="center" vertical="center" wrapText="1"/>
    </xf>
    <xf numFmtId="0" fontId="37" fillId="0" borderId="109" xfId="2" applyFont="1" applyBorder="1" applyAlignment="1">
      <alignment horizontal="center" vertical="center" wrapText="1"/>
    </xf>
    <xf numFmtId="0" fontId="37" fillId="0" borderId="52" xfId="2" applyFont="1" applyBorder="1" applyAlignment="1">
      <alignment horizontal="center" vertical="center" wrapText="1"/>
    </xf>
    <xf numFmtId="0" fontId="37" fillId="0" borderId="80" xfId="2" applyFont="1" applyBorder="1" applyAlignment="1">
      <alignment horizontal="center" vertical="center" wrapText="1"/>
    </xf>
    <xf numFmtId="0" fontId="13" fillId="0" borderId="102" xfId="2" applyFont="1" applyBorder="1" applyAlignment="1">
      <alignment horizontal="center" vertical="center" wrapText="1"/>
    </xf>
    <xf numFmtId="0" fontId="13" fillId="0" borderId="117" xfId="2" applyFont="1" applyBorder="1" applyAlignment="1">
      <alignment horizontal="center" vertical="center" wrapText="1"/>
    </xf>
    <xf numFmtId="0" fontId="13" fillId="0" borderId="119" xfId="2" applyFont="1" applyBorder="1" applyAlignment="1">
      <alignment horizontal="center" vertical="center" wrapText="1"/>
    </xf>
    <xf numFmtId="0" fontId="37" fillId="0" borderId="108" xfId="2" applyFont="1" applyBorder="1" applyAlignment="1">
      <alignment horizontal="center" vertical="center" wrapText="1"/>
    </xf>
    <xf numFmtId="0" fontId="13" fillId="14" borderId="88" xfId="2" applyFont="1" applyFill="1" applyBorder="1" applyAlignment="1">
      <alignment horizontal="center" vertical="center" textRotation="255" wrapText="1"/>
    </xf>
    <xf numFmtId="0" fontId="13" fillId="14" borderId="85" xfId="2" applyFont="1" applyFill="1" applyBorder="1" applyAlignment="1">
      <alignment horizontal="center" vertical="center" textRotation="255" wrapText="1"/>
    </xf>
    <xf numFmtId="0" fontId="13" fillId="14" borderId="96" xfId="2" applyFont="1" applyFill="1" applyBorder="1" applyAlignment="1">
      <alignment horizontal="center" vertical="center" textRotation="255" wrapText="1"/>
    </xf>
    <xf numFmtId="0" fontId="37" fillId="0" borderId="31" xfId="0" applyFont="1" applyBorder="1" applyAlignment="1">
      <alignment horizontal="center" vertical="center" wrapText="1"/>
    </xf>
    <xf numFmtId="0" fontId="37" fillId="0" borderId="109" xfId="0" applyFont="1" applyBorder="1" applyAlignment="1">
      <alignment horizontal="center" vertical="center" wrapText="1"/>
    </xf>
    <xf numFmtId="0" fontId="37" fillId="0" borderId="117" xfId="0" applyFont="1" applyBorder="1" applyAlignment="1">
      <alignment horizontal="center" vertical="center" wrapText="1"/>
    </xf>
    <xf numFmtId="0" fontId="37" fillId="0" borderId="119" xfId="0" applyFont="1" applyBorder="1" applyAlignment="1">
      <alignment horizontal="center" vertical="center" wrapText="1"/>
    </xf>
    <xf numFmtId="0" fontId="37" fillId="0" borderId="118" xfId="0" applyFont="1" applyBorder="1" applyAlignment="1">
      <alignment horizontal="center" vertical="center" wrapText="1"/>
    </xf>
    <xf numFmtId="0" fontId="37" fillId="0" borderId="128" xfId="0" applyFont="1" applyBorder="1" applyAlignment="1">
      <alignment horizontal="center" vertical="center" wrapText="1"/>
    </xf>
    <xf numFmtId="0" fontId="37" fillId="0" borderId="27" xfId="0" applyFont="1" applyBorder="1" applyAlignment="1">
      <alignment horizontal="center" vertical="center" wrapText="1"/>
    </xf>
    <xf numFmtId="0" fontId="37" fillId="0" borderId="108" xfId="0" applyFont="1" applyBorder="1" applyAlignment="1">
      <alignment horizontal="center" vertical="center" wrapText="1"/>
    </xf>
    <xf numFmtId="0" fontId="19" fillId="0" borderId="76" xfId="2" applyFont="1" applyBorder="1" applyAlignment="1">
      <alignment vertical="top" wrapText="1"/>
    </xf>
    <xf numFmtId="0" fontId="19" fillId="0" borderId="75" xfId="2" applyFont="1" applyBorder="1" applyAlignment="1">
      <alignment vertical="top" wrapText="1"/>
    </xf>
    <xf numFmtId="0" fontId="33" fillId="0" borderId="6" xfId="2" applyFont="1" applyBorder="1" applyAlignment="1">
      <alignment horizontal="left" vertical="top" wrapText="1"/>
    </xf>
    <xf numFmtId="0" fontId="33" fillId="0" borderId="53" xfId="2" applyFont="1" applyBorder="1" applyAlignment="1">
      <alignment horizontal="left" vertical="top" wrapText="1"/>
    </xf>
    <xf numFmtId="0" fontId="33" fillId="0" borderId="12" xfId="2" applyFont="1" applyBorder="1" applyAlignment="1">
      <alignment horizontal="left" vertical="top" wrapText="1"/>
    </xf>
    <xf numFmtId="0" fontId="13" fillId="0" borderId="155" xfId="2" applyFont="1" applyBorder="1" applyAlignment="1">
      <alignment horizontal="center" vertical="center" wrapText="1"/>
    </xf>
    <xf numFmtId="0" fontId="13" fillId="0" borderId="156" xfId="2" applyFont="1" applyBorder="1" applyAlignment="1">
      <alignment horizontal="center" vertical="center" wrapText="1"/>
    </xf>
    <xf numFmtId="0" fontId="13" fillId="0" borderId="157" xfId="2" applyFont="1" applyBorder="1" applyAlignment="1">
      <alignment horizontal="center" vertical="center" wrapText="1"/>
    </xf>
    <xf numFmtId="0" fontId="13" fillId="0" borderId="123" xfId="2" applyFont="1" applyBorder="1" applyAlignment="1">
      <alignment horizontal="center" vertical="center" wrapText="1"/>
    </xf>
    <xf numFmtId="0" fontId="13" fillId="0" borderId="124" xfId="2" applyFont="1" applyBorder="1" applyAlignment="1">
      <alignment horizontal="center" vertical="center" wrapText="1"/>
    </xf>
    <xf numFmtId="0" fontId="13" fillId="0" borderId="125" xfId="2" applyFont="1" applyBorder="1" applyAlignment="1">
      <alignment horizontal="center" vertical="center" wrapText="1"/>
    </xf>
    <xf numFmtId="0" fontId="13" fillId="0" borderId="109" xfId="2" applyFont="1" applyBorder="1" applyAlignment="1">
      <alignment horizontal="center" vertical="center" wrapText="1"/>
    </xf>
    <xf numFmtId="0" fontId="13" fillId="0" borderId="94" xfId="2" applyFont="1" applyBorder="1" applyAlignment="1">
      <alignment horizontal="center" vertical="center" wrapText="1"/>
    </xf>
    <xf numFmtId="0" fontId="13" fillId="0" borderId="142" xfId="2" applyFont="1" applyBorder="1" applyAlignment="1">
      <alignment horizontal="center" vertical="center" wrapText="1"/>
    </xf>
    <xf numFmtId="0" fontId="13" fillId="0" borderId="95" xfId="2" applyFont="1" applyBorder="1" applyAlignment="1">
      <alignment horizontal="center" vertical="center" wrapText="1"/>
    </xf>
    <xf numFmtId="0" fontId="37" fillId="0" borderId="70" xfId="2" applyFont="1" applyBorder="1" applyAlignment="1">
      <alignment horizontal="center" vertical="center" wrapText="1"/>
    </xf>
    <xf numFmtId="0" fontId="37" fillId="0" borderId="71" xfId="2" applyFont="1" applyBorder="1" applyAlignment="1">
      <alignment horizontal="center" vertical="center" wrapText="1"/>
    </xf>
    <xf numFmtId="0" fontId="37" fillId="0" borderId="101" xfId="2" applyFont="1" applyBorder="1" applyAlignment="1">
      <alignment horizontal="center" vertical="center" wrapText="1"/>
    </xf>
    <xf numFmtId="0" fontId="37" fillId="14" borderId="114" xfId="2" applyFont="1" applyFill="1" applyBorder="1" applyAlignment="1">
      <alignment horizontal="center" vertical="center" textRotation="255" wrapText="1"/>
    </xf>
    <xf numFmtId="0" fontId="37" fillId="14" borderId="85" xfId="2" applyFont="1" applyFill="1" applyBorder="1" applyAlignment="1">
      <alignment horizontal="center" vertical="center" textRotation="255" wrapText="1"/>
    </xf>
    <xf numFmtId="0" fontId="37" fillId="14" borderId="97" xfId="2" applyFont="1" applyFill="1" applyBorder="1" applyAlignment="1">
      <alignment horizontal="center" vertical="center" textRotation="255" wrapText="1"/>
    </xf>
    <xf numFmtId="0" fontId="19" fillId="0" borderId="98" xfId="2" applyFont="1" applyBorder="1" applyAlignment="1">
      <alignment horizontal="left" vertical="top" wrapText="1"/>
    </xf>
    <xf numFmtId="0" fontId="13" fillId="5" borderId="75" xfId="2" applyFont="1" applyFill="1" applyBorder="1" applyAlignment="1">
      <alignment horizontal="left" vertical="center" wrapText="1"/>
    </xf>
    <xf numFmtId="0" fontId="13" fillId="5" borderId="53" xfId="2" applyFont="1" applyFill="1" applyBorder="1" applyAlignment="1">
      <alignment horizontal="left" vertical="center" wrapText="1"/>
    </xf>
    <xf numFmtId="0" fontId="13" fillId="5" borderId="76" xfId="2" applyFont="1" applyFill="1" applyBorder="1" applyAlignment="1">
      <alignment horizontal="left" vertical="center" wrapText="1"/>
    </xf>
    <xf numFmtId="0" fontId="37" fillId="0" borderId="102" xfId="2" applyFont="1" applyBorder="1" applyAlignment="1">
      <alignment horizontal="center" vertical="center" wrapText="1"/>
    </xf>
    <xf numFmtId="0" fontId="37" fillId="0" borderId="82" xfId="2" applyFont="1" applyBorder="1" applyAlignment="1">
      <alignment horizontal="center" vertical="center" wrapText="1"/>
    </xf>
    <xf numFmtId="0" fontId="53" fillId="0" borderId="121" xfId="2" applyFont="1" applyBorder="1" applyAlignment="1">
      <alignment horizontal="center" vertical="center" textRotation="255" wrapText="1"/>
    </xf>
    <xf numFmtId="0" fontId="53" fillId="0" borderId="120" xfId="2" applyFont="1" applyBorder="1" applyAlignment="1">
      <alignment horizontal="center" vertical="center" textRotation="255" wrapText="1"/>
    </xf>
    <xf numFmtId="0" fontId="53" fillId="0" borderId="122" xfId="2" applyFont="1" applyBorder="1" applyAlignment="1">
      <alignment horizontal="center" vertical="center" textRotation="255" wrapText="1"/>
    </xf>
    <xf numFmtId="0" fontId="13" fillId="0" borderId="141" xfId="2" applyFont="1" applyBorder="1" applyAlignment="1">
      <alignment horizontal="center" vertical="center" wrapText="1"/>
    </xf>
    <xf numFmtId="0" fontId="13" fillId="0" borderId="93" xfId="2" applyFont="1" applyBorder="1" applyAlignment="1">
      <alignment horizontal="center" vertical="center" wrapText="1"/>
    </xf>
    <xf numFmtId="0" fontId="37" fillId="0" borderId="87" xfId="2" applyFont="1" applyBorder="1" applyAlignment="1">
      <alignment horizontal="center" vertical="center" wrapText="1"/>
    </xf>
    <xf numFmtId="0" fontId="37" fillId="0" borderId="126" xfId="2" applyFont="1" applyBorder="1" applyAlignment="1">
      <alignment horizontal="center" vertical="center" wrapText="1"/>
    </xf>
    <xf numFmtId="0" fontId="37" fillId="0" borderId="105" xfId="2" applyFont="1" applyBorder="1" applyAlignment="1">
      <alignment horizontal="center" vertical="center" wrapText="1"/>
    </xf>
    <xf numFmtId="0" fontId="37" fillId="0" borderId="117" xfId="2" applyFont="1" applyBorder="1" applyAlignment="1">
      <alignment horizontal="center" vertical="center" wrapText="1"/>
    </xf>
    <xf numFmtId="0" fontId="37" fillId="0" borderId="119" xfId="2" applyFont="1" applyBorder="1" applyAlignment="1">
      <alignment horizontal="center" vertical="center" wrapText="1"/>
    </xf>
    <xf numFmtId="0" fontId="19" fillId="0" borderId="100" xfId="2" applyFont="1" applyBorder="1" applyAlignment="1">
      <alignment vertical="top" wrapText="1"/>
    </xf>
    <xf numFmtId="0" fontId="19" fillId="0" borderId="100" xfId="2" applyFont="1" applyBorder="1" applyAlignment="1">
      <alignment vertical="top"/>
    </xf>
    <xf numFmtId="0" fontId="19" fillId="0" borderId="53" xfId="2" applyFont="1" applyBorder="1" applyAlignment="1">
      <alignment vertical="top"/>
    </xf>
    <xf numFmtId="0" fontId="19" fillId="0" borderId="98" xfId="2" applyFont="1" applyBorder="1" applyAlignment="1">
      <alignment vertical="top"/>
    </xf>
    <xf numFmtId="0" fontId="37" fillId="0" borderId="25" xfId="2" applyFont="1" applyBorder="1" applyAlignment="1">
      <alignment horizontal="center" vertical="center" wrapText="1"/>
    </xf>
    <xf numFmtId="0" fontId="37" fillId="0" borderId="103" xfId="2" applyFont="1" applyBorder="1" applyAlignment="1">
      <alignment horizontal="center" vertical="center" wrapText="1"/>
    </xf>
    <xf numFmtId="0" fontId="35" fillId="0" borderId="73" xfId="2" applyFont="1" applyBorder="1" applyAlignment="1">
      <alignment vertical="top" shrinkToFit="1"/>
    </xf>
    <xf numFmtId="0" fontId="37" fillId="14" borderId="69" xfId="2" applyFont="1" applyFill="1" applyBorder="1" applyAlignment="1">
      <alignment horizontal="center" vertical="center" textRotation="255" wrapText="1"/>
    </xf>
    <xf numFmtId="0" fontId="37" fillId="14" borderId="70" xfId="2" applyFont="1" applyFill="1" applyBorder="1" applyAlignment="1">
      <alignment horizontal="center" vertical="center" textRotation="255" wrapText="1"/>
    </xf>
    <xf numFmtId="0" fontId="37" fillId="14" borderId="87" xfId="2" applyFont="1" applyFill="1" applyBorder="1" applyAlignment="1">
      <alignment horizontal="center" vertical="center" textRotation="255" wrapText="1"/>
    </xf>
    <xf numFmtId="0" fontId="37" fillId="0" borderId="149" xfId="2" applyFont="1" applyBorder="1" applyAlignment="1">
      <alignment horizontal="center" vertical="center" wrapText="1"/>
    </xf>
    <xf numFmtId="0" fontId="37" fillId="0" borderId="150" xfId="2" applyFont="1" applyBorder="1" applyAlignment="1">
      <alignment horizontal="center" vertical="center" wrapText="1"/>
    </xf>
    <xf numFmtId="0" fontId="37" fillId="14" borderId="86" xfId="2" applyFont="1" applyFill="1" applyBorder="1" applyAlignment="1">
      <alignment horizontal="center" vertical="center" textRotation="255" wrapText="1"/>
    </xf>
    <xf numFmtId="0" fontId="37" fillId="0" borderId="137" xfId="2" applyFont="1" applyBorder="1" applyAlignment="1">
      <alignment horizontal="center" vertical="center" wrapText="1"/>
    </xf>
    <xf numFmtId="0" fontId="33" fillId="0" borderId="52" xfId="2" applyFont="1" applyBorder="1" applyAlignment="1">
      <alignment horizontal="left" vertical="top" wrapText="1"/>
    </xf>
    <xf numFmtId="0" fontId="33" fillId="0" borderId="27" xfId="2" applyFont="1" applyBorder="1" applyAlignment="1">
      <alignment horizontal="left" vertical="top" wrapText="1"/>
    </xf>
    <xf numFmtId="0" fontId="78" fillId="0" borderId="0" xfId="0" applyFont="1" applyAlignment="1">
      <alignment horizontal="left" vertical="center" wrapText="1"/>
    </xf>
    <xf numFmtId="0" fontId="13" fillId="0" borderId="0" xfId="2" applyFont="1" applyAlignment="1">
      <alignment horizontal="center" vertical="center" wrapText="1"/>
    </xf>
    <xf numFmtId="0" fontId="13" fillId="0" borderId="30" xfId="2" applyFont="1" applyBorder="1" applyAlignment="1">
      <alignment horizontal="center" vertical="center" wrapText="1"/>
    </xf>
    <xf numFmtId="0" fontId="13" fillId="0" borderId="152" xfId="2" applyFont="1" applyBorder="1" applyAlignment="1">
      <alignment horizontal="center" vertical="center" wrapText="1"/>
    </xf>
    <xf numFmtId="0" fontId="9" fillId="3" borderId="0" xfId="1" applyFont="1" applyFill="1" applyAlignment="1">
      <alignment horizontal="center" vertical="top" wrapText="1"/>
    </xf>
    <xf numFmtId="0" fontId="50" fillId="0" borderId="0" xfId="1" applyFont="1" applyAlignment="1">
      <alignment horizontal="center" vertical="center"/>
    </xf>
    <xf numFmtId="0" fontId="46" fillId="0" borderId="0" xfId="1" applyFont="1" applyAlignment="1">
      <alignment horizontal="center" vertical="center"/>
    </xf>
    <xf numFmtId="0" fontId="46" fillId="0" borderId="0" xfId="1" applyFont="1" applyAlignment="1">
      <alignment horizontal="center" vertical="center" wrapText="1"/>
    </xf>
    <xf numFmtId="0" fontId="9" fillId="2" borderId="17" xfId="1" applyFont="1" applyFill="1" applyBorder="1" applyAlignment="1">
      <alignment vertical="center"/>
    </xf>
    <xf numFmtId="177" fontId="11" fillId="0" borderId="17" xfId="1" applyNumberFormat="1" applyFont="1" applyBorder="1" applyAlignment="1">
      <alignment horizontal="center" vertical="center"/>
    </xf>
    <xf numFmtId="176" fontId="9" fillId="2" borderId="17" xfId="1" applyNumberFormat="1" applyFont="1" applyFill="1" applyBorder="1" applyAlignment="1">
      <alignment horizontal="center" vertical="center" wrapText="1"/>
    </xf>
    <xf numFmtId="0" fontId="46" fillId="2" borderId="50" xfId="1" applyFont="1" applyFill="1" applyBorder="1" applyAlignment="1">
      <alignment horizontal="center" vertical="center" wrapText="1"/>
    </xf>
    <xf numFmtId="0" fontId="46" fillId="2" borderId="32" xfId="1" applyFont="1" applyFill="1" applyBorder="1" applyAlignment="1">
      <alignment horizontal="center" vertical="center" wrapText="1"/>
    </xf>
    <xf numFmtId="0" fontId="46" fillId="2" borderId="109" xfId="1" applyFont="1" applyFill="1" applyBorder="1" applyAlignment="1">
      <alignment horizontal="center" vertical="center" wrapText="1"/>
    </xf>
    <xf numFmtId="0" fontId="46" fillId="2" borderId="9" xfId="1" applyFont="1" applyFill="1" applyBorder="1" applyAlignment="1">
      <alignment horizontal="center" vertical="center" wrapText="1"/>
    </xf>
    <xf numFmtId="0" fontId="46" fillId="2" borderId="10" xfId="1" applyFont="1" applyFill="1" applyBorder="1" applyAlignment="1">
      <alignment horizontal="center" vertical="center" wrapText="1"/>
    </xf>
    <xf numFmtId="0" fontId="46" fillId="2" borderId="138" xfId="1" applyFont="1" applyFill="1" applyBorder="1" applyAlignment="1">
      <alignment horizontal="center" vertical="center" wrapText="1"/>
    </xf>
    <xf numFmtId="0" fontId="46" fillId="2" borderId="33" xfId="1" applyFont="1" applyFill="1" applyBorder="1" applyAlignment="1">
      <alignment horizontal="center" vertical="center" wrapText="1"/>
    </xf>
    <xf numFmtId="0" fontId="46" fillId="2" borderId="35" xfId="1" applyFont="1" applyFill="1" applyBorder="1" applyAlignment="1">
      <alignment horizontal="center" vertical="center" wrapText="1"/>
    </xf>
    <xf numFmtId="0" fontId="46" fillId="2" borderId="3" xfId="1" applyFont="1" applyFill="1" applyBorder="1" applyAlignment="1">
      <alignment horizontal="center" vertical="center" wrapText="1"/>
    </xf>
    <xf numFmtId="0" fontId="46" fillId="2" borderId="4" xfId="1" applyFont="1" applyFill="1" applyBorder="1" applyAlignment="1">
      <alignment horizontal="center" vertical="center" wrapText="1"/>
    </xf>
    <xf numFmtId="0" fontId="46" fillId="2" borderId="107" xfId="1" applyFont="1" applyFill="1" applyBorder="1" applyAlignment="1">
      <alignment horizontal="center" vertical="center" wrapText="1"/>
    </xf>
    <xf numFmtId="0" fontId="46" fillId="2" borderId="22" xfId="1" applyFont="1" applyFill="1" applyBorder="1" applyAlignment="1">
      <alignment horizontal="center" vertical="center" wrapText="1"/>
    </xf>
    <xf numFmtId="0" fontId="9" fillId="0" borderId="17" xfId="1" applyFont="1" applyBorder="1" applyAlignment="1">
      <alignment horizontal="center" vertical="center" wrapText="1"/>
    </xf>
    <xf numFmtId="0" fontId="9" fillId="0" borderId="67" xfId="1" applyFont="1" applyBorder="1" applyAlignment="1">
      <alignment horizontal="center" vertical="center" wrapText="1"/>
    </xf>
    <xf numFmtId="0" fontId="9" fillId="0" borderId="20" xfId="1" applyFont="1" applyBorder="1" applyAlignment="1">
      <alignment horizontal="center" vertical="center" wrapText="1"/>
    </xf>
    <xf numFmtId="0" fontId="9" fillId="0" borderId="148" xfId="1" applyFont="1" applyBorder="1" applyAlignment="1">
      <alignment horizontal="center" vertical="center" wrapText="1"/>
    </xf>
    <xf numFmtId="0" fontId="9" fillId="0" borderId="44" xfId="1" applyFont="1" applyBorder="1" applyAlignment="1">
      <alignment vertical="center" wrapText="1"/>
    </xf>
    <xf numFmtId="0" fontId="9" fillId="0" borderId="17" xfId="1" applyFont="1" applyBorder="1" applyAlignment="1">
      <alignment vertical="center" wrapText="1"/>
    </xf>
    <xf numFmtId="0" fontId="9" fillId="0" borderId="18" xfId="1" applyFont="1" applyBorder="1" applyAlignment="1">
      <alignment vertical="center" wrapText="1"/>
    </xf>
    <xf numFmtId="0" fontId="9" fillId="0" borderId="49" xfId="1" applyFont="1" applyBorder="1" applyAlignment="1">
      <alignment vertical="center" wrapText="1"/>
    </xf>
    <xf numFmtId="0" fontId="9" fillId="0" borderId="20" xfId="1" applyFont="1" applyBorder="1" applyAlignment="1">
      <alignment vertical="center" wrapText="1"/>
    </xf>
    <xf numFmtId="0" fontId="9" fillId="0" borderId="21" xfId="1" applyFont="1" applyBorder="1" applyAlignment="1">
      <alignment vertical="center" wrapText="1"/>
    </xf>
    <xf numFmtId="0" fontId="9" fillId="0" borderId="4" xfId="1" applyFont="1" applyBorder="1" applyAlignment="1">
      <alignment vertical="center" wrapText="1"/>
    </xf>
    <xf numFmtId="0" fontId="9" fillId="0" borderId="5" xfId="1" applyFont="1" applyBorder="1" applyAlignment="1">
      <alignment vertical="center" wrapText="1"/>
    </xf>
    <xf numFmtId="0" fontId="9" fillId="0" borderId="10" xfId="1" applyFont="1" applyBorder="1" applyAlignment="1">
      <alignment vertical="center" wrapText="1"/>
    </xf>
    <xf numFmtId="0" fontId="9" fillId="0" borderId="11" xfId="1" applyFont="1" applyBorder="1" applyAlignment="1">
      <alignment vertical="center" wrapText="1"/>
    </xf>
    <xf numFmtId="0" fontId="46" fillId="0" borderId="14" xfId="1" applyFont="1" applyBorder="1" applyAlignment="1">
      <alignment horizontal="center" vertical="center"/>
    </xf>
    <xf numFmtId="0" fontId="46" fillId="0" borderId="154" xfId="1" applyFont="1" applyBorder="1" applyAlignment="1">
      <alignment horizontal="center" vertical="center"/>
    </xf>
    <xf numFmtId="0" fontId="46" fillId="0" borderId="20" xfId="1" applyFont="1" applyBorder="1" applyAlignment="1">
      <alignment horizontal="center" vertical="center"/>
    </xf>
    <xf numFmtId="0" fontId="46" fillId="0" borderId="148" xfId="1" applyFont="1" applyBorder="1" applyAlignment="1">
      <alignment horizontal="center" vertical="center"/>
    </xf>
    <xf numFmtId="0" fontId="9" fillId="0" borderId="14" xfId="1" applyFont="1" applyBorder="1" applyAlignment="1">
      <alignment vertical="center" wrapText="1"/>
    </xf>
    <xf numFmtId="0" fontId="9" fillId="0" borderId="15" xfId="1" applyFont="1" applyBorder="1" applyAlignment="1">
      <alignment vertical="center" wrapText="1"/>
    </xf>
    <xf numFmtId="0" fontId="9" fillId="0" borderId="72" xfId="1" applyFont="1" applyBorder="1" applyAlignment="1">
      <alignment vertical="center" wrapText="1"/>
    </xf>
    <xf numFmtId="0" fontId="9" fillId="0" borderId="145" xfId="1" applyFont="1" applyBorder="1" applyAlignment="1">
      <alignment vertical="center" wrapText="1"/>
    </xf>
    <xf numFmtId="0" fontId="9" fillId="2" borderId="3" xfId="1" applyFont="1" applyFill="1" applyBorder="1" applyAlignment="1">
      <alignment horizontal="left" vertical="center"/>
    </xf>
    <xf numFmtId="0" fontId="9" fillId="2" borderId="4" xfId="1" applyFont="1" applyFill="1" applyBorder="1" applyAlignment="1">
      <alignment horizontal="left" vertical="center"/>
    </xf>
    <xf numFmtId="0" fontId="9" fillId="2" borderId="24" xfId="1" applyFont="1" applyFill="1" applyBorder="1" applyAlignment="1">
      <alignment horizontal="left" vertical="center"/>
    </xf>
    <xf numFmtId="0" fontId="9" fillId="2" borderId="25" xfId="1" applyFont="1" applyFill="1" applyBorder="1" applyAlignment="1">
      <alignment horizontal="left" vertical="center"/>
    </xf>
    <xf numFmtId="0" fontId="9" fillId="0" borderId="42" xfId="1" applyFont="1" applyBorder="1" applyAlignment="1">
      <alignment vertical="center" wrapText="1"/>
    </xf>
    <xf numFmtId="0" fontId="9" fillId="0" borderId="43" xfId="1" applyFont="1" applyBorder="1" applyAlignment="1">
      <alignment vertical="center" wrapText="1"/>
    </xf>
    <xf numFmtId="0" fontId="9" fillId="2" borderId="17" xfId="1" applyFont="1" applyFill="1" applyBorder="1" applyAlignment="1">
      <alignment horizontal="center" vertical="center"/>
    </xf>
    <xf numFmtId="0" fontId="9" fillId="2" borderId="3" xfId="1" applyFont="1" applyFill="1" applyBorder="1" applyAlignment="1">
      <alignment vertical="center"/>
    </xf>
    <xf numFmtId="0" fontId="9" fillId="2" borderId="4" xfId="1" applyFont="1" applyFill="1" applyBorder="1" applyAlignment="1">
      <alignment vertical="center"/>
    </xf>
    <xf numFmtId="0" fontId="9" fillId="2" borderId="5" xfId="1" applyFont="1" applyFill="1" applyBorder="1" applyAlignment="1">
      <alignment vertical="center"/>
    </xf>
    <xf numFmtId="0" fontId="9" fillId="2" borderId="9" xfId="1" applyFont="1" applyFill="1" applyBorder="1" applyAlignment="1">
      <alignment vertical="center"/>
    </xf>
    <xf numFmtId="0" fontId="9" fillId="2" borderId="10" xfId="1" applyFont="1" applyFill="1" applyBorder="1" applyAlignment="1">
      <alignment vertical="center"/>
    </xf>
    <xf numFmtId="0" fontId="9" fillId="2" borderId="11" xfId="1" applyFont="1" applyFill="1" applyBorder="1" applyAlignment="1">
      <alignment vertical="center"/>
    </xf>
    <xf numFmtId="0" fontId="9" fillId="0" borderId="12" xfId="1" applyFont="1" applyBorder="1" applyAlignment="1">
      <alignment vertical="center" wrapText="1"/>
    </xf>
    <xf numFmtId="0" fontId="9" fillId="0" borderId="143" xfId="1" applyFont="1" applyBorder="1" applyAlignment="1">
      <alignment vertical="center" wrapText="1"/>
    </xf>
    <xf numFmtId="177" fontId="24" fillId="0" borderId="17" xfId="0" applyNumberFormat="1" applyFont="1" applyBorder="1" applyAlignment="1">
      <alignment horizontal="center" vertical="center"/>
    </xf>
    <xf numFmtId="0" fontId="11" fillId="0" borderId="17" xfId="1" applyFont="1" applyBorder="1" applyAlignment="1">
      <alignment horizontal="center" vertical="center"/>
    </xf>
    <xf numFmtId="0" fontId="9" fillId="0" borderId="2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27" xfId="1" applyFont="1" applyBorder="1" applyAlignment="1">
      <alignment horizontal="center" vertical="center" wrapText="1"/>
    </xf>
    <xf numFmtId="0" fontId="9" fillId="0" borderId="25" xfId="1" applyFont="1" applyBorder="1" applyAlignment="1">
      <alignment horizontal="center" vertical="center" wrapText="1"/>
    </xf>
    <xf numFmtId="0" fontId="9" fillId="0" borderId="28" xfId="1" applyFont="1" applyBorder="1" applyAlignment="1">
      <alignment horizontal="center" vertical="center" wrapText="1"/>
    </xf>
    <xf numFmtId="0" fontId="9" fillId="2" borderId="3" xfId="1" applyFont="1" applyFill="1" applyBorder="1" applyAlignment="1">
      <alignment horizontal="center" vertical="center"/>
    </xf>
    <xf numFmtId="0" fontId="9" fillId="2" borderId="4" xfId="1" applyFont="1" applyFill="1" applyBorder="1" applyAlignment="1">
      <alignment horizontal="center" vertical="center"/>
    </xf>
    <xf numFmtId="0" fontId="9" fillId="2" borderId="22" xfId="1" applyFont="1" applyFill="1" applyBorder="1" applyAlignment="1">
      <alignment horizontal="center" vertical="center"/>
    </xf>
    <xf numFmtId="0" fontId="9" fillId="2" borderId="29" xfId="1" applyFont="1" applyFill="1" applyBorder="1" applyAlignment="1">
      <alignment horizontal="center" vertical="center"/>
    </xf>
    <xf numFmtId="0" fontId="9" fillId="2" borderId="0" xfId="1" applyFont="1" applyFill="1" applyAlignment="1">
      <alignment horizontal="center" vertical="center"/>
    </xf>
    <xf numFmtId="0" fontId="9" fillId="2" borderId="30" xfId="1" applyFont="1" applyFill="1" applyBorder="1" applyAlignment="1">
      <alignment horizontal="center" vertical="center"/>
    </xf>
    <xf numFmtId="0" fontId="9" fillId="2" borderId="9" xfId="1" applyFont="1" applyFill="1" applyBorder="1" applyAlignment="1">
      <alignment horizontal="center" vertical="center"/>
    </xf>
    <xf numFmtId="0" fontId="9" fillId="2" borderId="10" xfId="1" applyFont="1" applyFill="1" applyBorder="1" applyAlignment="1">
      <alignment horizontal="center" vertical="center"/>
    </xf>
    <xf numFmtId="0" fontId="9" fillId="2" borderId="35" xfId="1" applyFont="1" applyFill="1" applyBorder="1" applyAlignment="1">
      <alignment horizontal="center" vertical="center"/>
    </xf>
    <xf numFmtId="0" fontId="9" fillId="0" borderId="18" xfId="1" applyFont="1" applyBorder="1" applyAlignment="1">
      <alignment horizontal="center" vertical="center" wrapText="1"/>
    </xf>
    <xf numFmtId="0" fontId="9" fillId="2" borderId="20" xfId="1" applyFont="1" applyFill="1" applyBorder="1" applyAlignment="1">
      <alignment vertical="center"/>
    </xf>
    <xf numFmtId="0" fontId="11" fillId="2" borderId="17" xfId="1" applyFont="1" applyFill="1" applyBorder="1" applyAlignment="1">
      <alignment horizontal="center" vertical="center"/>
    </xf>
    <xf numFmtId="0" fontId="9" fillId="2" borderId="13" xfId="1" applyFont="1" applyFill="1" applyBorder="1" applyAlignment="1">
      <alignment horizontal="center" vertical="center"/>
    </xf>
    <xf numFmtId="0" fontId="9" fillId="2" borderId="14" xfId="1" applyFont="1" applyFill="1" applyBorder="1" applyAlignment="1">
      <alignment horizontal="center" vertical="center"/>
    </xf>
    <xf numFmtId="0" fontId="9" fillId="2" borderId="16" xfId="1" applyFont="1" applyFill="1" applyBorder="1" applyAlignment="1">
      <alignment horizontal="center" vertical="center"/>
    </xf>
    <xf numFmtId="0" fontId="9" fillId="2" borderId="19" xfId="1" applyFont="1" applyFill="1" applyBorder="1" applyAlignment="1">
      <alignment horizontal="center" vertical="center"/>
    </xf>
    <xf numFmtId="0" fontId="9" fillId="2" borderId="20" xfId="1" applyFont="1" applyFill="1" applyBorder="1" applyAlignment="1">
      <alignment horizontal="center" vertical="center"/>
    </xf>
    <xf numFmtId="0" fontId="9" fillId="0" borderId="31" xfId="1" applyFont="1" applyBorder="1" applyAlignment="1">
      <alignment vertical="center" wrapText="1"/>
    </xf>
    <xf numFmtId="0" fontId="9" fillId="0" borderId="32" xfId="1" applyFont="1" applyBorder="1" applyAlignment="1">
      <alignment vertical="center" wrapText="1"/>
    </xf>
    <xf numFmtId="0" fontId="9" fillId="0" borderId="34" xfId="1" applyFont="1" applyBorder="1" applyAlignment="1">
      <alignment vertical="center" wrapText="1"/>
    </xf>
    <xf numFmtId="0" fontId="9" fillId="0" borderId="104" xfId="1" applyFont="1" applyBorder="1" applyAlignment="1">
      <alignment vertical="center" wrapText="1"/>
    </xf>
    <xf numFmtId="0" fontId="9" fillId="0" borderId="106" xfId="1" applyFont="1" applyBorder="1" applyAlignment="1">
      <alignment vertical="center" wrapText="1"/>
    </xf>
    <xf numFmtId="0" fontId="9" fillId="0" borderId="144" xfId="1" applyFont="1" applyBorder="1" applyAlignment="1">
      <alignment vertical="center" wrapText="1"/>
    </xf>
    <xf numFmtId="0" fontId="9" fillId="0" borderId="33" xfId="1" applyFont="1" applyBorder="1" applyAlignment="1">
      <alignment vertical="center" wrapText="1"/>
    </xf>
    <xf numFmtId="0" fontId="9" fillId="0" borderId="27" xfId="1" applyFont="1" applyBorder="1" applyAlignment="1">
      <alignment vertical="center" wrapText="1"/>
    </xf>
    <xf numFmtId="0" fontId="9" fillId="0" borderId="25" xfId="1" applyFont="1" applyBorder="1" applyAlignment="1">
      <alignment vertical="center" wrapText="1"/>
    </xf>
    <xf numFmtId="0" fontId="9" fillId="0" borderId="26" xfId="1" applyFont="1" applyBorder="1" applyAlignment="1">
      <alignment vertical="center" wrapText="1"/>
    </xf>
    <xf numFmtId="176" fontId="9" fillId="2" borderId="18" xfId="1" applyNumberFormat="1" applyFont="1" applyFill="1" applyBorder="1" applyAlignment="1">
      <alignment horizontal="center" vertical="center" wrapText="1"/>
    </xf>
    <xf numFmtId="0" fontId="9" fillId="0" borderId="90" xfId="1" applyFont="1" applyBorder="1" applyAlignment="1">
      <alignment vertical="center" wrapText="1"/>
    </xf>
    <xf numFmtId="0" fontId="9" fillId="0" borderId="102" xfId="1" applyFont="1" applyBorder="1" applyAlignment="1">
      <alignment vertical="center" wrapText="1"/>
    </xf>
    <xf numFmtId="0" fontId="9" fillId="0" borderId="147" xfId="1" applyFont="1" applyBorder="1" applyAlignment="1">
      <alignment vertical="center" wrapText="1"/>
    </xf>
    <xf numFmtId="0" fontId="9" fillId="0" borderId="52" xfId="1" applyFont="1" applyBorder="1" applyAlignment="1">
      <alignment vertical="center" wrapText="1"/>
    </xf>
    <xf numFmtId="0" fontId="9" fillId="0" borderId="0" xfId="1" applyFont="1" applyAlignment="1">
      <alignment vertical="center" wrapText="1"/>
    </xf>
    <xf numFmtId="0" fontId="9" fillId="0" borderId="51" xfId="1" applyFont="1" applyBorder="1" applyAlignment="1">
      <alignment vertical="center" wrapText="1"/>
    </xf>
    <xf numFmtId="0" fontId="9" fillId="0" borderId="47" xfId="1" applyFont="1" applyBorder="1" applyAlignment="1">
      <alignment vertical="center" wrapText="1"/>
    </xf>
    <xf numFmtId="0" fontId="9" fillId="0" borderId="48" xfId="1" applyFont="1" applyBorder="1" applyAlignment="1">
      <alignment vertical="center" wrapText="1"/>
    </xf>
    <xf numFmtId="0" fontId="46" fillId="2" borderId="111" xfId="1" applyFont="1" applyFill="1" applyBorder="1" applyAlignment="1">
      <alignment horizontal="center" vertical="center"/>
    </xf>
    <xf numFmtId="0" fontId="46" fillId="2" borderId="102" xfId="1" applyFont="1" applyFill="1" applyBorder="1" applyAlignment="1">
      <alignment horizontal="center" vertical="center"/>
    </xf>
    <xf numFmtId="0" fontId="46" fillId="2" borderId="82" xfId="1" applyFont="1" applyFill="1" applyBorder="1" applyAlignment="1">
      <alignment horizontal="center" vertical="center"/>
    </xf>
    <xf numFmtId="0" fontId="46" fillId="2" borderId="153" xfId="1" applyFont="1" applyFill="1" applyBorder="1" applyAlignment="1">
      <alignment horizontal="center" vertical="center"/>
    </xf>
    <xf numFmtId="0" fontId="46" fillId="2" borderId="0" xfId="1" applyFont="1" applyFill="1" applyAlignment="1">
      <alignment horizontal="center" vertical="center"/>
    </xf>
    <xf numFmtId="0" fontId="46" fillId="2" borderId="30" xfId="1" applyFont="1" applyFill="1" applyBorder="1" applyAlignment="1">
      <alignment horizontal="center" vertical="center"/>
    </xf>
    <xf numFmtId="0" fontId="46" fillId="2" borderId="146" xfId="1" applyFont="1" applyFill="1" applyBorder="1" applyAlignment="1">
      <alignment horizontal="center" vertical="center"/>
    </xf>
    <xf numFmtId="0" fontId="46" fillId="2" borderId="25" xfId="1" applyFont="1" applyFill="1" applyBorder="1" applyAlignment="1">
      <alignment horizontal="center" vertical="center"/>
    </xf>
    <xf numFmtId="0" fontId="46" fillId="2" borderId="26" xfId="1" applyFont="1" applyFill="1" applyBorder="1" applyAlignment="1">
      <alignment horizontal="center" vertical="center"/>
    </xf>
    <xf numFmtId="0" fontId="46" fillId="2" borderId="139" xfId="1" applyFont="1" applyFill="1" applyBorder="1" applyAlignment="1">
      <alignment horizontal="center" vertical="center"/>
    </xf>
    <xf numFmtId="0" fontId="46" fillId="2" borderId="57" xfId="1" applyFont="1" applyFill="1" applyBorder="1" applyAlignment="1">
      <alignment horizontal="center" vertical="center"/>
    </xf>
    <xf numFmtId="0" fontId="46" fillId="2" borderId="140" xfId="1" applyFont="1" applyFill="1" applyBorder="1" applyAlignment="1">
      <alignment horizontal="center" vertical="center"/>
    </xf>
    <xf numFmtId="0" fontId="46" fillId="2" borderId="131" xfId="1" applyFont="1" applyFill="1" applyBorder="1" applyAlignment="1">
      <alignment horizontal="center" vertical="center"/>
    </xf>
    <xf numFmtId="0" fontId="46" fillId="2" borderId="58" xfId="1" applyFont="1" applyFill="1" applyBorder="1" applyAlignment="1">
      <alignment horizontal="center" vertical="center"/>
    </xf>
    <xf numFmtId="0" fontId="46" fillId="2" borderId="59" xfId="1" applyFont="1" applyFill="1" applyBorder="1" applyAlignment="1">
      <alignment horizontal="center" vertical="center"/>
    </xf>
    <xf numFmtId="0" fontId="9" fillId="0" borderId="115" xfId="1" applyFont="1" applyBorder="1" applyAlignment="1">
      <alignment vertical="center" wrapText="1"/>
    </xf>
    <xf numFmtId="0" fontId="9" fillId="0" borderId="108" xfId="1" applyFont="1" applyBorder="1" applyAlignment="1">
      <alignment vertical="center" wrapText="1"/>
    </xf>
    <xf numFmtId="0" fontId="9" fillId="0" borderId="111" xfId="1" applyFont="1" applyBorder="1" applyAlignment="1">
      <alignment vertical="center" wrapText="1"/>
    </xf>
    <xf numFmtId="0" fontId="9" fillId="0" borderId="146" xfId="1" applyFont="1" applyBorder="1" applyAlignment="1">
      <alignment vertical="center" wrapText="1"/>
    </xf>
    <xf numFmtId="0" fontId="9" fillId="0" borderId="28" xfId="1" applyFont="1" applyBorder="1" applyAlignment="1">
      <alignment vertical="center" wrapText="1"/>
    </xf>
    <xf numFmtId="176" fontId="9" fillId="2" borderId="21" xfId="1" applyNumberFormat="1" applyFont="1" applyFill="1" applyBorder="1" applyAlignment="1">
      <alignment horizontal="center" vertical="center" wrapText="1"/>
    </xf>
    <xf numFmtId="0" fontId="9" fillId="0" borderId="3" xfId="1" applyFont="1" applyBorder="1" applyAlignment="1">
      <alignment vertical="top" wrapText="1"/>
    </xf>
    <xf numFmtId="0" fontId="9" fillId="0" borderId="4" xfId="1" applyFont="1" applyBorder="1" applyAlignment="1">
      <alignment vertical="top" wrapText="1"/>
    </xf>
    <xf numFmtId="0" fontId="9" fillId="0" borderId="5" xfId="1" applyFont="1" applyBorder="1" applyAlignment="1">
      <alignment vertical="top" wrapText="1"/>
    </xf>
    <xf numFmtId="0" fontId="9" fillId="0" borderId="29" xfId="1" applyFont="1" applyBorder="1" applyAlignment="1">
      <alignment vertical="top" wrapText="1"/>
    </xf>
    <xf numFmtId="0" fontId="9" fillId="0" borderId="0" xfId="1" applyFont="1" applyAlignment="1">
      <alignment vertical="top" wrapText="1"/>
    </xf>
    <xf numFmtId="0" fontId="9" fillId="0" borderId="51" xfId="1" applyFont="1" applyBorder="1" applyAlignment="1">
      <alignment vertical="top" wrapText="1"/>
    </xf>
    <xf numFmtId="0" fontId="9" fillId="0" borderId="9" xfId="1" applyFont="1" applyBorder="1" applyAlignment="1">
      <alignment vertical="top" wrapText="1"/>
    </xf>
    <xf numFmtId="0" fontId="9" fillId="0" borderId="10" xfId="1" applyFont="1" applyBorder="1" applyAlignment="1">
      <alignment vertical="top" wrapText="1"/>
    </xf>
    <xf numFmtId="0" fontId="9" fillId="0" borderId="11" xfId="1" applyFont="1" applyBorder="1" applyAlignment="1">
      <alignment vertical="top" wrapText="1"/>
    </xf>
    <xf numFmtId="0" fontId="46" fillId="2" borderId="3" xfId="1" applyFont="1" applyFill="1" applyBorder="1" applyAlignment="1">
      <alignment horizontal="left" vertical="center"/>
    </xf>
    <xf numFmtId="0" fontId="46" fillId="2" borderId="4" xfId="1" applyFont="1" applyFill="1" applyBorder="1" applyAlignment="1">
      <alignment horizontal="left" vertical="center"/>
    </xf>
    <xf numFmtId="0" fontId="46" fillId="2" borderId="5" xfId="1" applyFont="1" applyFill="1" applyBorder="1" applyAlignment="1">
      <alignment horizontal="left" vertical="center"/>
    </xf>
    <xf numFmtId="0" fontId="46" fillId="2" borderId="9" xfId="1" applyFont="1" applyFill="1" applyBorder="1" applyAlignment="1">
      <alignment horizontal="left" vertical="center"/>
    </xf>
    <xf numFmtId="0" fontId="46" fillId="2" borderId="10" xfId="1" applyFont="1" applyFill="1" applyBorder="1" applyAlignment="1">
      <alignment horizontal="left" vertical="center"/>
    </xf>
    <xf numFmtId="0" fontId="46" fillId="2" borderId="11" xfId="1" applyFont="1" applyFill="1" applyBorder="1" applyAlignment="1">
      <alignment horizontal="left" vertical="center"/>
    </xf>
    <xf numFmtId="0" fontId="46" fillId="2" borderId="110" xfId="1" applyFont="1" applyFill="1" applyBorder="1" applyAlignment="1">
      <alignment horizontal="center" vertical="center"/>
    </xf>
    <xf numFmtId="0" fontId="46" fillId="2" borderId="106" xfId="1" applyFont="1" applyFill="1" applyBorder="1" applyAlignment="1">
      <alignment horizontal="center" vertical="center"/>
    </xf>
    <xf numFmtId="0" fontId="46" fillId="2" borderId="81" xfId="1" applyFont="1" applyFill="1" applyBorder="1" applyAlignment="1">
      <alignment horizontal="center" vertical="center"/>
    </xf>
    <xf numFmtId="0" fontId="11" fillId="0" borderId="23" xfId="1" applyFont="1" applyBorder="1" applyAlignment="1">
      <alignment horizontal="center" vertical="center" wrapText="1"/>
    </xf>
    <xf numFmtId="0" fontId="11" fillId="0" borderId="4" xfId="1" applyFont="1" applyBorder="1" applyAlignment="1">
      <alignment horizontal="center" vertical="center" wrapText="1"/>
    </xf>
    <xf numFmtId="0" fontId="11" fillId="0" borderId="22" xfId="1" applyFont="1" applyBorder="1" applyAlignment="1">
      <alignment horizontal="center" vertical="center" wrapText="1"/>
    </xf>
    <xf numFmtId="0" fontId="11" fillId="0" borderId="27" xfId="1" applyFont="1" applyBorder="1" applyAlignment="1">
      <alignment horizontal="center" vertical="center" wrapText="1"/>
    </xf>
    <xf numFmtId="0" fontId="11" fillId="0" borderId="25" xfId="1" applyFont="1" applyBorder="1" applyAlignment="1">
      <alignment horizontal="center" vertical="center" wrapText="1"/>
    </xf>
    <xf numFmtId="0" fontId="11" fillId="0" borderId="26" xfId="1" applyFont="1" applyBorder="1" applyAlignment="1">
      <alignment horizontal="center" vertical="center" wrapText="1"/>
    </xf>
    <xf numFmtId="0" fontId="11" fillId="0" borderId="5" xfId="1" applyFont="1" applyBorder="1" applyAlignment="1">
      <alignment horizontal="center" vertical="center" wrapText="1"/>
    </xf>
    <xf numFmtId="0" fontId="11" fillId="0" borderId="28" xfId="1" applyFont="1" applyBorder="1" applyAlignment="1">
      <alignment horizontal="center" vertical="center" wrapText="1"/>
    </xf>
    <xf numFmtId="0" fontId="46" fillId="0" borderId="31" xfId="1" applyFont="1" applyBorder="1" applyAlignment="1">
      <alignment vertical="center" wrapText="1"/>
    </xf>
    <xf numFmtId="0" fontId="46" fillId="0" borderId="32" xfId="1" applyFont="1" applyBorder="1" applyAlignment="1">
      <alignment vertical="center" wrapText="1"/>
    </xf>
    <xf numFmtId="0" fontId="46" fillId="0" borderId="34" xfId="1" applyFont="1" applyBorder="1" applyAlignment="1">
      <alignment vertical="center" wrapText="1"/>
    </xf>
    <xf numFmtId="0" fontId="46" fillId="0" borderId="36" xfId="1" applyFont="1" applyBorder="1" applyAlignment="1">
      <alignment vertical="center" wrapText="1"/>
    </xf>
    <xf numFmtId="0" fontId="46" fillId="0" borderId="10" xfId="1" applyFont="1" applyBorder="1" applyAlignment="1">
      <alignment vertical="center" wrapText="1"/>
    </xf>
    <xf numFmtId="0" fontId="46" fillId="0" borderId="11" xfId="1" applyFont="1" applyBorder="1" applyAlignment="1">
      <alignment vertical="center" wrapText="1"/>
    </xf>
    <xf numFmtId="0" fontId="9" fillId="0" borderId="31" xfId="1" applyFont="1" applyBorder="1" applyAlignment="1">
      <alignment horizontal="center" vertical="center" wrapText="1"/>
    </xf>
    <xf numFmtId="0" fontId="9" fillId="0" borderId="32" xfId="1" applyFont="1" applyBorder="1" applyAlignment="1">
      <alignment horizontal="center" vertical="center" wrapText="1"/>
    </xf>
    <xf numFmtId="0" fontId="9" fillId="0" borderId="33" xfId="1" applyFont="1" applyBorder="1" applyAlignment="1">
      <alignment horizontal="center" vertical="center" wrapText="1"/>
    </xf>
    <xf numFmtId="0" fontId="9" fillId="0" borderId="26" xfId="1" applyFont="1" applyBorder="1" applyAlignment="1">
      <alignment horizontal="center" vertical="center" wrapText="1"/>
    </xf>
    <xf numFmtId="0" fontId="9" fillId="0" borderId="36" xfId="1" applyFont="1" applyBorder="1" applyAlignment="1">
      <alignment vertical="center" wrapText="1"/>
    </xf>
    <xf numFmtId="0" fontId="9" fillId="0" borderId="35" xfId="1" applyFont="1" applyBorder="1" applyAlignment="1">
      <alignment vertical="center" wrapText="1"/>
    </xf>
    <xf numFmtId="0" fontId="46" fillId="2" borderId="3" xfId="1" applyFont="1" applyFill="1" applyBorder="1" applyAlignment="1">
      <alignment vertical="center"/>
    </xf>
    <xf numFmtId="0" fontId="46" fillId="2" borderId="4" xfId="1" applyFont="1" applyFill="1" applyBorder="1" applyAlignment="1">
      <alignment vertical="center"/>
    </xf>
    <xf numFmtId="0" fontId="46" fillId="2" borderId="22" xfId="1" applyFont="1" applyFill="1" applyBorder="1" applyAlignment="1">
      <alignment vertical="center"/>
    </xf>
    <xf numFmtId="0" fontId="46" fillId="2" borderId="24" xfId="1" applyFont="1" applyFill="1" applyBorder="1" applyAlignment="1">
      <alignment vertical="center"/>
    </xf>
    <xf numFmtId="0" fontId="46" fillId="2" borderId="25" xfId="1" applyFont="1" applyFill="1" applyBorder="1" applyAlignment="1">
      <alignment vertical="center"/>
    </xf>
    <xf numFmtId="0" fontId="46" fillId="2" borderId="26" xfId="1" applyFont="1" applyFill="1" applyBorder="1" applyAlignment="1">
      <alignment vertical="center"/>
    </xf>
    <xf numFmtId="0" fontId="46" fillId="2" borderId="29" xfId="1" applyFont="1" applyFill="1" applyBorder="1" applyAlignment="1">
      <alignment horizontal="center" vertical="center" wrapText="1"/>
    </xf>
    <xf numFmtId="0" fontId="46" fillId="2" borderId="0" xfId="1" applyFont="1" applyFill="1" applyAlignment="1">
      <alignment horizontal="center" vertical="center" wrapText="1"/>
    </xf>
    <xf numFmtId="0" fontId="46" fillId="2" borderId="80" xfId="1" applyFont="1" applyFill="1" applyBorder="1" applyAlignment="1">
      <alignment horizontal="center" vertical="center" wrapText="1"/>
    </xf>
    <xf numFmtId="0" fontId="46" fillId="2" borderId="24" xfId="1" applyFont="1" applyFill="1" applyBorder="1" applyAlignment="1">
      <alignment horizontal="center" vertical="center" wrapText="1"/>
    </xf>
    <xf numFmtId="0" fontId="46" fillId="2" borderId="25" xfId="1" applyFont="1" applyFill="1" applyBorder="1" applyAlignment="1">
      <alignment horizontal="center" vertical="center" wrapText="1"/>
    </xf>
    <xf numFmtId="0" fontId="46" fillId="2" borderId="108" xfId="1" applyFont="1" applyFill="1" applyBorder="1" applyAlignment="1">
      <alignment horizontal="center" vertical="center" wrapText="1"/>
    </xf>
    <xf numFmtId="0" fontId="9" fillId="0" borderId="14" xfId="1" applyFont="1" applyBorder="1" applyAlignment="1">
      <alignment horizontal="center" vertical="center" wrapText="1"/>
    </xf>
    <xf numFmtId="0" fontId="24" fillId="0" borderId="17" xfId="0" applyFont="1" applyBorder="1" applyAlignment="1">
      <alignment horizontal="center" vertical="center"/>
    </xf>
    <xf numFmtId="0" fontId="9" fillId="2" borderId="17" xfId="1" applyFont="1" applyFill="1" applyBorder="1" applyAlignment="1">
      <alignment horizontal="center" vertical="center" wrapText="1"/>
    </xf>
    <xf numFmtId="0" fontId="9" fillId="0" borderId="23" xfId="1" applyFont="1" applyBorder="1" applyAlignment="1">
      <alignment horizontal="left" vertical="center"/>
    </xf>
    <xf numFmtId="0" fontId="9" fillId="0" borderId="4" xfId="1" applyFont="1" applyBorder="1" applyAlignment="1">
      <alignment horizontal="left" vertical="center"/>
    </xf>
    <xf numFmtId="0" fontId="9" fillId="0" borderId="5" xfId="1" applyFont="1" applyBorder="1" applyAlignment="1">
      <alignment horizontal="left" vertical="center"/>
    </xf>
    <xf numFmtId="0" fontId="9" fillId="0" borderId="27" xfId="1" applyFont="1" applyBorder="1" applyAlignment="1">
      <alignment horizontal="left" vertical="center"/>
    </xf>
    <xf numFmtId="0" fontId="9" fillId="0" borderId="25" xfId="1" applyFont="1" applyBorder="1" applyAlignment="1">
      <alignment horizontal="left" vertical="center"/>
    </xf>
    <xf numFmtId="0" fontId="9" fillId="0" borderId="28" xfId="1" applyFont="1" applyBorder="1" applyAlignment="1">
      <alignment horizontal="left" vertical="center"/>
    </xf>
    <xf numFmtId="0" fontId="46" fillId="2" borderId="132" xfId="1" applyFont="1" applyFill="1" applyBorder="1" applyAlignment="1">
      <alignment horizontal="center" vertical="center"/>
    </xf>
    <xf numFmtId="0" fontId="46" fillId="2" borderId="61" xfId="1" applyFont="1" applyFill="1" applyBorder="1" applyAlignment="1">
      <alignment horizontal="center" vertical="center"/>
    </xf>
    <xf numFmtId="0" fontId="46" fillId="2" borderId="62" xfId="1" applyFont="1" applyFill="1" applyBorder="1" applyAlignment="1">
      <alignment horizontal="center" vertical="center"/>
    </xf>
    <xf numFmtId="0" fontId="85" fillId="2" borderId="1" xfId="1" applyFont="1" applyFill="1" applyBorder="1" applyAlignment="1">
      <alignment horizontal="center" vertical="center" shrinkToFit="1"/>
    </xf>
    <xf numFmtId="0" fontId="85" fillId="2" borderId="2" xfId="1" applyFont="1" applyFill="1" applyBorder="1" applyAlignment="1">
      <alignment horizontal="center" vertical="center" shrinkToFit="1"/>
    </xf>
    <xf numFmtId="0" fontId="85" fillId="2" borderId="7" xfId="1" applyFont="1" applyFill="1" applyBorder="1" applyAlignment="1">
      <alignment horizontal="center" vertical="center" shrinkToFit="1"/>
    </xf>
    <xf numFmtId="0" fontId="85" fillId="2" borderId="8" xfId="1" applyFont="1" applyFill="1" applyBorder="1" applyAlignment="1">
      <alignment horizontal="center" vertical="center" shrinkToFit="1"/>
    </xf>
    <xf numFmtId="0" fontId="28" fillId="3" borderId="3" xfId="1" applyFont="1" applyFill="1" applyBorder="1" applyAlignment="1">
      <alignment horizontal="center" vertical="center" shrinkToFit="1"/>
    </xf>
    <xf numFmtId="0" fontId="28" fillId="3" borderId="4" xfId="1" applyFont="1" applyFill="1" applyBorder="1" applyAlignment="1">
      <alignment horizontal="center" vertical="center" shrinkToFit="1"/>
    </xf>
    <xf numFmtId="0" fontId="28" fillId="3" borderId="5" xfId="1" applyFont="1" applyFill="1" applyBorder="1" applyAlignment="1">
      <alignment horizontal="center" vertical="center" shrinkToFit="1"/>
    </xf>
    <xf numFmtId="0" fontId="28" fillId="3" borderId="9" xfId="1" applyFont="1" applyFill="1" applyBorder="1" applyAlignment="1">
      <alignment horizontal="center" vertical="center" shrinkToFit="1"/>
    </xf>
    <xf numFmtId="0" fontId="28" fillId="3" borderId="10" xfId="1" applyFont="1" applyFill="1" applyBorder="1" applyAlignment="1">
      <alignment horizontal="center" vertical="center" shrinkToFit="1"/>
    </xf>
    <xf numFmtId="0" fontId="28" fillId="3" borderId="11" xfId="1" applyFont="1" applyFill="1" applyBorder="1" applyAlignment="1">
      <alignment horizontal="center" vertical="center" shrinkToFit="1"/>
    </xf>
    <xf numFmtId="0" fontId="12" fillId="2" borderId="6" xfId="1" applyFont="1" applyFill="1" applyBorder="1" applyAlignment="1">
      <alignment horizontal="center" vertical="center" shrinkToFit="1"/>
    </xf>
    <xf numFmtId="0" fontId="12" fillId="2" borderId="12" xfId="1" applyFont="1" applyFill="1" applyBorder="1" applyAlignment="1">
      <alignment horizontal="center" vertical="center" shrinkToFit="1"/>
    </xf>
    <xf numFmtId="0" fontId="46" fillId="2" borderId="4" xfId="1" applyFont="1" applyFill="1" applyBorder="1" applyAlignment="1">
      <alignment horizontal="center" vertical="center"/>
    </xf>
    <xf numFmtId="0" fontId="46" fillId="2" borderId="107" xfId="1" applyFont="1" applyFill="1" applyBorder="1" applyAlignment="1">
      <alignment horizontal="center" vertical="center"/>
    </xf>
    <xf numFmtId="0" fontId="46" fillId="2" borderId="29" xfId="1" applyFont="1" applyFill="1" applyBorder="1" applyAlignment="1">
      <alignment horizontal="center" vertical="center"/>
    </xf>
    <xf numFmtId="0" fontId="46" fillId="2" borderId="80" xfId="1" applyFont="1" applyFill="1" applyBorder="1" applyAlignment="1">
      <alignment horizontal="center" vertical="center"/>
    </xf>
    <xf numFmtId="0" fontId="46" fillId="2" borderId="24" xfId="1" applyFont="1" applyFill="1" applyBorder="1" applyAlignment="1">
      <alignment horizontal="center" vertical="center"/>
    </xf>
    <xf numFmtId="0" fontId="46" fillId="2" borderId="108" xfId="1" applyFont="1" applyFill="1" applyBorder="1" applyAlignment="1">
      <alignment horizontal="center" vertical="center"/>
    </xf>
    <xf numFmtId="0" fontId="9" fillId="2" borderId="50" xfId="1" applyFont="1" applyFill="1" applyBorder="1" applyAlignment="1">
      <alignment horizontal="center" vertical="center"/>
    </xf>
    <xf numFmtId="0" fontId="9" fillId="2" borderId="32" xfId="1" applyFont="1" applyFill="1" applyBorder="1" applyAlignment="1">
      <alignment horizontal="center" vertical="center"/>
    </xf>
    <xf numFmtId="0" fontId="9" fillId="2" borderId="24" xfId="1" applyFont="1" applyFill="1" applyBorder="1" applyAlignment="1">
      <alignment horizontal="center" vertical="center"/>
    </xf>
    <xf numFmtId="0" fontId="9" fillId="2" borderId="25" xfId="1" applyFont="1" applyFill="1" applyBorder="1" applyAlignment="1">
      <alignment horizontal="center" vertical="center"/>
    </xf>
    <xf numFmtId="0" fontId="9" fillId="2" borderId="52" xfId="1" applyFont="1" applyFill="1" applyBorder="1" applyAlignment="1">
      <alignment horizontal="center" vertical="center"/>
    </xf>
    <xf numFmtId="0" fontId="9" fillId="2" borderId="27" xfId="1" applyFont="1" applyFill="1" applyBorder="1" applyAlignment="1">
      <alignment horizontal="center" vertical="center"/>
    </xf>
    <xf numFmtId="0" fontId="9" fillId="2" borderId="26" xfId="1" applyFont="1" applyFill="1" applyBorder="1" applyAlignment="1">
      <alignment horizontal="center" vertical="center"/>
    </xf>
    <xf numFmtId="0" fontId="9" fillId="2" borderId="51" xfId="1" applyFont="1" applyFill="1" applyBorder="1" applyAlignment="1">
      <alignment horizontal="center" vertical="center"/>
    </xf>
    <xf numFmtId="0" fontId="9" fillId="2" borderId="28" xfId="1" applyFont="1" applyFill="1" applyBorder="1" applyAlignment="1">
      <alignment horizontal="center" vertical="center"/>
    </xf>
    <xf numFmtId="0" fontId="12" fillId="3" borderId="6" xfId="1" applyFont="1" applyFill="1" applyBorder="1" applyAlignment="1">
      <alignment horizontal="center" vertical="center" shrinkToFit="1"/>
    </xf>
    <xf numFmtId="0" fontId="12" fillId="3" borderId="12" xfId="1" applyFont="1" applyFill="1" applyBorder="1" applyAlignment="1">
      <alignment horizontal="center" vertical="center" shrinkToFit="1"/>
    </xf>
    <xf numFmtId="0" fontId="9" fillId="2" borderId="33" xfId="1" applyFont="1" applyFill="1" applyBorder="1" applyAlignment="1">
      <alignment horizontal="center" vertical="center"/>
    </xf>
    <xf numFmtId="0" fontId="9" fillId="2" borderId="31" xfId="1" applyFont="1" applyFill="1" applyBorder="1" applyAlignment="1">
      <alignment horizontal="center" vertical="center"/>
    </xf>
    <xf numFmtId="0" fontId="9" fillId="2" borderId="37" xfId="1" applyFont="1" applyFill="1" applyBorder="1" applyAlignment="1">
      <alignment horizontal="center" vertical="center" wrapText="1"/>
    </xf>
    <xf numFmtId="0" fontId="9" fillId="2" borderId="38" xfId="1" applyFont="1" applyFill="1" applyBorder="1" applyAlignment="1">
      <alignment horizontal="center" vertical="center" wrapText="1"/>
    </xf>
    <xf numFmtId="0" fontId="9" fillId="2" borderId="39" xfId="1" applyFont="1" applyFill="1" applyBorder="1" applyAlignment="1">
      <alignment horizontal="center" vertical="center" wrapText="1"/>
    </xf>
    <xf numFmtId="0" fontId="9" fillId="2" borderId="24"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42" xfId="1" applyFont="1" applyFill="1" applyBorder="1" applyAlignment="1">
      <alignment horizontal="center" vertical="center" wrapText="1"/>
    </xf>
    <xf numFmtId="0" fontId="9" fillId="2" borderId="43" xfId="1" applyFont="1" applyFill="1" applyBorder="1" applyAlignment="1">
      <alignment horizontal="center" vertical="center" wrapText="1"/>
    </xf>
    <xf numFmtId="0" fontId="9" fillId="2" borderId="44" xfId="1" applyFont="1" applyFill="1" applyBorder="1" applyAlignment="1">
      <alignment horizontal="center" vertical="center" wrapText="1"/>
    </xf>
    <xf numFmtId="0" fontId="9" fillId="0" borderId="40" xfId="1" applyFont="1" applyBorder="1" applyAlignment="1">
      <alignment vertical="center" wrapText="1"/>
    </xf>
    <xf numFmtId="0" fontId="9" fillId="0" borderId="38" xfId="1" applyFont="1" applyBorder="1" applyAlignment="1">
      <alignment vertical="center" wrapText="1"/>
    </xf>
    <xf numFmtId="0" fontId="9" fillId="0" borderId="41" xfId="1" applyFont="1" applyBorder="1" applyAlignment="1">
      <alignment vertical="center" wrapText="1"/>
    </xf>
    <xf numFmtId="0" fontId="9" fillId="0" borderId="45" xfId="1" applyFont="1" applyBorder="1" applyAlignment="1">
      <alignment vertical="center" wrapText="1"/>
    </xf>
    <xf numFmtId="0" fontId="9" fillId="0" borderId="46" xfId="1" applyFont="1" applyBorder="1" applyAlignment="1">
      <alignment vertical="center" wrapText="1"/>
    </xf>
    <xf numFmtId="0" fontId="46" fillId="2" borderId="16" xfId="1" applyFont="1" applyFill="1" applyBorder="1" applyAlignment="1">
      <alignment horizontal="center" vertical="center" wrapText="1"/>
    </xf>
    <xf numFmtId="0" fontId="46" fillId="2" borderId="17" xfId="1" applyFont="1" applyFill="1" applyBorder="1" applyAlignment="1">
      <alignment horizontal="center" vertical="center"/>
    </xf>
    <xf numFmtId="0" fontId="46" fillId="2" borderId="19" xfId="1" applyFont="1" applyFill="1" applyBorder="1" applyAlignment="1">
      <alignment horizontal="center" vertical="center"/>
    </xf>
    <xf numFmtId="0" fontId="46" fillId="2" borderId="20" xfId="1" applyFont="1" applyFill="1" applyBorder="1" applyAlignment="1">
      <alignment horizontal="center" vertical="center"/>
    </xf>
    <xf numFmtId="0" fontId="9" fillId="0" borderId="22" xfId="1" applyFont="1" applyBorder="1" applyAlignment="1">
      <alignment horizontal="center" vertical="center" wrapText="1"/>
    </xf>
    <xf numFmtId="0" fontId="49" fillId="2" borderId="23" xfId="1" applyFont="1" applyFill="1" applyBorder="1" applyAlignment="1">
      <alignment horizontal="center" vertical="center" wrapText="1"/>
    </xf>
    <xf numFmtId="0" fontId="49" fillId="2" borderId="22" xfId="1" applyFont="1" applyFill="1" applyBorder="1" applyAlignment="1">
      <alignment horizontal="center" vertical="center"/>
    </xf>
    <xf numFmtId="0" fontId="49" fillId="2" borderId="27" xfId="1" applyFont="1" applyFill="1" applyBorder="1" applyAlignment="1">
      <alignment horizontal="center" vertical="center"/>
    </xf>
    <xf numFmtId="0" fontId="49" fillId="2" borderId="26" xfId="1" applyFont="1" applyFill="1" applyBorder="1" applyAlignment="1">
      <alignment horizontal="center" vertical="center"/>
    </xf>
    <xf numFmtId="0" fontId="9" fillId="0" borderId="23" xfId="1" applyFont="1" applyBorder="1" applyAlignment="1">
      <alignment horizontal="center" vertical="center"/>
    </xf>
    <xf numFmtId="0" fontId="9" fillId="0" borderId="22" xfId="1" applyFont="1" applyBorder="1" applyAlignment="1">
      <alignment horizontal="center" vertical="center"/>
    </xf>
    <xf numFmtId="0" fontId="9" fillId="0" borderId="27" xfId="1" applyFont="1" applyBorder="1" applyAlignment="1">
      <alignment horizontal="center" vertical="center"/>
    </xf>
    <xf numFmtId="0" fontId="9" fillId="0" borderId="26" xfId="1" applyFont="1" applyBorder="1" applyAlignment="1">
      <alignment horizontal="center" vertical="center"/>
    </xf>
    <xf numFmtId="0" fontId="9" fillId="0" borderId="23" xfId="1" applyFont="1" applyBorder="1" applyAlignment="1">
      <alignment vertical="center" wrapText="1"/>
    </xf>
    <xf numFmtId="0" fontId="9" fillId="0" borderId="151" xfId="1" applyFont="1" applyBorder="1" applyAlignment="1">
      <alignment vertical="center" wrapText="1"/>
    </xf>
    <xf numFmtId="0" fontId="45" fillId="3" borderId="0" xfId="1" applyFont="1" applyFill="1" applyAlignment="1">
      <alignment horizontal="left" vertical="center"/>
    </xf>
    <xf numFmtId="0" fontId="9" fillId="2" borderId="13" xfId="1" applyFont="1" applyFill="1" applyBorder="1" applyAlignment="1">
      <alignment horizontal="center" vertical="top"/>
    </xf>
    <xf numFmtId="0" fontId="9" fillId="2" borderId="14" xfId="1" applyFont="1" applyFill="1" applyBorder="1" applyAlignment="1">
      <alignment horizontal="center" vertical="top"/>
    </xf>
    <xf numFmtId="0" fontId="9" fillId="0" borderId="14" xfId="1" applyFont="1" applyBorder="1" applyAlignment="1">
      <alignment horizontal="center" vertical="center"/>
    </xf>
    <xf numFmtId="0" fontId="9" fillId="3" borderId="14" xfId="1" applyFont="1" applyFill="1" applyBorder="1" applyAlignment="1">
      <alignment horizontal="center" vertical="center"/>
    </xf>
    <xf numFmtId="0" fontId="9" fillId="3" borderId="15" xfId="1" applyFont="1" applyFill="1" applyBorder="1" applyAlignment="1">
      <alignment horizontal="center" vertical="center"/>
    </xf>
    <xf numFmtId="0" fontId="9" fillId="0" borderId="22" xfId="1" applyFont="1" applyBorder="1" applyAlignment="1">
      <alignment vertical="center" wrapText="1"/>
    </xf>
    <xf numFmtId="0" fontId="9" fillId="2" borderId="23"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22" xfId="1" applyFont="1" applyFill="1" applyBorder="1" applyAlignment="1">
      <alignment horizontal="center" vertical="center" wrapText="1"/>
    </xf>
    <xf numFmtId="0" fontId="9" fillId="2" borderId="36" xfId="1" applyFont="1" applyFill="1" applyBorder="1" applyAlignment="1">
      <alignment horizontal="center" vertical="center" wrapText="1"/>
    </xf>
    <xf numFmtId="0" fontId="9" fillId="2" borderId="10" xfId="1" applyFont="1" applyFill="1" applyBorder="1" applyAlignment="1">
      <alignment horizontal="center" vertical="center" wrapText="1"/>
    </xf>
    <xf numFmtId="0" fontId="9" fillId="2" borderId="35" xfId="1" applyFont="1" applyFill="1" applyBorder="1" applyAlignment="1">
      <alignment horizontal="center" vertical="center" wrapText="1"/>
    </xf>
    <xf numFmtId="0" fontId="11" fillId="2" borderId="33" xfId="1" applyFont="1" applyFill="1" applyBorder="1" applyAlignment="1">
      <alignment horizontal="center" vertical="center"/>
    </xf>
    <xf numFmtId="0" fontId="11" fillId="2" borderId="26" xfId="1" applyFont="1" applyFill="1" applyBorder="1" applyAlignment="1">
      <alignment horizontal="center" vertical="center"/>
    </xf>
    <xf numFmtId="0" fontId="46" fillId="2" borderId="13" xfId="1" applyFont="1" applyFill="1" applyBorder="1" applyAlignment="1">
      <alignment horizontal="center" vertical="center" wrapText="1"/>
    </xf>
    <xf numFmtId="0" fontId="46" fillId="2" borderId="14" xfId="1" applyFont="1" applyFill="1" applyBorder="1" applyAlignment="1">
      <alignment horizontal="center" vertical="center" wrapText="1"/>
    </xf>
    <xf numFmtId="0" fontId="46" fillId="2" borderId="17"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50" xfId="1" applyFont="1" applyFill="1" applyBorder="1" applyAlignment="1">
      <alignment horizontal="center" vertical="center" wrapText="1"/>
    </xf>
    <xf numFmtId="0" fontId="9" fillId="2" borderId="32" xfId="1" applyFont="1" applyFill="1" applyBorder="1" applyAlignment="1">
      <alignment horizontal="center" vertical="center" wrapText="1"/>
    </xf>
    <xf numFmtId="0" fontId="9" fillId="2" borderId="33" xfId="1" applyFont="1" applyFill="1" applyBorder="1" applyAlignment="1">
      <alignment horizontal="center" vertical="center" wrapText="1"/>
    </xf>
    <xf numFmtId="0" fontId="9" fillId="0" borderId="34" xfId="1" applyFont="1" applyBorder="1" applyAlignment="1">
      <alignment horizontal="center" vertical="center" wrapText="1"/>
    </xf>
    <xf numFmtId="0" fontId="9" fillId="3" borderId="17" xfId="1" applyFont="1" applyFill="1" applyBorder="1" applyAlignment="1">
      <alignment horizontal="center" vertical="center" wrapText="1"/>
    </xf>
    <xf numFmtId="0" fontId="9" fillId="3" borderId="18" xfId="1" applyFont="1" applyFill="1" applyBorder="1" applyAlignment="1">
      <alignment horizontal="center" vertical="center" wrapText="1"/>
    </xf>
    <xf numFmtId="0" fontId="9" fillId="3" borderId="20" xfId="1" applyFont="1" applyFill="1" applyBorder="1" applyAlignment="1">
      <alignment horizontal="center" vertical="center" wrapText="1"/>
    </xf>
    <xf numFmtId="0" fontId="9" fillId="3" borderId="21" xfId="1" applyFont="1" applyFill="1" applyBorder="1" applyAlignment="1">
      <alignment horizontal="center" vertical="center" wrapText="1"/>
    </xf>
    <xf numFmtId="0" fontId="9" fillId="3" borderId="14" xfId="1" applyFont="1" applyFill="1" applyBorder="1" applyAlignment="1">
      <alignment vertical="center" wrapText="1"/>
    </xf>
    <xf numFmtId="0" fontId="9" fillId="3" borderId="15" xfId="1" applyFont="1" applyFill="1" applyBorder="1" applyAlignment="1">
      <alignment vertical="center" wrapText="1"/>
    </xf>
    <xf numFmtId="0" fontId="9" fillId="3" borderId="17" xfId="1" applyFont="1" applyFill="1" applyBorder="1" applyAlignment="1">
      <alignment vertical="center" wrapText="1"/>
    </xf>
    <xf numFmtId="0" fontId="9" fillId="3" borderId="18" xfId="1" applyFont="1" applyFill="1" applyBorder="1" applyAlignment="1">
      <alignment vertical="center" wrapText="1"/>
    </xf>
    <xf numFmtId="0" fontId="11" fillId="0" borderId="31" xfId="1" applyFont="1" applyBorder="1" applyAlignment="1">
      <alignment horizontal="center" vertical="center" wrapText="1"/>
    </xf>
    <xf numFmtId="0" fontId="11" fillId="0" borderId="32" xfId="1" applyFont="1" applyBorder="1" applyAlignment="1">
      <alignment horizontal="center" vertical="center" wrapText="1"/>
    </xf>
    <xf numFmtId="0" fontId="11" fillId="0" borderId="33" xfId="1" applyFont="1" applyBorder="1" applyAlignment="1">
      <alignment horizontal="center" vertical="center" wrapText="1"/>
    </xf>
    <xf numFmtId="0" fontId="11" fillId="0" borderId="36" xfId="1" applyFont="1" applyBorder="1" applyAlignment="1">
      <alignment horizontal="center" vertical="center" wrapText="1"/>
    </xf>
    <xf numFmtId="0" fontId="11" fillId="0" borderId="10" xfId="1" applyFont="1" applyBorder="1" applyAlignment="1">
      <alignment horizontal="center" vertical="center" wrapText="1"/>
    </xf>
    <xf numFmtId="0" fontId="11" fillId="0" borderId="35" xfId="1" applyFont="1" applyBorder="1" applyAlignment="1">
      <alignment horizontal="center" vertical="center" wrapText="1"/>
    </xf>
    <xf numFmtId="0" fontId="11" fillId="0" borderId="34" xfId="1" applyFont="1" applyBorder="1" applyAlignment="1">
      <alignment horizontal="center" vertical="center" wrapText="1"/>
    </xf>
    <xf numFmtId="0" fontId="11" fillId="0" borderId="11" xfId="1" applyFont="1" applyBorder="1" applyAlignment="1">
      <alignment horizontal="center" vertical="center" wrapText="1"/>
    </xf>
    <xf numFmtId="0" fontId="9" fillId="0" borderId="17" xfId="1" applyFont="1" applyBorder="1" applyAlignment="1">
      <alignment horizontal="center" vertical="center"/>
    </xf>
    <xf numFmtId="0" fontId="9" fillId="2" borderId="37" xfId="1" applyFont="1" applyFill="1" applyBorder="1" applyAlignment="1">
      <alignment horizontal="center" vertical="center"/>
    </xf>
    <xf numFmtId="0" fontId="9" fillId="2" borderId="38" xfId="1" applyFont="1" applyFill="1" applyBorder="1" applyAlignment="1">
      <alignment horizontal="center" vertical="center"/>
    </xf>
    <xf numFmtId="0" fontId="9" fillId="2" borderId="39" xfId="1" applyFont="1" applyFill="1" applyBorder="1" applyAlignment="1">
      <alignment horizontal="center" vertical="center"/>
    </xf>
    <xf numFmtId="0" fontId="9" fillId="2" borderId="42" xfId="1" applyFont="1" applyFill="1" applyBorder="1" applyAlignment="1">
      <alignment horizontal="center" vertical="center"/>
    </xf>
    <xf numFmtId="0" fontId="9" fillId="2" borderId="43" xfId="1" applyFont="1" applyFill="1" applyBorder="1" applyAlignment="1">
      <alignment horizontal="center" vertical="center"/>
    </xf>
    <xf numFmtId="0" fontId="9" fillId="2" borderId="44" xfId="1" applyFont="1" applyFill="1" applyBorder="1" applyAlignment="1">
      <alignment horizontal="center" vertical="center"/>
    </xf>
    <xf numFmtId="0" fontId="9" fillId="2" borderId="54" xfId="1" applyFont="1" applyFill="1" applyBorder="1" applyAlignment="1">
      <alignment horizontal="center" vertical="center" wrapText="1"/>
    </xf>
    <xf numFmtId="0" fontId="9" fillId="2" borderId="6" xfId="1" applyFont="1" applyFill="1" applyBorder="1" applyAlignment="1">
      <alignment horizontal="center" vertical="center" wrapText="1"/>
    </xf>
    <xf numFmtId="0" fontId="9" fillId="2" borderId="56" xfId="1" applyFont="1" applyFill="1" applyBorder="1" applyAlignment="1">
      <alignment horizontal="center" vertical="center" wrapText="1"/>
    </xf>
    <xf numFmtId="0" fontId="9" fillId="2" borderId="53" xfId="1" applyFont="1" applyFill="1" applyBorder="1" applyAlignment="1">
      <alignment horizontal="center" vertical="center" wrapText="1"/>
    </xf>
    <xf numFmtId="0" fontId="9" fillId="2" borderId="7" xfId="1" applyFont="1" applyFill="1" applyBorder="1" applyAlignment="1">
      <alignment horizontal="center" vertical="center" wrapText="1"/>
    </xf>
    <xf numFmtId="0" fontId="9" fillId="2" borderId="8" xfId="1" applyFont="1" applyFill="1" applyBorder="1" applyAlignment="1">
      <alignment horizontal="center" vertical="center" wrapText="1"/>
    </xf>
    <xf numFmtId="0" fontId="46" fillId="2" borderId="20" xfId="1" applyFont="1" applyFill="1" applyBorder="1" applyAlignment="1">
      <alignment horizontal="center" vertical="center" wrapText="1"/>
    </xf>
    <xf numFmtId="0" fontId="11" fillId="0" borderId="52" xfId="1" applyFont="1" applyBorder="1" applyAlignment="1">
      <alignment horizontal="center" vertical="center" wrapText="1"/>
    </xf>
    <xf numFmtId="0" fontId="11" fillId="0" borderId="0" xfId="1" applyFont="1" applyAlignment="1">
      <alignment horizontal="center" vertical="center" wrapText="1"/>
    </xf>
    <xf numFmtId="0" fontId="11" fillId="0" borderId="51" xfId="1" applyFont="1" applyBorder="1" applyAlignment="1">
      <alignment horizontal="center" vertical="center" wrapText="1"/>
    </xf>
    <xf numFmtId="0" fontId="11" fillId="0" borderId="6" xfId="1" applyFont="1" applyBorder="1" applyAlignment="1">
      <alignment horizontal="center" vertical="center" wrapText="1"/>
    </xf>
    <xf numFmtId="0" fontId="11" fillId="0" borderId="53" xfId="1" applyFont="1" applyBorder="1" applyAlignment="1">
      <alignment horizontal="center" vertical="center" wrapText="1"/>
    </xf>
    <xf numFmtId="0" fontId="11" fillId="0" borderId="8" xfId="1" applyFont="1" applyBorder="1" applyAlignment="1">
      <alignment horizontal="center" vertical="center" wrapText="1"/>
    </xf>
    <xf numFmtId="0" fontId="9" fillId="0" borderId="17" xfId="1" applyFont="1" applyBorder="1" applyAlignment="1">
      <alignment horizontal="left" vertical="center" wrapText="1"/>
    </xf>
    <xf numFmtId="176" fontId="9" fillId="0" borderId="6" xfId="1" applyNumberFormat="1" applyFont="1" applyBorder="1" applyAlignment="1">
      <alignment horizontal="center" vertical="center" wrapText="1"/>
    </xf>
    <xf numFmtId="176" fontId="9" fillId="0" borderId="12" xfId="1" applyNumberFormat="1" applyFont="1" applyBorder="1" applyAlignment="1">
      <alignment horizontal="center" vertical="center" wrapText="1"/>
    </xf>
    <xf numFmtId="176" fontId="9" fillId="2" borderId="6" xfId="1" applyNumberFormat="1" applyFont="1" applyFill="1" applyBorder="1" applyAlignment="1">
      <alignment horizontal="center" vertical="center" wrapText="1"/>
    </xf>
    <xf numFmtId="176" fontId="9" fillId="2" borderId="12" xfId="1" applyNumberFormat="1" applyFont="1" applyFill="1" applyBorder="1" applyAlignment="1">
      <alignment horizontal="center" vertical="center" wrapText="1"/>
    </xf>
    <xf numFmtId="0" fontId="9" fillId="2" borderId="31" xfId="1" applyFont="1" applyFill="1" applyBorder="1" applyAlignment="1">
      <alignment vertical="center"/>
    </xf>
    <xf numFmtId="0" fontId="9" fillId="2" borderId="32" xfId="1" applyFont="1" applyFill="1" applyBorder="1" applyAlignment="1">
      <alignment vertical="center"/>
    </xf>
    <xf numFmtId="0" fontId="9" fillId="2" borderId="33" xfId="1" applyFont="1" applyFill="1" applyBorder="1" applyAlignment="1">
      <alignment vertical="center"/>
    </xf>
    <xf numFmtId="0" fontId="9" fillId="2" borderId="52" xfId="1" applyFont="1" applyFill="1" applyBorder="1" applyAlignment="1">
      <alignment vertical="center"/>
    </xf>
    <xf numFmtId="0" fontId="9" fillId="2" borderId="0" xfId="1" applyFont="1" applyFill="1" applyAlignment="1">
      <alignment vertical="center"/>
    </xf>
    <xf numFmtId="0" fontId="9" fillId="2" borderId="30" xfId="1" applyFont="1" applyFill="1" applyBorder="1" applyAlignment="1">
      <alignment vertical="center"/>
    </xf>
    <xf numFmtId="0" fontId="9" fillId="2" borderId="47" xfId="1" applyFont="1" applyFill="1" applyBorder="1" applyAlignment="1">
      <alignment horizontal="center" vertical="center"/>
    </xf>
    <xf numFmtId="0" fontId="9" fillId="2" borderId="48" xfId="1" applyFont="1" applyFill="1" applyBorder="1" applyAlignment="1">
      <alignment horizontal="center" vertical="center"/>
    </xf>
    <xf numFmtId="0" fontId="9" fillId="2" borderId="49" xfId="1" applyFont="1" applyFill="1" applyBorder="1" applyAlignment="1">
      <alignment horizontal="center" vertical="center"/>
    </xf>
    <xf numFmtId="0" fontId="9" fillId="2" borderId="18" xfId="1" applyFont="1" applyFill="1" applyBorder="1" applyAlignment="1">
      <alignment horizontal="center" vertical="center" wrapText="1"/>
    </xf>
    <xf numFmtId="0" fontId="9" fillId="0" borderId="17" xfId="1" applyFont="1" applyBorder="1" applyAlignment="1">
      <alignment vertical="center"/>
    </xf>
    <xf numFmtId="0" fontId="9" fillId="0" borderId="18" xfId="1" applyFont="1" applyBorder="1" applyAlignment="1">
      <alignment vertical="center"/>
    </xf>
    <xf numFmtId="176" fontId="9" fillId="0" borderId="31" xfId="1" applyNumberFormat="1" applyFont="1" applyBorder="1" applyAlignment="1">
      <alignment horizontal="center" vertical="center" wrapText="1"/>
    </xf>
    <xf numFmtId="176" fontId="9" fillId="0" borderId="33" xfId="1" applyNumberFormat="1" applyFont="1" applyBorder="1" applyAlignment="1">
      <alignment horizontal="center" vertical="center" wrapText="1"/>
    </xf>
    <xf numFmtId="176" fontId="9" fillId="0" borderId="27" xfId="1" applyNumberFormat="1" applyFont="1" applyBorder="1" applyAlignment="1">
      <alignment horizontal="center" vertical="center" wrapText="1"/>
    </xf>
    <xf numFmtId="176" fontId="9" fillId="0" borderId="26" xfId="1" applyNumberFormat="1" applyFont="1" applyBorder="1" applyAlignment="1">
      <alignment horizontal="center" vertical="center" wrapText="1"/>
    </xf>
    <xf numFmtId="0" fontId="9" fillId="2" borderId="18" xfId="1" applyFont="1" applyFill="1" applyBorder="1" applyAlignment="1">
      <alignment horizontal="center" vertical="center"/>
    </xf>
    <xf numFmtId="0" fontId="46" fillId="0" borderId="17" xfId="1" applyFont="1" applyBorder="1" applyAlignment="1">
      <alignment horizontal="center" vertical="center"/>
    </xf>
    <xf numFmtId="0" fontId="9" fillId="0" borderId="36"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35" xfId="1" applyFont="1" applyBorder="1" applyAlignment="1">
      <alignment horizontal="center" vertical="center" wrapText="1"/>
    </xf>
    <xf numFmtId="0" fontId="9" fillId="0" borderId="11" xfId="1" applyFont="1" applyBorder="1" applyAlignment="1">
      <alignment horizontal="center" vertical="center" wrapText="1"/>
    </xf>
    <xf numFmtId="177" fontId="11" fillId="0" borderId="20" xfId="1" applyNumberFormat="1" applyFont="1" applyBorder="1" applyAlignment="1">
      <alignment horizontal="center" vertical="center"/>
    </xf>
    <xf numFmtId="0" fontId="9" fillId="2" borderId="27" xfId="1" applyFont="1" applyFill="1" applyBorder="1" applyAlignment="1">
      <alignment vertical="center"/>
    </xf>
    <xf numFmtId="0" fontId="9" fillId="2" borderId="25" xfId="1" applyFont="1" applyFill="1" applyBorder="1" applyAlignment="1">
      <alignment vertical="center"/>
    </xf>
    <xf numFmtId="0" fontId="9" fillId="2" borderId="26" xfId="1" applyFont="1" applyFill="1" applyBorder="1" applyAlignment="1">
      <alignment vertical="center"/>
    </xf>
    <xf numFmtId="176" fontId="9" fillId="2" borderId="20" xfId="1" applyNumberFormat="1" applyFont="1" applyFill="1" applyBorder="1" applyAlignment="1">
      <alignment horizontal="center" vertical="center" wrapText="1"/>
    </xf>
    <xf numFmtId="177" fontId="24" fillId="0" borderId="20" xfId="0" applyNumberFormat="1" applyFont="1" applyBorder="1" applyAlignment="1">
      <alignment horizontal="center" vertical="center"/>
    </xf>
    <xf numFmtId="0" fontId="9" fillId="0" borderId="15" xfId="1" applyFont="1" applyBorder="1" applyAlignment="1">
      <alignment horizontal="center" vertical="center" wrapText="1"/>
    </xf>
    <xf numFmtId="0" fontId="9" fillId="0" borderId="90" xfId="1" applyFont="1" applyBorder="1" applyAlignment="1">
      <alignment horizontal="left" vertical="center" wrapText="1"/>
    </xf>
    <xf numFmtId="0" fontId="9" fillId="0" borderId="102" xfId="1" applyFont="1" applyBorder="1" applyAlignment="1">
      <alignment horizontal="left" vertical="center" wrapText="1"/>
    </xf>
    <xf numFmtId="0" fontId="9" fillId="0" borderId="147" xfId="1" applyFont="1" applyBorder="1" applyAlignment="1">
      <alignment horizontal="left" vertical="center" wrapText="1"/>
    </xf>
    <xf numFmtId="0" fontId="9" fillId="0" borderId="52" xfId="1" applyFont="1" applyBorder="1" applyAlignment="1">
      <alignment horizontal="left" vertical="center" wrapText="1"/>
    </xf>
    <xf numFmtId="0" fontId="9" fillId="0" borderId="0" xfId="1" applyFont="1" applyAlignment="1">
      <alignment horizontal="left" vertical="center" wrapText="1"/>
    </xf>
    <xf numFmtId="0" fontId="9" fillId="0" borderId="51" xfId="1" applyFont="1" applyBorder="1" applyAlignment="1">
      <alignment horizontal="left" vertical="center" wrapText="1"/>
    </xf>
    <xf numFmtId="0" fontId="9" fillId="0" borderId="27" xfId="1" applyFont="1" applyBorder="1" applyAlignment="1">
      <alignment horizontal="left" vertical="center" wrapText="1"/>
    </xf>
    <xf numFmtId="0" fontId="9" fillId="0" borderId="25" xfId="1" applyFont="1" applyBorder="1" applyAlignment="1">
      <alignment horizontal="left" vertical="center" wrapText="1"/>
    </xf>
    <xf numFmtId="0" fontId="9" fillId="0" borderId="28" xfId="1" applyFont="1" applyBorder="1" applyAlignment="1">
      <alignment horizontal="left" vertical="center" wrapText="1"/>
    </xf>
    <xf numFmtId="0" fontId="9" fillId="0" borderId="153" xfId="1" applyFont="1" applyBorder="1" applyAlignment="1">
      <alignment vertical="center" wrapText="1"/>
    </xf>
    <xf numFmtId="0" fontId="9" fillId="0" borderId="80" xfId="1" applyFont="1" applyBorder="1" applyAlignment="1">
      <alignment vertical="center" wrapText="1"/>
    </xf>
    <xf numFmtId="0" fontId="30" fillId="0" borderId="0" xfId="7" applyNumberFormat="1" applyFont="1" applyFill="1" applyBorder="1" applyAlignment="1">
      <alignment horizontal="center" vertical="center"/>
    </xf>
    <xf numFmtId="0" fontId="46" fillId="0" borderId="15" xfId="1" applyFont="1" applyBorder="1" applyAlignment="1">
      <alignment horizontal="center" vertical="center"/>
    </xf>
    <xf numFmtId="0" fontId="46" fillId="0" borderId="18" xfId="1" applyFont="1" applyBorder="1" applyAlignment="1">
      <alignment horizontal="center" vertical="center"/>
    </xf>
    <xf numFmtId="178" fontId="46" fillId="0" borderId="17" xfId="1" applyNumberFormat="1" applyFont="1" applyBorder="1" applyAlignment="1">
      <alignment vertical="center"/>
    </xf>
    <xf numFmtId="0" fontId="9" fillId="0" borderId="52" xfId="1" applyFont="1" applyBorder="1" applyAlignment="1">
      <alignment horizontal="center" vertical="center" wrapText="1"/>
    </xf>
    <xf numFmtId="0" fontId="9" fillId="0" borderId="30" xfId="1" applyFont="1" applyBorder="1" applyAlignment="1">
      <alignment horizontal="center" vertical="center" wrapText="1"/>
    </xf>
    <xf numFmtId="0" fontId="9" fillId="0" borderId="4" xfId="1" applyFont="1" applyBorder="1" applyAlignment="1">
      <alignment horizontal="center" vertical="center"/>
    </xf>
    <xf numFmtId="0" fontId="9" fillId="0" borderId="36" xfId="1" applyFont="1" applyBorder="1" applyAlignment="1">
      <alignment horizontal="center" vertical="center"/>
    </xf>
    <xf numFmtId="0" fontId="9" fillId="0" borderId="10" xfId="1" applyFont="1" applyBorder="1" applyAlignment="1">
      <alignment horizontal="center" vertical="center"/>
    </xf>
    <xf numFmtId="176" fontId="9" fillId="2" borderId="2" xfId="1" applyNumberFormat="1" applyFont="1" applyFill="1" applyBorder="1" applyAlignment="1">
      <alignment horizontal="center" vertical="center" wrapText="1"/>
    </xf>
    <xf numFmtId="176" fontId="9" fillId="2" borderId="8" xfId="1" applyNumberFormat="1" applyFont="1" applyFill="1" applyBorder="1" applyAlignment="1">
      <alignment horizontal="center" vertical="center" wrapText="1"/>
    </xf>
    <xf numFmtId="176" fontId="9" fillId="2" borderId="99" xfId="1" applyNumberFormat="1" applyFont="1" applyFill="1" applyBorder="1" applyAlignment="1">
      <alignment horizontal="center" vertical="center" wrapText="1"/>
    </xf>
    <xf numFmtId="176" fontId="9" fillId="2" borderId="77" xfId="1" applyNumberFormat="1" applyFont="1" applyFill="1" applyBorder="1" applyAlignment="1">
      <alignment horizontal="center" vertical="center" wrapText="1"/>
    </xf>
    <xf numFmtId="0" fontId="46" fillId="2" borderId="3" xfId="1" applyFont="1" applyFill="1" applyBorder="1" applyAlignment="1">
      <alignment horizontal="center" vertical="center"/>
    </xf>
    <xf numFmtId="0" fontId="46" fillId="2" borderId="5" xfId="1" applyFont="1" applyFill="1" applyBorder="1" applyAlignment="1">
      <alignment horizontal="center" vertical="center"/>
    </xf>
    <xf numFmtId="0" fontId="46" fillId="2" borderId="28" xfId="1" applyFont="1" applyFill="1" applyBorder="1" applyAlignment="1">
      <alignment horizontal="center" vertical="center"/>
    </xf>
    <xf numFmtId="0" fontId="9" fillId="0" borderId="16" xfId="1" applyFont="1" applyBorder="1" applyAlignment="1">
      <alignment vertical="top" wrapText="1"/>
    </xf>
    <xf numFmtId="0" fontId="9" fillId="0" borderId="17" xfId="1" applyFont="1" applyBorder="1" applyAlignment="1">
      <alignment vertical="top" wrapText="1"/>
    </xf>
    <xf numFmtId="0" fontId="9" fillId="0" borderId="18" xfId="1" applyFont="1" applyBorder="1" applyAlignment="1">
      <alignment vertical="top" wrapText="1"/>
    </xf>
    <xf numFmtId="0" fontId="9" fillId="0" borderId="54" xfId="1" applyFont="1" applyBorder="1" applyAlignment="1">
      <alignment vertical="top" wrapText="1"/>
    </xf>
    <xf numFmtId="0" fontId="9" fillId="0" borderId="6" xfId="1" applyFont="1" applyBorder="1" applyAlignment="1">
      <alignment vertical="top" wrapText="1"/>
    </xf>
    <xf numFmtId="0" fontId="9" fillId="0" borderId="55" xfId="1" applyFont="1" applyBorder="1" applyAlignment="1">
      <alignment vertical="top" wrapText="1"/>
    </xf>
    <xf numFmtId="0" fontId="46" fillId="0" borderId="32" xfId="1" applyFont="1" applyBorder="1" applyAlignment="1">
      <alignment horizontal="left" vertical="center" wrapText="1"/>
    </xf>
    <xf numFmtId="0" fontId="46" fillId="0" borderId="34" xfId="1" applyFont="1" applyBorder="1" applyAlignment="1">
      <alignment horizontal="left" vertical="center" wrapText="1"/>
    </xf>
    <xf numFmtId="0" fontId="46" fillId="0" borderId="10" xfId="1" applyFont="1" applyBorder="1" applyAlignment="1">
      <alignment horizontal="left" vertical="center" wrapText="1"/>
    </xf>
    <xf numFmtId="0" fontId="46" fillId="0" borderId="11" xfId="1" applyFont="1" applyBorder="1" applyAlignment="1">
      <alignment horizontal="left" vertical="center" wrapText="1"/>
    </xf>
    <xf numFmtId="0" fontId="11" fillId="2" borderId="50" xfId="1" applyFont="1" applyFill="1" applyBorder="1" applyAlignment="1">
      <alignment horizontal="center" vertical="center" wrapText="1"/>
    </xf>
    <xf numFmtId="0" fontId="11" fillId="2" borderId="32" xfId="1" applyFont="1" applyFill="1" applyBorder="1" applyAlignment="1">
      <alignment horizontal="center" vertical="center" wrapText="1"/>
    </xf>
    <xf numFmtId="0" fontId="11" fillId="2" borderId="33" xfId="1" applyFont="1" applyFill="1" applyBorder="1" applyAlignment="1">
      <alignment horizontal="center" vertical="center" wrapText="1"/>
    </xf>
    <xf numFmtId="0" fontId="11" fillId="2" borderId="29" xfId="1" applyFont="1" applyFill="1" applyBorder="1" applyAlignment="1">
      <alignment horizontal="center" vertical="center" wrapText="1"/>
    </xf>
    <xf numFmtId="0" fontId="11" fillId="2" borderId="0" xfId="1" applyFont="1" applyFill="1" applyAlignment="1">
      <alignment horizontal="center" vertical="center" wrapText="1"/>
    </xf>
    <xf numFmtId="0" fontId="11" fillId="2" borderId="30" xfId="1" applyFont="1" applyFill="1" applyBorder="1" applyAlignment="1">
      <alignment horizontal="center" vertical="center" wrapText="1"/>
    </xf>
    <xf numFmtId="0" fontId="11" fillId="2" borderId="24" xfId="1" applyFont="1" applyFill="1" applyBorder="1" applyAlignment="1">
      <alignment horizontal="center" vertical="center" wrapText="1"/>
    </xf>
    <xf numFmtId="0" fontId="11" fillId="2" borderId="25" xfId="1" applyFont="1" applyFill="1" applyBorder="1" applyAlignment="1">
      <alignment horizontal="center" vertical="center" wrapText="1"/>
    </xf>
    <xf numFmtId="0" fontId="11" fillId="2" borderId="26" xfId="1" applyFont="1" applyFill="1" applyBorder="1" applyAlignment="1">
      <alignment horizontal="center" vertical="center" wrapText="1"/>
    </xf>
    <xf numFmtId="0" fontId="9" fillId="0" borderId="31" xfId="1" applyFont="1" applyBorder="1" applyAlignment="1">
      <alignment horizontal="left" vertical="center" wrapText="1"/>
    </xf>
    <xf numFmtId="0" fontId="9" fillId="0" borderId="32" xfId="1" applyFont="1" applyBorder="1" applyAlignment="1">
      <alignment horizontal="left" vertical="center" wrapText="1"/>
    </xf>
    <xf numFmtId="0" fontId="9" fillId="0" borderId="34" xfId="1" applyFont="1" applyBorder="1" applyAlignment="1">
      <alignment horizontal="left" vertical="center" wrapText="1"/>
    </xf>
    <xf numFmtId="0" fontId="46" fillId="2" borderId="32" xfId="1" applyFont="1" applyFill="1" applyBorder="1" applyAlignment="1">
      <alignment horizontal="center" vertical="center"/>
    </xf>
    <xf numFmtId="0" fontId="46" fillId="2" borderId="33" xfId="1" applyFont="1" applyFill="1" applyBorder="1" applyAlignment="1">
      <alignment horizontal="center" vertical="center"/>
    </xf>
    <xf numFmtId="0" fontId="46" fillId="2" borderId="10" xfId="1" applyFont="1" applyFill="1" applyBorder="1" applyAlignment="1">
      <alignment horizontal="center" vertical="center"/>
    </xf>
    <xf numFmtId="0" fontId="46" fillId="2" borderId="35" xfId="1" applyFont="1" applyFill="1" applyBorder="1" applyAlignment="1">
      <alignment horizontal="center" vertical="center"/>
    </xf>
    <xf numFmtId="0" fontId="46" fillId="0" borderId="31" xfId="1" applyFont="1" applyBorder="1" applyAlignment="1">
      <alignment horizontal="center" vertical="center" wrapText="1"/>
    </xf>
    <xf numFmtId="0" fontId="64" fillId="0" borderId="32" xfId="0" applyFont="1" applyBorder="1" applyAlignment="1">
      <alignment horizontal="center" vertical="center" wrapText="1"/>
    </xf>
    <xf numFmtId="0" fontId="64" fillId="0" borderId="34" xfId="0" applyFont="1" applyBorder="1" applyAlignment="1">
      <alignment horizontal="center" vertical="center" wrapText="1"/>
    </xf>
    <xf numFmtId="0" fontId="64" fillId="0" borderId="36" xfId="0" applyFont="1" applyBorder="1" applyAlignment="1">
      <alignment horizontal="center" vertical="center" wrapText="1"/>
    </xf>
    <xf numFmtId="0" fontId="64" fillId="0" borderId="10" xfId="0" applyFont="1" applyBorder="1" applyAlignment="1">
      <alignment horizontal="center" vertical="center" wrapText="1"/>
    </xf>
    <xf numFmtId="0" fontId="64" fillId="0" borderId="11" xfId="0" applyFont="1" applyBorder="1" applyAlignment="1">
      <alignment horizontal="center" vertical="center" wrapText="1"/>
    </xf>
    <xf numFmtId="0" fontId="9" fillId="2" borderId="46" xfId="1" applyFont="1" applyFill="1" applyBorder="1" applyAlignment="1">
      <alignment horizontal="center" vertical="center"/>
    </xf>
    <xf numFmtId="0" fontId="46" fillId="2" borderId="50" xfId="1" applyFont="1" applyFill="1" applyBorder="1" applyAlignment="1">
      <alignment horizontal="center" vertical="center"/>
    </xf>
    <xf numFmtId="0" fontId="46" fillId="2" borderId="9" xfId="1" applyFont="1" applyFill="1" applyBorder="1" applyAlignment="1">
      <alignment horizontal="center" vertical="center"/>
    </xf>
    <xf numFmtId="0" fontId="11" fillId="0" borderId="23" xfId="1" applyFont="1" applyBorder="1" applyAlignment="1">
      <alignment horizontal="center" vertical="center"/>
    </xf>
    <xf numFmtId="0" fontId="11" fillId="0" borderId="4" xfId="1" applyFont="1" applyBorder="1" applyAlignment="1">
      <alignment horizontal="center" vertical="center"/>
    </xf>
    <xf numFmtId="0" fontId="11" fillId="0" borderId="22" xfId="1" applyFont="1" applyBorder="1" applyAlignment="1">
      <alignment horizontal="center" vertical="center"/>
    </xf>
    <xf numFmtId="0" fontId="11" fillId="0" borderId="27" xfId="1" applyFont="1" applyBorder="1" applyAlignment="1">
      <alignment horizontal="center" vertical="center"/>
    </xf>
    <xf numFmtId="0" fontId="11" fillId="0" borderId="25" xfId="1" applyFont="1" applyBorder="1" applyAlignment="1">
      <alignment horizontal="center" vertical="center"/>
    </xf>
    <xf numFmtId="0" fontId="11" fillId="0" borderId="26" xfId="1" applyFont="1" applyBorder="1" applyAlignment="1">
      <alignment horizontal="center" vertical="center"/>
    </xf>
    <xf numFmtId="0" fontId="11" fillId="0" borderId="5" xfId="1" applyFont="1" applyBorder="1" applyAlignment="1">
      <alignment horizontal="center" vertical="center"/>
    </xf>
    <xf numFmtId="0" fontId="11" fillId="0" borderId="28" xfId="1" applyFont="1" applyBorder="1" applyAlignment="1">
      <alignment horizontal="center" vertical="center"/>
    </xf>
    <xf numFmtId="0" fontId="11" fillId="2" borderId="3" xfId="1" applyFont="1" applyFill="1" applyBorder="1" applyAlignment="1">
      <alignment horizontal="center" vertical="center" wrapText="1"/>
    </xf>
    <xf numFmtId="0" fontId="11" fillId="2" borderId="4" xfId="1" applyFont="1" applyFill="1" applyBorder="1" applyAlignment="1">
      <alignment horizontal="center" vertical="center" wrapText="1"/>
    </xf>
    <xf numFmtId="0" fontId="23" fillId="3" borderId="0" xfId="1" applyFont="1" applyFill="1" applyAlignment="1">
      <alignment vertical="center"/>
    </xf>
    <xf numFmtId="0" fontId="0" fillId="0" borderId="32" xfId="0" applyBorder="1" applyAlignment="1">
      <alignment horizontal="center" vertical="center" wrapText="1"/>
    </xf>
    <xf numFmtId="0" fontId="0" fillId="0" borderId="33" xfId="0" applyBorder="1" applyAlignment="1">
      <alignment vertical="center" wrapText="1"/>
    </xf>
    <xf numFmtId="0" fontId="0" fillId="0" borderId="10" xfId="0" applyBorder="1" applyAlignment="1">
      <alignment horizontal="center" vertical="center" wrapText="1"/>
    </xf>
    <xf numFmtId="0" fontId="0" fillId="0" borderId="35" xfId="0" applyBorder="1" applyAlignment="1">
      <alignment vertical="center" wrapText="1"/>
    </xf>
    <xf numFmtId="0" fontId="11" fillId="0" borderId="31" xfId="1" applyFont="1" applyBorder="1" applyAlignment="1">
      <alignment vertical="center" wrapText="1"/>
    </xf>
    <xf numFmtId="0" fontId="11" fillId="0" borderId="32" xfId="1" applyFont="1" applyBorder="1" applyAlignment="1">
      <alignment vertical="center" wrapText="1"/>
    </xf>
    <xf numFmtId="0" fontId="11" fillId="0" borderId="34" xfId="1" applyFont="1" applyBorder="1" applyAlignment="1">
      <alignment vertical="center" wrapText="1"/>
    </xf>
    <xf numFmtId="0" fontId="11" fillId="0" borderId="27" xfId="1" applyFont="1" applyBorder="1" applyAlignment="1">
      <alignment vertical="center" wrapText="1"/>
    </xf>
    <xf numFmtId="0" fontId="11" fillId="0" borderId="25" xfId="1" applyFont="1" applyBorder="1" applyAlignment="1">
      <alignment vertical="center" wrapText="1"/>
    </xf>
    <xf numFmtId="0" fontId="11" fillId="0" borderId="28" xfId="1" applyFont="1" applyBorder="1" applyAlignment="1">
      <alignment vertical="center" wrapText="1"/>
    </xf>
    <xf numFmtId="0" fontId="11" fillId="2" borderId="34" xfId="1" applyFont="1" applyFill="1" applyBorder="1" applyAlignment="1">
      <alignment horizontal="center" vertical="center" wrapText="1"/>
    </xf>
    <xf numFmtId="0" fontId="11" fillId="2" borderId="28" xfId="1" applyFont="1" applyFill="1" applyBorder="1" applyAlignment="1">
      <alignment horizontal="center" vertical="center" wrapText="1"/>
    </xf>
    <xf numFmtId="0" fontId="11" fillId="2" borderId="31" xfId="1" applyFont="1" applyFill="1" applyBorder="1" applyAlignment="1">
      <alignment horizontal="center" vertical="center" wrapText="1"/>
    </xf>
    <xf numFmtId="0" fontId="11" fillId="2" borderId="27" xfId="1" applyFont="1" applyFill="1" applyBorder="1" applyAlignment="1">
      <alignment horizontal="center" vertical="center" wrapText="1"/>
    </xf>
    <xf numFmtId="0" fontId="11" fillId="3" borderId="32" xfId="1" applyFont="1" applyFill="1" applyBorder="1" applyAlignment="1">
      <alignment horizontal="center" vertical="center" wrapText="1"/>
    </xf>
    <xf numFmtId="0" fontId="11" fillId="3" borderId="25" xfId="1" applyFont="1" applyFill="1" applyBorder="1" applyAlignment="1">
      <alignment horizontal="center" vertical="center" wrapText="1"/>
    </xf>
    <xf numFmtId="0" fontId="9" fillId="0" borderId="31" xfId="1" applyFont="1" applyBorder="1" applyAlignment="1">
      <alignment vertical="center"/>
    </xf>
    <xf numFmtId="0" fontId="9" fillId="0" borderId="32" xfId="1" applyFont="1" applyBorder="1" applyAlignment="1">
      <alignment vertical="center"/>
    </xf>
    <xf numFmtId="0" fontId="9" fillId="0" borderId="34" xfId="1" applyFont="1" applyBorder="1" applyAlignment="1">
      <alignment vertical="center"/>
    </xf>
    <xf numFmtId="0" fontId="9" fillId="0" borderId="52" xfId="1" applyFont="1" applyBorder="1" applyAlignment="1">
      <alignment vertical="center"/>
    </xf>
    <xf numFmtId="0" fontId="9" fillId="0" borderId="0" xfId="1" applyFont="1" applyAlignment="1">
      <alignment vertical="center"/>
    </xf>
    <xf numFmtId="0" fontId="9" fillId="0" borderId="51" xfId="1" applyFont="1" applyBorder="1" applyAlignment="1">
      <alignment vertical="center"/>
    </xf>
    <xf numFmtId="0" fontId="9" fillId="0" borderId="27" xfId="1" applyFont="1" applyBorder="1" applyAlignment="1">
      <alignment vertical="center"/>
    </xf>
    <xf numFmtId="0" fontId="9" fillId="0" borderId="25" xfId="1" applyFont="1" applyBorder="1" applyAlignment="1">
      <alignment vertical="center"/>
    </xf>
    <xf numFmtId="0" fontId="9" fillId="0" borderId="28" xfId="1" applyFont="1" applyBorder="1" applyAlignment="1">
      <alignment vertical="center"/>
    </xf>
    <xf numFmtId="0" fontId="12" fillId="3" borderId="31" xfId="1" applyFont="1" applyFill="1" applyBorder="1" applyAlignment="1">
      <alignment horizontal="center" vertical="center" shrinkToFit="1"/>
    </xf>
    <xf numFmtId="0" fontId="12" fillId="3" borderId="32" xfId="1" applyFont="1" applyFill="1" applyBorder="1" applyAlignment="1">
      <alignment horizontal="center" vertical="center" shrinkToFit="1"/>
    </xf>
    <xf numFmtId="0" fontId="12" fillId="3" borderId="33" xfId="1" applyFont="1" applyFill="1" applyBorder="1" applyAlignment="1">
      <alignment horizontal="center" vertical="center" shrinkToFit="1"/>
    </xf>
    <xf numFmtId="0" fontId="12" fillId="3" borderId="27" xfId="1" applyFont="1" applyFill="1" applyBorder="1" applyAlignment="1">
      <alignment horizontal="center" vertical="center" shrinkToFit="1"/>
    </xf>
    <xf numFmtId="0" fontId="12" fillId="3" borderId="25" xfId="1" applyFont="1" applyFill="1" applyBorder="1" applyAlignment="1">
      <alignment horizontal="center" vertical="center" shrinkToFit="1"/>
    </xf>
    <xf numFmtId="0" fontId="12" fillId="3" borderId="26" xfId="1" applyFont="1" applyFill="1" applyBorder="1" applyAlignment="1">
      <alignment horizontal="center" vertical="center" shrinkToFit="1"/>
    </xf>
    <xf numFmtId="0" fontId="9" fillId="0" borderId="31" xfId="1" applyFont="1"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7" fillId="3" borderId="0" xfId="6" applyFont="1" applyFill="1" applyAlignment="1">
      <alignment horizontal="center" vertical="center"/>
    </xf>
    <xf numFmtId="0" fontId="69" fillId="0" borderId="0" xfId="7" applyFont="1" applyFill="1" applyBorder="1" applyAlignment="1">
      <alignment horizontal="left" vertical="center"/>
    </xf>
    <xf numFmtId="0" fontId="69" fillId="0" borderId="0" xfId="7" applyFont="1" applyFill="1" applyBorder="1" applyAlignment="1">
      <alignment horizontal="center" vertical="center"/>
    </xf>
    <xf numFmtId="0" fontId="30" fillId="0" borderId="0" xfId="7" applyFont="1" applyFill="1" applyBorder="1" applyAlignment="1">
      <alignment horizontal="left" vertical="center"/>
    </xf>
  </cellXfs>
  <cellStyles count="9">
    <cellStyle name="ハイパーリンク" xfId="7" builtinId="8"/>
    <cellStyle name="標準" xfId="0" builtinId="0"/>
    <cellStyle name="標準 2" xfId="1"/>
    <cellStyle name="標準 2 2" xfId="6"/>
    <cellStyle name="標準 3" xfId="2"/>
    <cellStyle name="標準 3 2" xfId="5"/>
    <cellStyle name="標準 3 3" xfId="8"/>
    <cellStyle name="標準 4" xfId="3"/>
    <cellStyle name="標準 4 2" xfId="4"/>
  </cellStyles>
  <dxfs count="284">
    <dxf>
      <font>
        <color rgb="FF9C0006"/>
      </font>
      <fill>
        <patternFill>
          <bgColor rgb="FFFFC7CE"/>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rgb="FFFFFF00"/>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rgb="FFFFFF00"/>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rgb="FFFFFF00"/>
        </patternFill>
      </fill>
    </dxf>
    <dxf>
      <fill>
        <patternFill>
          <bgColor rgb="FFFFFF00"/>
        </patternFill>
      </fill>
    </dxf>
    <dxf>
      <fill>
        <patternFill>
          <bgColor theme="0" tint="-0.499984740745262"/>
        </patternFill>
      </fill>
    </dxf>
    <dxf>
      <fill>
        <patternFill>
          <bgColor theme="9" tint="0.79998168889431442"/>
        </patternFill>
      </fill>
    </dxf>
    <dxf>
      <fill>
        <patternFill>
          <bgColor rgb="FFFFFF00"/>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rgb="FFFFFF00"/>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rgb="FFFFFF00"/>
        </patternFill>
      </fill>
    </dxf>
    <dxf>
      <fill>
        <patternFill>
          <bgColor theme="9" tint="0.79998168889431442"/>
        </patternFill>
      </fill>
    </dxf>
    <dxf>
      <fill>
        <patternFill>
          <bgColor theme="9" tint="0.79998168889431442"/>
        </patternFill>
      </fill>
    </dxf>
    <dxf>
      <fill>
        <patternFill>
          <bgColor theme="0" tint="-0.499984740745262"/>
        </patternFill>
      </fill>
    </dxf>
    <dxf>
      <fill>
        <patternFill>
          <bgColor rgb="FFFFFF00"/>
        </patternFill>
      </fill>
    </dxf>
    <dxf>
      <fill>
        <patternFill>
          <bgColor theme="9" tint="0.79998168889431442"/>
        </patternFill>
      </fill>
    </dxf>
    <dxf>
      <fill>
        <patternFill>
          <bgColor theme="9" tint="0.79998168889431442"/>
        </patternFill>
      </fill>
    </dxf>
    <dxf>
      <fill>
        <patternFill>
          <bgColor theme="0" tint="-0.499984740745262"/>
        </patternFill>
      </fill>
    </dxf>
    <dxf>
      <fill>
        <patternFill>
          <bgColor rgb="FFFFFF00"/>
        </patternFill>
      </fill>
    </dxf>
    <dxf>
      <fill>
        <patternFill>
          <bgColor theme="9" tint="0.79998168889431442"/>
        </patternFill>
      </fill>
    </dxf>
    <dxf>
      <fill>
        <patternFill>
          <bgColor theme="9" tint="0.79998168889431442"/>
        </patternFill>
      </fill>
    </dxf>
    <dxf>
      <fill>
        <patternFill>
          <bgColor theme="0" tint="-0.499984740745262"/>
        </patternFill>
      </fill>
    </dxf>
    <dxf>
      <fill>
        <patternFill>
          <bgColor rgb="FFFFFF00"/>
        </patternFill>
      </fill>
    </dxf>
    <dxf>
      <fill>
        <patternFill>
          <bgColor theme="9" tint="0.7999816888943144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rgb="FFFFFF00"/>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rgb="FFFFFF00"/>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rgb="FFFFFF00"/>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rgb="FFFFFF00"/>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rgb="FFFFFF00"/>
        </patternFill>
      </fill>
    </dxf>
    <dxf>
      <fill>
        <patternFill>
          <bgColor theme="0" tint="-0.499984740745262"/>
        </patternFill>
      </fill>
    </dxf>
    <dxf>
      <fill>
        <patternFill>
          <bgColor rgb="FFFFFF00"/>
        </patternFill>
      </fill>
    </dxf>
    <dxf>
      <fill>
        <patternFill>
          <bgColor theme="9" tint="0.79998168889431442"/>
        </patternFill>
      </fill>
    </dxf>
    <dxf>
      <fill>
        <patternFill>
          <bgColor theme="0" tint="-0.499984740745262"/>
        </patternFill>
      </fill>
    </dxf>
    <dxf>
      <fill>
        <patternFill>
          <bgColor theme="0" tint="-0.499984740745262"/>
        </patternFill>
      </fill>
    </dxf>
    <dxf>
      <fill>
        <patternFill>
          <bgColor rgb="FFFFFF00"/>
        </patternFill>
      </fill>
    </dxf>
    <dxf>
      <fill>
        <patternFill>
          <bgColor rgb="FFFFFF00"/>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rgb="FFFFFF00"/>
        </patternFill>
      </fill>
    </dxf>
    <dxf>
      <fill>
        <patternFill>
          <bgColor theme="9" tint="0.79998168889431442"/>
        </patternFill>
      </fill>
    </dxf>
    <dxf>
      <fill>
        <patternFill>
          <bgColor rgb="FFFFFF00"/>
        </patternFill>
      </fill>
    </dxf>
    <dxf>
      <fill>
        <patternFill>
          <bgColor theme="0" tint="-0.499984740745262"/>
        </patternFill>
      </fill>
    </dxf>
    <dxf>
      <fill>
        <patternFill>
          <bgColor theme="9" tint="0.79998168889431442"/>
        </patternFill>
      </fill>
    </dxf>
    <dxf>
      <fill>
        <patternFill>
          <bgColor theme="0" tint="-0.499984740745262"/>
        </patternFill>
      </fill>
    </dxf>
    <dxf>
      <fill>
        <patternFill>
          <bgColor theme="0" tint="-0.499984740745262"/>
        </patternFill>
      </fill>
    </dxf>
    <dxf>
      <fill>
        <patternFill>
          <bgColor rgb="FFFFFF00"/>
        </patternFill>
      </fill>
    </dxf>
    <dxf>
      <fill>
        <patternFill>
          <bgColor rgb="FFFFFF00"/>
        </patternFill>
      </fill>
    </dxf>
    <dxf>
      <fill>
        <patternFill>
          <bgColor theme="0" tint="-0.499984740745262"/>
        </patternFill>
      </fill>
    </dxf>
    <dxf>
      <fill>
        <patternFill>
          <bgColor theme="0"/>
        </patternFill>
      </fill>
    </dxf>
    <dxf>
      <fill>
        <patternFill>
          <bgColor theme="0" tint="-0.499984740745262"/>
        </patternFill>
      </fill>
    </dxf>
    <dxf>
      <fill>
        <patternFill>
          <bgColor theme="0" tint="-0.499984740745262"/>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FBC69B"/>
      <color rgb="FFFFFFCC"/>
      <color rgb="FFFF99FF"/>
      <color rgb="FFFEF4EC"/>
      <color rgb="FFFDE6D3"/>
      <color rgb="FFFFD1FF"/>
      <color rgb="FFFDDDC3"/>
      <color rgb="FFFDD8B9"/>
      <color rgb="FFFCCFAA"/>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11</xdr:col>
      <xdr:colOff>4928634</xdr:colOff>
      <xdr:row>10</xdr:row>
      <xdr:rowOff>509477</xdr:rowOff>
    </xdr:from>
    <xdr:to>
      <xdr:col>11</xdr:col>
      <xdr:colOff>5871167</xdr:colOff>
      <xdr:row>10</xdr:row>
      <xdr:rowOff>897123</xdr:rowOff>
    </xdr:to>
    <xdr:sp macro="" textlink="">
      <xdr:nvSpPr>
        <xdr:cNvPr id="6" name="右矢印 5">
          <a:extLst>
            <a:ext uri="{FF2B5EF4-FFF2-40B4-BE49-F238E27FC236}">
              <a16:creationId xmlns:a16="http://schemas.microsoft.com/office/drawing/2014/main" id="{00000000-0008-0000-0000-000006000000}"/>
            </a:ext>
          </a:extLst>
        </xdr:cNvPr>
        <xdr:cNvSpPr/>
      </xdr:nvSpPr>
      <xdr:spPr>
        <a:xfrm>
          <a:off x="9491774" y="4009361"/>
          <a:ext cx="942533" cy="387646"/>
        </a:xfrm>
        <a:prstGeom prst="rightArrow">
          <a:avLst/>
        </a:prstGeom>
        <a:solidFill>
          <a:srgbClr val="FF5757"/>
        </a:solidFill>
        <a:ln>
          <a:solidFill>
            <a:srgbClr val="FF575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675611</xdr:colOff>
      <xdr:row>10</xdr:row>
      <xdr:rowOff>11076</xdr:rowOff>
    </xdr:from>
    <xdr:to>
      <xdr:col>15</xdr:col>
      <xdr:colOff>1874309</xdr:colOff>
      <xdr:row>10</xdr:row>
      <xdr:rowOff>1401636</xdr:rowOff>
    </xdr:to>
    <xdr:pic>
      <xdr:nvPicPr>
        <xdr:cNvPr id="9" name="図 8">
          <a:extLst>
            <a:ext uri="{FF2B5EF4-FFF2-40B4-BE49-F238E27FC236}">
              <a16:creationId xmlns:a16="http://schemas.microsoft.com/office/drawing/2014/main" id="{8947139C-24AD-4D60-921D-E04888CF5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90378" y="3510960"/>
          <a:ext cx="1116374" cy="14781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719914</xdr:colOff>
      <xdr:row>10</xdr:row>
      <xdr:rowOff>11076</xdr:rowOff>
    </xdr:from>
    <xdr:to>
      <xdr:col>15</xdr:col>
      <xdr:colOff>1805629</xdr:colOff>
      <xdr:row>10</xdr:row>
      <xdr:rowOff>1409237</xdr:rowOff>
    </xdr:to>
    <xdr:pic>
      <xdr:nvPicPr>
        <xdr:cNvPr id="8" name="図 7" descr="証明写真のイラスト（女性） | かわいいフリー素材集 いらすとや">
          <a:extLst>
            <a:ext uri="{FF2B5EF4-FFF2-40B4-BE49-F238E27FC236}">
              <a16:creationId xmlns:a16="http://schemas.microsoft.com/office/drawing/2014/main" id="{00000000-0008-0000-0000-00000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571" t="4938" r="9139" b="4695"/>
        <a:stretch/>
      </xdr:blipFill>
      <xdr:spPr bwMode="auto">
        <a:xfrm>
          <a:off x="12759071" y="3510960"/>
          <a:ext cx="1085715" cy="1398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16</xdr:col>
      <xdr:colOff>266701</xdr:colOff>
      <xdr:row>3</xdr:row>
      <xdr:rowOff>9525</xdr:rowOff>
    </xdr:from>
    <xdr:ext cx="2228850" cy="325730"/>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6629401" y="1200150"/>
          <a:ext cx="2228850"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400" b="1">
              <a:latin typeface="+mn-ea"/>
              <a:ea typeface="+mn-ea"/>
            </a:rPr>
            <a:t>様式</a:t>
          </a:r>
          <a:r>
            <a:rPr kumimoji="1" lang="en-US" altLang="ja-JP" sz="1400" b="1">
              <a:latin typeface="+mn-ea"/>
              <a:ea typeface="+mn-ea"/>
            </a:rPr>
            <a:t>1</a:t>
          </a:r>
          <a:r>
            <a:rPr kumimoji="1" lang="ja-JP" altLang="en-US" sz="1400" b="1">
              <a:latin typeface="+mn-ea"/>
              <a:ea typeface="+mn-ea"/>
            </a:rPr>
            <a:t>　願書</a:t>
          </a:r>
        </a:p>
      </xdr:txBody>
    </xdr:sp>
    <xdr:clientData/>
  </xdr:oneCellAnchor>
  <xdr:oneCellAnchor>
    <xdr:from>
      <xdr:col>16</xdr:col>
      <xdr:colOff>180975</xdr:colOff>
      <xdr:row>71</xdr:row>
      <xdr:rowOff>47625</xdr:rowOff>
    </xdr:from>
    <xdr:ext cx="2260023" cy="325730"/>
    <xdr:sp macro="" textlink="">
      <xdr:nvSpPr>
        <xdr:cNvPr id="4" name="テキスト ボックス 3">
          <a:extLst>
            <a:ext uri="{FF2B5EF4-FFF2-40B4-BE49-F238E27FC236}">
              <a16:creationId xmlns:a16="http://schemas.microsoft.com/office/drawing/2014/main" id="{00000000-0008-0000-0200-000004000000}"/>
            </a:ext>
          </a:extLst>
        </xdr:cNvPr>
        <xdr:cNvSpPr txBox="1"/>
      </xdr:nvSpPr>
      <xdr:spPr>
        <a:xfrm>
          <a:off x="6543675" y="12372975"/>
          <a:ext cx="2260023"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400" b="1"/>
            <a:t>様式</a:t>
          </a:r>
          <a:r>
            <a:rPr kumimoji="1" lang="en-US" altLang="ja-JP" sz="1400" b="1"/>
            <a:t>1</a:t>
          </a:r>
          <a:r>
            <a:rPr kumimoji="1" lang="ja-JP" altLang="en-US" sz="1400" b="1"/>
            <a:t>　願書</a:t>
          </a:r>
        </a:p>
      </xdr:txBody>
    </xdr:sp>
    <xdr:clientData/>
  </xdr:oneCellAnchor>
  <xdr:oneCellAnchor>
    <xdr:from>
      <xdr:col>16</xdr:col>
      <xdr:colOff>142875</xdr:colOff>
      <xdr:row>170</xdr:row>
      <xdr:rowOff>38100</xdr:rowOff>
    </xdr:from>
    <xdr:ext cx="2260023" cy="325730"/>
    <xdr:sp macro="" textlink="">
      <xdr:nvSpPr>
        <xdr:cNvPr id="13" name="テキスト ボックス 12">
          <a:extLst>
            <a:ext uri="{FF2B5EF4-FFF2-40B4-BE49-F238E27FC236}">
              <a16:creationId xmlns:a16="http://schemas.microsoft.com/office/drawing/2014/main" id="{00000000-0008-0000-0200-00000D000000}"/>
            </a:ext>
          </a:extLst>
        </xdr:cNvPr>
        <xdr:cNvSpPr txBox="1"/>
      </xdr:nvSpPr>
      <xdr:spPr>
        <a:xfrm>
          <a:off x="6505575" y="27117675"/>
          <a:ext cx="2260023"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400" b="1"/>
            <a:t>様式</a:t>
          </a:r>
          <a:r>
            <a:rPr kumimoji="1" lang="en-US" altLang="ja-JP" sz="1400" b="1"/>
            <a:t>1</a:t>
          </a:r>
          <a:r>
            <a:rPr kumimoji="1" lang="ja-JP" altLang="en-US" sz="1400" b="1"/>
            <a:t>　願書</a:t>
          </a:r>
        </a:p>
      </xdr:txBody>
    </xdr:sp>
    <xdr:clientData/>
  </xdr:oneCellAnchor>
  <xdr:twoCellAnchor>
    <xdr:from>
      <xdr:col>9</xdr:col>
      <xdr:colOff>38100</xdr:colOff>
      <xdr:row>0</xdr:row>
      <xdr:rowOff>123825</xdr:rowOff>
    </xdr:from>
    <xdr:to>
      <xdr:col>15</xdr:col>
      <xdr:colOff>47625</xdr:colOff>
      <xdr:row>0</xdr:row>
      <xdr:rowOff>755788</xdr:rowOff>
    </xdr:to>
    <xdr:sp macro="" textlink="">
      <xdr:nvSpPr>
        <xdr:cNvPr id="9" name="角丸四角形 3">
          <a:extLst>
            <a:ext uri="{FF2B5EF4-FFF2-40B4-BE49-F238E27FC236}">
              <a16:creationId xmlns:a16="http://schemas.microsoft.com/office/drawing/2014/main" id="{00000000-0008-0000-0200-000005000000}"/>
            </a:ext>
          </a:extLst>
        </xdr:cNvPr>
        <xdr:cNvSpPr/>
      </xdr:nvSpPr>
      <xdr:spPr bwMode="auto">
        <a:xfrm>
          <a:off x="3800475" y="123825"/>
          <a:ext cx="2238375" cy="631963"/>
        </a:xfrm>
        <a:prstGeom prst="roundRect">
          <a:avLst/>
        </a:prstGeom>
        <a:solidFill>
          <a:schemeClr val="accent2">
            <a:lumMod val="40000"/>
            <a:lumOff val="60000"/>
          </a:schemeClr>
        </a:solidFill>
        <a:ln>
          <a:headEnd type="none" w="med" len="med"/>
          <a:tailEnd type="none" w="med" len="med"/>
        </a:ln>
      </xdr:spPr>
      <xdr:style>
        <a:lnRef idx="2">
          <a:schemeClr val="accent2"/>
        </a:lnRef>
        <a:fillRef idx="1">
          <a:schemeClr val="lt1"/>
        </a:fillRef>
        <a:effectRef idx="0">
          <a:schemeClr val="accent2"/>
        </a:effectRef>
        <a:fontRef idx="minor">
          <a:schemeClr val="dk1"/>
        </a:fontRef>
      </xdr:style>
      <xdr:txBody>
        <a:bodyPr vertOverflow="clip" horzOverflow="clip" wrap="square" lIns="74295" tIns="8890" rIns="74295" bIns="8890" rtlCol="0" anchor="ctr" upright="1"/>
        <a:lstStyle/>
        <a:p>
          <a:pPr algn="ctr"/>
          <a:r>
            <a:rPr kumimoji="1" lang="ja-JP" altLang="en-US" sz="2400"/>
            <a:t>確認用</a:t>
          </a:r>
        </a:p>
      </xdr:txBody>
    </xdr:sp>
    <xdr:clientData/>
  </xdr:twoCellAnchor>
  <xdr:twoCellAnchor>
    <xdr:from>
      <xdr:col>23</xdr:col>
      <xdr:colOff>295275</xdr:colOff>
      <xdr:row>7</xdr:row>
      <xdr:rowOff>19050</xdr:rowOff>
    </xdr:from>
    <xdr:to>
      <xdr:col>31</xdr:col>
      <xdr:colOff>386715</xdr:colOff>
      <xdr:row>21</xdr:row>
      <xdr:rowOff>177437</xdr:rowOff>
    </xdr:to>
    <xdr:sp macro="" textlink="">
      <xdr:nvSpPr>
        <xdr:cNvPr id="11" name="テキスト ボックス 10">
          <a:extLst>
            <a:ext uri="{FF2B5EF4-FFF2-40B4-BE49-F238E27FC236}">
              <a16:creationId xmlns:a16="http://schemas.microsoft.com/office/drawing/2014/main" id="{00000000-0008-0000-0100-000007000000}"/>
            </a:ext>
          </a:extLst>
        </xdr:cNvPr>
        <xdr:cNvSpPr txBox="1"/>
      </xdr:nvSpPr>
      <xdr:spPr>
        <a:xfrm>
          <a:off x="9334500" y="1743075"/>
          <a:ext cx="5253990" cy="2539637"/>
        </a:xfrm>
        <a:prstGeom prst="rect">
          <a:avLst/>
        </a:prstGeom>
        <a:solidFill>
          <a:schemeClr val="lt1"/>
        </a:solidFill>
        <a:ln w="41275" cmpd="thickThin">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rgbClr val="FF0000"/>
              </a:solidFill>
            </a:rPr>
            <a:t>入力シートの内容から審査用の願書が作成されます。</a:t>
          </a:r>
          <a:endParaRPr kumimoji="1" lang="en-US" altLang="ja-JP" sz="1400">
            <a:solidFill>
              <a:srgbClr val="FF0000"/>
            </a:solidFill>
          </a:endParaRPr>
        </a:p>
        <a:p>
          <a:pPr algn="l"/>
          <a:r>
            <a:rPr kumimoji="1" lang="ja-JP" altLang="en-US" sz="1400">
              <a:solidFill>
                <a:srgbClr val="FF0000"/>
              </a:solidFill>
            </a:rPr>
            <a:t>このシートは応募者確認用ですので、写真添付や加筆修正等はしないでください。</a:t>
          </a:r>
          <a:endParaRPr kumimoji="1" lang="en-US" altLang="ja-JP" sz="1400">
            <a:solidFill>
              <a:srgbClr val="FF0000"/>
            </a:solidFill>
          </a:endParaRPr>
        </a:p>
        <a:p>
          <a:pPr algn="l"/>
          <a:endParaRPr kumimoji="1" lang="en-US" altLang="ja-JP" sz="1400">
            <a:solidFill>
              <a:srgbClr val="FF0000"/>
            </a:solidFill>
          </a:endParaRPr>
        </a:p>
        <a:p>
          <a:pPr algn="l"/>
          <a:r>
            <a:rPr kumimoji="1" lang="en-US" altLang="ja-JP" sz="1400">
              <a:solidFill>
                <a:srgbClr val="FF0000"/>
              </a:solidFill>
            </a:rPr>
            <a:t>※</a:t>
          </a:r>
          <a:r>
            <a:rPr kumimoji="1" lang="ja-JP" altLang="en-US" sz="1400">
              <a:solidFill>
                <a:srgbClr val="FF0000"/>
              </a:solidFill>
            </a:rPr>
            <a:t>入力シートに添付された顔写真を受付センターで</a:t>
          </a:r>
          <a:r>
            <a:rPr kumimoji="1" lang="ja-JP" altLang="en-US" sz="1400">
              <a:solidFill>
                <a:srgbClr val="FF0000"/>
              </a:solidFill>
              <a:effectLst/>
              <a:latin typeface="+mn-lt"/>
              <a:ea typeface="+mn-ea"/>
              <a:cs typeface="+mn-cs"/>
            </a:rPr>
            <a:t>挿入します</a:t>
          </a:r>
          <a:r>
            <a:rPr kumimoji="1" lang="ja-JP" altLang="en-US" sz="1400">
              <a:solidFill>
                <a:srgbClr val="FF0000"/>
              </a:solidFill>
            </a:rPr>
            <a:t>。</a:t>
          </a:r>
          <a:endParaRPr kumimoji="1" lang="en-US" altLang="ja-JP" sz="1400">
            <a:solidFill>
              <a:srgbClr val="FF0000"/>
            </a:solidFill>
          </a:endParaRPr>
        </a:p>
        <a:p>
          <a:pPr algn="l"/>
          <a:r>
            <a:rPr kumimoji="1" lang="ja-JP" altLang="en-US" sz="1400">
              <a:solidFill>
                <a:srgbClr val="FF0000"/>
              </a:solidFill>
            </a:rPr>
            <a:t>このシートには挿入しないでください。</a:t>
          </a:r>
          <a:endParaRPr kumimoji="1" lang="en-US" altLang="ja-JP" sz="1400">
            <a:solidFill>
              <a:srgbClr val="FF0000"/>
            </a:solidFill>
          </a:endParaRPr>
        </a:p>
      </xdr:txBody>
    </xdr:sp>
    <xdr:clientData/>
  </xdr:twoCellAnchor>
  <xdr:twoCellAnchor>
    <xdr:from>
      <xdr:col>19</xdr:col>
      <xdr:colOff>228600</xdr:colOff>
      <xdr:row>6</xdr:row>
      <xdr:rowOff>38101</xdr:rowOff>
    </xdr:from>
    <xdr:to>
      <xdr:col>22</xdr:col>
      <xdr:colOff>302760</xdr:colOff>
      <xdr:row>16</xdr:row>
      <xdr:rowOff>159841</xdr:rowOff>
    </xdr:to>
    <xdr:sp macro="" textlink="">
      <xdr:nvSpPr>
        <xdr:cNvPr id="15" name="正方形/長方形 14">
          <a:extLst>
            <a:ext uri="{FF2B5EF4-FFF2-40B4-BE49-F238E27FC236}">
              <a16:creationId xmlns:a16="http://schemas.microsoft.com/office/drawing/2014/main" id="{7D861653-7BFF-FDCF-BB8B-FA39606102FD}"/>
            </a:ext>
          </a:extLst>
        </xdr:cNvPr>
        <xdr:cNvSpPr/>
      </xdr:nvSpPr>
      <xdr:spPr>
        <a:xfrm>
          <a:off x="6957060" y="1516381"/>
          <a:ext cx="1080000" cy="1440000"/>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17</xdr:col>
      <xdr:colOff>104775</xdr:colOff>
      <xdr:row>3</xdr:row>
      <xdr:rowOff>51028</xdr:rowOff>
    </xdr:from>
    <xdr:ext cx="2200275" cy="325730"/>
    <xdr:sp macro="" textlink="">
      <xdr:nvSpPr>
        <xdr:cNvPr id="2" name="テキスト ボックス 1">
          <a:extLst>
            <a:ext uri="{FF2B5EF4-FFF2-40B4-BE49-F238E27FC236}">
              <a16:creationId xmlns:a16="http://schemas.microsoft.com/office/drawing/2014/main" id="{9961E876-A480-47D2-A253-33FC68F8C49F}"/>
            </a:ext>
          </a:extLst>
        </xdr:cNvPr>
        <xdr:cNvSpPr txBox="1"/>
      </xdr:nvSpPr>
      <xdr:spPr>
        <a:xfrm>
          <a:off x="6896100" y="784453"/>
          <a:ext cx="220027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様式</a:t>
          </a:r>
          <a:r>
            <a:rPr kumimoji="1" lang="en-US" altLang="ja-JP" sz="1400" b="1"/>
            <a:t>2-1</a:t>
          </a:r>
          <a:r>
            <a:rPr kumimoji="1" lang="ja-JP" altLang="en-US" sz="1400" b="1"/>
            <a:t>　留学先大学情報</a:t>
          </a:r>
          <a:r>
            <a:rPr kumimoji="1" lang="ja-JP" altLang="en-US" sz="1400" b="0"/>
            <a:t>　</a:t>
          </a:r>
          <a:endParaRPr kumimoji="1" lang="ja-JP" altLang="en-US" sz="1400" b="1"/>
        </a:p>
      </xdr:txBody>
    </xdr:sp>
    <xdr:clientData/>
  </xdr:oneCellAnchor>
  <xdr:twoCellAnchor>
    <xdr:from>
      <xdr:col>24</xdr:col>
      <xdr:colOff>85725</xdr:colOff>
      <xdr:row>13</xdr:row>
      <xdr:rowOff>76200</xdr:rowOff>
    </xdr:from>
    <xdr:to>
      <xdr:col>36</xdr:col>
      <xdr:colOff>333375</xdr:colOff>
      <xdr:row>23</xdr:row>
      <xdr:rowOff>104774</xdr:rowOff>
    </xdr:to>
    <xdr:sp macro="" textlink="">
      <xdr:nvSpPr>
        <xdr:cNvPr id="6" name="テキスト ボックス 5">
          <a:extLst>
            <a:ext uri="{FF2B5EF4-FFF2-40B4-BE49-F238E27FC236}">
              <a16:creationId xmlns:a16="http://schemas.microsoft.com/office/drawing/2014/main" id="{00000000-0008-0000-0300-000005000000}"/>
            </a:ext>
          </a:extLst>
        </xdr:cNvPr>
        <xdr:cNvSpPr txBox="1"/>
      </xdr:nvSpPr>
      <xdr:spPr>
        <a:xfrm>
          <a:off x="9877425" y="2495550"/>
          <a:ext cx="4591050" cy="1562099"/>
        </a:xfrm>
        <a:prstGeom prst="rect">
          <a:avLst/>
        </a:prstGeom>
        <a:solidFill>
          <a:schemeClr val="lt1"/>
        </a:solidFill>
        <a:ln w="41275" cmpd="thickThin">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rgbClr val="FF0000"/>
              </a:solidFill>
            </a:rPr>
            <a:t>入力シートの内容から審査用の願書が作成されます。</a:t>
          </a:r>
        </a:p>
        <a:p>
          <a:pPr algn="l"/>
          <a:r>
            <a:rPr kumimoji="1" lang="ja-JP" altLang="en-US" sz="1400">
              <a:solidFill>
                <a:srgbClr val="FF0000"/>
              </a:solidFill>
            </a:rPr>
            <a:t>このシートは応募者確認用ですので、加筆修正等はしないでください。</a:t>
          </a:r>
        </a:p>
      </xdr:txBody>
    </xdr:sp>
    <xdr:clientData/>
  </xdr:twoCellAnchor>
  <xdr:twoCellAnchor>
    <xdr:from>
      <xdr:col>9</xdr:col>
      <xdr:colOff>38100</xdr:colOff>
      <xdr:row>0</xdr:row>
      <xdr:rowOff>123825</xdr:rowOff>
    </xdr:from>
    <xdr:to>
      <xdr:col>15</xdr:col>
      <xdr:colOff>47625</xdr:colOff>
      <xdr:row>0</xdr:row>
      <xdr:rowOff>755788</xdr:rowOff>
    </xdr:to>
    <xdr:sp macro="" textlink="">
      <xdr:nvSpPr>
        <xdr:cNvPr id="7" name="角丸四角形 3">
          <a:extLst>
            <a:ext uri="{FF2B5EF4-FFF2-40B4-BE49-F238E27FC236}">
              <a16:creationId xmlns:a16="http://schemas.microsoft.com/office/drawing/2014/main" id="{00000000-0008-0000-0200-000005000000}"/>
            </a:ext>
          </a:extLst>
        </xdr:cNvPr>
        <xdr:cNvSpPr/>
      </xdr:nvSpPr>
      <xdr:spPr bwMode="auto">
        <a:xfrm>
          <a:off x="3800475" y="123825"/>
          <a:ext cx="2238375" cy="631963"/>
        </a:xfrm>
        <a:prstGeom prst="roundRect">
          <a:avLst/>
        </a:prstGeom>
        <a:solidFill>
          <a:schemeClr val="accent2">
            <a:lumMod val="40000"/>
            <a:lumOff val="60000"/>
          </a:schemeClr>
        </a:solidFill>
        <a:ln>
          <a:headEnd type="none" w="med" len="med"/>
          <a:tailEnd type="none" w="med" len="med"/>
        </a:ln>
      </xdr:spPr>
      <xdr:style>
        <a:lnRef idx="2">
          <a:schemeClr val="accent2"/>
        </a:lnRef>
        <a:fillRef idx="1">
          <a:schemeClr val="lt1"/>
        </a:fillRef>
        <a:effectRef idx="0">
          <a:schemeClr val="accent2"/>
        </a:effectRef>
        <a:fontRef idx="minor">
          <a:schemeClr val="dk1"/>
        </a:fontRef>
      </xdr:style>
      <xdr:txBody>
        <a:bodyPr vertOverflow="clip" horzOverflow="clip" wrap="square" lIns="74295" tIns="8890" rIns="74295" bIns="8890" rtlCol="0" anchor="ctr" upright="1"/>
        <a:lstStyle/>
        <a:p>
          <a:pPr algn="ctr"/>
          <a:r>
            <a:rPr kumimoji="1" lang="ja-JP" altLang="en-US" sz="2400"/>
            <a:t>確認用</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17</xdr:col>
      <xdr:colOff>133350</xdr:colOff>
      <xdr:row>3</xdr:row>
      <xdr:rowOff>51028</xdr:rowOff>
    </xdr:from>
    <xdr:ext cx="2257425" cy="325730"/>
    <xdr:sp macro="" textlink="">
      <xdr:nvSpPr>
        <xdr:cNvPr id="2" name="テキスト ボックス 1">
          <a:extLst>
            <a:ext uri="{FF2B5EF4-FFF2-40B4-BE49-F238E27FC236}">
              <a16:creationId xmlns:a16="http://schemas.microsoft.com/office/drawing/2014/main" id="{00000000-0008-0000-0300-000002000000}"/>
            </a:ext>
          </a:extLst>
        </xdr:cNvPr>
        <xdr:cNvSpPr txBox="1"/>
      </xdr:nvSpPr>
      <xdr:spPr>
        <a:xfrm>
          <a:off x="6924675" y="784453"/>
          <a:ext cx="225742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様式</a:t>
          </a:r>
          <a:r>
            <a:rPr kumimoji="1" lang="en-US" altLang="ja-JP" sz="1400" b="1"/>
            <a:t>2-2</a:t>
          </a:r>
          <a:r>
            <a:rPr kumimoji="1" lang="ja-JP" altLang="en-US" sz="1400" b="1"/>
            <a:t>　留学先大学情報</a:t>
          </a:r>
          <a:r>
            <a:rPr kumimoji="1" lang="ja-JP" altLang="en-US" sz="1400" b="0"/>
            <a:t>　</a:t>
          </a:r>
          <a:endParaRPr kumimoji="1" lang="ja-JP" altLang="en-US" sz="1400" b="1"/>
        </a:p>
      </xdr:txBody>
    </xdr:sp>
    <xdr:clientData/>
  </xdr:oneCellAnchor>
  <xdr:twoCellAnchor>
    <xdr:from>
      <xdr:col>24</xdr:col>
      <xdr:colOff>66675</xdr:colOff>
      <xdr:row>13</xdr:row>
      <xdr:rowOff>57150</xdr:rowOff>
    </xdr:from>
    <xdr:to>
      <xdr:col>33</xdr:col>
      <xdr:colOff>428625</xdr:colOff>
      <xdr:row>23</xdr:row>
      <xdr:rowOff>85724</xdr:rowOff>
    </xdr:to>
    <xdr:sp macro="" textlink="">
      <xdr:nvSpPr>
        <xdr:cNvPr id="10" name="テキスト ボックス 9">
          <a:extLst>
            <a:ext uri="{FF2B5EF4-FFF2-40B4-BE49-F238E27FC236}">
              <a16:creationId xmlns:a16="http://schemas.microsoft.com/office/drawing/2014/main" id="{00000000-0008-0000-0300-000005000000}"/>
            </a:ext>
          </a:extLst>
        </xdr:cNvPr>
        <xdr:cNvSpPr txBox="1"/>
      </xdr:nvSpPr>
      <xdr:spPr>
        <a:xfrm>
          <a:off x="9858375" y="2476500"/>
          <a:ext cx="4591050" cy="1562099"/>
        </a:xfrm>
        <a:prstGeom prst="rect">
          <a:avLst/>
        </a:prstGeom>
        <a:solidFill>
          <a:schemeClr val="lt1"/>
        </a:solidFill>
        <a:ln w="41275" cmpd="thickThin">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rgbClr val="FF0000"/>
              </a:solidFill>
            </a:rPr>
            <a:t>入力シートの内容から審査用の願書が作成されます。</a:t>
          </a:r>
        </a:p>
        <a:p>
          <a:pPr algn="l"/>
          <a:r>
            <a:rPr kumimoji="1" lang="ja-JP" altLang="en-US" sz="1400">
              <a:solidFill>
                <a:srgbClr val="FF0000"/>
              </a:solidFill>
            </a:rPr>
            <a:t>このシートは応募者確認用ですので、加筆修正等はしないでください。</a:t>
          </a:r>
        </a:p>
      </xdr:txBody>
    </xdr:sp>
    <xdr:clientData/>
  </xdr:twoCellAnchor>
  <xdr:twoCellAnchor>
    <xdr:from>
      <xdr:col>9</xdr:col>
      <xdr:colOff>38100</xdr:colOff>
      <xdr:row>0</xdr:row>
      <xdr:rowOff>123825</xdr:rowOff>
    </xdr:from>
    <xdr:to>
      <xdr:col>15</xdr:col>
      <xdr:colOff>47625</xdr:colOff>
      <xdr:row>0</xdr:row>
      <xdr:rowOff>755788</xdr:rowOff>
    </xdr:to>
    <xdr:sp macro="" textlink="">
      <xdr:nvSpPr>
        <xdr:cNvPr id="11" name="角丸四角形 3">
          <a:extLst>
            <a:ext uri="{FF2B5EF4-FFF2-40B4-BE49-F238E27FC236}">
              <a16:creationId xmlns:a16="http://schemas.microsoft.com/office/drawing/2014/main" id="{00000000-0008-0000-0200-000005000000}"/>
            </a:ext>
          </a:extLst>
        </xdr:cNvPr>
        <xdr:cNvSpPr/>
      </xdr:nvSpPr>
      <xdr:spPr bwMode="auto">
        <a:xfrm>
          <a:off x="3867150" y="123825"/>
          <a:ext cx="2409825" cy="631963"/>
        </a:xfrm>
        <a:prstGeom prst="roundRect">
          <a:avLst/>
        </a:prstGeom>
        <a:solidFill>
          <a:schemeClr val="accent2">
            <a:lumMod val="40000"/>
            <a:lumOff val="60000"/>
          </a:schemeClr>
        </a:solidFill>
        <a:ln>
          <a:headEnd type="none" w="med" len="med"/>
          <a:tailEnd type="none" w="med" len="med"/>
        </a:ln>
      </xdr:spPr>
      <xdr:style>
        <a:lnRef idx="2">
          <a:schemeClr val="accent2"/>
        </a:lnRef>
        <a:fillRef idx="1">
          <a:schemeClr val="lt1"/>
        </a:fillRef>
        <a:effectRef idx="0">
          <a:schemeClr val="accent2"/>
        </a:effectRef>
        <a:fontRef idx="minor">
          <a:schemeClr val="dk1"/>
        </a:fontRef>
      </xdr:style>
      <xdr:txBody>
        <a:bodyPr vertOverflow="clip" horzOverflow="clip" wrap="square" lIns="74295" tIns="8890" rIns="74295" bIns="8890" rtlCol="0" anchor="ctr" upright="1"/>
        <a:lstStyle/>
        <a:p>
          <a:pPr algn="ctr"/>
          <a:r>
            <a:rPr kumimoji="1" lang="ja-JP" altLang="en-US" sz="2400"/>
            <a:t>確認用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38</xdr:row>
      <xdr:rowOff>228600</xdr:rowOff>
    </xdr:from>
    <xdr:to>
      <xdr:col>28</xdr:col>
      <xdr:colOff>2331810</xdr:colOff>
      <xdr:row>57</xdr:row>
      <xdr:rowOff>180975</xdr:rowOff>
    </xdr:to>
    <xdr:sp macro="" textlink="">
      <xdr:nvSpPr>
        <xdr:cNvPr id="2" name="角丸四角形 2">
          <a:extLst>
            <a:ext uri="{FF2B5EF4-FFF2-40B4-BE49-F238E27FC236}">
              <a16:creationId xmlns:a16="http://schemas.microsoft.com/office/drawing/2014/main" id="{521148F2-9570-4CE3-83F0-F5B5E0B696E0}"/>
            </a:ext>
          </a:extLst>
        </xdr:cNvPr>
        <xdr:cNvSpPr/>
      </xdr:nvSpPr>
      <xdr:spPr>
        <a:xfrm>
          <a:off x="2533650" y="9277350"/>
          <a:ext cx="13180785" cy="4476750"/>
        </a:xfrm>
        <a:prstGeom prst="roundRect">
          <a:avLst>
            <a:gd name="adj" fmla="val 4188"/>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500">
              <a:solidFill>
                <a:schemeClr val="tx1"/>
              </a:solidFill>
            </a:rPr>
            <a:t>〔</a:t>
          </a:r>
          <a:r>
            <a:rPr kumimoji="1" lang="ja-JP" altLang="en-US" sz="1500">
              <a:solidFill>
                <a:schemeClr val="tx1"/>
              </a:solidFill>
            </a:rPr>
            <a:t>学部・大学院共通</a:t>
          </a:r>
          <a:r>
            <a:rPr kumimoji="1" lang="en-US" altLang="ja-JP" sz="1500">
              <a:solidFill>
                <a:schemeClr val="tx1"/>
              </a:solidFill>
            </a:rPr>
            <a:t>〕</a:t>
          </a:r>
          <a:r>
            <a:rPr kumimoji="1" lang="ja-JP" altLang="en-US" sz="1500">
              <a:solidFill>
                <a:srgbClr val="FF0000"/>
              </a:solidFill>
            </a:rPr>
            <a:t>　</a:t>
          </a:r>
          <a:endParaRPr kumimoji="1" lang="en-US" altLang="ja-JP" sz="1500">
            <a:solidFill>
              <a:srgbClr val="FF0000"/>
            </a:solidFill>
          </a:endParaRPr>
        </a:p>
        <a:p>
          <a:pPr algn="l"/>
          <a:r>
            <a:rPr kumimoji="1" lang="en-US" altLang="ja-JP" sz="1500" b="1">
              <a:solidFill>
                <a:srgbClr val="FF0000"/>
              </a:solidFill>
            </a:rPr>
            <a:t>8/25</a:t>
          </a:r>
          <a:r>
            <a:rPr kumimoji="1" lang="ja-JP" altLang="en-US" sz="1500" b="1" baseline="0">
              <a:solidFill>
                <a:srgbClr val="FF0000"/>
              </a:solidFill>
            </a:rPr>
            <a:t>追記　プルダウンの選択文言が長い場合、表示が全部されないので、シートの保護をかけるときは列幅を変えられようにしてください。　</a:t>
          </a:r>
          <a:endParaRPr kumimoji="1" lang="en-US" altLang="ja-JP" sz="1500" b="1" baseline="0">
            <a:solidFill>
              <a:srgbClr val="FF0000"/>
            </a:solidFill>
          </a:endParaRPr>
        </a:p>
        <a:p>
          <a:pPr algn="l"/>
          <a:r>
            <a:rPr kumimoji="1" lang="ja-JP" altLang="en-US" sz="1500" b="1" baseline="0">
              <a:solidFill>
                <a:srgbClr val="FF0000"/>
              </a:solidFill>
            </a:rPr>
            <a:t>又は、最初から最大文字数の表示にあわせて列を広げておいてください。</a:t>
          </a:r>
          <a:endParaRPr kumimoji="1" lang="en-US" altLang="ja-JP" sz="1500" b="1" baseline="0">
            <a:solidFill>
              <a:srgbClr val="FF0000"/>
            </a:solidFill>
          </a:endParaRPr>
        </a:p>
        <a:p>
          <a:pPr algn="l"/>
          <a:r>
            <a:rPr kumimoji="1" lang="ja-JP" altLang="en-US" sz="1500" b="1" baseline="0">
              <a:solidFill>
                <a:srgbClr val="FF0000"/>
              </a:solidFill>
            </a:rPr>
            <a:t>入力例の注意事項の背景がグレーだと文字が読みにくいという意見があったので、学部のように色を変えてください。</a:t>
          </a:r>
          <a:endParaRPr kumimoji="1" lang="en-US" altLang="ja-JP" sz="1500" b="1" baseline="0">
            <a:solidFill>
              <a:srgbClr val="FF0000"/>
            </a:solidFill>
          </a:endParaRPr>
        </a:p>
        <a:p>
          <a:pPr algn="l"/>
          <a:endParaRPr kumimoji="1" lang="en-US" altLang="ja-JP" sz="1500">
            <a:solidFill>
              <a:srgbClr val="FF0000"/>
            </a:solidFill>
          </a:endParaRPr>
        </a:p>
        <a:p>
          <a:pPr algn="l"/>
          <a:endParaRPr kumimoji="1" lang="en-US" altLang="ja-JP" sz="1500">
            <a:solidFill>
              <a:srgbClr val="FF0000"/>
            </a:solidFill>
          </a:endParaRPr>
        </a:p>
        <a:p>
          <a:pPr algn="l"/>
          <a:r>
            <a:rPr kumimoji="1" lang="ja-JP" altLang="en-US" sz="1500">
              <a:solidFill>
                <a:srgbClr val="FF0000"/>
              </a:solidFill>
            </a:rPr>
            <a:t>学生の入力日を記載する欄を作るか、願書の</a:t>
          </a:r>
          <a:r>
            <a:rPr kumimoji="1" lang="en-US" altLang="ja-JP" sz="1500">
              <a:solidFill>
                <a:srgbClr val="FF0000"/>
              </a:solidFill>
            </a:rPr>
            <a:t>PDF</a:t>
          </a:r>
          <a:r>
            <a:rPr kumimoji="1" lang="ja-JP" altLang="en-US" sz="1500">
              <a:solidFill>
                <a:srgbClr val="FF0000"/>
              </a:solidFill>
            </a:rPr>
            <a:t>に提出日が自動表示されるようにしてほしい。</a:t>
          </a:r>
          <a:endParaRPr kumimoji="1" lang="en-US" altLang="ja-JP" sz="1500">
            <a:solidFill>
              <a:srgbClr val="FF0000"/>
            </a:solidFill>
          </a:endParaRPr>
        </a:p>
        <a:p>
          <a:pPr algn="l"/>
          <a:r>
            <a:rPr kumimoji="1" lang="ja-JP" altLang="en-US" sz="1500">
              <a:solidFill>
                <a:schemeClr val="tx1"/>
              </a:solidFill>
            </a:rPr>
            <a:t>入力の文字種を指定する場合、あらかじめ、半角、全角しか入力できないように指定してください。</a:t>
          </a:r>
          <a:endParaRPr kumimoji="1" lang="en-US" altLang="ja-JP" sz="1500">
            <a:solidFill>
              <a:schemeClr val="tx1"/>
            </a:solidFill>
          </a:endParaRPr>
        </a:p>
        <a:p>
          <a:pPr algn="l"/>
          <a:r>
            <a:rPr kumimoji="1" lang="ja-JP" altLang="en-US" sz="1500">
              <a:solidFill>
                <a:schemeClr val="tx1"/>
              </a:solidFill>
            </a:rPr>
            <a:t>できない場合、データを納品する際に、データクリーニングしてから納品してください。</a:t>
          </a:r>
          <a:endParaRPr kumimoji="1" lang="en-US" altLang="ja-JP" sz="1500">
            <a:solidFill>
              <a:schemeClr val="tx1"/>
            </a:solidFill>
          </a:endParaRPr>
        </a:p>
        <a:p>
          <a:pPr algn="l"/>
          <a:endParaRPr kumimoji="1" lang="en-US" altLang="ja-JP" sz="1500">
            <a:solidFill>
              <a:schemeClr val="tx1"/>
            </a:solidFill>
          </a:endParaRPr>
        </a:p>
        <a:p>
          <a:pPr algn="l"/>
          <a:r>
            <a:rPr kumimoji="1" lang="ja-JP" altLang="en-US" sz="1500">
              <a:solidFill>
                <a:schemeClr val="tx1"/>
              </a:solidFill>
            </a:rPr>
            <a:t>応募者データ一覧のフィールド名は項目名になるのでしょうか？その場合、留学先大学の第１希望～のうちどれにあたるのか識別できるようにしてください。</a:t>
          </a:r>
          <a:endParaRPr kumimoji="1" lang="en-US" altLang="ja-JP" sz="1500">
            <a:solidFill>
              <a:schemeClr val="tx1"/>
            </a:solidFill>
          </a:endParaRPr>
        </a:p>
        <a:p>
          <a:pPr algn="l"/>
          <a:r>
            <a:rPr kumimoji="1" lang="ja-JP" altLang="en-US" sz="1500">
              <a:solidFill>
                <a:schemeClr val="tx1"/>
              </a:solidFill>
            </a:rPr>
            <a:t>応募者一覧のデータ納品時の列の並び順はこの願書の入力順にしてください。</a:t>
          </a:r>
          <a:endParaRPr kumimoji="1" lang="en-US" altLang="ja-JP" sz="1500">
            <a:solidFill>
              <a:schemeClr val="tx1"/>
            </a:solidFill>
          </a:endParaRPr>
        </a:p>
        <a:p>
          <a:pPr algn="l"/>
          <a:r>
            <a:rPr kumimoji="1" lang="ja-JP" altLang="en-US" sz="1500">
              <a:solidFill>
                <a:schemeClr val="tx1"/>
              </a:solidFill>
            </a:rPr>
            <a:t>選択式の項目の場合データ納品時は項番と紐づけていただきたいです。（例　１＿●●　のように）理由は、後で集計する際に処理が楽だからです。</a:t>
          </a:r>
          <a:endParaRPr kumimoji="1" lang="en-US" altLang="ja-JP" sz="1500">
            <a:solidFill>
              <a:schemeClr val="tx1"/>
            </a:solidFill>
          </a:endParaRPr>
        </a:p>
        <a:p>
          <a:pPr algn="l"/>
          <a:endParaRPr kumimoji="1" lang="en-US" altLang="ja-JP" sz="1500">
            <a:solidFill>
              <a:schemeClr val="tx1"/>
            </a:solidFill>
          </a:endParaRPr>
        </a:p>
        <a:p>
          <a:pPr algn="l"/>
          <a:r>
            <a:rPr kumimoji="1" lang="ja-JP" altLang="en-US" sz="1500">
              <a:solidFill>
                <a:schemeClr val="tx1"/>
              </a:solidFill>
            </a:rPr>
            <a:t>後日、応募者が第●希望まで申請したかを集計する際に楽になるように、納品時のデータに「申請大学数」というフォールドを追加し、数が入るようにできますでしょうか。</a:t>
          </a:r>
          <a:endParaRPr kumimoji="1" lang="en-US" altLang="ja-JP" sz="1500">
            <a:solidFill>
              <a:schemeClr val="tx1"/>
            </a:solidFill>
          </a:endParaRPr>
        </a:p>
        <a:p>
          <a:pPr algn="l"/>
          <a:endParaRPr kumimoji="1" lang="en-US" altLang="ja-JP" sz="1500">
            <a:solidFill>
              <a:schemeClr val="tx1"/>
            </a:solidFill>
          </a:endParaRPr>
        </a:p>
        <a:p>
          <a:pPr algn="l"/>
          <a:endParaRPr kumimoji="1" lang="en-US" altLang="ja-JP" sz="1500">
            <a:solidFill>
              <a:schemeClr val="tx1"/>
            </a:solidFill>
          </a:endParaRPr>
        </a:p>
        <a:p>
          <a:pPr algn="l"/>
          <a:endParaRPr kumimoji="1" lang="ja-JP" altLang="en-US" sz="1500">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2823;&#23398;&#38498;&#23398;&#20301;&#21462;&#24471;&#22411;/2024&#24180;&#24230;&#65288;&#20196;&#21644;&#65302;&#24180;&#24230;&#65289;/2024&#21215;&#38598;&#35201;&#38917;/02_HP&#12450;&#12483;&#12503;/BD/&#26908;&#35388;&#12467;&#12473;&#12514;&#12500;&#12450;&#20462;&#27491;&#29256;&#65288;0818&#65289;&#12304;&#22823;&#23398;&#38498;&#12305;2024&#39000;&#26360;&#12501;&#12449;&#12452;&#12523;&#65288;&#27096;&#24335;1,2&#65289;.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2269;&#12539;&#22320;&#22495;&#12467;&#12540;&#1248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力シート"/>
      <sheetName val="様式1"/>
      <sheetName val="様式2-1"/>
      <sheetName val="様式2-2"/>
      <sheetName val="国・地域コード"/>
      <sheetName val="専門分野コード"/>
      <sheetName val="選択(非表示)"/>
      <sheetName val="UL（非表示）"/>
      <sheetName val="マスタ抽出用（非表示）"/>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力シート"/>
      <sheetName val="様式1"/>
      <sheetName val="様式2-1"/>
      <sheetName val="様式2-2"/>
      <sheetName val="国・地域コード"/>
      <sheetName val="専門分野コード"/>
      <sheetName val="特別枠コード"/>
      <sheetName val="選択(非表示)"/>
      <sheetName val="マスタ抽出用（非表示）"/>
    </sheetNames>
    <sheetDataSet>
      <sheetData sheetId="0"/>
      <sheetData sheetId="1"/>
      <sheetData sheetId="2"/>
      <sheetData sheetId="3"/>
      <sheetData sheetId="4">
        <row r="8">
          <cell r="B8">
            <v>100</v>
          </cell>
          <cell r="C8" t="str">
            <v>台湾</v>
          </cell>
        </row>
        <row r="9">
          <cell r="B9">
            <v>101</v>
          </cell>
          <cell r="C9" t="str">
            <v>バングラデシュ</v>
          </cell>
        </row>
        <row r="10">
          <cell r="B10">
            <v>102</v>
          </cell>
          <cell r="C10" t="str">
            <v>ブータン</v>
          </cell>
        </row>
        <row r="11">
          <cell r="B11">
            <v>103</v>
          </cell>
          <cell r="C11" t="str">
            <v>ブルネイ</v>
          </cell>
        </row>
        <row r="12">
          <cell r="B12">
            <v>104</v>
          </cell>
          <cell r="C12" t="str">
            <v>カンボジア</v>
          </cell>
        </row>
        <row r="13">
          <cell r="B13">
            <v>105</v>
          </cell>
          <cell r="C13" t="str">
            <v>中国</v>
          </cell>
        </row>
        <row r="14">
          <cell r="B14">
            <v>106</v>
          </cell>
          <cell r="C14" t="str">
            <v>香港</v>
          </cell>
        </row>
        <row r="15">
          <cell r="B15">
            <v>107</v>
          </cell>
          <cell r="C15" t="str">
            <v>インド</v>
          </cell>
        </row>
        <row r="16">
          <cell r="B16">
            <v>108</v>
          </cell>
          <cell r="C16" t="str">
            <v>インドネシア</v>
          </cell>
        </row>
        <row r="17">
          <cell r="B17">
            <v>109</v>
          </cell>
          <cell r="C17" t="str">
            <v>大韓民国</v>
          </cell>
        </row>
        <row r="18">
          <cell r="B18">
            <v>110</v>
          </cell>
          <cell r="C18" t="str">
            <v>ラオス</v>
          </cell>
        </row>
        <row r="19">
          <cell r="B19">
            <v>111</v>
          </cell>
          <cell r="C19" t="str">
            <v>マカオ</v>
          </cell>
        </row>
        <row r="20">
          <cell r="B20">
            <v>112</v>
          </cell>
          <cell r="C20" t="str">
            <v>マレーシア</v>
          </cell>
        </row>
        <row r="21">
          <cell r="B21">
            <v>113</v>
          </cell>
          <cell r="C21" t="str">
            <v>モンゴル</v>
          </cell>
        </row>
        <row r="22">
          <cell r="B22">
            <v>114</v>
          </cell>
          <cell r="C22" t="str">
            <v>ミャンマー</v>
          </cell>
        </row>
        <row r="23">
          <cell r="B23">
            <v>115</v>
          </cell>
          <cell r="C23" t="str">
            <v>ネパール</v>
          </cell>
        </row>
        <row r="24">
          <cell r="B24">
            <v>116</v>
          </cell>
          <cell r="C24" t="str">
            <v>パキスタン</v>
          </cell>
        </row>
        <row r="25">
          <cell r="B25">
            <v>117</v>
          </cell>
          <cell r="C25" t="str">
            <v>フィリピン</v>
          </cell>
        </row>
        <row r="26">
          <cell r="B26">
            <v>191</v>
          </cell>
          <cell r="C26" t="str">
            <v>シンガポール</v>
          </cell>
        </row>
        <row r="27">
          <cell r="B27">
            <v>119</v>
          </cell>
          <cell r="C27" t="str">
            <v>スリランカ</v>
          </cell>
        </row>
        <row r="28">
          <cell r="B28">
            <v>120</v>
          </cell>
          <cell r="C28" t="str">
            <v>タイ</v>
          </cell>
        </row>
        <row r="29">
          <cell r="B29">
            <v>121</v>
          </cell>
          <cell r="C29" t="str">
            <v>ベトナム</v>
          </cell>
        </row>
        <row r="30">
          <cell r="B30">
            <v>123</v>
          </cell>
          <cell r="C30" t="str">
            <v>東ティモール</v>
          </cell>
        </row>
        <row r="31">
          <cell r="B31">
            <v>124</v>
          </cell>
          <cell r="C31" t="str">
            <v>モルディブ</v>
          </cell>
        </row>
        <row r="32">
          <cell r="B32">
            <v>201</v>
          </cell>
          <cell r="C32" t="str">
            <v>アルゼンチン</v>
          </cell>
        </row>
        <row r="33">
          <cell r="B33">
            <v>202</v>
          </cell>
          <cell r="C33" t="str">
            <v>ボリビア</v>
          </cell>
        </row>
        <row r="34">
          <cell r="B34">
            <v>203</v>
          </cell>
          <cell r="C34" t="str">
            <v>ブラジル</v>
          </cell>
        </row>
        <row r="35">
          <cell r="B35">
            <v>204</v>
          </cell>
          <cell r="C35" t="str">
            <v>チリ</v>
          </cell>
        </row>
        <row r="36">
          <cell r="B36">
            <v>205</v>
          </cell>
          <cell r="C36" t="str">
            <v>コロンビア</v>
          </cell>
        </row>
        <row r="37">
          <cell r="B37">
            <v>206</v>
          </cell>
          <cell r="C37" t="str">
            <v>コスタリカ</v>
          </cell>
        </row>
        <row r="38">
          <cell r="B38">
            <v>207</v>
          </cell>
          <cell r="C38" t="str">
            <v>キューバ</v>
          </cell>
        </row>
        <row r="39">
          <cell r="B39">
            <v>208</v>
          </cell>
          <cell r="C39" t="str">
            <v>ドミニカ共和国</v>
          </cell>
        </row>
        <row r="40">
          <cell r="B40">
            <v>209</v>
          </cell>
          <cell r="C40" t="str">
            <v>エクアドル</v>
          </cell>
        </row>
        <row r="41">
          <cell r="B41">
            <v>210</v>
          </cell>
          <cell r="C41" t="str">
            <v>エルサルバドル</v>
          </cell>
        </row>
        <row r="42">
          <cell r="B42">
            <v>211</v>
          </cell>
          <cell r="C42" t="str">
            <v>グアテマラ</v>
          </cell>
        </row>
        <row r="43">
          <cell r="B43">
            <v>212</v>
          </cell>
          <cell r="C43" t="str">
            <v>ホンジュラス</v>
          </cell>
        </row>
        <row r="44">
          <cell r="B44">
            <v>213</v>
          </cell>
          <cell r="C44" t="str">
            <v>ジャマイカ</v>
          </cell>
        </row>
        <row r="45">
          <cell r="B45">
            <v>214</v>
          </cell>
          <cell r="C45" t="str">
            <v>メキシコ</v>
          </cell>
        </row>
        <row r="46">
          <cell r="B46">
            <v>215</v>
          </cell>
          <cell r="C46" t="str">
            <v>ニカラグア</v>
          </cell>
        </row>
        <row r="47">
          <cell r="B47">
            <v>216</v>
          </cell>
          <cell r="C47" t="str">
            <v>パナマ</v>
          </cell>
        </row>
        <row r="48">
          <cell r="B48">
            <v>217</v>
          </cell>
          <cell r="C48" t="str">
            <v>パラグアイ</v>
          </cell>
        </row>
        <row r="49">
          <cell r="B49">
            <v>218</v>
          </cell>
          <cell r="C49" t="str">
            <v>ペルー</v>
          </cell>
        </row>
        <row r="50">
          <cell r="B50">
            <v>219</v>
          </cell>
          <cell r="C50" t="str">
            <v>トリニダード・トバゴ</v>
          </cell>
        </row>
        <row r="51">
          <cell r="B51">
            <v>220</v>
          </cell>
          <cell r="C51" t="str">
            <v>ウルグアイ</v>
          </cell>
        </row>
        <row r="52">
          <cell r="B52">
            <v>221</v>
          </cell>
          <cell r="C52" t="str">
            <v>ベネズエラ</v>
          </cell>
        </row>
        <row r="53">
          <cell r="B53">
            <v>222</v>
          </cell>
          <cell r="C53" t="str">
            <v>ハイチ</v>
          </cell>
        </row>
        <row r="54">
          <cell r="B54">
            <v>301</v>
          </cell>
          <cell r="C54" t="str">
            <v>バーレーン</v>
          </cell>
        </row>
        <row r="55">
          <cell r="B55">
            <v>303</v>
          </cell>
          <cell r="C55" t="str">
            <v>イラン</v>
          </cell>
        </row>
        <row r="56">
          <cell r="B56">
            <v>304</v>
          </cell>
          <cell r="C56" t="str">
            <v>イラク</v>
          </cell>
        </row>
        <row r="57">
          <cell r="B57">
            <v>305</v>
          </cell>
          <cell r="C57" t="str">
            <v>イスラエル</v>
          </cell>
        </row>
        <row r="58">
          <cell r="B58">
            <v>306</v>
          </cell>
          <cell r="C58" t="str">
            <v>ヨルダン</v>
          </cell>
        </row>
        <row r="59">
          <cell r="B59">
            <v>307</v>
          </cell>
          <cell r="C59" t="str">
            <v>クウェート</v>
          </cell>
        </row>
        <row r="60">
          <cell r="B60">
            <v>308</v>
          </cell>
          <cell r="C60" t="str">
            <v>レバノン</v>
          </cell>
        </row>
        <row r="61">
          <cell r="B61">
            <v>309</v>
          </cell>
          <cell r="C61" t="str">
            <v>オマーン</v>
          </cell>
        </row>
        <row r="62">
          <cell r="B62">
            <v>310</v>
          </cell>
          <cell r="C62" t="str">
            <v>カタール</v>
          </cell>
        </row>
        <row r="63">
          <cell r="B63">
            <v>311</v>
          </cell>
          <cell r="C63" t="str">
            <v>サウジアラビア</v>
          </cell>
        </row>
        <row r="64">
          <cell r="B64">
            <v>312</v>
          </cell>
          <cell r="C64" t="str">
            <v>シリア</v>
          </cell>
        </row>
        <row r="65">
          <cell r="B65">
            <v>313</v>
          </cell>
          <cell r="C65" t="str">
            <v>トルコ</v>
          </cell>
        </row>
        <row r="66">
          <cell r="B66">
            <v>314</v>
          </cell>
          <cell r="C66" t="str">
            <v>アラブ首長国連邦</v>
          </cell>
        </row>
        <row r="67">
          <cell r="B67">
            <v>315</v>
          </cell>
          <cell r="C67" t="str">
            <v>イエメン</v>
          </cell>
        </row>
        <row r="68">
          <cell r="B68">
            <v>316</v>
          </cell>
          <cell r="C68" t="str">
            <v>パレスチナ</v>
          </cell>
        </row>
        <row r="69">
          <cell r="B69">
            <v>317</v>
          </cell>
          <cell r="C69" t="str">
            <v>アフガニスタン</v>
          </cell>
        </row>
        <row r="70">
          <cell r="B70">
            <v>401</v>
          </cell>
          <cell r="C70" t="str">
            <v>アルジェリア</v>
          </cell>
        </row>
        <row r="71">
          <cell r="B71">
            <v>402</v>
          </cell>
          <cell r="C71" t="str">
            <v>カメルーン</v>
          </cell>
        </row>
        <row r="72">
          <cell r="B72">
            <v>403</v>
          </cell>
          <cell r="C72" t="str">
            <v>コンゴ共和国</v>
          </cell>
        </row>
        <row r="73">
          <cell r="B73">
            <v>404</v>
          </cell>
          <cell r="C73" t="str">
            <v>コートジボワール</v>
          </cell>
        </row>
        <row r="74">
          <cell r="B74">
            <v>405</v>
          </cell>
          <cell r="C74" t="str">
            <v>エジプト</v>
          </cell>
        </row>
        <row r="75">
          <cell r="B75">
            <v>406</v>
          </cell>
          <cell r="C75" t="str">
            <v>エチオピア</v>
          </cell>
        </row>
        <row r="76">
          <cell r="B76">
            <v>407</v>
          </cell>
          <cell r="C76" t="str">
            <v>ガボン</v>
          </cell>
        </row>
        <row r="77">
          <cell r="B77">
            <v>408</v>
          </cell>
          <cell r="C77" t="str">
            <v>ガーナ</v>
          </cell>
        </row>
        <row r="78">
          <cell r="B78">
            <v>409</v>
          </cell>
          <cell r="C78" t="str">
            <v>ギニア</v>
          </cell>
        </row>
        <row r="79">
          <cell r="B79">
            <v>410</v>
          </cell>
          <cell r="C79" t="str">
            <v>ケニア</v>
          </cell>
        </row>
        <row r="80">
          <cell r="B80">
            <v>411</v>
          </cell>
          <cell r="C80" t="str">
            <v>リベリア</v>
          </cell>
        </row>
        <row r="81">
          <cell r="B81">
            <v>412</v>
          </cell>
          <cell r="C81" t="str">
            <v>リビア</v>
          </cell>
        </row>
        <row r="82">
          <cell r="B82">
            <v>413</v>
          </cell>
          <cell r="C82" t="str">
            <v>マダガスカル</v>
          </cell>
        </row>
        <row r="83">
          <cell r="B83">
            <v>414</v>
          </cell>
          <cell r="C83" t="str">
            <v>モーリタニア</v>
          </cell>
        </row>
        <row r="84">
          <cell r="B84">
            <v>415</v>
          </cell>
          <cell r="C84" t="str">
            <v>モロッコ</v>
          </cell>
        </row>
        <row r="85">
          <cell r="B85">
            <v>416</v>
          </cell>
          <cell r="C85" t="str">
            <v>ナイジェリア</v>
          </cell>
        </row>
        <row r="86">
          <cell r="B86">
            <v>417</v>
          </cell>
          <cell r="C86" t="str">
            <v>セネガル</v>
          </cell>
        </row>
        <row r="87">
          <cell r="B87">
            <v>418</v>
          </cell>
          <cell r="C87" t="str">
            <v>南アフリカ</v>
          </cell>
        </row>
        <row r="88">
          <cell r="B88">
            <v>419</v>
          </cell>
          <cell r="C88" t="str">
            <v>スーダン共和国</v>
          </cell>
        </row>
        <row r="89">
          <cell r="B89">
            <v>420</v>
          </cell>
          <cell r="C89" t="str">
            <v>タンザニア</v>
          </cell>
        </row>
        <row r="90">
          <cell r="B90">
            <v>421</v>
          </cell>
          <cell r="C90" t="str">
            <v>チュニジア</v>
          </cell>
        </row>
        <row r="91">
          <cell r="B91">
            <v>422</v>
          </cell>
          <cell r="C91" t="str">
            <v>コンゴ民主共和国</v>
          </cell>
        </row>
        <row r="92">
          <cell r="B92">
            <v>423</v>
          </cell>
          <cell r="C92" t="str">
            <v>ザンビア</v>
          </cell>
        </row>
        <row r="93">
          <cell r="B93">
            <v>424</v>
          </cell>
          <cell r="C93" t="str">
            <v>ジンバブエ</v>
          </cell>
        </row>
        <row r="94">
          <cell r="B94">
            <v>425</v>
          </cell>
          <cell r="C94" t="str">
            <v>チャド</v>
          </cell>
        </row>
        <row r="95">
          <cell r="B95">
            <v>426</v>
          </cell>
          <cell r="C95" t="str">
            <v>ウガンダ</v>
          </cell>
        </row>
        <row r="96">
          <cell r="B96">
            <v>427</v>
          </cell>
          <cell r="C96" t="str">
            <v>ボツワナ</v>
          </cell>
        </row>
        <row r="97">
          <cell r="B97">
            <v>428</v>
          </cell>
          <cell r="C97" t="str">
            <v>南スーダン共和国</v>
          </cell>
        </row>
        <row r="98">
          <cell r="B98">
            <v>429</v>
          </cell>
          <cell r="C98" t="str">
            <v>シエラレオネ</v>
          </cell>
        </row>
        <row r="99">
          <cell r="B99">
            <v>430</v>
          </cell>
          <cell r="C99" t="str">
            <v>モザンビーク</v>
          </cell>
        </row>
        <row r="100">
          <cell r="B100">
            <v>431</v>
          </cell>
          <cell r="C100" t="str">
            <v>ベナン共和国</v>
          </cell>
        </row>
        <row r="101">
          <cell r="B101">
            <v>432</v>
          </cell>
          <cell r="C101" t="str">
            <v>ガンビア</v>
          </cell>
        </row>
        <row r="102">
          <cell r="B102">
            <v>433</v>
          </cell>
          <cell r="C102" t="str">
            <v>ナミビア</v>
          </cell>
        </row>
        <row r="103">
          <cell r="B103">
            <v>434</v>
          </cell>
          <cell r="C103" t="str">
            <v>ニジェール</v>
          </cell>
        </row>
        <row r="104">
          <cell r="B104">
            <v>435</v>
          </cell>
          <cell r="C104" t="str">
            <v>マラウイ</v>
          </cell>
        </row>
        <row r="105">
          <cell r="B105">
            <v>436</v>
          </cell>
          <cell r="C105" t="str">
            <v>ジブチ</v>
          </cell>
        </row>
        <row r="106">
          <cell r="B106">
            <v>437</v>
          </cell>
          <cell r="C106" t="str">
            <v>ルワンダ</v>
          </cell>
        </row>
        <row r="107">
          <cell r="B107">
            <v>438</v>
          </cell>
          <cell r="C107" t="str">
            <v>ブルンジ</v>
          </cell>
        </row>
        <row r="108">
          <cell r="B108">
            <v>501</v>
          </cell>
          <cell r="C108" t="str">
            <v>カナダ</v>
          </cell>
        </row>
        <row r="109">
          <cell r="B109">
            <v>502</v>
          </cell>
          <cell r="C109" t="str">
            <v>アメリカ合衆国</v>
          </cell>
        </row>
        <row r="110">
          <cell r="B110">
            <v>601</v>
          </cell>
          <cell r="C110" t="str">
            <v>オーストラリア</v>
          </cell>
        </row>
        <row r="111">
          <cell r="B111">
            <v>602</v>
          </cell>
          <cell r="C111" t="str">
            <v>ニュージーランド</v>
          </cell>
        </row>
        <row r="112">
          <cell r="B112">
            <v>603</v>
          </cell>
          <cell r="C112" t="str">
            <v>パプアニューギニア</v>
          </cell>
        </row>
        <row r="113">
          <cell r="B113">
            <v>604</v>
          </cell>
          <cell r="C113" t="str">
            <v>パラオ</v>
          </cell>
        </row>
        <row r="114">
          <cell r="B114">
            <v>605</v>
          </cell>
          <cell r="C114" t="str">
            <v>マーシャル諸島</v>
          </cell>
        </row>
        <row r="115">
          <cell r="B115">
            <v>606</v>
          </cell>
          <cell r="C115" t="str">
            <v>ミクロネシア</v>
          </cell>
        </row>
        <row r="116">
          <cell r="B116">
            <v>607</v>
          </cell>
          <cell r="C116" t="str">
            <v>フィジー諸島</v>
          </cell>
        </row>
        <row r="117">
          <cell r="B117">
            <v>608</v>
          </cell>
          <cell r="C117" t="str">
            <v>キリバス</v>
          </cell>
        </row>
        <row r="118">
          <cell r="B118">
            <v>609</v>
          </cell>
          <cell r="C118" t="str">
            <v>ナウル</v>
          </cell>
        </row>
        <row r="119">
          <cell r="B119">
            <v>610</v>
          </cell>
          <cell r="C119" t="str">
            <v>ソロモン諸島</v>
          </cell>
        </row>
        <row r="120">
          <cell r="B120">
            <v>611</v>
          </cell>
          <cell r="C120" t="str">
            <v>トンガ</v>
          </cell>
        </row>
        <row r="121">
          <cell r="B121">
            <v>612</v>
          </cell>
          <cell r="C121" t="str">
            <v>ツバル</v>
          </cell>
        </row>
        <row r="122">
          <cell r="B122">
            <v>613</v>
          </cell>
          <cell r="C122" t="str">
            <v>バヌアツ</v>
          </cell>
        </row>
        <row r="123">
          <cell r="B123">
            <v>614</v>
          </cell>
          <cell r="C123" t="str">
            <v>サモア</v>
          </cell>
        </row>
        <row r="124">
          <cell r="B124">
            <v>615</v>
          </cell>
          <cell r="C124" t="str">
            <v>クック諸島</v>
          </cell>
        </row>
        <row r="125">
          <cell r="B125">
            <v>616</v>
          </cell>
          <cell r="C125" t="str">
            <v>ニウエ</v>
          </cell>
        </row>
        <row r="126">
          <cell r="B126">
            <v>617</v>
          </cell>
          <cell r="C126" t="str">
            <v>トケラウ諸島</v>
          </cell>
        </row>
        <row r="127">
          <cell r="B127">
            <v>618</v>
          </cell>
          <cell r="C127" t="str">
            <v>ニューカレドニア</v>
          </cell>
        </row>
        <row r="128">
          <cell r="B128">
            <v>701</v>
          </cell>
          <cell r="C128" t="str">
            <v>アルバニア</v>
          </cell>
        </row>
        <row r="129">
          <cell r="B129">
            <v>702</v>
          </cell>
          <cell r="C129" t="str">
            <v>オーストリア</v>
          </cell>
        </row>
        <row r="130">
          <cell r="B130">
            <v>703</v>
          </cell>
          <cell r="C130" t="str">
            <v>エストニア</v>
          </cell>
        </row>
        <row r="131">
          <cell r="B131">
            <v>704</v>
          </cell>
          <cell r="C131" t="str">
            <v>ラトビア</v>
          </cell>
        </row>
        <row r="132">
          <cell r="B132">
            <v>705</v>
          </cell>
          <cell r="C132" t="str">
            <v>リトアニア</v>
          </cell>
        </row>
        <row r="133">
          <cell r="B133">
            <v>706</v>
          </cell>
          <cell r="C133" t="str">
            <v>ベルギー</v>
          </cell>
        </row>
        <row r="134">
          <cell r="B134">
            <v>707</v>
          </cell>
          <cell r="C134" t="str">
            <v>ブルガリア</v>
          </cell>
        </row>
        <row r="135">
          <cell r="B135">
            <v>708</v>
          </cell>
          <cell r="C135" t="str">
            <v>ベラルーシ</v>
          </cell>
        </row>
        <row r="136">
          <cell r="B136">
            <v>709</v>
          </cell>
          <cell r="C136" t="str">
            <v>カザフスタン</v>
          </cell>
        </row>
        <row r="137">
          <cell r="B137">
            <v>710</v>
          </cell>
          <cell r="C137" t="str">
            <v>ウクライナ</v>
          </cell>
        </row>
        <row r="138">
          <cell r="B138">
            <v>711</v>
          </cell>
          <cell r="C138" t="str">
            <v>ウズベキスタン</v>
          </cell>
        </row>
        <row r="139">
          <cell r="B139">
            <v>712</v>
          </cell>
          <cell r="C139" t="str">
            <v>クロアチア</v>
          </cell>
        </row>
        <row r="140">
          <cell r="B140">
            <v>713</v>
          </cell>
          <cell r="C140" t="str">
            <v>チェコ</v>
          </cell>
        </row>
        <row r="141">
          <cell r="B141">
            <v>714</v>
          </cell>
          <cell r="C141" t="str">
            <v>デンマーク</v>
          </cell>
        </row>
        <row r="142">
          <cell r="B142">
            <v>715</v>
          </cell>
          <cell r="C142" t="str">
            <v>フィンランド</v>
          </cell>
        </row>
        <row r="143">
          <cell r="B143">
            <v>716</v>
          </cell>
          <cell r="C143" t="str">
            <v>フランス</v>
          </cell>
        </row>
        <row r="144">
          <cell r="B144">
            <v>717</v>
          </cell>
          <cell r="C144" t="str">
            <v>ドイツ</v>
          </cell>
        </row>
        <row r="145">
          <cell r="B145">
            <v>718</v>
          </cell>
          <cell r="C145" t="str">
            <v>ギリシャ</v>
          </cell>
        </row>
        <row r="146">
          <cell r="B146">
            <v>719</v>
          </cell>
          <cell r="C146" t="str">
            <v>ハンガリー</v>
          </cell>
        </row>
        <row r="147">
          <cell r="B147">
            <v>720</v>
          </cell>
          <cell r="C147" t="str">
            <v>アイスランド</v>
          </cell>
        </row>
        <row r="148">
          <cell r="B148">
            <v>721</v>
          </cell>
          <cell r="C148" t="str">
            <v>アイルランド</v>
          </cell>
        </row>
        <row r="149">
          <cell r="B149">
            <v>722</v>
          </cell>
          <cell r="C149" t="str">
            <v>イタリア</v>
          </cell>
        </row>
        <row r="150">
          <cell r="B150">
            <v>723</v>
          </cell>
          <cell r="C150" t="str">
            <v>ルクセンブルク</v>
          </cell>
        </row>
        <row r="151">
          <cell r="B151">
            <v>724</v>
          </cell>
          <cell r="C151" t="str">
            <v>マルタ</v>
          </cell>
        </row>
        <row r="152">
          <cell r="B152">
            <v>725</v>
          </cell>
          <cell r="C152" t="str">
            <v>北マケドニア</v>
          </cell>
        </row>
        <row r="153">
          <cell r="B153">
            <v>726</v>
          </cell>
          <cell r="C153" t="str">
            <v>オランダ</v>
          </cell>
        </row>
        <row r="154">
          <cell r="B154">
            <v>727</v>
          </cell>
          <cell r="C154" t="str">
            <v>ノルウェー</v>
          </cell>
        </row>
        <row r="155">
          <cell r="B155">
            <v>728</v>
          </cell>
          <cell r="C155" t="str">
            <v>ポーランド</v>
          </cell>
        </row>
        <row r="156">
          <cell r="B156">
            <v>729</v>
          </cell>
          <cell r="C156" t="str">
            <v>ポルトガル</v>
          </cell>
        </row>
        <row r="157">
          <cell r="B157">
            <v>730</v>
          </cell>
          <cell r="C157" t="str">
            <v>ルーマニア</v>
          </cell>
        </row>
        <row r="158">
          <cell r="B158">
            <v>731</v>
          </cell>
          <cell r="C158" t="str">
            <v>ロシア</v>
          </cell>
        </row>
        <row r="159">
          <cell r="B159">
            <v>732</v>
          </cell>
          <cell r="C159" t="str">
            <v>スロバキア</v>
          </cell>
        </row>
        <row r="160">
          <cell r="B160">
            <v>733</v>
          </cell>
          <cell r="C160" t="str">
            <v>スロベニア</v>
          </cell>
        </row>
        <row r="161">
          <cell r="B161">
            <v>734</v>
          </cell>
          <cell r="C161" t="str">
            <v>スペイン</v>
          </cell>
        </row>
        <row r="162">
          <cell r="B162">
            <v>735</v>
          </cell>
          <cell r="C162" t="str">
            <v>スウェーデン</v>
          </cell>
        </row>
        <row r="163">
          <cell r="B163">
            <v>736</v>
          </cell>
          <cell r="C163" t="str">
            <v>スイス</v>
          </cell>
        </row>
        <row r="164">
          <cell r="B164">
            <v>737</v>
          </cell>
          <cell r="C164" t="str">
            <v>英国</v>
          </cell>
        </row>
        <row r="165">
          <cell r="B165">
            <v>738</v>
          </cell>
          <cell r="C165" t="str">
            <v>セルビア</v>
          </cell>
        </row>
        <row r="166">
          <cell r="B166">
            <v>739</v>
          </cell>
          <cell r="C166" t="str">
            <v>ボスニア・ヘルツェゴビナ</v>
          </cell>
        </row>
        <row r="167">
          <cell r="B167">
            <v>740</v>
          </cell>
          <cell r="C167" t="str">
            <v>キルギス</v>
          </cell>
        </row>
        <row r="168">
          <cell r="B168">
            <v>741</v>
          </cell>
          <cell r="C168" t="str">
            <v>タジキスタン</v>
          </cell>
        </row>
        <row r="169">
          <cell r="B169">
            <v>742</v>
          </cell>
          <cell r="C169" t="str">
            <v>モンテネグロ</v>
          </cell>
        </row>
        <row r="170">
          <cell r="B170">
            <v>743</v>
          </cell>
          <cell r="C170" t="str">
            <v>アゼルバイジャン</v>
          </cell>
        </row>
        <row r="171">
          <cell r="B171">
            <v>744</v>
          </cell>
          <cell r="C171" t="str">
            <v>リヒテンシュタイン</v>
          </cell>
        </row>
        <row r="172">
          <cell r="B172">
            <v>745</v>
          </cell>
          <cell r="C172" t="str">
            <v>ジョージア</v>
          </cell>
        </row>
        <row r="173">
          <cell r="B173">
            <v>746</v>
          </cell>
          <cell r="C173" t="str">
            <v>アルメニア</v>
          </cell>
        </row>
        <row r="174">
          <cell r="B174">
            <v>747</v>
          </cell>
          <cell r="C174" t="str">
            <v>コソボ</v>
          </cell>
        </row>
        <row r="175">
          <cell r="B175">
            <v>748</v>
          </cell>
          <cell r="C175" t="str">
            <v>トルクメニスタン</v>
          </cell>
        </row>
        <row r="176">
          <cell r="B176">
            <v>749</v>
          </cell>
          <cell r="C176" t="str">
            <v>モルドバ</v>
          </cell>
        </row>
        <row r="177">
          <cell r="B177">
            <v>750</v>
          </cell>
          <cell r="C177" t="str">
            <v>キプロス</v>
          </cell>
        </row>
      </sheetData>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utaroujasso@jasso.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jsps.go.jp/j-grantsinaid/02_koubo/shinsakubun.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R1035"/>
  <sheetViews>
    <sheetView showGridLines="0" tabSelected="1" topLeftCell="C1" zoomScale="86" zoomScaleNormal="86" workbookViewId="0">
      <selection activeCell="Q11" sqref="Q11"/>
    </sheetView>
  </sheetViews>
  <sheetFormatPr defaultColWidth="8.625" defaultRowHeight="20.100000000000001" customHeight="1" x14ac:dyDescent="0.15"/>
  <cols>
    <col min="1" max="1" width="7.25" style="43" hidden="1" customWidth="1"/>
    <col min="2" max="2" width="2.875" style="44" hidden="1" customWidth="1"/>
    <col min="3" max="3" width="3.875" style="43" customWidth="1"/>
    <col min="4" max="4" width="5.125" style="43" customWidth="1"/>
    <col min="5" max="5" width="3.875" style="44" customWidth="1"/>
    <col min="6" max="6" width="4.75" style="43" customWidth="1"/>
    <col min="7" max="7" width="8.25" style="43" customWidth="1"/>
    <col min="8" max="8" width="5.625" style="43" customWidth="1"/>
    <col min="9" max="9" width="15.75" style="130" customWidth="1"/>
    <col min="10" max="10" width="12.5" style="44" customWidth="1"/>
    <col min="11" max="11" width="1.5" style="44" hidden="1" customWidth="1"/>
    <col min="12" max="12" width="81.375" style="149" customWidth="1"/>
    <col min="13" max="13" width="15.875" style="48" customWidth="1"/>
    <col min="14" max="14" width="0.875" style="43" customWidth="1"/>
    <col min="15" max="15" width="1.75" style="48" hidden="1" customWidth="1"/>
    <col min="16" max="16" width="30.25" style="153" customWidth="1"/>
    <col min="17" max="17" width="73.625" style="49" customWidth="1"/>
    <col min="18" max="18" width="2.25" style="43" customWidth="1"/>
    <col min="19" max="16384" width="8.625" style="43"/>
  </cols>
  <sheetData>
    <row r="1" spans="1:17" ht="26.45" customHeight="1" x14ac:dyDescent="0.15">
      <c r="C1" s="337" t="s">
        <v>0</v>
      </c>
      <c r="D1" s="45"/>
      <c r="E1" s="46"/>
      <c r="F1" s="45"/>
      <c r="G1" s="47"/>
      <c r="H1" s="47"/>
      <c r="I1" s="44"/>
    </row>
    <row r="2" spans="1:17" ht="26.45" customHeight="1" x14ac:dyDescent="0.15">
      <c r="C2" s="45"/>
      <c r="D2" s="50" t="s">
        <v>1</v>
      </c>
      <c r="E2" s="46"/>
      <c r="F2" s="45"/>
      <c r="G2" s="47"/>
      <c r="H2" s="47"/>
      <c r="I2" s="44"/>
      <c r="Q2" s="43"/>
    </row>
    <row r="3" spans="1:17" ht="26.45" customHeight="1" x14ac:dyDescent="0.15">
      <c r="C3" s="45"/>
      <c r="D3" s="292" t="s">
        <v>1342</v>
      </c>
      <c r="E3" s="293"/>
      <c r="F3" s="67"/>
      <c r="G3" s="294"/>
      <c r="H3" s="294"/>
      <c r="I3" s="295"/>
      <c r="J3" s="296"/>
      <c r="K3" s="296"/>
      <c r="L3" s="297"/>
      <c r="P3" s="253"/>
    </row>
    <row r="4" spans="1:17" ht="26.45" customHeight="1" x14ac:dyDescent="0.15">
      <c r="C4" s="45"/>
      <c r="D4" s="50" t="s">
        <v>3</v>
      </c>
      <c r="E4" s="46"/>
      <c r="F4" s="45"/>
      <c r="G4" s="47"/>
      <c r="H4" s="47"/>
      <c r="P4" s="155" t="s">
        <v>4</v>
      </c>
    </row>
    <row r="5" spans="1:17" ht="26.45" customHeight="1" x14ac:dyDescent="0.15">
      <c r="C5" s="45"/>
      <c r="D5" s="50" t="s">
        <v>984</v>
      </c>
      <c r="E5" s="46"/>
      <c r="F5" s="45"/>
      <c r="G5" s="47"/>
      <c r="H5" s="47"/>
      <c r="P5" s="156" t="s">
        <v>5</v>
      </c>
    </row>
    <row r="6" spans="1:17" ht="26.45" customHeight="1" x14ac:dyDescent="0.15">
      <c r="C6" s="45"/>
      <c r="D6" s="50" t="s">
        <v>983</v>
      </c>
      <c r="E6" s="46"/>
      <c r="F6" s="45"/>
      <c r="G6" s="47"/>
      <c r="H6" s="47"/>
      <c r="P6" s="154" t="s">
        <v>2</v>
      </c>
    </row>
    <row r="7" spans="1:17" ht="26.45" customHeight="1" x14ac:dyDescent="0.15">
      <c r="C7" s="51" t="s">
        <v>1036</v>
      </c>
      <c r="D7" s="52"/>
      <c r="I7" s="44"/>
      <c r="L7" s="150"/>
      <c r="M7" s="43"/>
      <c r="O7" s="43"/>
      <c r="P7" s="157"/>
    </row>
    <row r="8" spans="1:17" ht="26.45" customHeight="1" x14ac:dyDescent="0.15">
      <c r="B8" s="43"/>
      <c r="C8" s="43" t="s">
        <v>6</v>
      </c>
      <c r="D8" s="52" t="s">
        <v>7</v>
      </c>
      <c r="I8" s="43"/>
      <c r="L8" s="150"/>
      <c r="M8" s="43"/>
      <c r="O8" s="43"/>
      <c r="P8" s="157"/>
    </row>
    <row r="9" spans="1:17" ht="26.45" customHeight="1" x14ac:dyDescent="0.15">
      <c r="C9" s="43" t="s">
        <v>6</v>
      </c>
      <c r="D9" s="52" t="s">
        <v>8</v>
      </c>
      <c r="I9" s="44"/>
      <c r="J9" s="165"/>
    </row>
    <row r="10" spans="1:17" ht="39.950000000000003" customHeight="1" thickBot="1" x14ac:dyDescent="0.2">
      <c r="A10" s="53" t="s">
        <v>9</v>
      </c>
      <c r="B10" s="54" t="s">
        <v>10</v>
      </c>
      <c r="C10" s="43" t="s">
        <v>11</v>
      </c>
      <c r="D10" s="44"/>
      <c r="F10" s="53" t="s">
        <v>12</v>
      </c>
      <c r="G10" s="164" t="s">
        <v>100</v>
      </c>
      <c r="H10" s="399" t="s">
        <v>13</v>
      </c>
      <c r="I10" s="400"/>
      <c r="J10" s="401"/>
      <c r="K10" s="55"/>
      <c r="L10" s="151" t="s">
        <v>14</v>
      </c>
      <c r="P10" s="158" t="s">
        <v>15</v>
      </c>
      <c r="Q10" s="56" t="s">
        <v>16</v>
      </c>
    </row>
    <row r="11" spans="1:17" ht="114" customHeight="1" thickTop="1" thickBot="1" x14ac:dyDescent="0.2">
      <c r="A11" s="63">
        <v>1</v>
      </c>
      <c r="B11" s="58" t="str">
        <f>H11</f>
        <v>顔写真</v>
      </c>
      <c r="C11" s="43" t="s">
        <v>11</v>
      </c>
      <c r="D11" s="59" t="s">
        <v>18</v>
      </c>
      <c r="E11" s="60" t="s">
        <v>19</v>
      </c>
      <c r="F11" s="119">
        <v>1</v>
      </c>
      <c r="G11" s="103" t="s">
        <v>1424</v>
      </c>
      <c r="H11" s="465" t="s">
        <v>1425</v>
      </c>
      <c r="I11" s="466"/>
      <c r="J11" s="467"/>
      <c r="K11" s="104"/>
      <c r="L11" s="376" t="s">
        <v>1474</v>
      </c>
      <c r="M11" s="386" t="s">
        <v>1437</v>
      </c>
      <c r="P11" s="323" t="s">
        <v>1426</v>
      </c>
      <c r="Q11" s="324" t="s">
        <v>1427</v>
      </c>
    </row>
    <row r="12" spans="1:17" ht="30" customHeight="1" thickTop="1" x14ac:dyDescent="0.15">
      <c r="A12" s="63">
        <v>1</v>
      </c>
      <c r="B12" s="58" t="str">
        <f>H12</f>
        <v>選考管理番号</v>
      </c>
      <c r="C12" s="43" t="s">
        <v>11</v>
      </c>
      <c r="D12" s="59" t="s">
        <v>18</v>
      </c>
      <c r="E12" s="60" t="s">
        <v>19</v>
      </c>
      <c r="F12" s="122">
        <f>F11+1</f>
        <v>2</v>
      </c>
      <c r="G12" s="103" t="s">
        <v>34</v>
      </c>
      <c r="H12" s="465" t="s">
        <v>33</v>
      </c>
      <c r="I12" s="466"/>
      <c r="J12" s="467"/>
      <c r="K12" s="104"/>
      <c r="L12" s="226"/>
      <c r="P12" s="177" t="s">
        <v>1428</v>
      </c>
      <c r="Q12" s="173" t="s">
        <v>1085</v>
      </c>
    </row>
    <row r="13" spans="1:17" ht="30" customHeight="1" x14ac:dyDescent="0.15">
      <c r="A13" s="57" t="s">
        <v>17</v>
      </c>
      <c r="B13" s="58" t="str">
        <f>H13</f>
        <v>姓</v>
      </c>
      <c r="C13" s="43" t="s">
        <v>11</v>
      </c>
      <c r="D13" s="59" t="s">
        <v>18</v>
      </c>
      <c r="E13" s="60" t="s">
        <v>19</v>
      </c>
      <c r="F13" s="120">
        <f>F12+1</f>
        <v>3</v>
      </c>
      <c r="G13" s="393" t="s">
        <v>20</v>
      </c>
      <c r="H13" s="406" t="s">
        <v>25</v>
      </c>
      <c r="I13" s="397"/>
      <c r="J13" s="398"/>
      <c r="K13" s="62"/>
      <c r="L13" s="227"/>
      <c r="P13" s="177" t="s">
        <v>26</v>
      </c>
      <c r="Q13" s="173" t="s">
        <v>27</v>
      </c>
    </row>
    <row r="14" spans="1:17" ht="30" customHeight="1" x14ac:dyDescent="0.15">
      <c r="A14" s="57" t="s">
        <v>17</v>
      </c>
      <c r="B14" s="58" t="str">
        <f>H14</f>
        <v>名
（ミドルネーム含む）</v>
      </c>
      <c r="C14" s="43" t="s">
        <v>11</v>
      </c>
      <c r="D14" s="59" t="s">
        <v>18</v>
      </c>
      <c r="E14" s="60" t="s">
        <v>19</v>
      </c>
      <c r="F14" s="120">
        <f>F13+1</f>
        <v>4</v>
      </c>
      <c r="G14" s="490"/>
      <c r="H14" s="429" t="s">
        <v>817</v>
      </c>
      <c r="I14" s="440"/>
      <c r="J14" s="441"/>
      <c r="K14" s="65"/>
      <c r="L14" s="228"/>
      <c r="P14" s="177" t="s">
        <v>28</v>
      </c>
      <c r="Q14" s="173" t="s">
        <v>839</v>
      </c>
    </row>
    <row r="15" spans="1:17" ht="30" customHeight="1" x14ac:dyDescent="0.15">
      <c r="A15" s="57" t="s">
        <v>17</v>
      </c>
      <c r="B15" s="58" t="str">
        <f>H15</f>
        <v>フリガナ</v>
      </c>
      <c r="C15" s="43" t="s">
        <v>11</v>
      </c>
      <c r="D15" s="59" t="s">
        <v>18</v>
      </c>
      <c r="E15" s="60" t="s">
        <v>19</v>
      </c>
      <c r="F15" s="120">
        <f t="shared" ref="F15:F30" si="0">F14+1</f>
        <v>5</v>
      </c>
      <c r="G15" s="490"/>
      <c r="H15" s="435" t="s">
        <v>738</v>
      </c>
      <c r="I15" s="436"/>
      <c r="J15" s="197" t="s">
        <v>739</v>
      </c>
      <c r="K15" s="65"/>
      <c r="L15" s="227"/>
      <c r="P15" s="178" t="s">
        <v>21</v>
      </c>
      <c r="Q15" s="173" t="s">
        <v>22</v>
      </c>
    </row>
    <row r="16" spans="1:17" ht="33" customHeight="1" x14ac:dyDescent="0.15">
      <c r="A16" s="57" t="s">
        <v>17</v>
      </c>
      <c r="B16" s="58">
        <f t="shared" ref="B16:B18" si="1">I16</f>
        <v>0</v>
      </c>
      <c r="C16" s="43" t="s">
        <v>11</v>
      </c>
      <c r="D16" s="59" t="s">
        <v>18</v>
      </c>
      <c r="E16" s="60" t="s">
        <v>19</v>
      </c>
      <c r="F16" s="120">
        <f t="shared" si="0"/>
        <v>6</v>
      </c>
      <c r="G16" s="490"/>
      <c r="H16" s="417"/>
      <c r="I16" s="439"/>
      <c r="J16" s="198" t="s">
        <v>740</v>
      </c>
      <c r="K16" s="65"/>
      <c r="L16" s="228"/>
      <c r="P16" s="177" t="s">
        <v>23</v>
      </c>
      <c r="Q16" s="173" t="s">
        <v>24</v>
      </c>
    </row>
    <row r="17" spans="1:17" ht="30" customHeight="1" x14ac:dyDescent="0.15">
      <c r="A17" s="57" t="s">
        <v>17</v>
      </c>
      <c r="B17" s="58" t="str">
        <f>H17</f>
        <v>ローマ字</v>
      </c>
      <c r="C17" s="43" t="s">
        <v>11</v>
      </c>
      <c r="D17" s="59" t="s">
        <v>18</v>
      </c>
      <c r="E17" s="60" t="s">
        <v>19</v>
      </c>
      <c r="F17" s="120">
        <f t="shared" si="0"/>
        <v>7</v>
      </c>
      <c r="G17" s="490"/>
      <c r="H17" s="437" t="s">
        <v>741</v>
      </c>
      <c r="I17" s="438"/>
      <c r="J17" s="197" t="s">
        <v>739</v>
      </c>
      <c r="K17" s="65"/>
      <c r="L17" s="228"/>
      <c r="P17" s="177" t="s">
        <v>29</v>
      </c>
      <c r="Q17" s="173" t="s">
        <v>30</v>
      </c>
    </row>
    <row r="18" spans="1:17" ht="30" customHeight="1" x14ac:dyDescent="0.15">
      <c r="A18" s="57" t="s">
        <v>17</v>
      </c>
      <c r="B18" s="58">
        <f t="shared" si="1"/>
        <v>0</v>
      </c>
      <c r="C18" s="43" t="s">
        <v>11</v>
      </c>
      <c r="D18" s="59" t="s">
        <v>18</v>
      </c>
      <c r="E18" s="60" t="s">
        <v>19</v>
      </c>
      <c r="F18" s="120">
        <f t="shared" si="0"/>
        <v>8</v>
      </c>
      <c r="G18" s="394"/>
      <c r="H18" s="503"/>
      <c r="I18" s="504"/>
      <c r="J18" s="199" t="s">
        <v>740</v>
      </c>
      <c r="K18" s="72"/>
      <c r="L18" s="229"/>
      <c r="P18" s="177" t="s">
        <v>31</v>
      </c>
      <c r="Q18" s="173" t="s">
        <v>32</v>
      </c>
    </row>
    <row r="19" spans="1:17" ht="30" customHeight="1" x14ac:dyDescent="0.15">
      <c r="A19" s="57" t="s">
        <v>17</v>
      </c>
      <c r="B19" s="58" t="str">
        <f>H19</f>
        <v>生年月日</v>
      </c>
      <c r="C19" s="43" t="s">
        <v>11</v>
      </c>
      <c r="D19" s="59" t="s">
        <v>18</v>
      </c>
      <c r="E19" s="60" t="s">
        <v>38</v>
      </c>
      <c r="F19" s="120">
        <f t="shared" si="0"/>
        <v>9</v>
      </c>
      <c r="G19" s="490" t="s">
        <v>35</v>
      </c>
      <c r="H19" s="505" t="s">
        <v>742</v>
      </c>
      <c r="I19" s="506"/>
      <c r="J19" s="200" t="s">
        <v>843</v>
      </c>
      <c r="K19" s="92"/>
      <c r="L19" s="227"/>
      <c r="P19" s="177">
        <v>1999</v>
      </c>
      <c r="Q19" s="546" t="s">
        <v>840</v>
      </c>
    </row>
    <row r="20" spans="1:17" ht="30" customHeight="1" x14ac:dyDescent="0.15">
      <c r="A20" s="57"/>
      <c r="B20" s="58"/>
      <c r="D20" s="59" t="s">
        <v>18</v>
      </c>
      <c r="E20" s="60" t="s">
        <v>38</v>
      </c>
      <c r="F20" s="120">
        <f t="shared" si="0"/>
        <v>10</v>
      </c>
      <c r="G20" s="490"/>
      <c r="H20" s="507"/>
      <c r="I20" s="508"/>
      <c r="J20" s="201" t="s">
        <v>743</v>
      </c>
      <c r="K20" s="65"/>
      <c r="L20" s="228"/>
      <c r="P20" s="177">
        <v>5</v>
      </c>
      <c r="Q20" s="547"/>
    </row>
    <row r="21" spans="1:17" ht="30" customHeight="1" x14ac:dyDescent="0.15">
      <c r="A21" s="57"/>
      <c r="B21" s="58"/>
      <c r="D21" s="59" t="s">
        <v>18</v>
      </c>
      <c r="E21" s="60" t="s">
        <v>38</v>
      </c>
      <c r="F21" s="120">
        <f t="shared" si="0"/>
        <v>11</v>
      </c>
      <c r="G21" s="490"/>
      <c r="H21" s="499"/>
      <c r="I21" s="483"/>
      <c r="J21" s="201" t="s">
        <v>744</v>
      </c>
      <c r="K21" s="128"/>
      <c r="L21" s="228"/>
      <c r="N21" s="169" t="str">
        <f>IF(ISBLANK(L19),"",DATE(L19,L20,L21))</f>
        <v/>
      </c>
      <c r="P21" s="177">
        <v>15</v>
      </c>
      <c r="Q21" s="548"/>
    </row>
    <row r="22" spans="1:17" ht="30" customHeight="1" x14ac:dyDescent="0.15">
      <c r="A22" s="57" t="s">
        <v>17</v>
      </c>
      <c r="B22" s="58" t="str">
        <f>H22</f>
        <v>年齢
（2025年４月１日現在)</v>
      </c>
      <c r="C22" s="43" t="s">
        <v>11</v>
      </c>
      <c r="D22" s="59"/>
      <c r="E22" s="60" t="s">
        <v>36</v>
      </c>
      <c r="F22" s="120">
        <f t="shared" si="0"/>
        <v>12</v>
      </c>
      <c r="G22" s="524"/>
      <c r="H22" s="417" t="s">
        <v>1436</v>
      </c>
      <c r="I22" s="468"/>
      <c r="J22" s="418"/>
      <c r="K22" s="128">
        <v>45748</v>
      </c>
      <c r="L22" s="230" t="str">
        <f>IF(N21="","",DATEDIF(N21,K22,"Y"))</f>
        <v/>
      </c>
      <c r="P22" s="177">
        <v>25</v>
      </c>
      <c r="Q22" s="174" t="s">
        <v>1439</v>
      </c>
    </row>
    <row r="23" spans="1:17" ht="30" customHeight="1" x14ac:dyDescent="0.15">
      <c r="A23" s="57" t="s">
        <v>17</v>
      </c>
      <c r="B23" s="58" t="str">
        <f>H23</f>
        <v>性別</v>
      </c>
      <c r="C23" s="43" t="s">
        <v>11</v>
      </c>
      <c r="D23" s="59" t="s">
        <v>18</v>
      </c>
      <c r="E23" s="60" t="s">
        <v>38</v>
      </c>
      <c r="F23" s="120">
        <f t="shared" si="0"/>
        <v>13</v>
      </c>
      <c r="G23" s="76" t="s">
        <v>39</v>
      </c>
      <c r="H23" s="429" t="s">
        <v>37</v>
      </c>
      <c r="I23" s="440"/>
      <c r="J23" s="441"/>
      <c r="K23" s="65"/>
      <c r="L23" s="231"/>
      <c r="P23" s="177" t="s">
        <v>41</v>
      </c>
      <c r="Q23" s="174" t="s">
        <v>42</v>
      </c>
    </row>
    <row r="24" spans="1:17" ht="30" customHeight="1" x14ac:dyDescent="0.15">
      <c r="A24" s="57" t="s">
        <v>17</v>
      </c>
      <c r="B24" s="58" t="str">
        <f>H24</f>
        <v>国籍</v>
      </c>
      <c r="C24" s="43" t="s">
        <v>11</v>
      </c>
      <c r="D24" s="59" t="s">
        <v>18</v>
      </c>
      <c r="E24" s="60" t="s">
        <v>38</v>
      </c>
      <c r="F24" s="120">
        <f t="shared" si="0"/>
        <v>14</v>
      </c>
      <c r="G24" s="525" t="s">
        <v>35</v>
      </c>
      <c r="H24" s="435" t="s">
        <v>746</v>
      </c>
      <c r="I24" s="436"/>
      <c r="J24" s="198" t="s">
        <v>886</v>
      </c>
      <c r="K24" s="65"/>
      <c r="L24" s="231"/>
      <c r="P24" s="177" t="s">
        <v>44</v>
      </c>
      <c r="Q24" s="176" t="s">
        <v>918</v>
      </c>
    </row>
    <row r="25" spans="1:17" ht="30" customHeight="1" x14ac:dyDescent="0.15">
      <c r="A25" s="57" t="s">
        <v>17</v>
      </c>
      <c r="B25" s="58">
        <f t="shared" ref="B25:B28" si="2">I25</f>
        <v>0</v>
      </c>
      <c r="C25" s="43" t="s">
        <v>11</v>
      </c>
      <c r="D25" s="60" t="s">
        <v>845</v>
      </c>
      <c r="E25" s="60" t="s">
        <v>19</v>
      </c>
      <c r="F25" s="120">
        <f t="shared" si="0"/>
        <v>15</v>
      </c>
      <c r="G25" s="524"/>
      <c r="H25" s="417"/>
      <c r="I25" s="439"/>
      <c r="J25" s="198" t="s">
        <v>745</v>
      </c>
      <c r="K25" s="65"/>
      <c r="L25" s="228"/>
      <c r="P25" s="177" t="s">
        <v>45</v>
      </c>
      <c r="Q25" s="174" t="s">
        <v>841</v>
      </c>
    </row>
    <row r="26" spans="1:17" s="67" customFormat="1" ht="30" customHeight="1" x14ac:dyDescent="0.15">
      <c r="A26" s="66">
        <v>2</v>
      </c>
      <c r="B26" s="58" t="str">
        <f>H26</f>
        <v>応募時の居住地</v>
      </c>
      <c r="D26" s="59" t="s">
        <v>18</v>
      </c>
      <c r="E26" s="60" t="s">
        <v>38</v>
      </c>
      <c r="F26" s="120">
        <f t="shared" si="0"/>
        <v>16</v>
      </c>
      <c r="G26" s="68" t="s">
        <v>39</v>
      </c>
      <c r="H26" s="495" t="s">
        <v>46</v>
      </c>
      <c r="I26" s="496"/>
      <c r="J26" s="497"/>
      <c r="K26" s="69"/>
      <c r="L26" s="232"/>
      <c r="M26" s="70"/>
      <c r="O26" s="70"/>
      <c r="P26" s="179" t="s">
        <v>47</v>
      </c>
      <c r="Q26" s="172" t="s">
        <v>48</v>
      </c>
    </row>
    <row r="27" spans="1:17" ht="30" customHeight="1" x14ac:dyDescent="0.15">
      <c r="A27" s="57" t="s">
        <v>17</v>
      </c>
      <c r="B27" s="58" t="str">
        <f>H27</f>
        <v>現住所</v>
      </c>
      <c r="C27" s="43" t="s">
        <v>11</v>
      </c>
      <c r="D27" s="60" t="s">
        <v>845</v>
      </c>
      <c r="E27" s="60" t="s">
        <v>19</v>
      </c>
      <c r="F27" s="120">
        <f t="shared" si="0"/>
        <v>17</v>
      </c>
      <c r="G27" s="491" t="s">
        <v>35</v>
      </c>
      <c r="H27" s="498" t="s">
        <v>748</v>
      </c>
      <c r="I27" s="482"/>
      <c r="J27" s="201" t="s">
        <v>747</v>
      </c>
      <c r="K27" s="65"/>
      <c r="L27" s="228"/>
      <c r="P27" s="177" t="s">
        <v>50</v>
      </c>
      <c r="Q27" s="174" t="s">
        <v>910</v>
      </c>
    </row>
    <row r="28" spans="1:17" ht="30" customHeight="1" x14ac:dyDescent="0.15">
      <c r="A28" s="57" t="s">
        <v>17</v>
      </c>
      <c r="B28" s="58">
        <f t="shared" si="2"/>
        <v>0</v>
      </c>
      <c r="C28" s="43" t="s">
        <v>11</v>
      </c>
      <c r="D28" s="59" t="s">
        <v>18</v>
      </c>
      <c r="E28" s="60" t="s">
        <v>19</v>
      </c>
      <c r="F28" s="120">
        <f t="shared" si="0"/>
        <v>18</v>
      </c>
      <c r="G28" s="492"/>
      <c r="H28" s="499"/>
      <c r="I28" s="483"/>
      <c r="J28" s="202" t="s">
        <v>749</v>
      </c>
      <c r="K28" s="65"/>
      <c r="L28" s="228"/>
      <c r="P28" s="177" t="s">
        <v>51</v>
      </c>
      <c r="Q28" s="174" t="s">
        <v>52</v>
      </c>
    </row>
    <row r="29" spans="1:17" ht="30" customHeight="1" x14ac:dyDescent="0.15">
      <c r="A29" s="57" t="s">
        <v>17</v>
      </c>
      <c r="B29" s="58" t="str">
        <f>H29</f>
        <v>電話番号</v>
      </c>
      <c r="C29" s="43" t="s">
        <v>11</v>
      </c>
      <c r="D29" s="59" t="s">
        <v>18</v>
      </c>
      <c r="E29" s="60" t="s">
        <v>19</v>
      </c>
      <c r="F29" s="120">
        <f t="shared" si="0"/>
        <v>19</v>
      </c>
      <c r="G29" s="492"/>
      <c r="H29" s="429" t="s">
        <v>53</v>
      </c>
      <c r="I29" s="440"/>
      <c r="J29" s="441"/>
      <c r="K29" s="65"/>
      <c r="L29" s="233"/>
      <c r="P29" s="177" t="s">
        <v>1471</v>
      </c>
      <c r="Q29" s="174" t="s">
        <v>54</v>
      </c>
    </row>
    <row r="30" spans="1:17" ht="30" customHeight="1" x14ac:dyDescent="0.15">
      <c r="A30" s="57" t="s">
        <v>17</v>
      </c>
      <c r="B30" s="58" t="str">
        <f>H30</f>
        <v>メールアドレス</v>
      </c>
      <c r="C30" s="43" t="s">
        <v>11</v>
      </c>
      <c r="D30" s="59" t="s">
        <v>18</v>
      </c>
      <c r="E30" s="60" t="s">
        <v>19</v>
      </c>
      <c r="F30" s="121">
        <f t="shared" si="0"/>
        <v>20</v>
      </c>
      <c r="G30" s="493"/>
      <c r="H30" s="407" t="s">
        <v>55</v>
      </c>
      <c r="I30" s="442"/>
      <c r="J30" s="408"/>
      <c r="K30" s="72"/>
      <c r="L30" s="338"/>
      <c r="P30" s="180" t="s">
        <v>56</v>
      </c>
      <c r="Q30" s="175" t="s">
        <v>57</v>
      </c>
    </row>
    <row r="31" spans="1:17" ht="20.100000000000001" customHeight="1" x14ac:dyDescent="0.15">
      <c r="C31" s="43" t="s">
        <v>11</v>
      </c>
      <c r="I31" s="44"/>
      <c r="J31" s="139"/>
    </row>
    <row r="32" spans="1:17" ht="20.100000000000001" customHeight="1" x14ac:dyDescent="0.15">
      <c r="B32" s="43"/>
      <c r="C32" s="43" t="s">
        <v>11</v>
      </c>
      <c r="D32" s="52" t="s">
        <v>58</v>
      </c>
      <c r="I32" s="43"/>
      <c r="J32" s="43"/>
    </row>
    <row r="33" spans="1:17" ht="20.100000000000001" customHeight="1" x14ac:dyDescent="0.15">
      <c r="C33" s="43" t="s">
        <v>11</v>
      </c>
      <c r="D33" s="52" t="s">
        <v>59</v>
      </c>
      <c r="I33" s="44"/>
      <c r="J33" s="165"/>
    </row>
    <row r="34" spans="1:17" ht="39.950000000000003" customHeight="1" x14ac:dyDescent="0.15">
      <c r="A34" s="53" t="s">
        <v>9</v>
      </c>
      <c r="B34" s="54" t="s">
        <v>13</v>
      </c>
      <c r="C34" s="334" t="s">
        <v>11</v>
      </c>
      <c r="D34" s="44"/>
      <c r="E34" s="335"/>
      <c r="F34" s="73" t="s">
        <v>12</v>
      </c>
      <c r="G34" s="164" t="s">
        <v>100</v>
      </c>
      <c r="H34" s="399" t="s">
        <v>13</v>
      </c>
      <c r="I34" s="400"/>
      <c r="J34" s="401"/>
      <c r="K34" s="75"/>
      <c r="L34" s="152" t="s">
        <v>14</v>
      </c>
      <c r="P34" s="158" t="s">
        <v>15</v>
      </c>
      <c r="Q34" s="56" t="s">
        <v>16</v>
      </c>
    </row>
    <row r="35" spans="1:17" ht="30" customHeight="1" x14ac:dyDescent="0.15">
      <c r="A35" s="61">
        <v>3</v>
      </c>
      <c r="B35" s="58" t="str">
        <f>H35</f>
        <v>応募方法</v>
      </c>
      <c r="C35" s="43" t="s">
        <v>11</v>
      </c>
      <c r="D35" s="59" t="s">
        <v>18</v>
      </c>
      <c r="E35" s="60" t="s">
        <v>61</v>
      </c>
      <c r="F35" s="119">
        <f>F30+1</f>
        <v>21</v>
      </c>
      <c r="G35" s="409" t="s">
        <v>62</v>
      </c>
      <c r="H35" s="500" t="s">
        <v>60</v>
      </c>
      <c r="I35" s="501"/>
      <c r="J35" s="502"/>
      <c r="K35" s="62"/>
      <c r="L35" s="234"/>
      <c r="P35" s="181" t="s">
        <v>662</v>
      </c>
      <c r="Q35" s="182" t="s">
        <v>971</v>
      </c>
    </row>
    <row r="36" spans="1:17" ht="44.25" customHeight="1" x14ac:dyDescent="0.15">
      <c r="A36" s="63">
        <f>A35+1</f>
        <v>4</v>
      </c>
      <c r="B36" s="58" t="str">
        <f>H36</f>
        <v>学校コード</v>
      </c>
      <c r="C36" s="43" t="s">
        <v>11</v>
      </c>
      <c r="D36" s="59" t="s">
        <v>18</v>
      </c>
      <c r="E36" s="60" t="s">
        <v>842</v>
      </c>
      <c r="F36" s="120">
        <f>F35+1</f>
        <v>22</v>
      </c>
      <c r="G36" s="411"/>
      <c r="H36" s="498" t="s">
        <v>837</v>
      </c>
      <c r="I36" s="549"/>
      <c r="J36" s="550"/>
      <c r="K36" s="65"/>
      <c r="L36" s="228"/>
      <c r="P36" s="177">
        <v>123456</v>
      </c>
      <c r="Q36" s="174" t="s">
        <v>911</v>
      </c>
    </row>
    <row r="37" spans="1:17" ht="30" customHeight="1" x14ac:dyDescent="0.15">
      <c r="A37" s="63">
        <f t="shared" ref="A37:A40" si="3">A36+1</f>
        <v>5</v>
      </c>
      <c r="B37" s="58">
        <f t="shared" ref="B37:B39" si="4">I37</f>
        <v>0</v>
      </c>
      <c r="C37" s="43" t="s">
        <v>11</v>
      </c>
      <c r="D37" s="60" t="s">
        <v>845</v>
      </c>
      <c r="E37" s="60" t="s">
        <v>64</v>
      </c>
      <c r="F37" s="120">
        <f>F36+1</f>
        <v>23</v>
      </c>
      <c r="G37" s="411"/>
      <c r="H37" s="419" t="s">
        <v>836</v>
      </c>
      <c r="I37" s="481"/>
      <c r="J37" s="420"/>
      <c r="K37" s="65"/>
      <c r="L37" s="228"/>
      <c r="P37" s="177" t="s">
        <v>856</v>
      </c>
      <c r="Q37" s="174" t="s">
        <v>65</v>
      </c>
    </row>
    <row r="38" spans="1:17" ht="30" customHeight="1" x14ac:dyDescent="0.15">
      <c r="A38" s="63" t="e">
        <f>#REF!+1</f>
        <v>#REF!</v>
      </c>
      <c r="B38" s="58" t="str">
        <f>H38</f>
        <v>専門分野</v>
      </c>
      <c r="C38" s="43" t="s">
        <v>11</v>
      </c>
      <c r="D38" s="59" t="s">
        <v>18</v>
      </c>
      <c r="E38" s="60" t="s">
        <v>64</v>
      </c>
      <c r="F38" s="120">
        <f t="shared" ref="F38:F41" si="5">F37+1</f>
        <v>24</v>
      </c>
      <c r="G38" s="411"/>
      <c r="H38" s="437" t="s">
        <v>66</v>
      </c>
      <c r="I38" s="438"/>
      <c r="J38" s="197" t="s">
        <v>750</v>
      </c>
      <c r="K38" s="65"/>
      <c r="L38" s="235"/>
      <c r="P38" s="177">
        <v>21</v>
      </c>
      <c r="Q38" s="173" t="s">
        <v>1466</v>
      </c>
    </row>
    <row r="39" spans="1:17" ht="30" customHeight="1" x14ac:dyDescent="0.15">
      <c r="A39" s="63" t="e">
        <f t="shared" si="3"/>
        <v>#REF!</v>
      </c>
      <c r="B39" s="58">
        <f t="shared" si="4"/>
        <v>0</v>
      </c>
      <c r="C39" s="43" t="s">
        <v>11</v>
      </c>
      <c r="D39" s="59"/>
      <c r="E39" s="60" t="s">
        <v>2</v>
      </c>
      <c r="F39" s="120">
        <f t="shared" si="5"/>
        <v>25</v>
      </c>
      <c r="G39" s="411"/>
      <c r="H39" s="437"/>
      <c r="I39" s="438"/>
      <c r="J39" s="198" t="s">
        <v>1338</v>
      </c>
      <c r="K39" s="65"/>
      <c r="L39" s="230" t="str">
        <f>IFERROR(IF(L38="","専門分野コードを入力してください",VLOOKUP(L38,専門分野コード!A:D, 4,FALSE)),"専門分野コードを入力してください")</f>
        <v>専門分野コードを入力してください</v>
      </c>
      <c r="P39" s="177" t="s">
        <v>858</v>
      </c>
      <c r="Q39" s="173" t="s">
        <v>1332</v>
      </c>
    </row>
    <row r="40" spans="1:17" ht="30" customHeight="1" x14ac:dyDescent="0.15">
      <c r="A40" s="63" t="e">
        <f t="shared" si="3"/>
        <v>#REF!</v>
      </c>
      <c r="B40" s="58">
        <f t="shared" ref="B40" si="6">I40</f>
        <v>0</v>
      </c>
      <c r="C40" s="43" t="s">
        <v>11</v>
      </c>
      <c r="D40" s="59"/>
      <c r="E40" s="60" t="s">
        <v>2</v>
      </c>
      <c r="F40" s="120">
        <f t="shared" si="5"/>
        <v>26</v>
      </c>
      <c r="G40" s="411"/>
      <c r="H40" s="417"/>
      <c r="I40" s="439"/>
      <c r="J40" s="197" t="s">
        <v>1328</v>
      </c>
      <c r="K40" s="92"/>
      <c r="L40" s="280" t="str">
        <f>IFERROR(IF(L38="","専門分野コードを入力してください",VLOOKUP(L38,専門分野コード!A:E, 5,FALSE)),"専門分野コードを入力してください")</f>
        <v>専門分野コードを入力してください</v>
      </c>
      <c r="O40" s="43" t="s">
        <v>1330</v>
      </c>
      <c r="P40" s="177" t="s">
        <v>1331</v>
      </c>
      <c r="Q40" s="173" t="s">
        <v>1333</v>
      </c>
    </row>
    <row r="41" spans="1:17" ht="30" customHeight="1" x14ac:dyDescent="0.15">
      <c r="A41" s="63" t="e">
        <f>A40+1</f>
        <v>#REF!</v>
      </c>
      <c r="B41" s="58" t="str">
        <f>H41</f>
        <v>審査希望分野</v>
      </c>
      <c r="C41" s="43" t="s">
        <v>11</v>
      </c>
      <c r="D41" s="59" t="s">
        <v>49</v>
      </c>
      <c r="E41" s="60" t="s">
        <v>61</v>
      </c>
      <c r="F41" s="120">
        <f t="shared" si="5"/>
        <v>27</v>
      </c>
      <c r="G41" s="411"/>
      <c r="H41" s="435" t="s">
        <v>1329</v>
      </c>
      <c r="I41" s="509"/>
      <c r="J41" s="198"/>
      <c r="K41" s="92"/>
      <c r="L41" s="227"/>
      <c r="O41" s="43" t="s">
        <v>1331</v>
      </c>
      <c r="P41" s="177" t="s">
        <v>1330</v>
      </c>
      <c r="Q41" s="174" t="s">
        <v>1477</v>
      </c>
    </row>
    <row r="42" spans="1:17" ht="120" customHeight="1" thickBot="1" x14ac:dyDescent="0.2">
      <c r="A42" s="63" t="e">
        <f>A41+1</f>
        <v>#REF!</v>
      </c>
      <c r="B42" s="58">
        <f>H42</f>
        <v>0</v>
      </c>
      <c r="C42" s="43" t="s">
        <v>11</v>
      </c>
      <c r="D42" s="59" t="s">
        <v>846</v>
      </c>
      <c r="E42" s="60" t="s">
        <v>64</v>
      </c>
      <c r="F42" s="120">
        <f>F41+1</f>
        <v>28</v>
      </c>
      <c r="G42" s="545"/>
      <c r="H42" s="510"/>
      <c r="I42" s="511"/>
      <c r="J42" s="203" t="s">
        <v>1334</v>
      </c>
      <c r="K42" s="91"/>
      <c r="L42" s="242"/>
      <c r="P42" s="177"/>
      <c r="Q42" s="174" t="s">
        <v>1478</v>
      </c>
    </row>
    <row r="43" spans="1:17" ht="80.099999999999994" customHeight="1" thickTop="1" thickBot="1" x14ac:dyDescent="0.2">
      <c r="A43" s="63" t="e">
        <f>A39+1</f>
        <v>#REF!</v>
      </c>
      <c r="B43" s="58" t="str">
        <f>H43</f>
        <v>応募時の状況
【※2024年10月10日時点】</v>
      </c>
      <c r="C43" s="43" t="s">
        <v>11</v>
      </c>
      <c r="D43" s="59"/>
      <c r="E43" s="60" t="s">
        <v>2</v>
      </c>
      <c r="F43" s="567">
        <f>F42+1</f>
        <v>29</v>
      </c>
      <c r="G43" s="575" t="s">
        <v>67</v>
      </c>
      <c r="H43" s="529" t="s">
        <v>1468</v>
      </c>
      <c r="I43" s="530"/>
      <c r="J43" s="531"/>
      <c r="K43" s="92"/>
      <c r="L43" s="236" t="str">
        <f>CONCATENATE(K44,K45,K46,K47,K48,K49,K50,K51,K52,K53)</f>
        <v/>
      </c>
      <c r="P43" s="177" t="s">
        <v>68</v>
      </c>
      <c r="Q43" s="173" t="s">
        <v>1479</v>
      </c>
    </row>
    <row r="44" spans="1:17" ht="30" customHeight="1" x14ac:dyDescent="0.15">
      <c r="A44" s="63"/>
      <c r="B44" s="64"/>
      <c r="D44" s="59" t="s">
        <v>69</v>
      </c>
      <c r="E44" s="60" t="s">
        <v>38</v>
      </c>
      <c r="F44" s="567"/>
      <c r="G44" s="575"/>
      <c r="H44" s="551" t="s">
        <v>751</v>
      </c>
      <c r="I44" s="554" t="s">
        <v>752</v>
      </c>
      <c r="J44" s="555"/>
      <c r="K44" s="77" t="str">
        <f>IF(L44="あり",H$44&amp;I44&amp;"
","")</f>
        <v/>
      </c>
      <c r="L44" s="228"/>
      <c r="P44" s="177"/>
      <c r="Q44" s="546" t="s">
        <v>1324</v>
      </c>
    </row>
    <row r="45" spans="1:17" ht="30" customHeight="1" x14ac:dyDescent="0.15">
      <c r="A45" s="63"/>
      <c r="B45" s="64"/>
      <c r="D45" s="59" t="s">
        <v>69</v>
      </c>
      <c r="E45" s="60" t="s">
        <v>38</v>
      </c>
      <c r="F45" s="567"/>
      <c r="G45" s="575"/>
      <c r="H45" s="552"/>
      <c r="I45" s="460" t="s">
        <v>753</v>
      </c>
      <c r="J45" s="536"/>
      <c r="K45" s="77" t="str">
        <f>IF(L45="あり",H$44&amp;I45&amp;"
","")</f>
        <v/>
      </c>
      <c r="L45" s="228"/>
      <c r="P45" s="177" t="s">
        <v>71</v>
      </c>
      <c r="Q45" s="547"/>
    </row>
    <row r="46" spans="1:17" ht="30" customHeight="1" x14ac:dyDescent="0.15">
      <c r="A46" s="63"/>
      <c r="B46" s="64"/>
      <c r="D46" s="59" t="s">
        <v>69</v>
      </c>
      <c r="E46" s="60" t="s">
        <v>38</v>
      </c>
      <c r="F46" s="567"/>
      <c r="G46" s="575"/>
      <c r="H46" s="552"/>
      <c r="I46" s="460" t="s">
        <v>754</v>
      </c>
      <c r="J46" s="536"/>
      <c r="K46" s="77" t="str">
        <f>IF(L46="あり",H$44&amp;I46&amp;"
","")</f>
        <v/>
      </c>
      <c r="L46" s="228"/>
      <c r="P46" s="177"/>
      <c r="Q46" s="547"/>
    </row>
    <row r="47" spans="1:17" ht="30" customHeight="1" x14ac:dyDescent="0.15">
      <c r="A47" s="63"/>
      <c r="B47" s="64"/>
      <c r="D47" s="59" t="s">
        <v>69</v>
      </c>
      <c r="E47" s="60" t="s">
        <v>38</v>
      </c>
      <c r="F47" s="567"/>
      <c r="G47" s="575"/>
      <c r="H47" s="552"/>
      <c r="I47" s="460" t="s">
        <v>1343</v>
      </c>
      <c r="J47" s="536"/>
      <c r="K47" s="77" t="str">
        <f>IF(L47="あり",H$44&amp;"在職中"&amp;"
","")</f>
        <v/>
      </c>
      <c r="L47" s="228"/>
      <c r="P47" s="177" t="s">
        <v>71</v>
      </c>
      <c r="Q47" s="547"/>
    </row>
    <row r="48" spans="1:17" ht="30" customHeight="1" thickBot="1" x14ac:dyDescent="0.2">
      <c r="A48" s="63"/>
      <c r="B48" s="64"/>
      <c r="D48" s="59" t="s">
        <v>69</v>
      </c>
      <c r="E48" s="60" t="s">
        <v>38</v>
      </c>
      <c r="F48" s="567"/>
      <c r="G48" s="575"/>
      <c r="H48" s="553"/>
      <c r="I48" s="537" t="s">
        <v>127</v>
      </c>
      <c r="J48" s="538"/>
      <c r="K48" s="77" t="str">
        <f>IF(L48="あり",H$44&amp;I48&amp;"
","")</f>
        <v/>
      </c>
      <c r="L48" s="228"/>
      <c r="P48" s="177"/>
      <c r="Q48" s="547"/>
    </row>
    <row r="49" spans="1:18" ht="30" customHeight="1" x14ac:dyDescent="0.15">
      <c r="A49" s="63"/>
      <c r="B49" s="64"/>
      <c r="D49" s="59" t="s">
        <v>69</v>
      </c>
      <c r="E49" s="60" t="s">
        <v>38</v>
      </c>
      <c r="F49" s="567"/>
      <c r="G49" s="575"/>
      <c r="H49" s="551" t="s">
        <v>755</v>
      </c>
      <c r="I49" s="554" t="s">
        <v>752</v>
      </c>
      <c r="J49" s="555"/>
      <c r="K49" s="77" t="str">
        <f>IF(L49="あり",H$49&amp;I49&amp;"
","")</f>
        <v/>
      </c>
      <c r="L49" s="228"/>
      <c r="P49" s="177"/>
      <c r="Q49" s="547"/>
    </row>
    <row r="50" spans="1:18" ht="30" customHeight="1" x14ac:dyDescent="0.15">
      <c r="A50" s="63"/>
      <c r="B50" s="64"/>
      <c r="D50" s="59" t="s">
        <v>69</v>
      </c>
      <c r="E50" s="60" t="s">
        <v>38</v>
      </c>
      <c r="F50" s="567"/>
      <c r="G50" s="575"/>
      <c r="H50" s="552"/>
      <c r="I50" s="460" t="s">
        <v>753</v>
      </c>
      <c r="J50" s="536"/>
      <c r="K50" s="77" t="str">
        <f>IF(L50="あり",H$49&amp;I50&amp;"
","")</f>
        <v/>
      </c>
      <c r="L50" s="228"/>
      <c r="P50" s="177" t="s">
        <v>71</v>
      </c>
      <c r="Q50" s="547"/>
    </row>
    <row r="51" spans="1:18" ht="30" customHeight="1" x14ac:dyDescent="0.15">
      <c r="A51" s="63"/>
      <c r="B51" s="64"/>
      <c r="D51" s="59" t="s">
        <v>69</v>
      </c>
      <c r="E51" s="60" t="s">
        <v>38</v>
      </c>
      <c r="F51" s="567"/>
      <c r="G51" s="575"/>
      <c r="H51" s="552"/>
      <c r="I51" s="460" t="s">
        <v>754</v>
      </c>
      <c r="J51" s="536"/>
      <c r="K51" s="77" t="str">
        <f>IF(L51="あり",H$49&amp;I51&amp;"
","")</f>
        <v/>
      </c>
      <c r="L51" s="228"/>
      <c r="P51" s="177"/>
      <c r="Q51" s="547"/>
    </row>
    <row r="52" spans="1:18" ht="37.9" customHeight="1" x14ac:dyDescent="0.15">
      <c r="A52" s="63"/>
      <c r="B52" s="64"/>
      <c r="D52" s="59" t="s">
        <v>69</v>
      </c>
      <c r="E52" s="60" t="s">
        <v>38</v>
      </c>
      <c r="F52" s="567"/>
      <c r="G52" s="575"/>
      <c r="H52" s="552"/>
      <c r="I52" s="460" t="s">
        <v>1496</v>
      </c>
      <c r="J52" s="536"/>
      <c r="K52" s="77" t="str">
        <f>IF(L52="あり",H$49&amp;"在職中"&amp;"
","")</f>
        <v/>
      </c>
      <c r="L52" s="228"/>
      <c r="P52" s="177"/>
      <c r="Q52" s="547"/>
    </row>
    <row r="53" spans="1:18" ht="30" customHeight="1" thickBot="1" x14ac:dyDescent="0.2">
      <c r="A53" s="63"/>
      <c r="B53" s="64"/>
      <c r="D53" s="59" t="s">
        <v>69</v>
      </c>
      <c r="E53" s="60" t="s">
        <v>38</v>
      </c>
      <c r="F53" s="567"/>
      <c r="G53" s="575"/>
      <c r="H53" s="553"/>
      <c r="I53" s="537" t="s">
        <v>127</v>
      </c>
      <c r="J53" s="538"/>
      <c r="K53" s="138" t="str">
        <f>IF(L53="あり",H$49&amp;I53&amp;"
","")</f>
        <v/>
      </c>
      <c r="L53" s="237"/>
      <c r="P53" s="177"/>
      <c r="Q53" s="548"/>
    </row>
    <row r="54" spans="1:18" ht="35.1" customHeight="1" x14ac:dyDescent="0.15">
      <c r="A54" s="63" t="e">
        <f>A43+1</f>
        <v>#REF!</v>
      </c>
      <c r="B54" s="58" t="str">
        <f>H54</f>
        <v>応募時の所属先
【※2024年10月10日時点】</v>
      </c>
      <c r="C54" s="43" t="s">
        <v>11</v>
      </c>
      <c r="D54" s="59" t="s">
        <v>18</v>
      </c>
      <c r="E54" s="60" t="s">
        <v>842</v>
      </c>
      <c r="F54" s="120">
        <f>F43+1</f>
        <v>30</v>
      </c>
      <c r="G54" s="576"/>
      <c r="H54" s="532" t="s">
        <v>1469</v>
      </c>
      <c r="I54" s="533"/>
      <c r="J54" s="534"/>
      <c r="K54" s="72"/>
      <c r="L54" s="229"/>
      <c r="P54" s="177" t="s">
        <v>81</v>
      </c>
      <c r="Q54" s="173" t="s">
        <v>1074</v>
      </c>
    </row>
    <row r="55" spans="1:18" ht="30" customHeight="1" x14ac:dyDescent="0.15">
      <c r="A55" s="71" t="e">
        <f>A54+1</f>
        <v>#REF!</v>
      </c>
      <c r="B55" s="58" t="str">
        <f>H55</f>
        <v>応募時の学位取得状況
【※2024年10月10日時点】</v>
      </c>
      <c r="C55" s="43" t="s">
        <v>11</v>
      </c>
      <c r="D55" s="59" t="s">
        <v>18</v>
      </c>
      <c r="E55" s="60" t="s">
        <v>61</v>
      </c>
      <c r="F55" s="120">
        <f>F54+1</f>
        <v>31</v>
      </c>
      <c r="G55" s="526" t="s">
        <v>765</v>
      </c>
      <c r="H55" s="500" t="s">
        <v>1472</v>
      </c>
      <c r="I55" s="535"/>
      <c r="J55" s="204" t="s">
        <v>763</v>
      </c>
      <c r="K55" s="137"/>
      <c r="L55" s="234"/>
      <c r="P55" s="177" t="s">
        <v>82</v>
      </c>
      <c r="Q55" s="174" t="s">
        <v>1061</v>
      </c>
      <c r="R55" s="78"/>
    </row>
    <row r="56" spans="1:18" ht="30" customHeight="1" x14ac:dyDescent="0.15">
      <c r="A56" s="71" t="e">
        <f t="shared" ref="A56:A57" si="7">A55+1</f>
        <v>#REF!</v>
      </c>
      <c r="B56" s="58">
        <f>I56</f>
        <v>0</v>
      </c>
      <c r="C56" s="67"/>
      <c r="D56" s="59" t="s">
        <v>18</v>
      </c>
      <c r="E56" s="60" t="s">
        <v>61</v>
      </c>
      <c r="F56" s="120">
        <f>F55+1</f>
        <v>32</v>
      </c>
      <c r="G56" s="527"/>
      <c r="H56" s="437"/>
      <c r="I56" s="438"/>
      <c r="J56" s="205" t="s">
        <v>134</v>
      </c>
      <c r="K56" s="133"/>
      <c r="L56" s="231"/>
      <c r="M56" s="79"/>
      <c r="N56" s="78"/>
      <c r="O56" s="79"/>
      <c r="P56" s="177" t="s">
        <v>83</v>
      </c>
      <c r="Q56" s="174" t="s">
        <v>84</v>
      </c>
      <c r="R56" s="78"/>
    </row>
    <row r="57" spans="1:18" ht="30" customHeight="1" x14ac:dyDescent="0.15">
      <c r="A57" s="71" t="e">
        <f t="shared" si="7"/>
        <v>#REF!</v>
      </c>
      <c r="B57" s="58">
        <f>I57</f>
        <v>0</v>
      </c>
      <c r="C57" s="67"/>
      <c r="D57" s="59" t="s">
        <v>18</v>
      </c>
      <c r="E57" s="60" t="s">
        <v>61</v>
      </c>
      <c r="F57" s="121">
        <f>F56+1</f>
        <v>33</v>
      </c>
      <c r="G57" s="528"/>
      <c r="H57" s="503"/>
      <c r="I57" s="504"/>
      <c r="J57" s="206" t="s">
        <v>764</v>
      </c>
      <c r="K57" s="134"/>
      <c r="L57" s="238"/>
      <c r="M57" s="79"/>
      <c r="N57" s="78"/>
      <c r="O57" s="79"/>
      <c r="P57" s="180" t="s">
        <v>85</v>
      </c>
      <c r="Q57" s="175" t="s">
        <v>86</v>
      </c>
      <c r="R57" s="78"/>
    </row>
    <row r="58" spans="1:18" ht="20.100000000000001" customHeight="1" x14ac:dyDescent="0.15">
      <c r="C58" s="43" t="s">
        <v>11</v>
      </c>
      <c r="D58" s="52"/>
      <c r="I58" s="44"/>
      <c r="J58" s="139"/>
    </row>
    <row r="59" spans="1:18" ht="20.100000000000001" customHeight="1" x14ac:dyDescent="0.15">
      <c r="B59" s="43"/>
      <c r="C59" s="43" t="s">
        <v>11</v>
      </c>
      <c r="D59" s="80" t="s">
        <v>1079</v>
      </c>
      <c r="E59" s="81"/>
      <c r="F59" s="78"/>
      <c r="G59" s="78"/>
      <c r="H59" s="78"/>
      <c r="I59" s="78"/>
      <c r="J59" s="78"/>
      <c r="K59" s="81"/>
    </row>
    <row r="60" spans="1:18" ht="20.100000000000001" customHeight="1" x14ac:dyDescent="0.15">
      <c r="C60" s="43" t="s">
        <v>11</v>
      </c>
      <c r="D60" s="80" t="s">
        <v>87</v>
      </c>
      <c r="E60" s="81"/>
      <c r="F60" s="78"/>
      <c r="G60" s="78"/>
      <c r="H60" s="78"/>
      <c r="I60" s="131"/>
      <c r="J60" s="81"/>
      <c r="K60" s="81"/>
    </row>
    <row r="61" spans="1:18" ht="39.950000000000003" customHeight="1" x14ac:dyDescent="0.15">
      <c r="A61" s="53" t="s">
        <v>9</v>
      </c>
      <c r="B61" s="54" t="s">
        <v>13</v>
      </c>
      <c r="C61" s="43" t="s">
        <v>11</v>
      </c>
      <c r="D61" s="44"/>
      <c r="F61" s="82" t="s">
        <v>12</v>
      </c>
      <c r="G61" s="164" t="s">
        <v>100</v>
      </c>
      <c r="H61" s="399" t="s">
        <v>13</v>
      </c>
      <c r="I61" s="400"/>
      <c r="J61" s="401"/>
      <c r="K61" s="75"/>
      <c r="L61" s="152" t="s">
        <v>14</v>
      </c>
      <c r="P61" s="158" t="s">
        <v>15</v>
      </c>
      <c r="Q61" s="56" t="s">
        <v>16</v>
      </c>
    </row>
    <row r="62" spans="1:18" s="86" customFormat="1" ht="30" customHeight="1" x14ac:dyDescent="0.15">
      <c r="A62" s="83" t="s">
        <v>17</v>
      </c>
      <c r="B62" s="58" t="str">
        <f>H62</f>
        <v>国内連絡人</v>
      </c>
      <c r="C62" s="84"/>
      <c r="D62" s="60" t="s">
        <v>846</v>
      </c>
      <c r="E62" s="60" t="s">
        <v>64</v>
      </c>
      <c r="F62" s="119">
        <f>F57+1</f>
        <v>34</v>
      </c>
      <c r="G62" s="393" t="s">
        <v>39</v>
      </c>
      <c r="H62" s="568" t="s">
        <v>757</v>
      </c>
      <c r="I62" s="571" t="s">
        <v>756</v>
      </c>
      <c r="J62" s="572"/>
      <c r="K62" s="85"/>
      <c r="L62" s="234"/>
      <c r="M62" s="87"/>
      <c r="O62" s="87"/>
      <c r="P62" s="181" t="s">
        <v>88</v>
      </c>
      <c r="Q62" s="183" t="s">
        <v>919</v>
      </c>
    </row>
    <row r="63" spans="1:18" s="86" customFormat="1" ht="30" customHeight="1" x14ac:dyDescent="0.15">
      <c r="A63" s="83" t="s">
        <v>17</v>
      </c>
      <c r="B63" s="58" t="e">
        <f>#REF!</f>
        <v>#REF!</v>
      </c>
      <c r="C63" s="84"/>
      <c r="D63" s="60" t="s">
        <v>846</v>
      </c>
      <c r="E63" s="60" t="s">
        <v>64</v>
      </c>
      <c r="F63" s="120">
        <f>F62+1</f>
        <v>35</v>
      </c>
      <c r="G63" s="490"/>
      <c r="H63" s="569"/>
      <c r="I63" s="540" t="s">
        <v>758</v>
      </c>
      <c r="J63" s="541"/>
      <c r="K63" s="88"/>
      <c r="L63" s="237"/>
      <c r="M63" s="87"/>
      <c r="O63" s="87"/>
      <c r="P63" s="177" t="s">
        <v>89</v>
      </c>
      <c r="Q63" s="174" t="s">
        <v>831</v>
      </c>
    </row>
    <row r="64" spans="1:18" s="86" customFormat="1" ht="30" customHeight="1" x14ac:dyDescent="0.15">
      <c r="A64" s="71">
        <v>14</v>
      </c>
      <c r="B64" s="58" t="e">
        <f>#REF!</f>
        <v>#REF!</v>
      </c>
      <c r="C64" s="84"/>
      <c r="D64" s="60" t="s">
        <v>846</v>
      </c>
      <c r="E64" s="60" t="s">
        <v>64</v>
      </c>
      <c r="F64" s="121">
        <f>F63+1</f>
        <v>36</v>
      </c>
      <c r="G64" s="394"/>
      <c r="H64" s="570"/>
      <c r="I64" s="557" t="s">
        <v>759</v>
      </c>
      <c r="J64" s="558"/>
      <c r="K64" s="90"/>
      <c r="L64" s="338"/>
      <c r="M64" s="87"/>
      <c r="O64" s="87"/>
      <c r="P64" s="180" t="s">
        <v>90</v>
      </c>
      <c r="Q64" s="175" t="s">
        <v>57</v>
      </c>
    </row>
    <row r="65" spans="1:17" ht="20.100000000000001" customHeight="1" x14ac:dyDescent="0.15">
      <c r="C65" s="43" t="s">
        <v>11</v>
      </c>
      <c r="D65" s="52"/>
      <c r="I65" s="44"/>
      <c r="J65" s="139"/>
    </row>
    <row r="66" spans="1:17" ht="20.100000000000001" customHeight="1" x14ac:dyDescent="0.15">
      <c r="B66" s="43"/>
      <c r="C66" s="43" t="s">
        <v>11</v>
      </c>
      <c r="D66" s="80" t="s">
        <v>91</v>
      </c>
      <c r="E66" s="81"/>
      <c r="F66" s="78"/>
      <c r="G66" s="78"/>
      <c r="H66" s="78"/>
      <c r="I66" s="78"/>
      <c r="J66" s="78"/>
    </row>
    <row r="67" spans="1:17" ht="20.100000000000001" customHeight="1" x14ac:dyDescent="0.15">
      <c r="C67" s="43" t="s">
        <v>11</v>
      </c>
      <c r="D67" s="80" t="s">
        <v>92</v>
      </c>
      <c r="E67" s="81"/>
      <c r="F67" s="78"/>
      <c r="G67" s="78"/>
      <c r="H67" s="78"/>
      <c r="I67" s="131"/>
      <c r="J67" s="81"/>
    </row>
    <row r="68" spans="1:17" ht="20.100000000000001" customHeight="1" x14ac:dyDescent="0.15">
      <c r="D68" s="80" t="s">
        <v>1086</v>
      </c>
      <c r="E68" s="81"/>
      <c r="F68" s="78"/>
      <c r="G68" s="78"/>
      <c r="H68" s="78"/>
      <c r="I68" s="131"/>
      <c r="J68" s="81"/>
    </row>
    <row r="69" spans="1:17" ht="20.100000000000001" customHeight="1" x14ac:dyDescent="0.15">
      <c r="D69" s="80" t="s">
        <v>1087</v>
      </c>
      <c r="E69" s="81"/>
      <c r="F69" s="78"/>
      <c r="G69" s="78"/>
      <c r="H69" s="78"/>
      <c r="I69" s="131"/>
      <c r="J69" s="81"/>
    </row>
    <row r="70" spans="1:17" ht="39.950000000000003" customHeight="1" x14ac:dyDescent="0.15">
      <c r="A70" s="53" t="s">
        <v>9</v>
      </c>
      <c r="B70" s="54" t="s">
        <v>13</v>
      </c>
      <c r="C70" s="43" t="s">
        <v>11</v>
      </c>
      <c r="D70" s="44"/>
      <c r="F70" s="53" t="s">
        <v>12</v>
      </c>
      <c r="G70" s="164" t="s">
        <v>100</v>
      </c>
      <c r="H70" s="399" t="s">
        <v>13</v>
      </c>
      <c r="I70" s="400"/>
      <c r="J70" s="401"/>
      <c r="K70" s="55"/>
      <c r="L70" s="151" t="s">
        <v>14</v>
      </c>
      <c r="P70" s="158" t="s">
        <v>15</v>
      </c>
      <c r="Q70" s="56" t="s">
        <v>16</v>
      </c>
    </row>
    <row r="71" spans="1:17" ht="30" customHeight="1" x14ac:dyDescent="0.15">
      <c r="A71" s="61">
        <v>15</v>
      </c>
      <c r="B71" s="58" t="str">
        <f>H71</f>
        <v>推薦者
（1人目）</v>
      </c>
      <c r="C71" s="43" t="s">
        <v>11</v>
      </c>
      <c r="D71" s="59" t="s">
        <v>18</v>
      </c>
      <c r="E71" s="60" t="s">
        <v>64</v>
      </c>
      <c r="F71" s="119">
        <f>F64+1</f>
        <v>37</v>
      </c>
      <c r="G71" s="393" t="s">
        <v>93</v>
      </c>
      <c r="H71" s="568" t="s">
        <v>1045</v>
      </c>
      <c r="I71" s="571" t="s">
        <v>756</v>
      </c>
      <c r="J71" s="572"/>
      <c r="K71" s="62"/>
      <c r="L71" s="234"/>
      <c r="P71" s="181" t="s">
        <v>94</v>
      </c>
      <c r="Q71" s="183" t="s">
        <v>972</v>
      </c>
    </row>
    <row r="72" spans="1:17" ht="30" customHeight="1" x14ac:dyDescent="0.15">
      <c r="A72" s="63">
        <f>A71+1</f>
        <v>16</v>
      </c>
      <c r="B72" s="58" t="e">
        <f>#REF!</f>
        <v>#REF!</v>
      </c>
      <c r="C72" s="43" t="s">
        <v>11</v>
      </c>
      <c r="D72" s="59" t="s">
        <v>18</v>
      </c>
      <c r="E72" s="60" t="s">
        <v>19</v>
      </c>
      <c r="F72" s="120">
        <f>F71+1</f>
        <v>38</v>
      </c>
      <c r="G72" s="490"/>
      <c r="H72" s="569"/>
      <c r="I72" s="540" t="s">
        <v>760</v>
      </c>
      <c r="J72" s="541"/>
      <c r="K72" s="65"/>
      <c r="L72" s="228"/>
      <c r="P72" s="177" t="s">
        <v>830</v>
      </c>
      <c r="Q72" s="184" t="s">
        <v>1088</v>
      </c>
    </row>
    <row r="73" spans="1:17" ht="30" customHeight="1" x14ac:dyDescent="0.15">
      <c r="A73" s="63"/>
      <c r="B73" s="58"/>
      <c r="D73" s="59" t="s">
        <v>18</v>
      </c>
      <c r="E73" s="60" t="s">
        <v>19</v>
      </c>
      <c r="F73" s="120">
        <f t="shared" ref="F73:F74" si="8">F72+1</f>
        <v>39</v>
      </c>
      <c r="G73" s="524"/>
      <c r="H73" s="569"/>
      <c r="I73" s="540" t="s">
        <v>761</v>
      </c>
      <c r="J73" s="541"/>
      <c r="K73" s="65"/>
      <c r="L73" s="228"/>
      <c r="P73" s="177" t="s">
        <v>829</v>
      </c>
      <c r="Q73" s="184" t="s">
        <v>943</v>
      </c>
    </row>
    <row r="74" spans="1:17" ht="30" customHeight="1" x14ac:dyDescent="0.15">
      <c r="A74" s="63">
        <f>A72+1</f>
        <v>17</v>
      </c>
      <c r="B74" s="58" t="e">
        <f>#REF!</f>
        <v>#REF!</v>
      </c>
      <c r="C74" s="86"/>
      <c r="D74" s="59" t="s">
        <v>18</v>
      </c>
      <c r="E74" s="60" t="s">
        <v>19</v>
      </c>
      <c r="F74" s="120">
        <f t="shared" si="8"/>
        <v>40</v>
      </c>
      <c r="G74" s="89" t="s">
        <v>39</v>
      </c>
      <c r="H74" s="570"/>
      <c r="I74" s="557" t="s">
        <v>762</v>
      </c>
      <c r="J74" s="558"/>
      <c r="K74" s="72"/>
      <c r="L74" s="239"/>
      <c r="P74" s="177" t="s">
        <v>95</v>
      </c>
      <c r="Q74" s="222" t="s">
        <v>920</v>
      </c>
    </row>
    <row r="75" spans="1:17" ht="30" customHeight="1" x14ac:dyDescent="0.15">
      <c r="A75" s="63">
        <f>A74+1</f>
        <v>18</v>
      </c>
      <c r="B75" s="58" t="str">
        <f>H75</f>
        <v>推薦者
（2人目）</v>
      </c>
      <c r="D75" s="59" t="s">
        <v>18</v>
      </c>
      <c r="E75" s="60" t="s">
        <v>64</v>
      </c>
      <c r="F75" s="122">
        <f>F74+1</f>
        <v>41</v>
      </c>
      <c r="G75" s="490" t="s">
        <v>93</v>
      </c>
      <c r="H75" s="573" t="s">
        <v>1046</v>
      </c>
      <c r="I75" s="480" t="s">
        <v>756</v>
      </c>
      <c r="J75" s="574"/>
      <c r="K75" s="92"/>
      <c r="L75" s="227"/>
      <c r="P75" s="177" t="s">
        <v>96</v>
      </c>
      <c r="Q75" s="183" t="s">
        <v>972</v>
      </c>
    </row>
    <row r="76" spans="1:17" ht="30" customHeight="1" x14ac:dyDescent="0.15">
      <c r="A76" s="71">
        <f>A75+1</f>
        <v>19</v>
      </c>
      <c r="B76" s="58" t="str">
        <f t="shared" ref="B76:B78" si="9">I76</f>
        <v>所属機関</v>
      </c>
      <c r="D76" s="59" t="s">
        <v>18</v>
      </c>
      <c r="E76" s="60" t="s">
        <v>19</v>
      </c>
      <c r="F76" s="122">
        <f t="shared" ref="F76:F78" si="10">F75+1</f>
        <v>42</v>
      </c>
      <c r="G76" s="490"/>
      <c r="H76" s="569"/>
      <c r="I76" s="540" t="s">
        <v>760</v>
      </c>
      <c r="J76" s="541"/>
      <c r="K76" s="65"/>
      <c r="L76" s="228"/>
      <c r="P76" s="177" t="s">
        <v>1049</v>
      </c>
      <c r="Q76" s="184" t="s">
        <v>1088</v>
      </c>
    </row>
    <row r="77" spans="1:17" ht="30" customHeight="1" x14ac:dyDescent="0.15">
      <c r="A77" s="71"/>
      <c r="B77" s="58"/>
      <c r="D77" s="59" t="s">
        <v>18</v>
      </c>
      <c r="E77" s="60" t="s">
        <v>19</v>
      </c>
      <c r="F77" s="122">
        <f t="shared" si="10"/>
        <v>43</v>
      </c>
      <c r="G77" s="524"/>
      <c r="H77" s="569"/>
      <c r="I77" s="540" t="s">
        <v>761</v>
      </c>
      <c r="J77" s="541"/>
      <c r="K77" s="129"/>
      <c r="L77" s="237"/>
      <c r="P77" s="185" t="s">
        <v>832</v>
      </c>
      <c r="Q77" s="184" t="s">
        <v>943</v>
      </c>
    </row>
    <row r="78" spans="1:17" ht="30" customHeight="1" x14ac:dyDescent="0.15">
      <c r="A78" s="71">
        <f>A76+1</f>
        <v>20</v>
      </c>
      <c r="B78" s="58" t="str">
        <f t="shared" si="9"/>
        <v>メールアドレス</v>
      </c>
      <c r="C78" s="86"/>
      <c r="D78" s="59" t="s">
        <v>18</v>
      </c>
      <c r="E78" s="60" t="s">
        <v>19</v>
      </c>
      <c r="F78" s="121">
        <f t="shared" si="10"/>
        <v>44</v>
      </c>
      <c r="G78" s="89" t="s">
        <v>39</v>
      </c>
      <c r="H78" s="570"/>
      <c r="I78" s="557" t="s">
        <v>759</v>
      </c>
      <c r="J78" s="558"/>
      <c r="K78" s="72"/>
      <c r="L78" s="239"/>
      <c r="P78" s="180" t="s">
        <v>97</v>
      </c>
      <c r="Q78" s="243" t="s">
        <v>920</v>
      </c>
    </row>
    <row r="79" spans="1:17" ht="20.100000000000001" customHeight="1" x14ac:dyDescent="0.15">
      <c r="C79" s="43" t="s">
        <v>11</v>
      </c>
      <c r="D79" s="52"/>
      <c r="I79" s="44"/>
      <c r="J79" s="139"/>
    </row>
    <row r="80" spans="1:17" ht="20.100000000000001" customHeight="1" x14ac:dyDescent="0.15">
      <c r="B80" s="43"/>
      <c r="C80" s="43" t="s">
        <v>11</v>
      </c>
      <c r="D80" s="52" t="s">
        <v>98</v>
      </c>
      <c r="I80" s="43"/>
      <c r="J80" s="43"/>
    </row>
    <row r="81" spans="1:17" ht="20.100000000000001" customHeight="1" x14ac:dyDescent="0.15">
      <c r="C81" s="43" t="s">
        <v>11</v>
      </c>
      <c r="D81" s="52" t="s">
        <v>99</v>
      </c>
    </row>
    <row r="82" spans="1:17" ht="39.950000000000003" customHeight="1" x14ac:dyDescent="0.15">
      <c r="A82" s="53" t="s">
        <v>9</v>
      </c>
      <c r="B82" s="54" t="s">
        <v>13</v>
      </c>
      <c r="C82" s="43" t="s">
        <v>11</v>
      </c>
      <c r="D82" s="44"/>
      <c r="F82" s="94" t="s">
        <v>12</v>
      </c>
      <c r="G82" s="164" t="s">
        <v>100</v>
      </c>
      <c r="H82" s="399" t="s">
        <v>13</v>
      </c>
      <c r="I82" s="400"/>
      <c r="J82" s="401"/>
      <c r="K82" s="55"/>
      <c r="L82" s="151" t="s">
        <v>14</v>
      </c>
      <c r="P82" s="158" t="s">
        <v>15</v>
      </c>
      <c r="Q82" s="56" t="s">
        <v>16</v>
      </c>
    </row>
    <row r="83" spans="1:17" ht="30" customHeight="1" x14ac:dyDescent="0.15">
      <c r="A83" s="61">
        <v>21</v>
      </c>
      <c r="B83" s="58" t="e">
        <f>#REF!</f>
        <v>#REF!</v>
      </c>
      <c r="C83" s="43" t="s">
        <v>11</v>
      </c>
      <c r="D83" s="59" t="s">
        <v>18</v>
      </c>
      <c r="E83" s="60" t="s">
        <v>38</v>
      </c>
      <c r="F83" s="119">
        <f>F78+1</f>
        <v>45</v>
      </c>
      <c r="G83" s="393" t="s">
        <v>801</v>
      </c>
      <c r="H83" s="513" t="s">
        <v>1013</v>
      </c>
      <c r="I83" s="501" t="s">
        <v>766</v>
      </c>
      <c r="J83" s="502"/>
      <c r="K83" s="62"/>
      <c r="L83" s="244"/>
      <c r="P83" s="178" t="s">
        <v>102</v>
      </c>
      <c r="Q83" s="182" t="s">
        <v>1066</v>
      </c>
    </row>
    <row r="84" spans="1:17" ht="30" customHeight="1" x14ac:dyDescent="0.15">
      <c r="A84" s="63">
        <f t="shared" ref="A84:A94" si="11">A83+1</f>
        <v>22</v>
      </c>
      <c r="B84" s="58" t="str">
        <f>I84</f>
        <v>語学能力試験名</v>
      </c>
      <c r="C84" s="43" t="s">
        <v>11</v>
      </c>
      <c r="D84" s="60" t="s">
        <v>846</v>
      </c>
      <c r="E84" s="60" t="s">
        <v>38</v>
      </c>
      <c r="F84" s="120">
        <f>F83+1</f>
        <v>46</v>
      </c>
      <c r="G84" s="490"/>
      <c r="H84" s="514"/>
      <c r="I84" s="252" t="s">
        <v>775</v>
      </c>
      <c r="J84" s="207" t="s">
        <v>776</v>
      </c>
      <c r="K84" s="65"/>
      <c r="L84" s="231"/>
      <c r="P84" s="177" t="s">
        <v>1083</v>
      </c>
      <c r="Q84" s="170" t="s">
        <v>944</v>
      </c>
    </row>
    <row r="85" spans="1:17" ht="33.75" customHeight="1" x14ac:dyDescent="0.15">
      <c r="A85" s="63">
        <f t="shared" si="11"/>
        <v>23</v>
      </c>
      <c r="B85" s="58" t="str">
        <f>I85</f>
        <v>使用言語名</v>
      </c>
      <c r="C85" s="43" t="s">
        <v>11</v>
      </c>
      <c r="D85" s="60" t="s">
        <v>846</v>
      </c>
      <c r="E85" s="60" t="s">
        <v>19</v>
      </c>
      <c r="F85" s="120">
        <f t="shared" ref="F85:F88" si="12">F84+1</f>
        <v>47</v>
      </c>
      <c r="G85" s="490"/>
      <c r="H85" s="514"/>
      <c r="I85" s="252" t="s">
        <v>818</v>
      </c>
      <c r="J85" s="207" t="s">
        <v>778</v>
      </c>
      <c r="K85" s="65"/>
      <c r="L85" s="228"/>
      <c r="P85" s="177" t="s">
        <v>1082</v>
      </c>
      <c r="Q85" s="171" t="s">
        <v>1067</v>
      </c>
    </row>
    <row r="86" spans="1:17" ht="30" customHeight="1" x14ac:dyDescent="0.15">
      <c r="A86" s="63">
        <f t="shared" si="11"/>
        <v>24</v>
      </c>
      <c r="B86" s="58" t="str">
        <f>I86</f>
        <v>語学能力試験名</v>
      </c>
      <c r="C86" s="43" t="s">
        <v>11</v>
      </c>
      <c r="D86" s="60" t="s">
        <v>846</v>
      </c>
      <c r="E86" s="60" t="s">
        <v>19</v>
      </c>
      <c r="F86" s="120">
        <f t="shared" si="12"/>
        <v>48</v>
      </c>
      <c r="G86" s="490"/>
      <c r="H86" s="514"/>
      <c r="I86" s="252" t="s">
        <v>775</v>
      </c>
      <c r="J86" s="207" t="s">
        <v>777</v>
      </c>
      <c r="K86" s="65"/>
      <c r="L86" s="228"/>
      <c r="P86" s="177" t="s">
        <v>1081</v>
      </c>
      <c r="Q86" s="171" t="s">
        <v>1068</v>
      </c>
    </row>
    <row r="87" spans="1:17" ht="48" customHeight="1" x14ac:dyDescent="0.15">
      <c r="A87" s="63">
        <f t="shared" si="11"/>
        <v>25</v>
      </c>
      <c r="B87" s="58" t="e">
        <f>#REF!</f>
        <v>#REF!</v>
      </c>
      <c r="C87" s="43" t="s">
        <v>11</v>
      </c>
      <c r="D87" s="59" t="s">
        <v>18</v>
      </c>
      <c r="E87" s="60" t="s">
        <v>61</v>
      </c>
      <c r="F87" s="120">
        <f t="shared" si="12"/>
        <v>49</v>
      </c>
      <c r="G87" s="490"/>
      <c r="H87" s="514"/>
      <c r="I87" s="477" t="s">
        <v>767</v>
      </c>
      <c r="J87" s="478"/>
      <c r="K87" s="65"/>
      <c r="L87" s="231"/>
      <c r="P87" s="177" t="s">
        <v>986</v>
      </c>
      <c r="Q87" s="254" t="s">
        <v>987</v>
      </c>
    </row>
    <row r="88" spans="1:17" ht="60" customHeight="1" x14ac:dyDescent="0.15">
      <c r="A88" s="63">
        <f t="shared" si="11"/>
        <v>26</v>
      </c>
      <c r="B88" s="58" t="e">
        <f>#REF!</f>
        <v>#REF!</v>
      </c>
      <c r="C88" s="43" t="s">
        <v>11</v>
      </c>
      <c r="D88" s="60" t="s">
        <v>846</v>
      </c>
      <c r="E88" s="60" t="s">
        <v>61</v>
      </c>
      <c r="F88" s="120">
        <f t="shared" si="12"/>
        <v>50</v>
      </c>
      <c r="G88" s="490"/>
      <c r="H88" s="515"/>
      <c r="I88" s="504" t="s">
        <v>989</v>
      </c>
      <c r="J88" s="580"/>
      <c r="K88" s="256"/>
      <c r="L88" s="246"/>
      <c r="P88" s="177" t="s">
        <v>1105</v>
      </c>
      <c r="Q88" s="254" t="s">
        <v>1059</v>
      </c>
    </row>
    <row r="89" spans="1:17" ht="90" x14ac:dyDescent="0.15">
      <c r="A89" s="61">
        <v>21</v>
      </c>
      <c r="B89" s="58" t="e">
        <f>#REF!</f>
        <v>#REF!</v>
      </c>
      <c r="C89" s="43" t="s">
        <v>11</v>
      </c>
      <c r="D89" s="59" t="s">
        <v>49</v>
      </c>
      <c r="E89" s="60" t="s">
        <v>38</v>
      </c>
      <c r="F89" s="120">
        <f>F88+1</f>
        <v>51</v>
      </c>
      <c r="G89" s="490"/>
      <c r="H89" s="514" t="s">
        <v>1014</v>
      </c>
      <c r="I89" s="578" t="s">
        <v>766</v>
      </c>
      <c r="J89" s="579"/>
      <c r="K89" s="92"/>
      <c r="L89" s="240"/>
      <c r="P89" s="177" t="s">
        <v>105</v>
      </c>
      <c r="Q89" s="182" t="s">
        <v>1093</v>
      </c>
    </row>
    <row r="90" spans="1:17" ht="30" customHeight="1" x14ac:dyDescent="0.15">
      <c r="A90" s="63">
        <f t="shared" si="11"/>
        <v>22</v>
      </c>
      <c r="B90" s="58" t="str">
        <f>I90</f>
        <v>語学能力試験名</v>
      </c>
      <c r="C90" s="43" t="s">
        <v>11</v>
      </c>
      <c r="D90" s="60" t="s">
        <v>846</v>
      </c>
      <c r="E90" s="60" t="s">
        <v>38</v>
      </c>
      <c r="F90" s="120">
        <f>F89+1</f>
        <v>52</v>
      </c>
      <c r="G90" s="490"/>
      <c r="H90" s="514"/>
      <c r="I90" s="252" t="s">
        <v>775</v>
      </c>
      <c r="J90" s="207" t="s">
        <v>776</v>
      </c>
      <c r="K90" s="65"/>
      <c r="L90" s="231"/>
      <c r="P90" s="177" t="s">
        <v>1080</v>
      </c>
      <c r="Q90" s="170" t="s">
        <v>944</v>
      </c>
    </row>
    <row r="91" spans="1:17" ht="33.75" customHeight="1" x14ac:dyDescent="0.15">
      <c r="A91" s="63">
        <f t="shared" si="11"/>
        <v>23</v>
      </c>
      <c r="B91" s="58" t="str">
        <f>I91</f>
        <v>使用言語名</v>
      </c>
      <c r="C91" s="43" t="s">
        <v>11</v>
      </c>
      <c r="D91" s="60" t="s">
        <v>846</v>
      </c>
      <c r="E91" s="60" t="s">
        <v>19</v>
      </c>
      <c r="F91" s="120">
        <f t="shared" ref="F91:F92" si="13">F90+1</f>
        <v>53</v>
      </c>
      <c r="G91" s="490"/>
      <c r="H91" s="514"/>
      <c r="I91" s="252" t="s">
        <v>818</v>
      </c>
      <c r="J91" s="207" t="s">
        <v>101</v>
      </c>
      <c r="K91" s="65"/>
      <c r="L91" s="228"/>
      <c r="P91" s="177" t="s">
        <v>106</v>
      </c>
      <c r="Q91" s="171" t="s">
        <v>1067</v>
      </c>
    </row>
    <row r="92" spans="1:17" ht="30" customHeight="1" x14ac:dyDescent="0.15">
      <c r="A92" s="63">
        <f t="shared" si="11"/>
        <v>24</v>
      </c>
      <c r="B92" s="58" t="str">
        <f>I92</f>
        <v>語学能力試験名</v>
      </c>
      <c r="C92" s="43" t="s">
        <v>11</v>
      </c>
      <c r="D92" s="60" t="s">
        <v>846</v>
      </c>
      <c r="E92" s="60" t="s">
        <v>19</v>
      </c>
      <c r="F92" s="120">
        <f t="shared" si="13"/>
        <v>54</v>
      </c>
      <c r="G92" s="490"/>
      <c r="H92" s="514"/>
      <c r="I92" s="252" t="s">
        <v>775</v>
      </c>
      <c r="J92" s="207" t="s">
        <v>777</v>
      </c>
      <c r="K92" s="65"/>
      <c r="L92" s="228"/>
      <c r="P92" s="177" t="s">
        <v>107</v>
      </c>
      <c r="Q92" s="171" t="s">
        <v>1068</v>
      </c>
    </row>
    <row r="93" spans="1:17" ht="48" customHeight="1" x14ac:dyDescent="0.15">
      <c r="A93" s="63">
        <f>A92+1</f>
        <v>25</v>
      </c>
      <c r="B93" s="58" t="e">
        <f>#REF!</f>
        <v>#REF!</v>
      </c>
      <c r="C93" s="43" t="s">
        <v>11</v>
      </c>
      <c r="D93" s="60" t="s">
        <v>846</v>
      </c>
      <c r="E93" s="60" t="s">
        <v>61</v>
      </c>
      <c r="F93" s="120">
        <f>F92+1</f>
        <v>55</v>
      </c>
      <c r="G93" s="490"/>
      <c r="H93" s="514"/>
      <c r="I93" s="477" t="s">
        <v>767</v>
      </c>
      <c r="J93" s="478"/>
      <c r="K93" s="129"/>
      <c r="L93" s="231"/>
      <c r="P93" s="177" t="s">
        <v>973</v>
      </c>
      <c r="Q93" s="254" t="s">
        <v>987</v>
      </c>
    </row>
    <row r="94" spans="1:17" ht="60" customHeight="1" x14ac:dyDescent="0.15">
      <c r="A94" s="63">
        <f t="shared" si="11"/>
        <v>26</v>
      </c>
      <c r="B94" s="58" t="e">
        <f>#REF!</f>
        <v>#REF!</v>
      </c>
      <c r="C94" s="43" t="s">
        <v>11</v>
      </c>
      <c r="D94" s="60" t="s">
        <v>846</v>
      </c>
      <c r="E94" s="60" t="s">
        <v>61</v>
      </c>
      <c r="F94" s="121">
        <f t="shared" ref="F94" si="14">F93+1</f>
        <v>56</v>
      </c>
      <c r="G94" s="394"/>
      <c r="H94" s="515"/>
      <c r="I94" s="504" t="s">
        <v>989</v>
      </c>
      <c r="J94" s="580"/>
      <c r="K94" s="256"/>
      <c r="L94" s="246"/>
      <c r="P94" s="180" t="s">
        <v>1089</v>
      </c>
      <c r="Q94" s="266" t="s">
        <v>1072</v>
      </c>
    </row>
    <row r="95" spans="1:17" ht="20.100000000000001" customHeight="1" x14ac:dyDescent="0.15">
      <c r="C95" s="86"/>
      <c r="D95" s="52"/>
      <c r="I95" s="44"/>
      <c r="J95" s="139"/>
      <c r="P95" s="159"/>
      <c r="Q95" s="93"/>
    </row>
    <row r="96" spans="1:17" ht="20.100000000000001" customHeight="1" x14ac:dyDescent="0.15">
      <c r="B96" s="43"/>
      <c r="C96" s="43" t="s">
        <v>11</v>
      </c>
      <c r="D96" s="80" t="s">
        <v>108</v>
      </c>
      <c r="I96" s="43"/>
      <c r="J96" s="43"/>
    </row>
    <row r="97" spans="1:17" ht="20.100000000000001" customHeight="1" x14ac:dyDescent="0.15">
      <c r="C97" s="43" t="s">
        <v>11</v>
      </c>
      <c r="D97" s="52" t="s">
        <v>1048</v>
      </c>
    </row>
    <row r="98" spans="1:17" ht="39.950000000000003" customHeight="1" x14ac:dyDescent="0.15">
      <c r="A98" s="53" t="s">
        <v>9</v>
      </c>
      <c r="B98" s="54" t="s">
        <v>13</v>
      </c>
      <c r="C98" s="43" t="s">
        <v>11</v>
      </c>
      <c r="D98" s="44"/>
      <c r="F98" s="94" t="s">
        <v>12</v>
      </c>
      <c r="G98" s="164" t="s">
        <v>100</v>
      </c>
      <c r="H98" s="399" t="s">
        <v>13</v>
      </c>
      <c r="I98" s="400"/>
      <c r="J98" s="401"/>
      <c r="K98" s="55"/>
      <c r="L98" s="151" t="s">
        <v>14</v>
      </c>
      <c r="P98" s="158" t="s">
        <v>15</v>
      </c>
      <c r="Q98" s="56" t="s">
        <v>16</v>
      </c>
    </row>
    <row r="99" spans="1:17" ht="55.5" customHeight="1" x14ac:dyDescent="0.15">
      <c r="A99" s="63" t="e">
        <f>#REF!+1</f>
        <v>#REF!</v>
      </c>
      <c r="B99" s="58">
        <f>I99</f>
        <v>0</v>
      </c>
      <c r="C99" s="43" t="s">
        <v>11</v>
      </c>
      <c r="D99" s="59" t="s">
        <v>18</v>
      </c>
      <c r="E99" s="60" t="s">
        <v>19</v>
      </c>
      <c r="F99" s="120">
        <f>F94+1</f>
        <v>57</v>
      </c>
      <c r="G99" s="490" t="s">
        <v>833</v>
      </c>
      <c r="H99" s="437" t="s">
        <v>859</v>
      </c>
      <c r="I99" s="438"/>
      <c r="J99" s="210" t="s">
        <v>823</v>
      </c>
      <c r="K99" s="65"/>
      <c r="L99" s="234"/>
      <c r="P99" s="185" t="s">
        <v>856</v>
      </c>
      <c r="Q99" s="267" t="s">
        <v>1060</v>
      </c>
    </row>
    <row r="100" spans="1:17" ht="30" customHeight="1" x14ac:dyDescent="0.15">
      <c r="A100" s="63" t="e">
        <f>#REF!+1</f>
        <v>#REF!</v>
      </c>
      <c r="B100" s="58">
        <f>I100</f>
        <v>0</v>
      </c>
      <c r="C100" s="43" t="s">
        <v>11</v>
      </c>
      <c r="D100" s="59" t="s">
        <v>18</v>
      </c>
      <c r="E100" s="60" t="s">
        <v>38</v>
      </c>
      <c r="F100" s="120">
        <f>F99+1</f>
        <v>58</v>
      </c>
      <c r="G100" s="490"/>
      <c r="H100" s="417"/>
      <c r="I100" s="439"/>
      <c r="J100" s="207" t="s">
        <v>768</v>
      </c>
      <c r="K100" s="65"/>
      <c r="L100" s="227"/>
      <c r="P100" s="185" t="s">
        <v>857</v>
      </c>
      <c r="Q100" s="186"/>
    </row>
    <row r="101" spans="1:17" ht="30" customHeight="1" x14ac:dyDescent="0.15">
      <c r="A101" s="63" t="e">
        <f>A99+1</f>
        <v>#REF!</v>
      </c>
      <c r="B101" s="58" t="str">
        <f>H101</f>
        <v>成績証明書におけるGPA表示の有無</v>
      </c>
      <c r="C101" s="43" t="s">
        <v>11</v>
      </c>
      <c r="D101" s="95" t="s">
        <v>18</v>
      </c>
      <c r="E101" s="96" t="s">
        <v>61</v>
      </c>
      <c r="F101" s="120">
        <f>F100+1</f>
        <v>59</v>
      </c>
      <c r="G101" s="490"/>
      <c r="H101" s="539" t="s">
        <v>113</v>
      </c>
      <c r="I101" s="540"/>
      <c r="J101" s="541"/>
      <c r="K101" s="65"/>
      <c r="L101" s="228"/>
      <c r="P101" s="177" t="s">
        <v>114</v>
      </c>
      <c r="Q101" s="174" t="s">
        <v>1116</v>
      </c>
    </row>
    <row r="102" spans="1:17" ht="58.5" customHeight="1" x14ac:dyDescent="0.15">
      <c r="A102" s="63" t="e">
        <f>A103+1</f>
        <v>#REF!</v>
      </c>
      <c r="B102" s="58" t="str">
        <f>H102</f>
        <v>GPA（4.00満点中）</v>
      </c>
      <c r="D102" s="59" t="s">
        <v>18</v>
      </c>
      <c r="E102" s="60" t="s">
        <v>19</v>
      </c>
      <c r="F102" s="120">
        <f>F101+1</f>
        <v>60</v>
      </c>
      <c r="G102" s="490"/>
      <c r="H102" s="539" t="s">
        <v>112</v>
      </c>
      <c r="I102" s="540"/>
      <c r="J102" s="541"/>
      <c r="K102" s="65"/>
      <c r="L102" s="228"/>
      <c r="P102" s="177">
        <v>3.87</v>
      </c>
      <c r="Q102" s="174" t="s">
        <v>1452</v>
      </c>
    </row>
    <row r="103" spans="1:17" ht="51" customHeight="1" x14ac:dyDescent="0.15">
      <c r="A103" s="71" t="e">
        <f>#REF!+1</f>
        <v>#REF!</v>
      </c>
      <c r="B103" s="58" t="str">
        <f>H103</f>
        <v>GPA算出にかかる説明</v>
      </c>
      <c r="C103" s="43" t="s">
        <v>11</v>
      </c>
      <c r="D103" s="95" t="s">
        <v>49</v>
      </c>
      <c r="E103" s="96" t="s">
        <v>38</v>
      </c>
      <c r="F103" s="121">
        <f>F102+1</f>
        <v>61</v>
      </c>
      <c r="G103" s="394"/>
      <c r="H103" s="556" t="s">
        <v>1117</v>
      </c>
      <c r="I103" s="557"/>
      <c r="J103" s="558"/>
      <c r="K103" s="72"/>
      <c r="L103" s="229"/>
      <c r="P103" s="187" t="s">
        <v>1115</v>
      </c>
      <c r="Q103" s="188" t="s">
        <v>1119</v>
      </c>
    </row>
    <row r="104" spans="1:17" ht="20.100000000000001" customHeight="1" x14ac:dyDescent="0.15">
      <c r="B104" s="43"/>
      <c r="C104" s="43" t="s">
        <v>11</v>
      </c>
      <c r="D104" s="52"/>
      <c r="I104" s="43"/>
      <c r="J104" s="167"/>
    </row>
    <row r="105" spans="1:17" ht="20.100000000000001" customHeight="1" x14ac:dyDescent="0.15">
      <c r="B105" s="43"/>
      <c r="C105" s="43" t="s">
        <v>11</v>
      </c>
      <c r="D105" s="52" t="s">
        <v>115</v>
      </c>
      <c r="I105" s="43"/>
      <c r="J105" s="43"/>
    </row>
    <row r="106" spans="1:17" ht="20.100000000000001" customHeight="1" x14ac:dyDescent="0.15">
      <c r="C106" s="43" t="s">
        <v>11</v>
      </c>
      <c r="D106" s="80" t="s">
        <v>1433</v>
      </c>
      <c r="I106" s="44"/>
    </row>
    <row r="107" spans="1:17" ht="20.100000000000001" customHeight="1" x14ac:dyDescent="0.15">
      <c r="C107" s="43" t="s">
        <v>11</v>
      </c>
      <c r="D107" s="329" t="s">
        <v>1480</v>
      </c>
      <c r="E107" s="330"/>
      <c r="F107" s="331"/>
      <c r="G107" s="331"/>
      <c r="H107" s="331"/>
      <c r="I107" s="332"/>
      <c r="J107" s="330"/>
      <c r="K107" s="330"/>
      <c r="L107" s="333"/>
    </row>
    <row r="108" spans="1:17" ht="20.100000000000001" customHeight="1" x14ac:dyDescent="0.15">
      <c r="C108" s="43" t="s">
        <v>11</v>
      </c>
      <c r="D108" s="80" t="s">
        <v>1432</v>
      </c>
      <c r="I108" s="44"/>
      <c r="J108" s="165"/>
    </row>
    <row r="109" spans="1:17" ht="39.950000000000003" customHeight="1" x14ac:dyDescent="0.15">
      <c r="A109" s="53" t="s">
        <v>9</v>
      </c>
      <c r="B109" s="54" t="s">
        <v>13</v>
      </c>
      <c r="C109" s="43" t="s">
        <v>11</v>
      </c>
      <c r="D109" s="44"/>
      <c r="F109" s="94" t="s">
        <v>12</v>
      </c>
      <c r="G109" s="164" t="s">
        <v>100</v>
      </c>
      <c r="H109" s="399" t="s">
        <v>13</v>
      </c>
      <c r="I109" s="400"/>
      <c r="J109" s="401"/>
      <c r="K109" s="55"/>
      <c r="L109" s="151" t="s">
        <v>14</v>
      </c>
      <c r="P109" s="160" t="s">
        <v>15</v>
      </c>
      <c r="Q109" s="97" t="s">
        <v>16</v>
      </c>
    </row>
    <row r="110" spans="1:17" ht="30" customHeight="1" x14ac:dyDescent="0.15">
      <c r="A110" s="61">
        <v>46</v>
      </c>
      <c r="B110" s="58" t="str">
        <f>H110</f>
        <v>卒業した高等学校名</v>
      </c>
      <c r="C110" s="43" t="s">
        <v>11</v>
      </c>
      <c r="D110" s="95" t="s">
        <v>18</v>
      </c>
      <c r="E110" s="96" t="s">
        <v>878</v>
      </c>
      <c r="F110" s="119">
        <f>F103+1</f>
        <v>62</v>
      </c>
      <c r="G110" s="393" t="s">
        <v>117</v>
      </c>
      <c r="H110" s="470" t="s">
        <v>116</v>
      </c>
      <c r="I110" s="471"/>
      <c r="J110" s="472"/>
      <c r="K110" s="98"/>
      <c r="L110" s="244"/>
      <c r="P110" s="181" t="s">
        <v>118</v>
      </c>
      <c r="Q110" s="183" t="s">
        <v>912</v>
      </c>
    </row>
    <row r="111" spans="1:17" ht="30" customHeight="1" x14ac:dyDescent="0.15">
      <c r="A111" s="63">
        <f t="shared" ref="A111:A188" si="15">A110+1</f>
        <v>47</v>
      </c>
      <c r="B111" s="58" t="str">
        <f>H111</f>
        <v>高等学校卒業・修了</v>
      </c>
      <c r="C111" s="43" t="s">
        <v>11</v>
      </c>
      <c r="D111" s="60" t="s">
        <v>846</v>
      </c>
      <c r="E111" s="96" t="s">
        <v>19</v>
      </c>
      <c r="F111" s="120">
        <f t="shared" ref="F111:F185" si="16">F110+1</f>
        <v>63</v>
      </c>
      <c r="G111" s="490"/>
      <c r="H111" s="507" t="s">
        <v>893</v>
      </c>
      <c r="I111" s="508"/>
      <c r="J111" s="211" t="s">
        <v>843</v>
      </c>
      <c r="K111" s="99"/>
      <c r="L111" s="241"/>
      <c r="P111" s="177">
        <v>2018</v>
      </c>
      <c r="Q111" s="395" t="s">
        <v>890</v>
      </c>
    </row>
    <row r="112" spans="1:17" ht="30" customHeight="1" thickBot="1" x14ac:dyDescent="0.2">
      <c r="A112" s="63">
        <f>A111+1</f>
        <v>48</v>
      </c>
      <c r="B112" s="58">
        <f t="shared" ref="B112" si="17">I112</f>
        <v>0</v>
      </c>
      <c r="C112" s="43" t="s">
        <v>11</v>
      </c>
      <c r="D112" s="60" t="s">
        <v>846</v>
      </c>
      <c r="E112" s="96" t="s">
        <v>38</v>
      </c>
      <c r="F112" s="120">
        <f>F111+1</f>
        <v>64</v>
      </c>
      <c r="G112" s="494"/>
      <c r="H112" s="559"/>
      <c r="I112" s="560"/>
      <c r="J112" s="212" t="s">
        <v>743</v>
      </c>
      <c r="K112" s="99"/>
      <c r="L112" s="241"/>
      <c r="P112" s="177" t="s">
        <v>844</v>
      </c>
      <c r="Q112" s="396"/>
    </row>
    <row r="113" spans="1:17" ht="30" customHeight="1" thickTop="1" x14ac:dyDescent="0.15">
      <c r="A113" s="63">
        <f>A111+1</f>
        <v>48</v>
      </c>
      <c r="B113" s="58" t="str">
        <f>I113</f>
        <v>学種</v>
      </c>
      <c r="C113" s="43" t="s">
        <v>11</v>
      </c>
      <c r="D113" s="95" t="s">
        <v>18</v>
      </c>
      <c r="E113" s="96" t="s">
        <v>61</v>
      </c>
      <c r="F113" s="120">
        <f>F112+1</f>
        <v>65</v>
      </c>
      <c r="G113" s="561" t="s">
        <v>119</v>
      </c>
      <c r="H113" s="542" t="s">
        <v>1040</v>
      </c>
      <c r="I113" s="484" t="s">
        <v>770</v>
      </c>
      <c r="J113" s="485"/>
      <c r="K113" s="100"/>
      <c r="L113" s="245"/>
      <c r="P113" s="177" t="s">
        <v>121</v>
      </c>
      <c r="Q113" s="174"/>
    </row>
    <row r="114" spans="1:17" ht="30" customHeight="1" x14ac:dyDescent="0.15">
      <c r="A114" s="63">
        <f t="shared" si="15"/>
        <v>49</v>
      </c>
      <c r="B114" s="58" t="e">
        <f>#REF!</f>
        <v>#REF!</v>
      </c>
      <c r="C114" s="43" t="s">
        <v>11</v>
      </c>
      <c r="D114" s="95" t="s">
        <v>18</v>
      </c>
      <c r="E114" s="96" t="s">
        <v>61</v>
      </c>
      <c r="F114" s="120">
        <f t="shared" si="16"/>
        <v>66</v>
      </c>
      <c r="G114" s="490"/>
      <c r="H114" s="543"/>
      <c r="I114" s="481" t="s">
        <v>771</v>
      </c>
      <c r="J114" s="420"/>
      <c r="K114" s="101"/>
      <c r="L114" s="231"/>
      <c r="P114" s="177" t="s">
        <v>123</v>
      </c>
      <c r="Q114" s="174"/>
    </row>
    <row r="115" spans="1:17" ht="30" customHeight="1" x14ac:dyDescent="0.15">
      <c r="A115" s="63">
        <f>A114+1</f>
        <v>50</v>
      </c>
      <c r="B115" s="58" t="e">
        <f>#REF!</f>
        <v>#REF!</v>
      </c>
      <c r="C115" s="43" t="s">
        <v>11</v>
      </c>
      <c r="D115" s="95" t="s">
        <v>18</v>
      </c>
      <c r="E115" s="96" t="s">
        <v>64</v>
      </c>
      <c r="F115" s="120">
        <f>F114+1</f>
        <v>67</v>
      </c>
      <c r="G115" s="490"/>
      <c r="H115" s="543"/>
      <c r="I115" s="481" t="s">
        <v>772</v>
      </c>
      <c r="J115" s="420"/>
      <c r="K115" s="101"/>
      <c r="L115" s="231"/>
      <c r="P115" s="177" t="s">
        <v>125</v>
      </c>
      <c r="Q115" s="174" t="s">
        <v>921</v>
      </c>
    </row>
    <row r="116" spans="1:17" ht="30" customHeight="1" x14ac:dyDescent="0.15">
      <c r="A116" s="63">
        <f t="shared" si="15"/>
        <v>51</v>
      </c>
      <c r="B116" s="58" t="e">
        <f>#REF!</f>
        <v>#REF!</v>
      </c>
      <c r="C116" s="43" t="s">
        <v>11</v>
      </c>
      <c r="D116" s="95" t="s">
        <v>18</v>
      </c>
      <c r="E116" s="96" t="s">
        <v>64</v>
      </c>
      <c r="F116" s="120">
        <f t="shared" si="16"/>
        <v>68</v>
      </c>
      <c r="G116" s="490"/>
      <c r="H116" s="543"/>
      <c r="I116" s="481" t="s">
        <v>773</v>
      </c>
      <c r="J116" s="420"/>
      <c r="K116" s="101"/>
      <c r="L116" s="231"/>
      <c r="P116" s="177" t="s">
        <v>126</v>
      </c>
      <c r="Q116" s="174" t="s">
        <v>951</v>
      </c>
    </row>
    <row r="117" spans="1:17" ht="30" customHeight="1" x14ac:dyDescent="0.15">
      <c r="A117" s="63">
        <f t="shared" si="15"/>
        <v>52</v>
      </c>
      <c r="B117" s="58">
        <f>H117</f>
        <v>0</v>
      </c>
      <c r="C117" s="43" t="s">
        <v>11</v>
      </c>
      <c r="D117" s="95" t="s">
        <v>18</v>
      </c>
      <c r="E117" s="96" t="s">
        <v>64</v>
      </c>
      <c r="F117" s="120">
        <f t="shared" si="16"/>
        <v>69</v>
      </c>
      <c r="G117" s="490"/>
      <c r="H117" s="543"/>
      <c r="I117" s="482" t="s">
        <v>891</v>
      </c>
      <c r="J117" s="211" t="s">
        <v>843</v>
      </c>
      <c r="K117" s="101"/>
      <c r="L117" s="241"/>
      <c r="P117" s="177">
        <v>2015</v>
      </c>
      <c r="Q117" s="395" t="s">
        <v>887</v>
      </c>
    </row>
    <row r="118" spans="1:17" ht="30" customHeight="1" x14ac:dyDescent="0.15">
      <c r="A118" s="63">
        <f t="shared" si="15"/>
        <v>53</v>
      </c>
      <c r="B118" s="58">
        <f t="shared" ref="B118" si="18">I118</f>
        <v>0</v>
      </c>
      <c r="C118" s="43" t="s">
        <v>11</v>
      </c>
      <c r="D118" s="95" t="s">
        <v>18</v>
      </c>
      <c r="E118" s="96" t="s">
        <v>61</v>
      </c>
      <c r="F118" s="120">
        <f t="shared" si="16"/>
        <v>70</v>
      </c>
      <c r="G118" s="490"/>
      <c r="H118" s="543"/>
      <c r="I118" s="483"/>
      <c r="J118" s="213" t="s">
        <v>743</v>
      </c>
      <c r="K118" s="101"/>
      <c r="L118" s="241"/>
      <c r="P118" s="177">
        <v>4</v>
      </c>
      <c r="Q118" s="396"/>
    </row>
    <row r="119" spans="1:17" ht="30" customHeight="1" x14ac:dyDescent="0.15">
      <c r="A119" s="63">
        <f>A117+1</f>
        <v>53</v>
      </c>
      <c r="B119" s="58" t="e">
        <f>#REF!</f>
        <v>#REF!</v>
      </c>
      <c r="C119" s="43" t="s">
        <v>11</v>
      </c>
      <c r="D119" s="95" t="s">
        <v>18</v>
      </c>
      <c r="E119" s="96" t="s">
        <v>64</v>
      </c>
      <c r="F119" s="120">
        <f t="shared" si="16"/>
        <v>71</v>
      </c>
      <c r="G119" s="490"/>
      <c r="H119" s="543"/>
      <c r="I119" s="482" t="s">
        <v>892</v>
      </c>
      <c r="J119" s="211" t="s">
        <v>843</v>
      </c>
      <c r="K119" s="101"/>
      <c r="L119" s="241"/>
      <c r="P119" s="177">
        <v>2017</v>
      </c>
      <c r="Q119" s="395" t="s">
        <v>888</v>
      </c>
    </row>
    <row r="120" spans="1:17" ht="30" customHeight="1" x14ac:dyDescent="0.15">
      <c r="A120" s="63">
        <f>A118+1</f>
        <v>54</v>
      </c>
      <c r="B120" s="58" t="e">
        <f>#REF!</f>
        <v>#REF!</v>
      </c>
      <c r="C120" s="43" t="s">
        <v>11</v>
      </c>
      <c r="D120" s="95" t="s">
        <v>18</v>
      </c>
      <c r="E120" s="96" t="s">
        <v>61</v>
      </c>
      <c r="F120" s="120">
        <f t="shared" si="16"/>
        <v>72</v>
      </c>
      <c r="G120" s="490"/>
      <c r="H120" s="543"/>
      <c r="I120" s="483"/>
      <c r="J120" s="213" t="s">
        <v>743</v>
      </c>
      <c r="K120" s="101"/>
      <c r="L120" s="241"/>
      <c r="P120" s="177">
        <v>3</v>
      </c>
      <c r="Q120" s="396"/>
    </row>
    <row r="121" spans="1:17" ht="30" customHeight="1" x14ac:dyDescent="0.15">
      <c r="A121" s="63">
        <f>A119+1</f>
        <v>54</v>
      </c>
      <c r="B121" s="58" t="e">
        <f>#REF!</f>
        <v>#REF!</v>
      </c>
      <c r="C121" s="43" t="s">
        <v>11</v>
      </c>
      <c r="D121" s="95" t="s">
        <v>18</v>
      </c>
      <c r="E121" s="96" t="s">
        <v>61</v>
      </c>
      <c r="F121" s="120">
        <f t="shared" si="16"/>
        <v>73</v>
      </c>
      <c r="G121" s="490"/>
      <c r="H121" s="543"/>
      <c r="I121" s="489" t="s">
        <v>810</v>
      </c>
      <c r="J121" s="201" t="s">
        <v>808</v>
      </c>
      <c r="K121" s="101"/>
      <c r="L121" s="231"/>
      <c r="P121" s="177" t="s">
        <v>946</v>
      </c>
      <c r="Q121" s="174"/>
    </row>
    <row r="122" spans="1:17" ht="30" customHeight="1" x14ac:dyDescent="0.15">
      <c r="A122" s="63">
        <f>A121+1</f>
        <v>55</v>
      </c>
      <c r="B122" s="58" t="e">
        <f>#REF!</f>
        <v>#REF!</v>
      </c>
      <c r="C122" s="43" t="s">
        <v>11</v>
      </c>
      <c r="D122" s="60" t="s">
        <v>846</v>
      </c>
      <c r="E122" s="96" t="s">
        <v>64</v>
      </c>
      <c r="F122" s="120">
        <f t="shared" si="16"/>
        <v>74</v>
      </c>
      <c r="G122" s="490"/>
      <c r="H122" s="543"/>
      <c r="I122" s="480"/>
      <c r="J122" s="201" t="s">
        <v>809</v>
      </c>
      <c r="K122" s="101"/>
      <c r="L122" s="231"/>
      <c r="P122" s="177" t="s">
        <v>130</v>
      </c>
      <c r="Q122" s="174" t="s">
        <v>922</v>
      </c>
    </row>
    <row r="123" spans="1:17" ht="30" customHeight="1" x14ac:dyDescent="0.15">
      <c r="A123" s="63">
        <f>A121+1</f>
        <v>55</v>
      </c>
      <c r="B123" s="58" t="e">
        <f>#REF!</f>
        <v>#REF!</v>
      </c>
      <c r="C123" s="43" t="s">
        <v>11</v>
      </c>
      <c r="D123" s="60" t="s">
        <v>846</v>
      </c>
      <c r="E123" s="96" t="s">
        <v>61</v>
      </c>
      <c r="F123" s="120">
        <f t="shared" si="16"/>
        <v>75</v>
      </c>
      <c r="G123" s="490"/>
      <c r="H123" s="543"/>
      <c r="I123" s="479" t="s">
        <v>851</v>
      </c>
      <c r="J123" s="200" t="s">
        <v>853</v>
      </c>
      <c r="K123" s="162"/>
      <c r="L123" s="240"/>
      <c r="P123" s="177" t="s">
        <v>822</v>
      </c>
      <c r="Q123" s="174" t="s">
        <v>924</v>
      </c>
    </row>
    <row r="124" spans="1:17" ht="60" customHeight="1" thickBot="1" x14ac:dyDescent="0.2">
      <c r="A124" s="63">
        <f>A122+1</f>
        <v>56</v>
      </c>
      <c r="B124" s="58" t="e">
        <f>#REF!</f>
        <v>#REF!</v>
      </c>
      <c r="C124" s="43" t="s">
        <v>11</v>
      </c>
      <c r="D124" s="60" t="s">
        <v>846</v>
      </c>
      <c r="E124" s="96" t="s">
        <v>877</v>
      </c>
      <c r="F124" s="120">
        <f t="shared" si="16"/>
        <v>76</v>
      </c>
      <c r="G124" s="494"/>
      <c r="H124" s="544"/>
      <c r="I124" s="480"/>
      <c r="J124" s="201" t="s">
        <v>852</v>
      </c>
      <c r="K124" s="101"/>
      <c r="L124" s="231"/>
      <c r="P124" s="177" t="s">
        <v>860</v>
      </c>
      <c r="Q124" s="174" t="s">
        <v>923</v>
      </c>
    </row>
    <row r="125" spans="1:17" ht="30" customHeight="1" thickTop="1" x14ac:dyDescent="0.15">
      <c r="A125" s="63">
        <f>A122+1</f>
        <v>56</v>
      </c>
      <c r="B125" s="58" t="str">
        <f t="shared" ref="B125:B155" si="19">I125</f>
        <v>学種</v>
      </c>
      <c r="C125" s="43" t="s">
        <v>11</v>
      </c>
      <c r="D125" s="95" t="s">
        <v>49</v>
      </c>
      <c r="E125" s="96" t="s">
        <v>61</v>
      </c>
      <c r="F125" s="120">
        <f t="shared" si="16"/>
        <v>77</v>
      </c>
      <c r="G125" s="561" t="s">
        <v>131</v>
      </c>
      <c r="H125" s="486" t="s">
        <v>1041</v>
      </c>
      <c r="I125" s="484" t="s">
        <v>770</v>
      </c>
      <c r="J125" s="485"/>
      <c r="K125" s="100"/>
      <c r="L125" s="245"/>
      <c r="P125" s="177" t="s">
        <v>132</v>
      </c>
      <c r="Q125" s="223" t="s">
        <v>925</v>
      </c>
    </row>
    <row r="126" spans="1:17" ht="30" customHeight="1" x14ac:dyDescent="0.15">
      <c r="A126" s="63">
        <f t="shared" si="15"/>
        <v>57</v>
      </c>
      <c r="B126" s="58" t="str">
        <f t="shared" si="19"/>
        <v>在籍状態</v>
      </c>
      <c r="C126" s="43" t="s">
        <v>11</v>
      </c>
      <c r="D126" s="60" t="s">
        <v>846</v>
      </c>
      <c r="E126" s="96" t="s">
        <v>61</v>
      </c>
      <c r="F126" s="120">
        <f t="shared" si="16"/>
        <v>78</v>
      </c>
      <c r="G126" s="490"/>
      <c r="H126" s="487"/>
      <c r="I126" s="481" t="s">
        <v>771</v>
      </c>
      <c r="J126" s="420"/>
      <c r="K126" s="101"/>
      <c r="L126" s="231"/>
      <c r="P126" s="177" t="s">
        <v>122</v>
      </c>
      <c r="Q126" s="174"/>
    </row>
    <row r="127" spans="1:17" ht="30" customHeight="1" x14ac:dyDescent="0.15">
      <c r="A127" s="63">
        <f>A126+1</f>
        <v>58</v>
      </c>
      <c r="B127" s="58" t="str">
        <f t="shared" si="19"/>
        <v>大学名</v>
      </c>
      <c r="C127" s="43" t="s">
        <v>11</v>
      </c>
      <c r="D127" s="60" t="s">
        <v>846</v>
      </c>
      <c r="E127" s="96" t="s">
        <v>64</v>
      </c>
      <c r="F127" s="120">
        <f t="shared" si="16"/>
        <v>79</v>
      </c>
      <c r="G127" s="490"/>
      <c r="H127" s="487"/>
      <c r="I127" s="481" t="s">
        <v>772</v>
      </c>
      <c r="J127" s="420"/>
      <c r="K127" s="101"/>
      <c r="L127" s="231"/>
      <c r="P127" s="177" t="s">
        <v>125</v>
      </c>
      <c r="Q127" s="174" t="s">
        <v>921</v>
      </c>
    </row>
    <row r="128" spans="1:17" ht="30" customHeight="1" x14ac:dyDescent="0.15">
      <c r="A128" s="63">
        <f t="shared" si="15"/>
        <v>59</v>
      </c>
      <c r="B128" s="58" t="str">
        <f t="shared" si="19"/>
        <v>学部・学科／課程・研究科名称</v>
      </c>
      <c r="C128" s="43" t="s">
        <v>11</v>
      </c>
      <c r="D128" s="60" t="s">
        <v>846</v>
      </c>
      <c r="E128" s="96" t="s">
        <v>64</v>
      </c>
      <c r="F128" s="120">
        <f t="shared" si="16"/>
        <v>80</v>
      </c>
      <c r="G128" s="490"/>
      <c r="H128" s="487"/>
      <c r="I128" s="481" t="s">
        <v>773</v>
      </c>
      <c r="J128" s="420"/>
      <c r="K128" s="101"/>
      <c r="L128" s="231"/>
      <c r="P128" s="177" t="s">
        <v>126</v>
      </c>
      <c r="Q128" s="174" t="s">
        <v>951</v>
      </c>
    </row>
    <row r="129" spans="1:17" ht="30" customHeight="1" x14ac:dyDescent="0.15">
      <c r="A129" s="63">
        <f t="shared" si="15"/>
        <v>60</v>
      </c>
      <c r="B129" s="58" t="str">
        <f t="shared" si="19"/>
        <v>在籍開始</v>
      </c>
      <c r="C129" s="43" t="s">
        <v>11</v>
      </c>
      <c r="D129" s="60" t="s">
        <v>846</v>
      </c>
      <c r="E129" s="96" t="s">
        <v>64</v>
      </c>
      <c r="F129" s="120">
        <f t="shared" si="16"/>
        <v>81</v>
      </c>
      <c r="G129" s="490"/>
      <c r="H129" s="487"/>
      <c r="I129" s="482" t="s">
        <v>891</v>
      </c>
      <c r="J129" s="211" t="s">
        <v>843</v>
      </c>
      <c r="K129" s="101"/>
      <c r="L129" s="241"/>
      <c r="P129" s="177">
        <v>2019</v>
      </c>
      <c r="Q129" s="395" t="s">
        <v>887</v>
      </c>
    </row>
    <row r="130" spans="1:17" ht="30" customHeight="1" x14ac:dyDescent="0.15">
      <c r="A130" s="63">
        <f t="shared" si="15"/>
        <v>61</v>
      </c>
      <c r="B130" s="58">
        <f t="shared" ref="B130" si="20">I130</f>
        <v>0</v>
      </c>
      <c r="C130" s="43" t="s">
        <v>11</v>
      </c>
      <c r="D130" s="60" t="s">
        <v>846</v>
      </c>
      <c r="E130" s="96" t="s">
        <v>61</v>
      </c>
      <c r="F130" s="120">
        <f t="shared" si="16"/>
        <v>82</v>
      </c>
      <c r="G130" s="490"/>
      <c r="H130" s="487"/>
      <c r="I130" s="483"/>
      <c r="J130" s="213" t="s">
        <v>743</v>
      </c>
      <c r="K130" s="101"/>
      <c r="L130" s="241"/>
      <c r="P130" s="177">
        <v>9</v>
      </c>
      <c r="Q130" s="396"/>
    </row>
    <row r="131" spans="1:17" ht="30" customHeight="1" x14ac:dyDescent="0.15">
      <c r="A131" s="63">
        <f>A129+1</f>
        <v>61</v>
      </c>
      <c r="B131" s="58" t="str">
        <f t="shared" si="19"/>
        <v>在籍終了（予定）</v>
      </c>
      <c r="C131" s="43" t="s">
        <v>11</v>
      </c>
      <c r="D131" s="60" t="s">
        <v>846</v>
      </c>
      <c r="E131" s="96" t="s">
        <v>64</v>
      </c>
      <c r="F131" s="120">
        <f t="shared" si="16"/>
        <v>83</v>
      </c>
      <c r="G131" s="490"/>
      <c r="H131" s="487"/>
      <c r="I131" s="482" t="s">
        <v>892</v>
      </c>
      <c r="J131" s="211" t="s">
        <v>843</v>
      </c>
      <c r="K131" s="101"/>
      <c r="L131" s="241"/>
      <c r="P131" s="177">
        <v>2021</v>
      </c>
      <c r="Q131" s="395" t="s">
        <v>888</v>
      </c>
    </row>
    <row r="132" spans="1:17" ht="30" customHeight="1" x14ac:dyDescent="0.15">
      <c r="A132" s="63">
        <f>A130+1</f>
        <v>62</v>
      </c>
      <c r="B132" s="58">
        <f t="shared" ref="B132" si="21">I132</f>
        <v>0</v>
      </c>
      <c r="C132" s="43" t="s">
        <v>11</v>
      </c>
      <c r="D132" s="60" t="s">
        <v>846</v>
      </c>
      <c r="E132" s="96" t="s">
        <v>61</v>
      </c>
      <c r="F132" s="120">
        <f t="shared" si="16"/>
        <v>84</v>
      </c>
      <c r="G132" s="490"/>
      <c r="H132" s="487"/>
      <c r="I132" s="483"/>
      <c r="J132" s="213" t="s">
        <v>743</v>
      </c>
      <c r="K132" s="101"/>
      <c r="L132" s="241"/>
      <c r="P132" s="177">
        <v>8</v>
      </c>
      <c r="Q132" s="396"/>
    </row>
    <row r="133" spans="1:17" ht="30" customHeight="1" x14ac:dyDescent="0.15">
      <c r="A133" s="63">
        <f>A131+1</f>
        <v>62</v>
      </c>
      <c r="B133" s="58" t="str">
        <f t="shared" si="19"/>
        <v>取得済（予定）学位</v>
      </c>
      <c r="D133" s="60" t="s">
        <v>846</v>
      </c>
      <c r="E133" s="96" t="s">
        <v>61</v>
      </c>
      <c r="F133" s="120">
        <f t="shared" si="16"/>
        <v>85</v>
      </c>
      <c r="G133" s="490"/>
      <c r="H133" s="487"/>
      <c r="I133" s="489" t="s">
        <v>810</v>
      </c>
      <c r="J133" s="201" t="s">
        <v>808</v>
      </c>
      <c r="K133" s="101"/>
      <c r="L133" s="231"/>
      <c r="P133" s="177" t="s">
        <v>947</v>
      </c>
      <c r="Q133" s="174"/>
    </row>
    <row r="134" spans="1:17" ht="30" customHeight="1" x14ac:dyDescent="0.15">
      <c r="A134" s="63">
        <f>A133+1</f>
        <v>63</v>
      </c>
      <c r="B134" s="58">
        <f t="shared" si="19"/>
        <v>0</v>
      </c>
      <c r="D134" s="60" t="s">
        <v>846</v>
      </c>
      <c r="E134" s="96" t="s">
        <v>64</v>
      </c>
      <c r="F134" s="120">
        <f t="shared" si="16"/>
        <v>86</v>
      </c>
      <c r="G134" s="490"/>
      <c r="H134" s="487"/>
      <c r="I134" s="480"/>
      <c r="J134" s="201" t="s">
        <v>809</v>
      </c>
      <c r="K134" s="101"/>
      <c r="L134" s="231"/>
      <c r="P134" s="177" t="s">
        <v>1097</v>
      </c>
      <c r="Q134" s="174" t="s">
        <v>922</v>
      </c>
    </row>
    <row r="135" spans="1:17" ht="30" customHeight="1" x14ac:dyDescent="0.15">
      <c r="A135" s="63">
        <f>A133+1</f>
        <v>63</v>
      </c>
      <c r="B135" s="58" t="e">
        <f>#REF!</f>
        <v>#REF!</v>
      </c>
      <c r="C135" s="43" t="s">
        <v>11</v>
      </c>
      <c r="D135" s="60" t="s">
        <v>846</v>
      </c>
      <c r="E135" s="96" t="s">
        <v>61</v>
      </c>
      <c r="F135" s="120">
        <f t="shared" si="16"/>
        <v>87</v>
      </c>
      <c r="G135" s="490"/>
      <c r="H135" s="487"/>
      <c r="I135" s="479" t="s">
        <v>851</v>
      </c>
      <c r="J135" s="200" t="s">
        <v>853</v>
      </c>
      <c r="K135" s="162"/>
      <c r="L135" s="240"/>
      <c r="P135" s="177" t="s">
        <v>822</v>
      </c>
      <c r="Q135" s="174" t="s">
        <v>924</v>
      </c>
    </row>
    <row r="136" spans="1:17" ht="60" customHeight="1" thickBot="1" x14ac:dyDescent="0.2">
      <c r="A136" s="63"/>
      <c r="B136" s="58"/>
      <c r="D136" s="60" t="s">
        <v>846</v>
      </c>
      <c r="E136" s="96" t="s">
        <v>877</v>
      </c>
      <c r="F136" s="120">
        <f t="shared" si="16"/>
        <v>88</v>
      </c>
      <c r="G136" s="494"/>
      <c r="H136" s="488"/>
      <c r="I136" s="480"/>
      <c r="J136" s="201" t="s">
        <v>852</v>
      </c>
      <c r="K136" s="162"/>
      <c r="L136" s="240"/>
      <c r="P136" s="177" t="s">
        <v>1092</v>
      </c>
      <c r="Q136" s="174" t="s">
        <v>923</v>
      </c>
    </row>
    <row r="137" spans="1:17" ht="30" customHeight="1" thickTop="1" x14ac:dyDescent="0.15">
      <c r="A137" s="63">
        <f>A134+1</f>
        <v>64</v>
      </c>
      <c r="B137" s="58" t="str">
        <f t="shared" si="19"/>
        <v>学種</v>
      </c>
      <c r="C137" s="43" t="s">
        <v>11</v>
      </c>
      <c r="D137" s="95" t="s">
        <v>49</v>
      </c>
      <c r="E137" s="96" t="s">
        <v>61</v>
      </c>
      <c r="F137" s="120">
        <f t="shared" si="16"/>
        <v>89</v>
      </c>
      <c r="G137" s="561" t="s">
        <v>135</v>
      </c>
      <c r="H137" s="486" t="s">
        <v>1042</v>
      </c>
      <c r="I137" s="484" t="s">
        <v>770</v>
      </c>
      <c r="J137" s="485"/>
      <c r="K137" s="100"/>
      <c r="L137" s="245"/>
      <c r="P137" s="177" t="s">
        <v>132</v>
      </c>
      <c r="Q137" s="223" t="s">
        <v>925</v>
      </c>
    </row>
    <row r="138" spans="1:17" ht="30" customHeight="1" x14ac:dyDescent="0.15">
      <c r="A138" s="63">
        <f t="shared" si="15"/>
        <v>65</v>
      </c>
      <c r="B138" s="58" t="str">
        <f t="shared" si="19"/>
        <v>在籍状態</v>
      </c>
      <c r="C138" s="43" t="s">
        <v>11</v>
      </c>
      <c r="D138" s="60" t="s">
        <v>846</v>
      </c>
      <c r="E138" s="96" t="s">
        <v>61</v>
      </c>
      <c r="F138" s="120">
        <f t="shared" si="16"/>
        <v>90</v>
      </c>
      <c r="G138" s="490"/>
      <c r="H138" s="487"/>
      <c r="I138" s="481" t="s">
        <v>771</v>
      </c>
      <c r="J138" s="420"/>
      <c r="K138" s="101"/>
      <c r="L138" s="231"/>
      <c r="P138" s="177" t="s">
        <v>122</v>
      </c>
      <c r="Q138" s="174"/>
    </row>
    <row r="139" spans="1:17" ht="30" customHeight="1" x14ac:dyDescent="0.15">
      <c r="A139" s="63">
        <f>A138+1</f>
        <v>66</v>
      </c>
      <c r="B139" s="58" t="str">
        <f t="shared" si="19"/>
        <v>大学名</v>
      </c>
      <c r="C139" s="43" t="s">
        <v>11</v>
      </c>
      <c r="D139" s="60" t="s">
        <v>846</v>
      </c>
      <c r="E139" s="96" t="s">
        <v>64</v>
      </c>
      <c r="F139" s="120">
        <f t="shared" si="16"/>
        <v>91</v>
      </c>
      <c r="G139" s="490"/>
      <c r="H139" s="487"/>
      <c r="I139" s="481" t="s">
        <v>772</v>
      </c>
      <c r="J139" s="420"/>
      <c r="K139" s="101"/>
      <c r="L139" s="231"/>
      <c r="P139" s="177" t="s">
        <v>1094</v>
      </c>
      <c r="Q139" s="174" t="s">
        <v>921</v>
      </c>
    </row>
    <row r="140" spans="1:17" ht="30" customHeight="1" x14ac:dyDescent="0.15">
      <c r="A140" s="63">
        <f t="shared" si="15"/>
        <v>67</v>
      </c>
      <c r="B140" s="58" t="str">
        <f t="shared" si="19"/>
        <v>学部・学科／課程・研究科名称</v>
      </c>
      <c r="C140" s="43" t="s">
        <v>11</v>
      </c>
      <c r="D140" s="60" t="s">
        <v>846</v>
      </c>
      <c r="E140" s="96" t="s">
        <v>64</v>
      </c>
      <c r="F140" s="120">
        <f t="shared" si="16"/>
        <v>92</v>
      </c>
      <c r="G140" s="490"/>
      <c r="H140" s="487"/>
      <c r="I140" s="481" t="s">
        <v>773</v>
      </c>
      <c r="J140" s="420"/>
      <c r="K140" s="101"/>
      <c r="L140" s="231"/>
      <c r="P140" s="189" t="s">
        <v>1095</v>
      </c>
      <c r="Q140" s="174" t="s">
        <v>951</v>
      </c>
    </row>
    <row r="141" spans="1:17" ht="30" customHeight="1" x14ac:dyDescent="0.15">
      <c r="A141" s="63">
        <f t="shared" si="15"/>
        <v>68</v>
      </c>
      <c r="B141" s="58" t="str">
        <f t="shared" si="19"/>
        <v>在籍開始</v>
      </c>
      <c r="C141" s="43" t="s">
        <v>11</v>
      </c>
      <c r="D141" s="60" t="s">
        <v>846</v>
      </c>
      <c r="E141" s="96" t="s">
        <v>64</v>
      </c>
      <c r="F141" s="120">
        <f t="shared" si="16"/>
        <v>93</v>
      </c>
      <c r="G141" s="490"/>
      <c r="H141" s="487"/>
      <c r="I141" s="482" t="s">
        <v>891</v>
      </c>
      <c r="J141" s="211" t="s">
        <v>843</v>
      </c>
      <c r="K141" s="101"/>
      <c r="L141" s="241"/>
      <c r="P141" s="177">
        <v>2021</v>
      </c>
      <c r="Q141" s="395" t="s">
        <v>887</v>
      </c>
    </row>
    <row r="142" spans="1:17" ht="30" customHeight="1" x14ac:dyDescent="0.15">
      <c r="A142" s="63">
        <f t="shared" si="15"/>
        <v>69</v>
      </c>
      <c r="B142" s="58">
        <f t="shared" ref="B142" si="22">I142</f>
        <v>0</v>
      </c>
      <c r="C142" s="43" t="s">
        <v>11</v>
      </c>
      <c r="D142" s="60" t="s">
        <v>846</v>
      </c>
      <c r="E142" s="96" t="s">
        <v>61</v>
      </c>
      <c r="F142" s="120">
        <f t="shared" si="16"/>
        <v>94</v>
      </c>
      <c r="G142" s="490"/>
      <c r="H142" s="487"/>
      <c r="I142" s="483"/>
      <c r="J142" s="213" t="s">
        <v>743</v>
      </c>
      <c r="K142" s="101"/>
      <c r="L142" s="241"/>
      <c r="P142" s="177">
        <v>9</v>
      </c>
      <c r="Q142" s="396"/>
    </row>
    <row r="143" spans="1:17" ht="30" customHeight="1" x14ac:dyDescent="0.15">
      <c r="A143" s="63">
        <f>A141+1</f>
        <v>69</v>
      </c>
      <c r="B143" s="58" t="str">
        <f t="shared" si="19"/>
        <v>在籍終了（予定）</v>
      </c>
      <c r="C143" s="43" t="s">
        <v>11</v>
      </c>
      <c r="D143" s="60" t="s">
        <v>846</v>
      </c>
      <c r="E143" s="96" t="s">
        <v>64</v>
      </c>
      <c r="F143" s="120">
        <f t="shared" si="16"/>
        <v>95</v>
      </c>
      <c r="G143" s="490"/>
      <c r="H143" s="487"/>
      <c r="I143" s="482" t="s">
        <v>892</v>
      </c>
      <c r="J143" s="211" t="s">
        <v>843</v>
      </c>
      <c r="K143" s="101"/>
      <c r="L143" s="241"/>
      <c r="P143" s="177">
        <v>2023</v>
      </c>
      <c r="Q143" s="395" t="s">
        <v>888</v>
      </c>
    </row>
    <row r="144" spans="1:17" ht="30" customHeight="1" x14ac:dyDescent="0.15">
      <c r="A144" s="63">
        <f>A142+1</f>
        <v>70</v>
      </c>
      <c r="B144" s="58">
        <f t="shared" ref="B144" si="23">I144</f>
        <v>0</v>
      </c>
      <c r="C144" s="43" t="s">
        <v>11</v>
      </c>
      <c r="D144" s="60" t="s">
        <v>846</v>
      </c>
      <c r="E144" s="96" t="s">
        <v>61</v>
      </c>
      <c r="F144" s="120">
        <f t="shared" si="16"/>
        <v>96</v>
      </c>
      <c r="G144" s="490"/>
      <c r="H144" s="487"/>
      <c r="I144" s="483"/>
      <c r="J144" s="213" t="s">
        <v>743</v>
      </c>
      <c r="K144" s="101"/>
      <c r="L144" s="241"/>
      <c r="P144" s="177">
        <v>8</v>
      </c>
      <c r="Q144" s="396"/>
    </row>
    <row r="145" spans="1:17" ht="30" customHeight="1" x14ac:dyDescent="0.15">
      <c r="A145" s="63">
        <f>A143+1</f>
        <v>70</v>
      </c>
      <c r="B145" s="58" t="str">
        <f t="shared" si="19"/>
        <v>取得済（予定）学位</v>
      </c>
      <c r="C145" s="43" t="s">
        <v>11</v>
      </c>
      <c r="D145" s="60" t="s">
        <v>846</v>
      </c>
      <c r="E145" s="96" t="s">
        <v>61</v>
      </c>
      <c r="F145" s="120">
        <f t="shared" si="16"/>
        <v>97</v>
      </c>
      <c r="G145" s="490"/>
      <c r="H145" s="487"/>
      <c r="I145" s="489" t="s">
        <v>810</v>
      </c>
      <c r="J145" s="201" t="s">
        <v>808</v>
      </c>
      <c r="K145" s="101"/>
      <c r="L145" s="231"/>
      <c r="P145" s="177" t="s">
        <v>947</v>
      </c>
      <c r="Q145" s="174"/>
    </row>
    <row r="146" spans="1:17" ht="30" customHeight="1" x14ac:dyDescent="0.15">
      <c r="A146" s="63">
        <f t="shared" si="15"/>
        <v>71</v>
      </c>
      <c r="B146" s="58">
        <f t="shared" si="19"/>
        <v>0</v>
      </c>
      <c r="C146" s="43" t="s">
        <v>11</v>
      </c>
      <c r="D146" s="60" t="s">
        <v>846</v>
      </c>
      <c r="E146" s="96" t="s">
        <v>64</v>
      </c>
      <c r="F146" s="120">
        <f t="shared" si="16"/>
        <v>98</v>
      </c>
      <c r="G146" s="490"/>
      <c r="H146" s="487"/>
      <c r="I146" s="480"/>
      <c r="J146" s="201" t="s">
        <v>809</v>
      </c>
      <c r="K146" s="101"/>
      <c r="L146" s="231"/>
      <c r="P146" s="177" t="s">
        <v>1096</v>
      </c>
      <c r="Q146" s="174" t="s">
        <v>922</v>
      </c>
    </row>
    <row r="147" spans="1:17" ht="30" customHeight="1" x14ac:dyDescent="0.15">
      <c r="A147" s="63">
        <f>A145+1</f>
        <v>71</v>
      </c>
      <c r="B147" s="58" t="e">
        <f>#REF!</f>
        <v>#REF!</v>
      </c>
      <c r="C147" s="43" t="s">
        <v>11</v>
      </c>
      <c r="D147" s="60" t="s">
        <v>846</v>
      </c>
      <c r="E147" s="96" t="s">
        <v>61</v>
      </c>
      <c r="F147" s="120">
        <f t="shared" si="16"/>
        <v>99</v>
      </c>
      <c r="G147" s="490"/>
      <c r="H147" s="487"/>
      <c r="I147" s="479" t="s">
        <v>851</v>
      </c>
      <c r="J147" s="200" t="s">
        <v>853</v>
      </c>
      <c r="K147" s="162"/>
      <c r="L147" s="240"/>
      <c r="P147" s="177" t="s">
        <v>822</v>
      </c>
      <c r="Q147" s="174" t="s">
        <v>924</v>
      </c>
    </row>
    <row r="148" spans="1:17" ht="60" customHeight="1" thickBot="1" x14ac:dyDescent="0.2">
      <c r="A148" s="63">
        <f>A146+1</f>
        <v>72</v>
      </c>
      <c r="B148" s="58" t="e">
        <f>#REF!</f>
        <v>#REF!</v>
      </c>
      <c r="C148" s="43" t="s">
        <v>11</v>
      </c>
      <c r="D148" s="60" t="s">
        <v>846</v>
      </c>
      <c r="E148" s="96" t="s">
        <v>877</v>
      </c>
      <c r="F148" s="120">
        <f t="shared" si="16"/>
        <v>100</v>
      </c>
      <c r="G148" s="494"/>
      <c r="H148" s="488"/>
      <c r="I148" s="480"/>
      <c r="J148" s="201" t="s">
        <v>852</v>
      </c>
      <c r="K148" s="162"/>
      <c r="L148" s="240"/>
      <c r="P148" s="177" t="s">
        <v>860</v>
      </c>
      <c r="Q148" s="174" t="s">
        <v>923</v>
      </c>
    </row>
    <row r="149" spans="1:17" ht="30" customHeight="1" thickTop="1" x14ac:dyDescent="0.15">
      <c r="A149" s="63">
        <f>A146+1</f>
        <v>72</v>
      </c>
      <c r="B149" s="58" t="str">
        <f t="shared" si="19"/>
        <v>学種</v>
      </c>
      <c r="C149" s="43" t="s">
        <v>11</v>
      </c>
      <c r="D149" s="95" t="s">
        <v>49</v>
      </c>
      <c r="E149" s="96" t="s">
        <v>61</v>
      </c>
      <c r="F149" s="120">
        <f t="shared" si="16"/>
        <v>101</v>
      </c>
      <c r="G149" s="562" t="s">
        <v>136</v>
      </c>
      <c r="H149" s="486" t="s">
        <v>1039</v>
      </c>
      <c r="I149" s="484" t="s">
        <v>770</v>
      </c>
      <c r="J149" s="485"/>
      <c r="K149" s="100"/>
      <c r="L149" s="245"/>
      <c r="P149" s="177" t="s">
        <v>137</v>
      </c>
      <c r="Q149" s="223" t="s">
        <v>925</v>
      </c>
    </row>
    <row r="150" spans="1:17" ht="30" customHeight="1" x14ac:dyDescent="0.15">
      <c r="A150" s="63">
        <f t="shared" si="15"/>
        <v>73</v>
      </c>
      <c r="B150" s="58" t="str">
        <f t="shared" si="19"/>
        <v>在籍状態</v>
      </c>
      <c r="C150" s="43" t="s">
        <v>11</v>
      </c>
      <c r="D150" s="60" t="s">
        <v>846</v>
      </c>
      <c r="E150" s="96" t="s">
        <v>61</v>
      </c>
      <c r="F150" s="120">
        <f t="shared" si="16"/>
        <v>102</v>
      </c>
      <c r="G150" s="563"/>
      <c r="H150" s="487"/>
      <c r="I150" s="481" t="s">
        <v>771</v>
      </c>
      <c r="J150" s="420"/>
      <c r="K150" s="101"/>
      <c r="L150" s="231"/>
      <c r="P150" s="177" t="s">
        <v>1102</v>
      </c>
      <c r="Q150" s="174"/>
    </row>
    <row r="151" spans="1:17" ht="30" customHeight="1" x14ac:dyDescent="0.15">
      <c r="A151" s="63">
        <f>A150+1</f>
        <v>74</v>
      </c>
      <c r="B151" s="58" t="str">
        <f t="shared" si="19"/>
        <v>大学名</v>
      </c>
      <c r="C151" s="43" t="s">
        <v>11</v>
      </c>
      <c r="D151" s="60" t="s">
        <v>846</v>
      </c>
      <c r="E151" s="96" t="s">
        <v>64</v>
      </c>
      <c r="F151" s="120">
        <f t="shared" si="16"/>
        <v>103</v>
      </c>
      <c r="G151" s="563"/>
      <c r="H151" s="487"/>
      <c r="I151" s="481" t="s">
        <v>772</v>
      </c>
      <c r="J151" s="420"/>
      <c r="K151" s="101"/>
      <c r="L151" s="231"/>
      <c r="P151" s="177" t="s">
        <v>1099</v>
      </c>
      <c r="Q151" s="174" t="s">
        <v>921</v>
      </c>
    </row>
    <row r="152" spans="1:17" ht="30" customHeight="1" x14ac:dyDescent="0.15">
      <c r="A152" s="63">
        <f t="shared" si="15"/>
        <v>75</v>
      </c>
      <c r="B152" s="58" t="str">
        <f t="shared" si="19"/>
        <v>学部・学科／課程・研究科名称</v>
      </c>
      <c r="C152" s="43" t="s">
        <v>11</v>
      </c>
      <c r="D152" s="60" t="s">
        <v>846</v>
      </c>
      <c r="E152" s="96" t="s">
        <v>64</v>
      </c>
      <c r="F152" s="120">
        <f t="shared" si="16"/>
        <v>104</v>
      </c>
      <c r="G152" s="563"/>
      <c r="H152" s="487"/>
      <c r="I152" s="481" t="s">
        <v>773</v>
      </c>
      <c r="J152" s="420"/>
      <c r="K152" s="101"/>
      <c r="L152" s="231"/>
      <c r="P152" s="177" t="s">
        <v>1100</v>
      </c>
      <c r="Q152" s="174" t="s">
        <v>951</v>
      </c>
    </row>
    <row r="153" spans="1:17" ht="30" customHeight="1" x14ac:dyDescent="0.15">
      <c r="A153" s="63">
        <f t="shared" si="15"/>
        <v>76</v>
      </c>
      <c r="B153" s="58" t="str">
        <f t="shared" si="19"/>
        <v>在籍開始</v>
      </c>
      <c r="C153" s="43" t="s">
        <v>11</v>
      </c>
      <c r="D153" s="60" t="s">
        <v>846</v>
      </c>
      <c r="E153" s="96" t="s">
        <v>64</v>
      </c>
      <c r="F153" s="120">
        <f t="shared" si="16"/>
        <v>105</v>
      </c>
      <c r="G153" s="563"/>
      <c r="H153" s="487"/>
      <c r="I153" s="482" t="s">
        <v>891</v>
      </c>
      <c r="J153" s="211" t="s">
        <v>843</v>
      </c>
      <c r="K153" s="101"/>
      <c r="L153" s="241"/>
      <c r="P153" s="177">
        <v>2024</v>
      </c>
      <c r="Q153" s="395" t="s">
        <v>887</v>
      </c>
    </row>
    <row r="154" spans="1:17" ht="30" customHeight="1" x14ac:dyDescent="0.15">
      <c r="A154" s="63">
        <f t="shared" si="15"/>
        <v>77</v>
      </c>
      <c r="B154" s="58">
        <f t="shared" ref="B154" si="24">I154</f>
        <v>0</v>
      </c>
      <c r="C154" s="43" t="s">
        <v>11</v>
      </c>
      <c r="D154" s="60" t="s">
        <v>846</v>
      </c>
      <c r="E154" s="96" t="s">
        <v>61</v>
      </c>
      <c r="F154" s="120">
        <f t="shared" si="16"/>
        <v>106</v>
      </c>
      <c r="G154" s="563"/>
      <c r="H154" s="487"/>
      <c r="I154" s="483"/>
      <c r="J154" s="213" t="s">
        <v>743</v>
      </c>
      <c r="K154" s="101"/>
      <c r="L154" s="241"/>
      <c r="P154" s="177">
        <v>4</v>
      </c>
      <c r="Q154" s="396"/>
    </row>
    <row r="155" spans="1:17" ht="30" customHeight="1" x14ac:dyDescent="0.15">
      <c r="A155" s="63">
        <f>A153+1</f>
        <v>77</v>
      </c>
      <c r="B155" s="58" t="str">
        <f t="shared" si="19"/>
        <v>在籍終了（予定）</v>
      </c>
      <c r="C155" s="43" t="s">
        <v>11</v>
      </c>
      <c r="D155" s="60" t="s">
        <v>846</v>
      </c>
      <c r="E155" s="96" t="s">
        <v>64</v>
      </c>
      <c r="F155" s="120">
        <f t="shared" si="16"/>
        <v>107</v>
      </c>
      <c r="G155" s="563"/>
      <c r="H155" s="487"/>
      <c r="I155" s="482" t="s">
        <v>892</v>
      </c>
      <c r="J155" s="211" t="s">
        <v>843</v>
      </c>
      <c r="K155" s="101"/>
      <c r="L155" s="241"/>
      <c r="P155" s="177">
        <v>2027</v>
      </c>
      <c r="Q155" s="395" t="s">
        <v>888</v>
      </c>
    </row>
    <row r="156" spans="1:17" ht="30" customHeight="1" x14ac:dyDescent="0.15">
      <c r="A156" s="63">
        <f>A154+1</f>
        <v>78</v>
      </c>
      <c r="B156" s="58">
        <f t="shared" ref="B156" si="25">I156</f>
        <v>0</v>
      </c>
      <c r="C156" s="43" t="s">
        <v>11</v>
      </c>
      <c r="D156" s="60" t="s">
        <v>846</v>
      </c>
      <c r="E156" s="96" t="s">
        <v>61</v>
      </c>
      <c r="F156" s="120">
        <f t="shared" si="16"/>
        <v>108</v>
      </c>
      <c r="G156" s="563"/>
      <c r="H156" s="487"/>
      <c r="I156" s="483"/>
      <c r="J156" s="213" t="s">
        <v>743</v>
      </c>
      <c r="K156" s="101"/>
      <c r="L156" s="241"/>
      <c r="P156" s="177">
        <v>3</v>
      </c>
      <c r="Q156" s="396"/>
    </row>
    <row r="157" spans="1:17" ht="30" customHeight="1" x14ac:dyDescent="0.15">
      <c r="A157" s="63">
        <f>A155+1</f>
        <v>78</v>
      </c>
      <c r="B157" s="58" t="str">
        <f t="shared" ref="B157:B187" si="26">I157</f>
        <v>取得済（予定）学位</v>
      </c>
      <c r="C157" s="43" t="s">
        <v>11</v>
      </c>
      <c r="D157" s="60" t="s">
        <v>846</v>
      </c>
      <c r="E157" s="96" t="s">
        <v>61</v>
      </c>
      <c r="F157" s="120">
        <f t="shared" si="16"/>
        <v>109</v>
      </c>
      <c r="G157" s="563"/>
      <c r="H157" s="487"/>
      <c r="I157" s="489" t="s">
        <v>810</v>
      </c>
      <c r="J157" s="201" t="s">
        <v>808</v>
      </c>
      <c r="K157" s="101"/>
      <c r="L157" s="231"/>
      <c r="P157" s="177" t="s">
        <v>916</v>
      </c>
      <c r="Q157" s="174"/>
    </row>
    <row r="158" spans="1:17" ht="30" customHeight="1" x14ac:dyDescent="0.15">
      <c r="A158" s="63">
        <f t="shared" si="15"/>
        <v>79</v>
      </c>
      <c r="B158" s="58">
        <f t="shared" si="26"/>
        <v>0</v>
      </c>
      <c r="C158" s="43" t="s">
        <v>11</v>
      </c>
      <c r="D158" s="60" t="s">
        <v>846</v>
      </c>
      <c r="E158" s="96" t="s">
        <v>64</v>
      </c>
      <c r="F158" s="120">
        <f t="shared" si="16"/>
        <v>110</v>
      </c>
      <c r="G158" s="563"/>
      <c r="H158" s="487"/>
      <c r="I158" s="480"/>
      <c r="J158" s="201" t="s">
        <v>809</v>
      </c>
      <c r="K158" s="101"/>
      <c r="L158" s="231"/>
      <c r="P158" s="177" t="s">
        <v>1101</v>
      </c>
      <c r="Q158" s="174" t="s">
        <v>922</v>
      </c>
    </row>
    <row r="159" spans="1:17" ht="30" customHeight="1" x14ac:dyDescent="0.15">
      <c r="A159" s="63">
        <f>A157+1</f>
        <v>79</v>
      </c>
      <c r="B159" s="58" t="e">
        <f>#REF!</f>
        <v>#REF!</v>
      </c>
      <c r="C159" s="43" t="s">
        <v>11</v>
      </c>
      <c r="D159" s="60" t="s">
        <v>846</v>
      </c>
      <c r="E159" s="96" t="s">
        <v>61</v>
      </c>
      <c r="F159" s="120">
        <f t="shared" si="16"/>
        <v>111</v>
      </c>
      <c r="G159" s="563"/>
      <c r="H159" s="487"/>
      <c r="I159" s="479" t="s">
        <v>851</v>
      </c>
      <c r="J159" s="200" t="s">
        <v>853</v>
      </c>
      <c r="K159" s="162"/>
      <c r="L159" s="240"/>
      <c r="P159" s="177" t="s">
        <v>824</v>
      </c>
      <c r="Q159" s="174" t="s">
        <v>924</v>
      </c>
    </row>
    <row r="160" spans="1:17" ht="60" customHeight="1" thickBot="1" x14ac:dyDescent="0.2">
      <c r="A160" s="63">
        <f>A158+1</f>
        <v>80</v>
      </c>
      <c r="B160" s="58" t="e">
        <f>#REF!</f>
        <v>#REF!</v>
      </c>
      <c r="C160" s="43" t="s">
        <v>11</v>
      </c>
      <c r="D160" s="60" t="s">
        <v>846</v>
      </c>
      <c r="E160" s="96" t="s">
        <v>877</v>
      </c>
      <c r="F160" s="120">
        <f t="shared" si="16"/>
        <v>112</v>
      </c>
      <c r="G160" s="564"/>
      <c r="H160" s="488"/>
      <c r="I160" s="480"/>
      <c r="J160" s="201" t="s">
        <v>852</v>
      </c>
      <c r="K160" s="162"/>
      <c r="L160" s="240"/>
      <c r="P160" s="177" t="s">
        <v>1092</v>
      </c>
      <c r="Q160" s="174" t="s">
        <v>923</v>
      </c>
    </row>
    <row r="161" spans="1:17" ht="30" customHeight="1" thickTop="1" x14ac:dyDescent="0.15">
      <c r="A161" s="63">
        <f>A158+1</f>
        <v>80</v>
      </c>
      <c r="B161" s="58" t="str">
        <f t="shared" si="26"/>
        <v>学種</v>
      </c>
      <c r="C161" s="43" t="s">
        <v>11</v>
      </c>
      <c r="D161" s="95" t="s">
        <v>49</v>
      </c>
      <c r="E161" s="96" t="s">
        <v>61</v>
      </c>
      <c r="F161" s="120">
        <f t="shared" si="16"/>
        <v>113</v>
      </c>
      <c r="G161" s="561" t="s">
        <v>139</v>
      </c>
      <c r="H161" s="486" t="s">
        <v>1043</v>
      </c>
      <c r="I161" s="484" t="s">
        <v>770</v>
      </c>
      <c r="J161" s="485"/>
      <c r="K161" s="100"/>
      <c r="L161" s="245"/>
      <c r="P161" s="177" t="s">
        <v>137</v>
      </c>
      <c r="Q161" s="223" t="s">
        <v>925</v>
      </c>
    </row>
    <row r="162" spans="1:17" ht="30" customHeight="1" x14ac:dyDescent="0.15">
      <c r="A162" s="63">
        <f t="shared" si="15"/>
        <v>81</v>
      </c>
      <c r="B162" s="58" t="str">
        <f t="shared" si="26"/>
        <v>在籍状態</v>
      </c>
      <c r="C162" s="43" t="s">
        <v>11</v>
      </c>
      <c r="D162" s="60" t="s">
        <v>846</v>
      </c>
      <c r="E162" s="96" t="s">
        <v>61</v>
      </c>
      <c r="F162" s="120">
        <f t="shared" si="16"/>
        <v>114</v>
      </c>
      <c r="G162" s="490"/>
      <c r="H162" s="487"/>
      <c r="I162" s="481" t="s">
        <v>771</v>
      </c>
      <c r="J162" s="420"/>
      <c r="K162" s="101"/>
      <c r="L162" s="231"/>
      <c r="P162" s="177" t="s">
        <v>672</v>
      </c>
      <c r="Q162" s="174"/>
    </row>
    <row r="163" spans="1:17" ht="30" customHeight="1" x14ac:dyDescent="0.15">
      <c r="A163" s="63">
        <f>A162+1</f>
        <v>82</v>
      </c>
      <c r="B163" s="58" t="str">
        <f t="shared" si="26"/>
        <v>大学名</v>
      </c>
      <c r="C163" s="43" t="s">
        <v>11</v>
      </c>
      <c r="D163" s="60" t="s">
        <v>846</v>
      </c>
      <c r="E163" s="96" t="s">
        <v>64</v>
      </c>
      <c r="F163" s="120">
        <f t="shared" si="16"/>
        <v>115</v>
      </c>
      <c r="G163" s="490"/>
      <c r="H163" s="487"/>
      <c r="I163" s="481" t="s">
        <v>772</v>
      </c>
      <c r="J163" s="420"/>
      <c r="K163" s="101"/>
      <c r="L163" s="231"/>
      <c r="P163" s="177" t="s">
        <v>1094</v>
      </c>
      <c r="Q163" s="174" t="s">
        <v>921</v>
      </c>
    </row>
    <row r="164" spans="1:17" ht="30" customHeight="1" x14ac:dyDescent="0.15">
      <c r="A164" s="63">
        <f t="shared" si="15"/>
        <v>83</v>
      </c>
      <c r="B164" s="58" t="str">
        <f t="shared" si="26"/>
        <v>学部・学科／課程・研究科名称</v>
      </c>
      <c r="C164" s="43" t="s">
        <v>11</v>
      </c>
      <c r="D164" s="60" t="s">
        <v>846</v>
      </c>
      <c r="E164" s="96" t="s">
        <v>64</v>
      </c>
      <c r="F164" s="120">
        <f t="shared" si="16"/>
        <v>116</v>
      </c>
      <c r="G164" s="490"/>
      <c r="H164" s="487"/>
      <c r="I164" s="481" t="s">
        <v>773</v>
      </c>
      <c r="J164" s="420"/>
      <c r="K164" s="101"/>
      <c r="L164" s="231"/>
      <c r="P164" s="189" t="s">
        <v>1095</v>
      </c>
      <c r="Q164" s="174" t="s">
        <v>951</v>
      </c>
    </row>
    <row r="165" spans="1:17" ht="30" customHeight="1" x14ac:dyDescent="0.15">
      <c r="A165" s="63">
        <f t="shared" si="15"/>
        <v>84</v>
      </c>
      <c r="B165" s="58" t="str">
        <f t="shared" si="26"/>
        <v>在籍開始</v>
      </c>
      <c r="C165" s="43" t="s">
        <v>11</v>
      </c>
      <c r="D165" s="60" t="s">
        <v>846</v>
      </c>
      <c r="E165" s="96" t="s">
        <v>64</v>
      </c>
      <c r="F165" s="120">
        <f t="shared" si="16"/>
        <v>117</v>
      </c>
      <c r="G165" s="490"/>
      <c r="H165" s="487"/>
      <c r="I165" s="482" t="s">
        <v>891</v>
      </c>
      <c r="J165" s="211" t="s">
        <v>843</v>
      </c>
      <c r="K165" s="101"/>
      <c r="L165" s="241"/>
      <c r="P165" s="177">
        <v>2024</v>
      </c>
      <c r="Q165" s="395" t="s">
        <v>887</v>
      </c>
    </row>
    <row r="166" spans="1:17" ht="30" customHeight="1" x14ac:dyDescent="0.15">
      <c r="A166" s="63">
        <f t="shared" si="15"/>
        <v>85</v>
      </c>
      <c r="B166" s="58">
        <f t="shared" ref="B166" si="27">I166</f>
        <v>0</v>
      </c>
      <c r="C166" s="43" t="s">
        <v>11</v>
      </c>
      <c r="D166" s="60" t="s">
        <v>846</v>
      </c>
      <c r="E166" s="96" t="s">
        <v>61</v>
      </c>
      <c r="F166" s="120">
        <f t="shared" si="16"/>
        <v>118</v>
      </c>
      <c r="G166" s="490"/>
      <c r="H166" s="487"/>
      <c r="I166" s="483"/>
      <c r="J166" s="213" t="s">
        <v>743</v>
      </c>
      <c r="K166" s="101"/>
      <c r="L166" s="241"/>
      <c r="P166" s="177">
        <v>9</v>
      </c>
      <c r="Q166" s="396"/>
    </row>
    <row r="167" spans="1:17" ht="30" customHeight="1" x14ac:dyDescent="0.15">
      <c r="A167" s="63">
        <f>A165+1</f>
        <v>85</v>
      </c>
      <c r="B167" s="58" t="str">
        <f t="shared" si="26"/>
        <v>在籍終了（予定）</v>
      </c>
      <c r="C167" s="43" t="s">
        <v>11</v>
      </c>
      <c r="D167" s="60" t="s">
        <v>846</v>
      </c>
      <c r="E167" s="96" t="s">
        <v>64</v>
      </c>
      <c r="F167" s="120">
        <f t="shared" si="16"/>
        <v>119</v>
      </c>
      <c r="G167" s="490"/>
      <c r="H167" s="487"/>
      <c r="I167" s="482" t="s">
        <v>892</v>
      </c>
      <c r="J167" s="211" t="s">
        <v>843</v>
      </c>
      <c r="K167" s="101"/>
      <c r="L167" s="241"/>
      <c r="P167" s="177">
        <v>2028</v>
      </c>
      <c r="Q167" s="395" t="s">
        <v>888</v>
      </c>
    </row>
    <row r="168" spans="1:17" ht="30" customHeight="1" x14ac:dyDescent="0.15">
      <c r="A168" s="63">
        <f>A166+1</f>
        <v>86</v>
      </c>
      <c r="B168" s="58">
        <f t="shared" ref="B168" si="28">I168</f>
        <v>0</v>
      </c>
      <c r="C168" s="43" t="s">
        <v>11</v>
      </c>
      <c r="D168" s="60" t="s">
        <v>846</v>
      </c>
      <c r="E168" s="96" t="s">
        <v>61</v>
      </c>
      <c r="F168" s="120">
        <f t="shared" si="16"/>
        <v>120</v>
      </c>
      <c r="G168" s="490"/>
      <c r="H168" s="487"/>
      <c r="I168" s="483"/>
      <c r="J168" s="213" t="s">
        <v>743</v>
      </c>
      <c r="K168" s="101"/>
      <c r="L168" s="241"/>
      <c r="P168" s="177">
        <v>8</v>
      </c>
      <c r="Q168" s="396"/>
    </row>
    <row r="169" spans="1:17" ht="30" customHeight="1" x14ac:dyDescent="0.15">
      <c r="A169" s="63">
        <f>A167+1</f>
        <v>86</v>
      </c>
      <c r="B169" s="58" t="str">
        <f t="shared" si="26"/>
        <v>取得済（予定）学位</v>
      </c>
      <c r="C169" s="43" t="s">
        <v>11</v>
      </c>
      <c r="D169" s="60" t="s">
        <v>846</v>
      </c>
      <c r="E169" s="96" t="s">
        <v>61</v>
      </c>
      <c r="F169" s="120">
        <f t="shared" si="16"/>
        <v>121</v>
      </c>
      <c r="G169" s="490"/>
      <c r="H169" s="487"/>
      <c r="I169" s="489" t="s">
        <v>810</v>
      </c>
      <c r="J169" s="201" t="s">
        <v>808</v>
      </c>
      <c r="K169" s="101"/>
      <c r="L169" s="231"/>
      <c r="P169" s="177" t="s">
        <v>916</v>
      </c>
      <c r="Q169" s="174"/>
    </row>
    <row r="170" spans="1:17" ht="30" customHeight="1" x14ac:dyDescent="0.15">
      <c r="A170" s="63">
        <f t="shared" si="15"/>
        <v>87</v>
      </c>
      <c r="B170" s="58">
        <f t="shared" si="26"/>
        <v>0</v>
      </c>
      <c r="C170" s="43" t="s">
        <v>11</v>
      </c>
      <c r="D170" s="60" t="s">
        <v>846</v>
      </c>
      <c r="E170" s="96" t="s">
        <v>64</v>
      </c>
      <c r="F170" s="120">
        <f t="shared" si="16"/>
        <v>122</v>
      </c>
      <c r="G170" s="490"/>
      <c r="H170" s="487"/>
      <c r="I170" s="480"/>
      <c r="J170" s="201" t="s">
        <v>809</v>
      </c>
      <c r="K170" s="101"/>
      <c r="L170" s="231"/>
      <c r="P170" s="177" t="s">
        <v>1098</v>
      </c>
      <c r="Q170" s="174" t="s">
        <v>922</v>
      </c>
    </row>
    <row r="171" spans="1:17" ht="30" customHeight="1" x14ac:dyDescent="0.15">
      <c r="A171" s="63">
        <f>A169+1</f>
        <v>87</v>
      </c>
      <c r="B171" s="58" t="e">
        <f>#REF!</f>
        <v>#REF!</v>
      </c>
      <c r="C171" s="43" t="s">
        <v>11</v>
      </c>
      <c r="D171" s="60" t="s">
        <v>846</v>
      </c>
      <c r="E171" s="96" t="s">
        <v>61</v>
      </c>
      <c r="F171" s="120">
        <f t="shared" si="16"/>
        <v>123</v>
      </c>
      <c r="G171" s="490"/>
      <c r="H171" s="487"/>
      <c r="I171" s="479" t="s">
        <v>851</v>
      </c>
      <c r="J171" s="200" t="s">
        <v>853</v>
      </c>
      <c r="K171" s="162"/>
      <c r="L171" s="240"/>
      <c r="P171" s="177" t="s">
        <v>824</v>
      </c>
      <c r="Q171" s="174" t="s">
        <v>924</v>
      </c>
    </row>
    <row r="172" spans="1:17" ht="60" customHeight="1" thickBot="1" x14ac:dyDescent="0.2">
      <c r="A172" s="63">
        <f>A170+1</f>
        <v>88</v>
      </c>
      <c r="B172" s="58" t="e">
        <f>#REF!</f>
        <v>#REF!</v>
      </c>
      <c r="C172" s="43" t="s">
        <v>11</v>
      </c>
      <c r="D172" s="60" t="s">
        <v>846</v>
      </c>
      <c r="E172" s="96" t="s">
        <v>877</v>
      </c>
      <c r="F172" s="120">
        <f t="shared" si="16"/>
        <v>124</v>
      </c>
      <c r="G172" s="494"/>
      <c r="H172" s="488"/>
      <c r="I172" s="480"/>
      <c r="J172" s="201" t="s">
        <v>852</v>
      </c>
      <c r="K172" s="101"/>
      <c r="L172" s="240"/>
      <c r="P172" s="177" t="s">
        <v>1092</v>
      </c>
      <c r="Q172" s="174" t="s">
        <v>923</v>
      </c>
    </row>
    <row r="173" spans="1:17" ht="44.25" customHeight="1" thickTop="1" x14ac:dyDescent="0.15">
      <c r="A173" s="63">
        <f>A170+1</f>
        <v>88</v>
      </c>
      <c r="B173" s="58" t="str">
        <f>H173</f>
        <v>勤務先等名称</v>
      </c>
      <c r="C173" s="43" t="s">
        <v>11</v>
      </c>
      <c r="D173" s="95" t="s">
        <v>49</v>
      </c>
      <c r="E173" s="96" t="s">
        <v>64</v>
      </c>
      <c r="F173" s="120">
        <f t="shared" si="16"/>
        <v>125</v>
      </c>
      <c r="G173" s="561" t="s">
        <v>782</v>
      </c>
      <c r="H173" s="566" t="s">
        <v>784</v>
      </c>
      <c r="I173" s="484"/>
      <c r="J173" s="485"/>
      <c r="K173" s="100"/>
      <c r="L173" s="245"/>
      <c r="P173" s="177" t="s">
        <v>143</v>
      </c>
      <c r="Q173" s="174" t="s">
        <v>1076</v>
      </c>
    </row>
    <row r="174" spans="1:17" ht="30" customHeight="1" x14ac:dyDescent="0.15">
      <c r="A174" s="63">
        <f t="shared" si="15"/>
        <v>89</v>
      </c>
      <c r="B174" s="58" t="str">
        <f>H174</f>
        <v>在籍開始</v>
      </c>
      <c r="C174" s="43" t="s">
        <v>11</v>
      </c>
      <c r="D174" s="60" t="s">
        <v>846</v>
      </c>
      <c r="E174" s="96" t="s">
        <v>64</v>
      </c>
      <c r="F174" s="120">
        <f t="shared" si="16"/>
        <v>126</v>
      </c>
      <c r="G174" s="490"/>
      <c r="H174" s="419" t="s">
        <v>891</v>
      </c>
      <c r="I174" s="469"/>
      <c r="J174" s="211" t="s">
        <v>843</v>
      </c>
      <c r="K174" s="101"/>
      <c r="L174" s="231"/>
      <c r="P174" s="177">
        <v>2020</v>
      </c>
      <c r="Q174" s="395" t="s">
        <v>889</v>
      </c>
    </row>
    <row r="175" spans="1:17" ht="30" customHeight="1" x14ac:dyDescent="0.15">
      <c r="A175" s="63">
        <f t="shared" si="15"/>
        <v>90</v>
      </c>
      <c r="B175" s="58">
        <f t="shared" ref="B175" si="29">I175</f>
        <v>0</v>
      </c>
      <c r="C175" s="43" t="s">
        <v>11</v>
      </c>
      <c r="D175" s="60" t="s">
        <v>846</v>
      </c>
      <c r="E175" s="96" t="s">
        <v>61</v>
      </c>
      <c r="F175" s="120">
        <f t="shared" si="16"/>
        <v>127</v>
      </c>
      <c r="G175" s="490"/>
      <c r="H175" s="419"/>
      <c r="I175" s="469"/>
      <c r="J175" s="201" t="s">
        <v>785</v>
      </c>
      <c r="K175" s="101"/>
      <c r="L175" s="231"/>
      <c r="P175" s="177">
        <v>4</v>
      </c>
      <c r="Q175" s="396"/>
    </row>
    <row r="176" spans="1:17" ht="30" customHeight="1" x14ac:dyDescent="0.15">
      <c r="A176" s="63">
        <f>A174+1</f>
        <v>90</v>
      </c>
      <c r="B176" s="58" t="str">
        <f>H176</f>
        <v>在籍終了</v>
      </c>
      <c r="C176" s="43" t="s">
        <v>11</v>
      </c>
      <c r="D176" s="95" t="s">
        <v>49</v>
      </c>
      <c r="E176" s="96" t="s">
        <v>64</v>
      </c>
      <c r="F176" s="120">
        <f t="shared" si="16"/>
        <v>128</v>
      </c>
      <c r="G176" s="490"/>
      <c r="H176" s="419" t="s">
        <v>894</v>
      </c>
      <c r="I176" s="469"/>
      <c r="J176" s="211" t="s">
        <v>843</v>
      </c>
      <c r="K176" s="101"/>
      <c r="L176" s="231"/>
      <c r="P176" s="177">
        <v>2021</v>
      </c>
      <c r="Q176" s="395" t="s">
        <v>969</v>
      </c>
    </row>
    <row r="177" spans="1:17" ht="30" customHeight="1" x14ac:dyDescent="0.15">
      <c r="A177" s="63">
        <f>A175+1</f>
        <v>91</v>
      </c>
      <c r="B177" s="58">
        <f t="shared" ref="B177" si="30">I177</f>
        <v>0</v>
      </c>
      <c r="C177" s="43" t="s">
        <v>11</v>
      </c>
      <c r="D177" s="95" t="s">
        <v>49</v>
      </c>
      <c r="E177" s="96" t="s">
        <v>61</v>
      </c>
      <c r="F177" s="120">
        <f t="shared" si="16"/>
        <v>129</v>
      </c>
      <c r="G177" s="394"/>
      <c r="H177" s="473"/>
      <c r="I177" s="474"/>
      <c r="J177" s="209" t="s">
        <v>785</v>
      </c>
      <c r="K177" s="136"/>
      <c r="L177" s="246"/>
      <c r="P177" s="177">
        <v>3</v>
      </c>
      <c r="Q177" s="396"/>
    </row>
    <row r="178" spans="1:17" ht="42.75" customHeight="1" x14ac:dyDescent="0.15">
      <c r="A178" s="63">
        <f>A176+1</f>
        <v>91</v>
      </c>
      <c r="B178" s="58">
        <f t="shared" si="26"/>
        <v>0</v>
      </c>
      <c r="C178" s="43" t="s">
        <v>11</v>
      </c>
      <c r="D178" s="95" t="s">
        <v>49</v>
      </c>
      <c r="E178" s="96" t="s">
        <v>64</v>
      </c>
      <c r="F178" s="120">
        <f t="shared" si="16"/>
        <v>130</v>
      </c>
      <c r="G178" s="393" t="s">
        <v>783</v>
      </c>
      <c r="H178" s="470" t="s">
        <v>784</v>
      </c>
      <c r="I178" s="471"/>
      <c r="J178" s="472"/>
      <c r="K178" s="98"/>
      <c r="L178" s="244"/>
      <c r="P178" s="177" t="s">
        <v>1104</v>
      </c>
      <c r="Q178" s="174" t="s">
        <v>1077</v>
      </c>
    </row>
    <row r="179" spans="1:17" ht="30" customHeight="1" x14ac:dyDescent="0.15">
      <c r="A179" s="63">
        <f t="shared" si="15"/>
        <v>92</v>
      </c>
      <c r="B179" s="58">
        <f t="shared" si="26"/>
        <v>0</v>
      </c>
      <c r="C179" s="43" t="s">
        <v>11</v>
      </c>
      <c r="D179" s="60" t="s">
        <v>846</v>
      </c>
      <c r="E179" s="96" t="s">
        <v>64</v>
      </c>
      <c r="F179" s="120">
        <f t="shared" si="16"/>
        <v>131</v>
      </c>
      <c r="G179" s="490"/>
      <c r="H179" s="419" t="s">
        <v>891</v>
      </c>
      <c r="I179" s="469"/>
      <c r="J179" s="211" t="s">
        <v>843</v>
      </c>
      <c r="K179" s="101"/>
      <c r="L179" s="231"/>
      <c r="P179" s="177">
        <v>2021</v>
      </c>
      <c r="Q179" s="395" t="s">
        <v>889</v>
      </c>
    </row>
    <row r="180" spans="1:17" ht="30" customHeight="1" x14ac:dyDescent="0.15">
      <c r="A180" s="63">
        <f>A179+1</f>
        <v>93</v>
      </c>
      <c r="B180" s="58">
        <f t="shared" ref="B180:B181" si="31">I180</f>
        <v>0</v>
      </c>
      <c r="C180" s="43" t="s">
        <v>11</v>
      </c>
      <c r="D180" s="60" t="s">
        <v>846</v>
      </c>
      <c r="E180" s="96" t="s">
        <v>61</v>
      </c>
      <c r="F180" s="120">
        <f t="shared" si="16"/>
        <v>132</v>
      </c>
      <c r="G180" s="490"/>
      <c r="H180" s="419"/>
      <c r="I180" s="469"/>
      <c r="J180" s="201" t="s">
        <v>785</v>
      </c>
      <c r="K180" s="101"/>
      <c r="L180" s="231"/>
      <c r="P180" s="177">
        <v>4</v>
      </c>
      <c r="Q180" s="396"/>
    </row>
    <row r="181" spans="1:17" ht="30" customHeight="1" x14ac:dyDescent="0.15">
      <c r="A181" s="63">
        <f>A178+1</f>
        <v>92</v>
      </c>
      <c r="B181" s="58">
        <f t="shared" si="31"/>
        <v>0</v>
      </c>
      <c r="C181" s="43" t="s">
        <v>11</v>
      </c>
      <c r="D181" s="95" t="s">
        <v>49</v>
      </c>
      <c r="E181" s="96" t="s">
        <v>64</v>
      </c>
      <c r="F181" s="120">
        <f t="shared" si="16"/>
        <v>133</v>
      </c>
      <c r="G181" s="490"/>
      <c r="H181" s="419" t="s">
        <v>894</v>
      </c>
      <c r="I181" s="469"/>
      <c r="J181" s="211" t="s">
        <v>843</v>
      </c>
      <c r="K181" s="101"/>
      <c r="L181" s="231"/>
      <c r="P181" s="177">
        <v>2023</v>
      </c>
      <c r="Q181" s="395" t="s">
        <v>969</v>
      </c>
    </row>
    <row r="182" spans="1:17" ht="30" customHeight="1" x14ac:dyDescent="0.15">
      <c r="A182" s="63">
        <f>A179+1</f>
        <v>93</v>
      </c>
      <c r="B182" s="58">
        <f t="shared" si="26"/>
        <v>0</v>
      </c>
      <c r="C182" s="43" t="s">
        <v>11</v>
      </c>
      <c r="D182" s="95" t="s">
        <v>49</v>
      </c>
      <c r="E182" s="96" t="s">
        <v>61</v>
      </c>
      <c r="F182" s="120">
        <f t="shared" si="16"/>
        <v>134</v>
      </c>
      <c r="G182" s="394"/>
      <c r="H182" s="473"/>
      <c r="I182" s="474"/>
      <c r="J182" s="209" t="s">
        <v>785</v>
      </c>
      <c r="K182" s="136"/>
      <c r="L182" s="246"/>
      <c r="P182" s="177">
        <v>3</v>
      </c>
      <c r="Q182" s="396"/>
    </row>
    <row r="183" spans="1:17" ht="44.25" customHeight="1" x14ac:dyDescent="0.15">
      <c r="A183" s="63">
        <f t="shared" si="15"/>
        <v>94</v>
      </c>
      <c r="B183" s="58">
        <f t="shared" si="26"/>
        <v>0</v>
      </c>
      <c r="C183" s="86"/>
      <c r="D183" s="95" t="s">
        <v>49</v>
      </c>
      <c r="E183" s="96" t="s">
        <v>64</v>
      </c>
      <c r="F183" s="120">
        <f t="shared" si="16"/>
        <v>135</v>
      </c>
      <c r="G183" s="393" t="s">
        <v>1044</v>
      </c>
      <c r="H183" s="470" t="s">
        <v>784</v>
      </c>
      <c r="I183" s="471"/>
      <c r="J183" s="472"/>
      <c r="K183" s="98"/>
      <c r="L183" s="244"/>
      <c r="P183" s="177" t="s">
        <v>1103</v>
      </c>
      <c r="Q183" s="174" t="s">
        <v>1077</v>
      </c>
    </row>
    <row r="184" spans="1:17" ht="30" customHeight="1" x14ac:dyDescent="0.15">
      <c r="A184" s="63">
        <f t="shared" si="15"/>
        <v>95</v>
      </c>
      <c r="B184" s="58">
        <f t="shared" si="26"/>
        <v>0</v>
      </c>
      <c r="C184" s="86"/>
      <c r="D184" s="60" t="s">
        <v>846</v>
      </c>
      <c r="E184" s="96" t="s">
        <v>64</v>
      </c>
      <c r="F184" s="120">
        <f t="shared" si="16"/>
        <v>136</v>
      </c>
      <c r="G184" s="490"/>
      <c r="H184" s="419" t="s">
        <v>774</v>
      </c>
      <c r="I184" s="469"/>
      <c r="J184" s="211" t="s">
        <v>843</v>
      </c>
      <c r="K184" s="101"/>
      <c r="L184" s="231"/>
      <c r="P184" s="177">
        <v>2022</v>
      </c>
      <c r="Q184" s="395" t="s">
        <v>889</v>
      </c>
    </row>
    <row r="185" spans="1:17" ht="30" customHeight="1" x14ac:dyDescent="0.15">
      <c r="A185" s="63">
        <f t="shared" si="15"/>
        <v>96</v>
      </c>
      <c r="B185" s="58">
        <f t="shared" ref="B185:B186" si="32">I185</f>
        <v>0</v>
      </c>
      <c r="C185" s="86"/>
      <c r="D185" s="60" t="s">
        <v>846</v>
      </c>
      <c r="E185" s="96" t="s">
        <v>61</v>
      </c>
      <c r="F185" s="120">
        <f t="shared" si="16"/>
        <v>137</v>
      </c>
      <c r="G185" s="490"/>
      <c r="H185" s="419"/>
      <c r="I185" s="469"/>
      <c r="J185" s="201" t="s">
        <v>785</v>
      </c>
      <c r="K185" s="101"/>
      <c r="L185" s="231"/>
      <c r="P185" s="177">
        <v>4</v>
      </c>
      <c r="Q185" s="396"/>
    </row>
    <row r="186" spans="1:17" ht="30" customHeight="1" x14ac:dyDescent="0.15">
      <c r="A186" s="63">
        <f>A183+1</f>
        <v>95</v>
      </c>
      <c r="B186" s="58">
        <f t="shared" si="32"/>
        <v>0</v>
      </c>
      <c r="C186" s="86"/>
      <c r="D186" s="95" t="s">
        <v>49</v>
      </c>
      <c r="E186" s="96" t="s">
        <v>64</v>
      </c>
      <c r="F186" s="120">
        <f t="shared" ref="F186:F188" si="33">F185+1</f>
        <v>138</v>
      </c>
      <c r="G186" s="490"/>
      <c r="H186" s="419" t="s">
        <v>786</v>
      </c>
      <c r="I186" s="469"/>
      <c r="J186" s="211" t="s">
        <v>843</v>
      </c>
      <c r="K186" s="99"/>
      <c r="L186" s="241"/>
      <c r="P186" s="177">
        <v>2023</v>
      </c>
      <c r="Q186" s="395" t="s">
        <v>969</v>
      </c>
    </row>
    <row r="187" spans="1:17" ht="30" customHeight="1" thickBot="1" x14ac:dyDescent="0.2">
      <c r="A187" s="63">
        <f>A184+1</f>
        <v>96</v>
      </c>
      <c r="B187" s="58">
        <f t="shared" si="26"/>
        <v>0</v>
      </c>
      <c r="C187" s="86"/>
      <c r="D187" s="95" t="s">
        <v>49</v>
      </c>
      <c r="E187" s="96" t="s">
        <v>61</v>
      </c>
      <c r="F187" s="120">
        <f t="shared" si="33"/>
        <v>139</v>
      </c>
      <c r="G187" s="494"/>
      <c r="H187" s="475"/>
      <c r="I187" s="476"/>
      <c r="J187" s="208" t="s">
        <v>785</v>
      </c>
      <c r="K187" s="102"/>
      <c r="L187" s="247"/>
      <c r="P187" s="177">
        <v>8</v>
      </c>
      <c r="Q187" s="396"/>
    </row>
    <row r="188" spans="1:17" ht="150" customHeight="1" thickTop="1" x14ac:dyDescent="0.15">
      <c r="A188" s="63">
        <f t="shared" si="15"/>
        <v>97</v>
      </c>
      <c r="B188" s="58" t="str">
        <f>H188</f>
        <v>学歴・職歴に関する備考</v>
      </c>
      <c r="C188" s="43" t="s">
        <v>11</v>
      </c>
      <c r="D188" s="95" t="s">
        <v>49</v>
      </c>
      <c r="E188" s="96" t="s">
        <v>64</v>
      </c>
      <c r="F188" s="121">
        <f t="shared" si="33"/>
        <v>140</v>
      </c>
      <c r="G188" s="135" t="s">
        <v>781</v>
      </c>
      <c r="H188" s="457" t="s">
        <v>144</v>
      </c>
      <c r="I188" s="565"/>
      <c r="J188" s="458"/>
      <c r="K188" s="136"/>
      <c r="L188" s="246"/>
      <c r="P188" s="180"/>
      <c r="Q188" s="175" t="s">
        <v>913</v>
      </c>
    </row>
    <row r="189" spans="1:17" ht="20.100000000000001" customHeight="1" x14ac:dyDescent="0.15">
      <c r="C189" s="43" t="s">
        <v>11</v>
      </c>
      <c r="D189" s="52"/>
      <c r="I189" s="44"/>
      <c r="J189" s="139"/>
      <c r="L189" s="248"/>
    </row>
    <row r="190" spans="1:17" ht="21.6" customHeight="1" x14ac:dyDescent="0.15">
      <c r="B190" s="43"/>
      <c r="C190" s="43" t="s">
        <v>11</v>
      </c>
      <c r="D190" s="52" t="s">
        <v>145</v>
      </c>
      <c r="I190" s="43"/>
      <c r="J190" s="43"/>
      <c r="L190" s="248"/>
    </row>
    <row r="191" spans="1:17" ht="20.100000000000001" customHeight="1" x14ac:dyDescent="0.15">
      <c r="C191" s="43" t="s">
        <v>11</v>
      </c>
      <c r="D191" s="52" t="s">
        <v>146</v>
      </c>
      <c r="I191" s="44"/>
      <c r="J191" s="165"/>
      <c r="L191" s="248"/>
    </row>
    <row r="192" spans="1:17" ht="39.950000000000003" customHeight="1" x14ac:dyDescent="0.15">
      <c r="A192" s="53" t="s">
        <v>9</v>
      </c>
      <c r="B192" s="54" t="s">
        <v>13</v>
      </c>
      <c r="C192" s="43" t="s">
        <v>11</v>
      </c>
      <c r="D192" s="44"/>
      <c r="F192" s="94" t="s">
        <v>12</v>
      </c>
      <c r="G192" s="164" t="s">
        <v>100</v>
      </c>
      <c r="H192" s="399" t="s">
        <v>13</v>
      </c>
      <c r="I192" s="400"/>
      <c r="J192" s="401"/>
      <c r="K192" s="55"/>
      <c r="L192" s="249" t="s">
        <v>14</v>
      </c>
      <c r="P192" s="158" t="s">
        <v>15</v>
      </c>
      <c r="Q192" s="56" t="s">
        <v>16</v>
      </c>
    </row>
    <row r="193" spans="1:17" ht="30" customHeight="1" x14ac:dyDescent="0.15">
      <c r="A193" s="61">
        <v>98</v>
      </c>
      <c r="B193" s="58" t="str">
        <f>H193</f>
        <v>過去の海外渡航について</v>
      </c>
      <c r="C193" s="43" t="s">
        <v>11</v>
      </c>
      <c r="D193" s="59" t="s">
        <v>18</v>
      </c>
      <c r="E193" s="60" t="s">
        <v>61</v>
      </c>
      <c r="F193" s="123">
        <f>F188+1</f>
        <v>141</v>
      </c>
      <c r="G193" s="103" t="s">
        <v>147</v>
      </c>
      <c r="H193" s="465" t="s">
        <v>948</v>
      </c>
      <c r="I193" s="466"/>
      <c r="J193" s="467"/>
      <c r="K193" s="104"/>
      <c r="L193" s="226"/>
      <c r="P193" s="190" t="s">
        <v>149</v>
      </c>
      <c r="Q193" s="191" t="s">
        <v>926</v>
      </c>
    </row>
    <row r="194" spans="1:17" ht="21" customHeight="1" x14ac:dyDescent="0.15">
      <c r="B194" s="49"/>
      <c r="E194" s="60"/>
      <c r="G194" s="105"/>
      <c r="H194" s="105"/>
      <c r="I194" s="49"/>
      <c r="J194" s="166"/>
      <c r="L194" s="44"/>
    </row>
    <row r="195" spans="1:17" ht="20.100000000000001" customHeight="1" x14ac:dyDescent="0.15">
      <c r="C195" s="43" t="s">
        <v>11</v>
      </c>
      <c r="D195" s="80" t="s">
        <v>150</v>
      </c>
      <c r="L195" s="248"/>
    </row>
    <row r="196" spans="1:17" ht="39.950000000000003" customHeight="1" x14ac:dyDescent="0.15">
      <c r="A196" s="53" t="s">
        <v>9</v>
      </c>
      <c r="B196" s="54" t="s">
        <v>13</v>
      </c>
      <c r="C196" s="43" t="s">
        <v>11</v>
      </c>
      <c r="D196" s="44"/>
      <c r="F196" s="94" t="s">
        <v>12</v>
      </c>
      <c r="G196" s="164" t="s">
        <v>100</v>
      </c>
      <c r="H196" s="399" t="s">
        <v>13</v>
      </c>
      <c r="I196" s="400"/>
      <c r="J196" s="401"/>
      <c r="K196" s="55"/>
      <c r="L196" s="249" t="s">
        <v>14</v>
      </c>
      <c r="P196" s="160" t="s">
        <v>15</v>
      </c>
      <c r="Q196" s="97" t="s">
        <v>16</v>
      </c>
    </row>
    <row r="197" spans="1:17" ht="30" customHeight="1" x14ac:dyDescent="0.15">
      <c r="A197" s="43">
        <v>99</v>
      </c>
      <c r="B197" s="58" t="str">
        <f>H197</f>
        <v>高校1回目</v>
      </c>
      <c r="C197" s="43" t="s">
        <v>11</v>
      </c>
      <c r="D197" s="60" t="s">
        <v>845</v>
      </c>
      <c r="E197" s="60" t="s">
        <v>61</v>
      </c>
      <c r="F197" s="119">
        <f>F193+1</f>
        <v>142</v>
      </c>
      <c r="G197" s="393" t="s">
        <v>147</v>
      </c>
      <c r="H197" s="461" t="s">
        <v>787</v>
      </c>
      <c r="I197" s="464" t="s">
        <v>788</v>
      </c>
      <c r="J197" s="398"/>
      <c r="K197" s="62"/>
      <c r="L197" s="234"/>
      <c r="P197" s="181" t="s">
        <v>151</v>
      </c>
      <c r="Q197" s="183" t="s">
        <v>927</v>
      </c>
    </row>
    <row r="198" spans="1:17" ht="30" customHeight="1" x14ac:dyDescent="0.15">
      <c r="A198" s="63">
        <f t="shared" ref="A198:A217" si="34">A197+1</f>
        <v>100</v>
      </c>
      <c r="B198" s="58" t="e">
        <f>#REF!</f>
        <v>#REF!</v>
      </c>
      <c r="C198" s="43" t="s">
        <v>11</v>
      </c>
      <c r="D198" s="60" t="s">
        <v>845</v>
      </c>
      <c r="E198" s="60" t="s">
        <v>61</v>
      </c>
      <c r="F198" s="120">
        <f t="shared" ref="F198:F217" si="35">F197+1</f>
        <v>143</v>
      </c>
      <c r="G198" s="490"/>
      <c r="H198" s="462"/>
      <c r="I198" s="460" t="s">
        <v>789</v>
      </c>
      <c r="J198" s="441"/>
      <c r="K198" s="65"/>
      <c r="L198" s="228"/>
      <c r="P198" s="177" t="s">
        <v>152</v>
      </c>
      <c r="Q198" s="174"/>
    </row>
    <row r="199" spans="1:17" ht="30" customHeight="1" x14ac:dyDescent="0.15">
      <c r="A199" s="63">
        <f t="shared" si="34"/>
        <v>101</v>
      </c>
      <c r="B199" s="58" t="e">
        <f>#REF!</f>
        <v>#REF!</v>
      </c>
      <c r="C199" s="43" t="s">
        <v>11</v>
      </c>
      <c r="D199" s="60" t="s">
        <v>845</v>
      </c>
      <c r="E199" s="60" t="s">
        <v>64</v>
      </c>
      <c r="F199" s="120">
        <f t="shared" si="35"/>
        <v>144</v>
      </c>
      <c r="G199" s="490"/>
      <c r="H199" s="463"/>
      <c r="I199" s="460" t="s">
        <v>790</v>
      </c>
      <c r="J199" s="441"/>
      <c r="K199" s="72"/>
      <c r="L199" s="229"/>
      <c r="P199" s="177" t="s">
        <v>153</v>
      </c>
      <c r="Q199" s="174"/>
    </row>
    <row r="200" spans="1:17" ht="30" customHeight="1" x14ac:dyDescent="0.15">
      <c r="A200" s="63">
        <f t="shared" si="34"/>
        <v>102</v>
      </c>
      <c r="B200" s="58" t="str">
        <f>H200</f>
        <v>高校2回目</v>
      </c>
      <c r="C200" s="43" t="s">
        <v>11</v>
      </c>
      <c r="D200" s="96" t="s">
        <v>49</v>
      </c>
      <c r="E200" s="60" t="s">
        <v>61</v>
      </c>
      <c r="F200" s="120">
        <f t="shared" si="35"/>
        <v>145</v>
      </c>
      <c r="G200" s="490"/>
      <c r="H200" s="461" t="s">
        <v>791</v>
      </c>
      <c r="I200" s="464" t="s">
        <v>788</v>
      </c>
      <c r="J200" s="398"/>
      <c r="K200" s="62"/>
      <c r="L200" s="234"/>
      <c r="P200" s="177" t="s">
        <v>933</v>
      </c>
      <c r="Q200" s="223" t="s">
        <v>928</v>
      </c>
    </row>
    <row r="201" spans="1:17" ht="30" customHeight="1" x14ac:dyDescent="0.15">
      <c r="A201" s="63">
        <f t="shared" si="34"/>
        <v>103</v>
      </c>
      <c r="B201" s="58" t="str">
        <f t="shared" ref="B201:B202" si="36">I201</f>
        <v>期間</v>
      </c>
      <c r="C201" s="43" t="s">
        <v>11</v>
      </c>
      <c r="D201" s="60" t="s">
        <v>845</v>
      </c>
      <c r="E201" s="60" t="s">
        <v>61</v>
      </c>
      <c r="F201" s="120">
        <f t="shared" si="35"/>
        <v>146</v>
      </c>
      <c r="G201" s="490"/>
      <c r="H201" s="462"/>
      <c r="I201" s="460" t="s">
        <v>789</v>
      </c>
      <c r="J201" s="441"/>
      <c r="K201" s="65"/>
      <c r="L201" s="228"/>
      <c r="P201" s="177" t="s">
        <v>935</v>
      </c>
      <c r="Q201" s="174"/>
    </row>
    <row r="202" spans="1:17" ht="30" customHeight="1" x14ac:dyDescent="0.15">
      <c r="A202" s="63">
        <f t="shared" si="34"/>
        <v>104</v>
      </c>
      <c r="B202" s="58" t="str">
        <f t="shared" si="36"/>
        <v>渡航先</v>
      </c>
      <c r="C202" s="43" t="s">
        <v>11</v>
      </c>
      <c r="D202" s="60" t="s">
        <v>845</v>
      </c>
      <c r="E202" s="60" t="s">
        <v>64</v>
      </c>
      <c r="F202" s="121">
        <f t="shared" si="35"/>
        <v>147</v>
      </c>
      <c r="G202" s="394"/>
      <c r="H202" s="463"/>
      <c r="I202" s="459" t="s">
        <v>790</v>
      </c>
      <c r="J202" s="408"/>
      <c r="K202" s="72"/>
      <c r="L202" s="229"/>
      <c r="P202" s="180" t="s">
        <v>936</v>
      </c>
      <c r="Q202" s="175"/>
    </row>
    <row r="203" spans="1:17" ht="21" customHeight="1" x14ac:dyDescent="0.15">
      <c r="B203" s="49"/>
      <c r="E203" s="60"/>
      <c r="G203" s="105"/>
      <c r="H203" s="105"/>
      <c r="I203" s="49"/>
      <c r="J203" s="49"/>
      <c r="L203" s="44"/>
    </row>
    <row r="204" spans="1:17" ht="20.100000000000001" customHeight="1" x14ac:dyDescent="0.15">
      <c r="C204" s="43" t="s">
        <v>11</v>
      </c>
      <c r="D204" s="80" t="s">
        <v>154</v>
      </c>
      <c r="L204" s="248"/>
    </row>
    <row r="205" spans="1:17" ht="39.950000000000003" customHeight="1" x14ac:dyDescent="0.15">
      <c r="A205" s="53" t="s">
        <v>9</v>
      </c>
      <c r="B205" s="54" t="s">
        <v>13</v>
      </c>
      <c r="C205" s="43" t="s">
        <v>11</v>
      </c>
      <c r="D205" s="44"/>
      <c r="F205" s="53" t="s">
        <v>12</v>
      </c>
      <c r="G205" s="74" t="s">
        <v>100</v>
      </c>
      <c r="H205" s="399" t="s">
        <v>13</v>
      </c>
      <c r="I205" s="400"/>
      <c r="J205" s="401"/>
      <c r="K205" s="55"/>
      <c r="L205" s="249" t="s">
        <v>14</v>
      </c>
      <c r="P205" s="160" t="s">
        <v>15</v>
      </c>
      <c r="Q205" s="97" t="s">
        <v>16</v>
      </c>
    </row>
    <row r="206" spans="1:17" ht="30.95" customHeight="1" x14ac:dyDescent="0.15">
      <c r="A206" s="63">
        <f>A202+1</f>
        <v>105</v>
      </c>
      <c r="B206" s="58" t="str">
        <f>H206</f>
        <v>大学1回目</v>
      </c>
      <c r="C206" s="43" t="s">
        <v>11</v>
      </c>
      <c r="D206" s="60" t="s">
        <v>845</v>
      </c>
      <c r="E206" s="96" t="s">
        <v>61</v>
      </c>
      <c r="F206" s="119">
        <f>F202+1</f>
        <v>148</v>
      </c>
      <c r="G206" s="393" t="s">
        <v>147</v>
      </c>
      <c r="H206" s="461" t="s">
        <v>792</v>
      </c>
      <c r="I206" s="464" t="s">
        <v>788</v>
      </c>
      <c r="J206" s="398"/>
      <c r="K206" s="62"/>
      <c r="L206" s="234"/>
      <c r="P206" s="181" t="s">
        <v>156</v>
      </c>
      <c r="Q206" s="183" t="s">
        <v>929</v>
      </c>
    </row>
    <row r="207" spans="1:17" ht="30.95" customHeight="1" x14ac:dyDescent="0.15">
      <c r="A207" s="63">
        <f t="shared" si="34"/>
        <v>106</v>
      </c>
      <c r="B207" s="58" t="str">
        <f t="shared" ref="B207:B217" si="37">I207</f>
        <v>期間</v>
      </c>
      <c r="C207" s="43" t="s">
        <v>11</v>
      </c>
      <c r="D207" s="60" t="s">
        <v>845</v>
      </c>
      <c r="E207" s="96" t="s">
        <v>61</v>
      </c>
      <c r="F207" s="120">
        <f t="shared" si="35"/>
        <v>149</v>
      </c>
      <c r="G207" s="490"/>
      <c r="H207" s="462"/>
      <c r="I207" s="460" t="s">
        <v>789</v>
      </c>
      <c r="J207" s="441"/>
      <c r="K207" s="65"/>
      <c r="L207" s="228"/>
      <c r="P207" s="177" t="s">
        <v>152</v>
      </c>
      <c r="Q207" s="173"/>
    </row>
    <row r="208" spans="1:17" ht="30.95" customHeight="1" x14ac:dyDescent="0.15">
      <c r="A208" s="63">
        <f t="shared" si="34"/>
        <v>107</v>
      </c>
      <c r="B208" s="58" t="str">
        <f t="shared" si="37"/>
        <v>渡航先</v>
      </c>
      <c r="C208" s="43" t="s">
        <v>11</v>
      </c>
      <c r="D208" s="60" t="s">
        <v>845</v>
      </c>
      <c r="E208" s="96" t="s">
        <v>64</v>
      </c>
      <c r="F208" s="120">
        <f t="shared" si="35"/>
        <v>150</v>
      </c>
      <c r="G208" s="490"/>
      <c r="H208" s="463"/>
      <c r="I208" s="460" t="s">
        <v>790</v>
      </c>
      <c r="J208" s="441"/>
      <c r="K208" s="72"/>
      <c r="L208" s="229"/>
      <c r="P208" s="177" t="s">
        <v>158</v>
      </c>
      <c r="Q208" s="173"/>
    </row>
    <row r="209" spans="1:17" ht="30.95" customHeight="1" x14ac:dyDescent="0.15">
      <c r="A209" s="63">
        <f t="shared" si="34"/>
        <v>108</v>
      </c>
      <c r="B209" s="58" t="str">
        <f t="shared" si="37"/>
        <v>渡航目的</v>
      </c>
      <c r="C209" s="43" t="s">
        <v>11</v>
      </c>
      <c r="D209" s="96" t="s">
        <v>49</v>
      </c>
      <c r="E209" s="96" t="s">
        <v>61</v>
      </c>
      <c r="F209" s="120">
        <f t="shared" si="35"/>
        <v>151</v>
      </c>
      <c r="G209" s="490"/>
      <c r="H209" s="461" t="s">
        <v>793</v>
      </c>
      <c r="I209" s="464" t="s">
        <v>788</v>
      </c>
      <c r="J209" s="398"/>
      <c r="K209" s="62"/>
      <c r="L209" s="234"/>
      <c r="P209" s="177" t="s">
        <v>938</v>
      </c>
      <c r="Q209" s="224" t="s">
        <v>930</v>
      </c>
    </row>
    <row r="210" spans="1:17" ht="30.95" customHeight="1" x14ac:dyDescent="0.15">
      <c r="A210" s="63">
        <f t="shared" si="34"/>
        <v>109</v>
      </c>
      <c r="B210" s="58" t="str">
        <f t="shared" si="37"/>
        <v>期間</v>
      </c>
      <c r="C210" s="43" t="s">
        <v>11</v>
      </c>
      <c r="D210" s="60" t="s">
        <v>845</v>
      </c>
      <c r="E210" s="96" t="s">
        <v>61</v>
      </c>
      <c r="F210" s="120">
        <f t="shared" si="35"/>
        <v>152</v>
      </c>
      <c r="G210" s="490"/>
      <c r="H210" s="462"/>
      <c r="I210" s="460" t="s">
        <v>789</v>
      </c>
      <c r="J210" s="441"/>
      <c r="K210" s="65"/>
      <c r="L210" s="228"/>
      <c r="P210" s="177" t="s">
        <v>934</v>
      </c>
      <c r="Q210" s="173"/>
    </row>
    <row r="211" spans="1:17" ht="30.95" customHeight="1" x14ac:dyDescent="0.15">
      <c r="A211" s="63">
        <f t="shared" si="34"/>
        <v>110</v>
      </c>
      <c r="B211" s="58" t="str">
        <f t="shared" si="37"/>
        <v>渡航先</v>
      </c>
      <c r="C211" s="43" t="s">
        <v>11</v>
      </c>
      <c r="D211" s="60" t="s">
        <v>845</v>
      </c>
      <c r="E211" s="96" t="s">
        <v>64</v>
      </c>
      <c r="F211" s="120">
        <f t="shared" si="35"/>
        <v>153</v>
      </c>
      <c r="G211" s="490"/>
      <c r="H211" s="463"/>
      <c r="I211" s="460" t="s">
        <v>790</v>
      </c>
      <c r="J211" s="441"/>
      <c r="K211" s="72"/>
      <c r="L211" s="229"/>
      <c r="P211" s="177" t="s">
        <v>939</v>
      </c>
      <c r="Q211" s="192"/>
    </row>
    <row r="212" spans="1:17" ht="30.95" customHeight="1" x14ac:dyDescent="0.15">
      <c r="A212" s="63">
        <f t="shared" si="34"/>
        <v>111</v>
      </c>
      <c r="B212" s="58" t="str">
        <f t="shared" si="37"/>
        <v>渡航目的</v>
      </c>
      <c r="C212" s="43" t="s">
        <v>11</v>
      </c>
      <c r="D212" s="96" t="s">
        <v>49</v>
      </c>
      <c r="E212" s="96" t="s">
        <v>61</v>
      </c>
      <c r="F212" s="120">
        <f t="shared" si="35"/>
        <v>154</v>
      </c>
      <c r="G212" s="490"/>
      <c r="H212" s="461" t="s">
        <v>805</v>
      </c>
      <c r="I212" s="464" t="s">
        <v>788</v>
      </c>
      <c r="J212" s="398"/>
      <c r="K212" s="62"/>
      <c r="L212" s="234"/>
      <c r="P212" s="177" t="s">
        <v>879</v>
      </c>
      <c r="Q212" s="223" t="s">
        <v>931</v>
      </c>
    </row>
    <row r="213" spans="1:17" ht="30.95" customHeight="1" x14ac:dyDescent="0.15">
      <c r="A213" s="63">
        <f t="shared" si="34"/>
        <v>112</v>
      </c>
      <c r="B213" s="58" t="str">
        <f t="shared" si="37"/>
        <v>期間</v>
      </c>
      <c r="C213" s="43" t="s">
        <v>11</v>
      </c>
      <c r="D213" s="60" t="s">
        <v>845</v>
      </c>
      <c r="E213" s="96" t="s">
        <v>61</v>
      </c>
      <c r="F213" s="120">
        <f t="shared" si="35"/>
        <v>155</v>
      </c>
      <c r="G213" s="490"/>
      <c r="H213" s="462"/>
      <c r="I213" s="460" t="s">
        <v>789</v>
      </c>
      <c r="J213" s="441"/>
      <c r="K213" s="65"/>
      <c r="L213" s="228"/>
      <c r="P213" s="177" t="s">
        <v>880</v>
      </c>
      <c r="Q213" s="173"/>
    </row>
    <row r="214" spans="1:17" ht="30.95" customHeight="1" x14ac:dyDescent="0.15">
      <c r="A214" s="63">
        <f t="shared" si="34"/>
        <v>113</v>
      </c>
      <c r="B214" s="58" t="str">
        <f t="shared" si="37"/>
        <v>渡航先</v>
      </c>
      <c r="C214" s="43" t="s">
        <v>11</v>
      </c>
      <c r="D214" s="60" t="s">
        <v>845</v>
      </c>
      <c r="E214" s="96" t="s">
        <v>64</v>
      </c>
      <c r="F214" s="120">
        <f t="shared" si="35"/>
        <v>156</v>
      </c>
      <c r="G214" s="490"/>
      <c r="H214" s="463"/>
      <c r="I214" s="460" t="s">
        <v>790</v>
      </c>
      <c r="J214" s="441"/>
      <c r="K214" s="72"/>
      <c r="L214" s="229"/>
      <c r="P214" s="177" t="s">
        <v>160</v>
      </c>
      <c r="Q214" s="173"/>
    </row>
    <row r="215" spans="1:17" ht="30.95" customHeight="1" x14ac:dyDescent="0.15">
      <c r="A215" s="63">
        <f t="shared" si="34"/>
        <v>114</v>
      </c>
      <c r="B215" s="58" t="str">
        <f t="shared" si="37"/>
        <v>渡航目的</v>
      </c>
      <c r="C215" s="43" t="s">
        <v>11</v>
      </c>
      <c r="D215" s="96" t="s">
        <v>49</v>
      </c>
      <c r="E215" s="96" t="s">
        <v>61</v>
      </c>
      <c r="F215" s="120">
        <f t="shared" si="35"/>
        <v>157</v>
      </c>
      <c r="G215" s="490"/>
      <c r="H215" s="461" t="s">
        <v>806</v>
      </c>
      <c r="I215" s="464" t="s">
        <v>788</v>
      </c>
      <c r="J215" s="398"/>
      <c r="K215" s="62"/>
      <c r="L215" s="234"/>
      <c r="P215" s="177" t="s">
        <v>937</v>
      </c>
      <c r="Q215" s="224" t="s">
        <v>932</v>
      </c>
    </row>
    <row r="216" spans="1:17" ht="30.95" customHeight="1" x14ac:dyDescent="0.15">
      <c r="A216" s="63">
        <f t="shared" si="34"/>
        <v>115</v>
      </c>
      <c r="B216" s="58" t="str">
        <f t="shared" si="37"/>
        <v>期間</v>
      </c>
      <c r="C216" s="43" t="s">
        <v>11</v>
      </c>
      <c r="D216" s="60" t="s">
        <v>845</v>
      </c>
      <c r="E216" s="96" t="s">
        <v>61</v>
      </c>
      <c r="F216" s="120">
        <f>F215+1</f>
        <v>158</v>
      </c>
      <c r="G216" s="490"/>
      <c r="H216" s="462"/>
      <c r="I216" s="460" t="s">
        <v>789</v>
      </c>
      <c r="J216" s="441"/>
      <c r="K216" s="65"/>
      <c r="L216" s="228"/>
      <c r="P216" s="177" t="s">
        <v>935</v>
      </c>
      <c r="Q216" s="173"/>
    </row>
    <row r="217" spans="1:17" ht="30.95" customHeight="1" x14ac:dyDescent="0.15">
      <c r="A217" s="71">
        <f t="shared" si="34"/>
        <v>116</v>
      </c>
      <c r="B217" s="58" t="str">
        <f t="shared" si="37"/>
        <v>渡航先</v>
      </c>
      <c r="C217" s="43" t="s">
        <v>11</v>
      </c>
      <c r="D217" s="60" t="s">
        <v>845</v>
      </c>
      <c r="E217" s="96" t="s">
        <v>64</v>
      </c>
      <c r="F217" s="121">
        <f t="shared" si="35"/>
        <v>159</v>
      </c>
      <c r="G217" s="394"/>
      <c r="H217" s="463"/>
      <c r="I217" s="459" t="s">
        <v>790</v>
      </c>
      <c r="J217" s="408"/>
      <c r="K217" s="72"/>
      <c r="L217" s="229"/>
      <c r="P217" s="180" t="s">
        <v>940</v>
      </c>
      <c r="Q217" s="193"/>
    </row>
    <row r="218" spans="1:17" ht="20.100000000000001" customHeight="1" x14ac:dyDescent="0.15">
      <c r="C218" s="43" t="s">
        <v>11</v>
      </c>
      <c r="D218" s="161"/>
      <c r="I218" s="44"/>
      <c r="J218" s="139"/>
      <c r="L218" s="248"/>
    </row>
    <row r="219" spans="1:17" ht="20.100000000000001" customHeight="1" x14ac:dyDescent="0.15">
      <c r="B219" s="43"/>
      <c r="C219" s="43" t="s">
        <v>11</v>
      </c>
      <c r="D219" s="80" t="s">
        <v>161</v>
      </c>
      <c r="E219" s="81"/>
      <c r="I219" s="43"/>
      <c r="J219" s="43"/>
      <c r="L219" s="248"/>
    </row>
    <row r="220" spans="1:17" ht="20.100000000000001" customHeight="1" x14ac:dyDescent="0.15">
      <c r="C220" s="43" t="s">
        <v>11</v>
      </c>
      <c r="D220" s="80" t="s">
        <v>1062</v>
      </c>
      <c r="E220" s="81"/>
      <c r="L220" s="248"/>
    </row>
    <row r="221" spans="1:17" ht="39.950000000000003" customHeight="1" x14ac:dyDescent="0.15">
      <c r="A221" s="53" t="s">
        <v>9</v>
      </c>
      <c r="B221" s="54" t="s">
        <v>13</v>
      </c>
      <c r="C221" s="43" t="s">
        <v>11</v>
      </c>
      <c r="D221" s="44"/>
      <c r="F221" s="53" t="s">
        <v>12</v>
      </c>
      <c r="G221" s="74" t="s">
        <v>100</v>
      </c>
      <c r="H221" s="399" t="s">
        <v>13</v>
      </c>
      <c r="I221" s="400"/>
      <c r="J221" s="401"/>
      <c r="K221" s="55"/>
      <c r="L221" s="249" t="s">
        <v>14</v>
      </c>
      <c r="P221" s="160" t="s">
        <v>15</v>
      </c>
      <c r="Q221" s="97" t="s">
        <v>16</v>
      </c>
    </row>
    <row r="222" spans="1:17" ht="30" customHeight="1" x14ac:dyDescent="0.15">
      <c r="A222" s="61">
        <v>117</v>
      </c>
      <c r="B222" s="58" t="str">
        <f t="shared" ref="B222:B236" si="38">I222</f>
        <v>給付型海外留学奨学金</v>
      </c>
      <c r="C222" s="43" t="s">
        <v>11</v>
      </c>
      <c r="D222" s="96" t="s">
        <v>18</v>
      </c>
      <c r="E222" s="96" t="s">
        <v>61</v>
      </c>
      <c r="F222" s="119">
        <f>F217+1</f>
        <v>160</v>
      </c>
      <c r="G222" s="409" t="s">
        <v>162</v>
      </c>
      <c r="H222" s="513" t="s">
        <v>803</v>
      </c>
      <c r="I222" s="506" t="s">
        <v>819</v>
      </c>
      <c r="J222" s="214" t="s">
        <v>796</v>
      </c>
      <c r="K222" s="62"/>
      <c r="L222" s="234"/>
      <c r="P222" s="181" t="s">
        <v>906</v>
      </c>
      <c r="Q222" s="194" t="s">
        <v>952</v>
      </c>
    </row>
    <row r="223" spans="1:17" ht="30" customHeight="1" x14ac:dyDescent="0.15">
      <c r="A223" s="63">
        <f t="shared" ref="A223:A225" si="39">A222+1</f>
        <v>118</v>
      </c>
      <c r="B223" s="58">
        <f t="shared" si="38"/>
        <v>0</v>
      </c>
      <c r="C223" s="43" t="s">
        <v>11</v>
      </c>
      <c r="D223" s="60" t="s">
        <v>845</v>
      </c>
      <c r="E223" s="96" t="s">
        <v>61</v>
      </c>
      <c r="F223" s="120">
        <f>F222+1</f>
        <v>161</v>
      </c>
      <c r="G223" s="411"/>
      <c r="H223" s="514"/>
      <c r="I223" s="483"/>
      <c r="J223" s="201" t="s">
        <v>797</v>
      </c>
      <c r="K223" s="65"/>
      <c r="L223" s="228"/>
      <c r="P223" s="177" t="s">
        <v>901</v>
      </c>
      <c r="Q223" s="184" t="s">
        <v>953</v>
      </c>
    </row>
    <row r="224" spans="1:17" ht="30" customHeight="1" x14ac:dyDescent="0.15">
      <c r="A224" s="63">
        <f t="shared" si="39"/>
        <v>119</v>
      </c>
      <c r="B224" s="58" t="str">
        <f t="shared" si="38"/>
        <v>海外留学支援制度
（学部学位取得型）</v>
      </c>
      <c r="C224" s="43" t="s">
        <v>11</v>
      </c>
      <c r="D224" s="96" t="s">
        <v>18</v>
      </c>
      <c r="E224" s="96" t="s">
        <v>61</v>
      </c>
      <c r="F224" s="120">
        <f t="shared" ref="F224:F236" si="40">F223+1</f>
        <v>162</v>
      </c>
      <c r="G224" s="411"/>
      <c r="H224" s="514"/>
      <c r="I224" s="482" t="s">
        <v>881</v>
      </c>
      <c r="J224" s="201" t="s">
        <v>796</v>
      </c>
      <c r="K224" s="65"/>
      <c r="L224" s="228"/>
      <c r="P224" s="177" t="s">
        <v>163</v>
      </c>
      <c r="Q224" s="184" t="s">
        <v>941</v>
      </c>
    </row>
    <row r="225" spans="1:17" ht="30" customHeight="1" x14ac:dyDescent="0.15">
      <c r="A225" s="63">
        <f t="shared" si="39"/>
        <v>120</v>
      </c>
      <c r="B225" s="58">
        <f t="shared" ref="B225" si="41">I225</f>
        <v>0</v>
      </c>
      <c r="C225" s="43" t="s">
        <v>11</v>
      </c>
      <c r="D225" s="60" t="s">
        <v>845</v>
      </c>
      <c r="E225" s="96" t="s">
        <v>61</v>
      </c>
      <c r="F225" s="120">
        <f t="shared" si="40"/>
        <v>163</v>
      </c>
      <c r="G225" s="411"/>
      <c r="H225" s="514"/>
      <c r="I225" s="508"/>
      <c r="J225" s="201" t="s">
        <v>797</v>
      </c>
      <c r="K225" s="65"/>
      <c r="L225" s="228"/>
      <c r="P225" s="177" t="s">
        <v>909</v>
      </c>
      <c r="Q225" s="184" t="s">
        <v>953</v>
      </c>
    </row>
    <row r="226" spans="1:17" ht="43.5" customHeight="1" x14ac:dyDescent="0.15">
      <c r="A226" s="63">
        <f>A224+1</f>
        <v>120</v>
      </c>
      <c r="B226" s="58">
        <f t="shared" si="38"/>
        <v>0</v>
      </c>
      <c r="C226" s="43" t="s">
        <v>11</v>
      </c>
      <c r="D226" s="60" t="s">
        <v>845</v>
      </c>
      <c r="E226" s="96" t="s">
        <v>64</v>
      </c>
      <c r="F226" s="120">
        <f t="shared" si="40"/>
        <v>164</v>
      </c>
      <c r="G226" s="411"/>
      <c r="H226" s="514"/>
      <c r="I226" s="508"/>
      <c r="J226" s="201" t="s">
        <v>798</v>
      </c>
      <c r="K226" s="65"/>
      <c r="L226" s="228"/>
      <c r="P226" s="177" t="s">
        <v>1440</v>
      </c>
      <c r="Q226" s="184" t="s">
        <v>1441</v>
      </c>
    </row>
    <row r="227" spans="1:17" ht="43.5" customHeight="1" x14ac:dyDescent="0.15">
      <c r="A227" s="63">
        <f>A225+1</f>
        <v>121</v>
      </c>
      <c r="B227" s="58">
        <f t="shared" ref="B227" si="42">I227</f>
        <v>0</v>
      </c>
      <c r="C227" s="43" t="s">
        <v>11</v>
      </c>
      <c r="D227" s="60" t="s">
        <v>845</v>
      </c>
      <c r="E227" s="96" t="s">
        <v>64</v>
      </c>
      <c r="F227" s="120">
        <f t="shared" si="40"/>
        <v>165</v>
      </c>
      <c r="G227" s="411"/>
      <c r="H227" s="514"/>
      <c r="I227" s="483"/>
      <c r="J227" s="201" t="s">
        <v>1107</v>
      </c>
      <c r="K227" s="65"/>
      <c r="L227" s="228"/>
      <c r="P227" s="177" t="s">
        <v>1442</v>
      </c>
      <c r="Q227" s="174" t="s">
        <v>1112</v>
      </c>
    </row>
    <row r="228" spans="1:17" ht="30" customHeight="1" x14ac:dyDescent="0.15">
      <c r="A228" s="63">
        <f>A226+1</f>
        <v>121</v>
      </c>
      <c r="B228" s="58" t="str">
        <f t="shared" si="38"/>
        <v>海外留学支援制度
（大学院学位取得型/長期派遣）</v>
      </c>
      <c r="C228" s="43" t="s">
        <v>11</v>
      </c>
      <c r="D228" s="96" t="s">
        <v>18</v>
      </c>
      <c r="E228" s="96" t="s">
        <v>61</v>
      </c>
      <c r="F228" s="120">
        <f t="shared" si="40"/>
        <v>166</v>
      </c>
      <c r="G228" s="411"/>
      <c r="H228" s="514"/>
      <c r="I228" s="482" t="s">
        <v>882</v>
      </c>
      <c r="J228" s="200" t="s">
        <v>799</v>
      </c>
      <c r="K228" s="92"/>
      <c r="L228" s="227"/>
      <c r="P228" s="177" t="s">
        <v>163</v>
      </c>
      <c r="Q228" s="184" t="s">
        <v>941</v>
      </c>
    </row>
    <row r="229" spans="1:17" ht="33.75" customHeight="1" x14ac:dyDescent="0.15">
      <c r="A229" s="63">
        <f>A228+1</f>
        <v>122</v>
      </c>
      <c r="B229" s="58">
        <f t="shared" si="38"/>
        <v>0</v>
      </c>
      <c r="C229" s="86"/>
      <c r="D229" s="60" t="s">
        <v>845</v>
      </c>
      <c r="E229" s="96" t="s">
        <v>61</v>
      </c>
      <c r="F229" s="120">
        <f t="shared" si="40"/>
        <v>167</v>
      </c>
      <c r="G229" s="411"/>
      <c r="H229" s="514"/>
      <c r="I229" s="508"/>
      <c r="J229" s="201" t="s">
        <v>1423</v>
      </c>
      <c r="K229" s="65"/>
      <c r="L229" s="231"/>
      <c r="P229" s="177" t="s">
        <v>165</v>
      </c>
      <c r="Q229" s="184" t="s">
        <v>953</v>
      </c>
    </row>
    <row r="230" spans="1:17" ht="43.5" customHeight="1" x14ac:dyDescent="0.15">
      <c r="A230" s="63">
        <f>A228+1</f>
        <v>122</v>
      </c>
      <c r="B230" s="58">
        <f t="shared" ref="B230" si="43">I230</f>
        <v>0</v>
      </c>
      <c r="C230" s="43" t="s">
        <v>11</v>
      </c>
      <c r="D230" s="60" t="s">
        <v>845</v>
      </c>
      <c r="E230" s="96" t="s">
        <v>64</v>
      </c>
      <c r="F230" s="120">
        <f t="shared" si="40"/>
        <v>168</v>
      </c>
      <c r="G230" s="411"/>
      <c r="H230" s="514"/>
      <c r="I230" s="508"/>
      <c r="J230" s="213" t="s">
        <v>798</v>
      </c>
      <c r="K230" s="72"/>
      <c r="L230" s="228"/>
      <c r="P230" s="177" t="s">
        <v>1443</v>
      </c>
      <c r="Q230" s="174" t="s">
        <v>1444</v>
      </c>
    </row>
    <row r="231" spans="1:17" ht="43.5" customHeight="1" x14ac:dyDescent="0.15">
      <c r="A231" s="63">
        <f>A229+1</f>
        <v>123</v>
      </c>
      <c r="B231" s="58">
        <f t="shared" si="38"/>
        <v>0</v>
      </c>
      <c r="C231" s="43" t="s">
        <v>11</v>
      </c>
      <c r="D231" s="60" t="s">
        <v>845</v>
      </c>
      <c r="E231" s="96" t="s">
        <v>64</v>
      </c>
      <c r="F231" s="120">
        <f t="shared" si="40"/>
        <v>169</v>
      </c>
      <c r="G231" s="411"/>
      <c r="H231" s="514"/>
      <c r="I231" s="508"/>
      <c r="J231" s="291" t="s">
        <v>1107</v>
      </c>
      <c r="K231" s="65"/>
      <c r="L231" s="227"/>
      <c r="P231" s="177" t="s">
        <v>1445</v>
      </c>
      <c r="Q231" s="174" t="s">
        <v>1111</v>
      </c>
    </row>
    <row r="232" spans="1:17" ht="60" customHeight="1" x14ac:dyDescent="0.15">
      <c r="A232" s="63"/>
      <c r="B232" s="58"/>
      <c r="D232" s="60"/>
      <c r="E232" s="96"/>
      <c r="F232" s="120">
        <f>F231+1</f>
        <v>170</v>
      </c>
      <c r="G232" s="411"/>
      <c r="H232" s="515"/>
      <c r="I232" s="512"/>
      <c r="J232" s="211" t="s">
        <v>1422</v>
      </c>
      <c r="K232" s="289"/>
      <c r="L232" s="290"/>
      <c r="P232" s="177" t="s">
        <v>1341</v>
      </c>
      <c r="Q232" s="174" t="s">
        <v>1446</v>
      </c>
    </row>
    <row r="233" spans="1:17" ht="30" customHeight="1" x14ac:dyDescent="0.15">
      <c r="A233" s="63">
        <f>A231+1</f>
        <v>124</v>
      </c>
      <c r="B233" s="58">
        <f t="shared" si="38"/>
        <v>0</v>
      </c>
      <c r="C233" s="43" t="s">
        <v>11</v>
      </c>
      <c r="D233" s="96" t="s">
        <v>18</v>
      </c>
      <c r="E233" s="96" t="s">
        <v>61</v>
      </c>
      <c r="F233" s="120">
        <f t="shared" si="40"/>
        <v>171</v>
      </c>
      <c r="G233" s="411"/>
      <c r="H233" s="516" t="s">
        <v>804</v>
      </c>
      <c r="I233" s="517"/>
      <c r="J233" s="215" t="s">
        <v>899</v>
      </c>
      <c r="K233" s="62"/>
      <c r="L233" s="234"/>
      <c r="P233" s="177" t="s">
        <v>166</v>
      </c>
      <c r="Q233" s="174" t="s">
        <v>914</v>
      </c>
    </row>
    <row r="234" spans="1:17" ht="55.5" customHeight="1" thickBot="1" x14ac:dyDescent="0.2">
      <c r="A234" s="71">
        <f>A233+1</f>
        <v>125</v>
      </c>
      <c r="B234" s="58">
        <f t="shared" si="38"/>
        <v>0</v>
      </c>
      <c r="C234" s="43" t="s">
        <v>11</v>
      </c>
      <c r="D234" s="60" t="s">
        <v>845</v>
      </c>
      <c r="E234" s="96" t="s">
        <v>64</v>
      </c>
      <c r="F234" s="120">
        <f t="shared" si="40"/>
        <v>172</v>
      </c>
      <c r="G234" s="545"/>
      <c r="H234" s="518"/>
      <c r="I234" s="519"/>
      <c r="J234" s="216" t="s">
        <v>802</v>
      </c>
      <c r="K234" s="91"/>
      <c r="L234" s="242"/>
      <c r="P234" s="177" t="s">
        <v>167</v>
      </c>
      <c r="Q234" s="174" t="s">
        <v>865</v>
      </c>
    </row>
    <row r="235" spans="1:17" ht="30" customHeight="1" thickTop="1" x14ac:dyDescent="0.15">
      <c r="A235" s="63"/>
      <c r="B235" s="58">
        <f t="shared" si="38"/>
        <v>0</v>
      </c>
      <c r="C235" s="43" t="s">
        <v>11</v>
      </c>
      <c r="D235" s="96" t="s">
        <v>18</v>
      </c>
      <c r="E235" s="96" t="s">
        <v>61</v>
      </c>
      <c r="F235" s="120">
        <f t="shared" si="40"/>
        <v>173</v>
      </c>
      <c r="G235" s="492" t="s">
        <v>168</v>
      </c>
      <c r="H235" s="520" t="s">
        <v>804</v>
      </c>
      <c r="I235" s="521"/>
      <c r="J235" s="217" t="s">
        <v>900</v>
      </c>
      <c r="K235" s="92"/>
      <c r="L235" s="227"/>
      <c r="P235" s="177" t="s">
        <v>166</v>
      </c>
      <c r="Q235" s="174" t="s">
        <v>169</v>
      </c>
    </row>
    <row r="236" spans="1:17" ht="30" customHeight="1" x14ac:dyDescent="0.15">
      <c r="A236" s="71"/>
      <c r="B236" s="58">
        <f t="shared" si="38"/>
        <v>0</v>
      </c>
      <c r="C236" s="43" t="s">
        <v>11</v>
      </c>
      <c r="D236" s="60" t="s">
        <v>845</v>
      </c>
      <c r="E236" s="96" t="s">
        <v>64</v>
      </c>
      <c r="F236" s="121">
        <f t="shared" si="40"/>
        <v>174</v>
      </c>
      <c r="G236" s="493"/>
      <c r="H236" s="522"/>
      <c r="I236" s="523"/>
      <c r="J236" s="218" t="s">
        <v>802</v>
      </c>
      <c r="K236" s="72"/>
      <c r="L236" s="229"/>
      <c r="P236" s="180" t="s">
        <v>170</v>
      </c>
      <c r="Q236" s="195" t="s">
        <v>865</v>
      </c>
    </row>
    <row r="237" spans="1:17" ht="20.100000000000001" customHeight="1" x14ac:dyDescent="0.15">
      <c r="B237" s="43"/>
      <c r="D237" s="161"/>
      <c r="I237" s="43"/>
      <c r="J237" s="167"/>
      <c r="L237" s="248"/>
    </row>
    <row r="238" spans="1:17" ht="20.100000000000001" customHeight="1" x14ac:dyDescent="0.15">
      <c r="B238" s="43"/>
      <c r="C238" s="43" t="s">
        <v>11</v>
      </c>
      <c r="D238" s="52" t="s">
        <v>1337</v>
      </c>
      <c r="I238" s="43"/>
      <c r="J238" s="43"/>
      <c r="L238" s="248"/>
    </row>
    <row r="239" spans="1:17" ht="39.950000000000003" customHeight="1" x14ac:dyDescent="0.15">
      <c r="B239" s="43"/>
      <c r="D239" s="161"/>
      <c r="F239" s="53" t="s">
        <v>12</v>
      </c>
      <c r="G239" s="262" t="s">
        <v>100</v>
      </c>
      <c r="H239" s="399" t="s">
        <v>13</v>
      </c>
      <c r="I239" s="400"/>
      <c r="J239" s="401"/>
      <c r="K239" s="55"/>
      <c r="L239" s="249" t="s">
        <v>14</v>
      </c>
      <c r="P239" s="158" t="s">
        <v>15</v>
      </c>
      <c r="Q239" s="56" t="s">
        <v>16</v>
      </c>
    </row>
    <row r="240" spans="1:17" ht="37.5" customHeight="1" x14ac:dyDescent="0.15">
      <c r="A240" s="71" t="e">
        <f>#REF!+1</f>
        <v>#REF!</v>
      </c>
      <c r="B240" s="58" t="str">
        <f>G240&amp;H240</f>
        <v>なし申請大学数</v>
      </c>
      <c r="C240" s="43" t="s">
        <v>11</v>
      </c>
      <c r="D240" s="96" t="s">
        <v>18</v>
      </c>
      <c r="E240" s="96" t="s">
        <v>61</v>
      </c>
      <c r="F240" s="123">
        <f>F236+1</f>
        <v>175</v>
      </c>
      <c r="G240" s="264" t="s">
        <v>1003</v>
      </c>
      <c r="H240" s="465" t="s">
        <v>1004</v>
      </c>
      <c r="I240" s="466"/>
      <c r="J240" s="467"/>
      <c r="K240" s="104"/>
      <c r="L240" s="263"/>
      <c r="P240" s="187" t="s">
        <v>1005</v>
      </c>
      <c r="Q240" s="265" t="s">
        <v>1006</v>
      </c>
    </row>
    <row r="241" spans="1:17" ht="37.5" customHeight="1" x14ac:dyDescent="0.15">
      <c r="B241" s="281"/>
      <c r="D241" s="96"/>
      <c r="E241" s="96"/>
      <c r="F241" s="282"/>
      <c r="G241" s="283"/>
      <c r="H241" s="284"/>
      <c r="I241" s="284"/>
      <c r="J241" s="285"/>
      <c r="L241" s="286"/>
      <c r="M241" s="43"/>
      <c r="O241" s="43"/>
      <c r="P241" s="287"/>
      <c r="Q241" s="288"/>
    </row>
    <row r="242" spans="1:17" ht="20.100000000000001" customHeight="1" x14ac:dyDescent="0.15">
      <c r="C242" s="51" t="s">
        <v>1038</v>
      </c>
      <c r="D242" s="161"/>
      <c r="I242" s="44"/>
      <c r="L242" s="248"/>
    </row>
    <row r="243" spans="1:17" ht="20.100000000000001" customHeight="1" x14ac:dyDescent="0.15">
      <c r="B243" s="43"/>
      <c r="C243" s="43" t="s">
        <v>11</v>
      </c>
      <c r="D243" s="52" t="s">
        <v>171</v>
      </c>
      <c r="I243" s="43"/>
      <c r="J243" s="43"/>
      <c r="L243" s="248"/>
    </row>
    <row r="244" spans="1:17" ht="20.100000000000001" customHeight="1" x14ac:dyDescent="0.15">
      <c r="C244" s="43" t="s">
        <v>11</v>
      </c>
      <c r="D244" s="52" t="s">
        <v>172</v>
      </c>
      <c r="I244" s="44"/>
      <c r="J244" s="165"/>
      <c r="L244" s="248"/>
    </row>
    <row r="245" spans="1:17" ht="39.950000000000003" customHeight="1" x14ac:dyDescent="0.15">
      <c r="A245" s="53" t="s">
        <v>9</v>
      </c>
      <c r="B245" s="54" t="s">
        <v>13</v>
      </c>
      <c r="C245" s="43" t="s">
        <v>11</v>
      </c>
      <c r="D245" s="44"/>
      <c r="F245" s="53" t="s">
        <v>12</v>
      </c>
      <c r="G245" s="74" t="s">
        <v>100</v>
      </c>
      <c r="H245" s="399" t="s">
        <v>13</v>
      </c>
      <c r="I245" s="400"/>
      <c r="J245" s="401"/>
      <c r="K245" s="55"/>
      <c r="L245" s="249" t="s">
        <v>14</v>
      </c>
      <c r="P245" s="160" t="s">
        <v>15</v>
      </c>
      <c r="Q245" s="97" t="s">
        <v>16</v>
      </c>
    </row>
    <row r="246" spans="1:17" ht="30" customHeight="1" x14ac:dyDescent="0.15">
      <c r="A246" s="63">
        <v>126</v>
      </c>
      <c r="B246" s="58" t="e">
        <f>#REF!&amp;H246</f>
        <v>#REF!</v>
      </c>
      <c r="C246" s="43" t="s">
        <v>11</v>
      </c>
      <c r="D246" s="96" t="s">
        <v>18</v>
      </c>
      <c r="E246" s="96" t="s">
        <v>61</v>
      </c>
      <c r="F246" s="122">
        <f>F240+1</f>
        <v>176</v>
      </c>
      <c r="G246" s="411" t="s">
        <v>1018</v>
      </c>
      <c r="H246" s="406" t="s">
        <v>173</v>
      </c>
      <c r="I246" s="397"/>
      <c r="J246" s="398"/>
      <c r="K246" s="92"/>
      <c r="L246" s="227"/>
      <c r="P246" s="181" t="s">
        <v>1030</v>
      </c>
      <c r="Q246" s="194" t="s">
        <v>1063</v>
      </c>
    </row>
    <row r="247" spans="1:17" ht="73.5" customHeight="1" x14ac:dyDescent="0.15">
      <c r="A247" s="71" t="e">
        <f>#REF!+1</f>
        <v>#REF!</v>
      </c>
      <c r="B247" s="58" t="str">
        <f>G246&amp;H247</f>
        <v>留学先大学(1)留学先大学名（英文）</v>
      </c>
      <c r="C247" s="43" t="s">
        <v>11</v>
      </c>
      <c r="D247" s="96" t="s">
        <v>18</v>
      </c>
      <c r="E247" s="96" t="s">
        <v>64</v>
      </c>
      <c r="F247" s="122">
        <f>F246+1</f>
        <v>177</v>
      </c>
      <c r="G247" s="411"/>
      <c r="H247" s="417" t="s">
        <v>866</v>
      </c>
      <c r="I247" s="468"/>
      <c r="J247" s="418"/>
      <c r="K247" s="65"/>
      <c r="L247" s="228"/>
      <c r="P247" s="177" t="s">
        <v>897</v>
      </c>
      <c r="Q247" s="196" t="s">
        <v>1106</v>
      </c>
    </row>
    <row r="248" spans="1:17" ht="37.5" customHeight="1" x14ac:dyDescent="0.15">
      <c r="A248" s="71" t="e">
        <f>#REF!+1</f>
        <v>#REF!</v>
      </c>
      <c r="B248" s="58" t="str">
        <f>G248&amp;H248</f>
        <v>研究科名称（英文）</v>
      </c>
      <c r="C248" s="43" t="s">
        <v>11</v>
      </c>
      <c r="D248" s="96" t="s">
        <v>18</v>
      </c>
      <c r="E248" s="96" t="s">
        <v>64</v>
      </c>
      <c r="F248" s="120">
        <f>F247+1</f>
        <v>178</v>
      </c>
      <c r="G248" s="411"/>
      <c r="H248" s="429" t="s">
        <v>867</v>
      </c>
      <c r="I248" s="440"/>
      <c r="J248" s="441"/>
      <c r="K248" s="65"/>
      <c r="L248" s="231"/>
      <c r="P248" s="177" t="s">
        <v>176</v>
      </c>
      <c r="Q248" s="184" t="s">
        <v>915</v>
      </c>
    </row>
    <row r="249" spans="1:17" ht="30" customHeight="1" x14ac:dyDescent="0.15">
      <c r="A249" s="71" t="e">
        <f>#REF!+1</f>
        <v>#REF!</v>
      </c>
      <c r="B249" s="58" t="str">
        <f t="shared" ref="B249" si="44">G249&amp;I249</f>
        <v/>
      </c>
      <c r="C249" s="43" t="s">
        <v>11</v>
      </c>
      <c r="D249" s="60" t="s">
        <v>845</v>
      </c>
      <c r="E249" s="96" t="s">
        <v>64</v>
      </c>
      <c r="F249" s="120">
        <f>F248+1</f>
        <v>179</v>
      </c>
      <c r="G249" s="411"/>
      <c r="H249" s="429" t="s">
        <v>820</v>
      </c>
      <c r="I249" s="430"/>
      <c r="J249" s="205" t="s">
        <v>772</v>
      </c>
      <c r="K249" s="65"/>
      <c r="L249" s="228"/>
      <c r="P249" s="177" t="s">
        <v>1056</v>
      </c>
      <c r="Q249" s="184" t="s">
        <v>175</v>
      </c>
    </row>
    <row r="250" spans="1:17" ht="53.25" customHeight="1" x14ac:dyDescent="0.15">
      <c r="A250" s="106" t="s">
        <v>17</v>
      </c>
      <c r="B250" s="58" t="str">
        <f>G250&amp;H250</f>
        <v>所在地</v>
      </c>
      <c r="C250" s="43" t="s">
        <v>11</v>
      </c>
      <c r="D250" s="96" t="s">
        <v>18</v>
      </c>
      <c r="E250" s="96" t="s">
        <v>64</v>
      </c>
      <c r="F250" s="120">
        <f t="shared" ref="F250:F267" si="45">F249+1</f>
        <v>180</v>
      </c>
      <c r="G250" s="411"/>
      <c r="H250" s="431" t="s">
        <v>177</v>
      </c>
      <c r="I250" s="432"/>
      <c r="J250" s="219" t="s">
        <v>659</v>
      </c>
      <c r="K250" s="65"/>
      <c r="L250" s="228"/>
      <c r="P250" s="177">
        <v>737</v>
      </c>
      <c r="Q250" s="184" t="s">
        <v>970</v>
      </c>
    </row>
    <row r="251" spans="1:17" ht="30" customHeight="1" x14ac:dyDescent="0.15">
      <c r="A251" s="106" t="s">
        <v>17</v>
      </c>
      <c r="B251" s="58" t="str">
        <f t="shared" ref="B251:B258" si="46">G251&amp;I251</f>
        <v/>
      </c>
      <c r="C251" s="43" t="s">
        <v>11</v>
      </c>
      <c r="D251" s="96"/>
      <c r="E251" s="96" t="s">
        <v>2</v>
      </c>
      <c r="F251" s="120">
        <f t="shared" si="45"/>
        <v>181</v>
      </c>
      <c r="G251" s="411"/>
      <c r="H251" s="433"/>
      <c r="I251" s="434"/>
      <c r="J251" s="220" t="s">
        <v>807</v>
      </c>
      <c r="K251" s="65"/>
      <c r="L251" s="230" t="str">
        <f>IFERROR(IF(L250="", "国・地域コードを入力してください",VLOOKUP(入力シート!L250,[2]国・地域コード!$B$8:$C$177,2,FALSE)),"国・地域コードを入力してください")</f>
        <v>国・地域コードを入力してください</v>
      </c>
      <c r="P251" s="177" t="s">
        <v>1001</v>
      </c>
      <c r="Q251" s="184" t="s">
        <v>870</v>
      </c>
    </row>
    <row r="252" spans="1:17" ht="48.75" customHeight="1" x14ac:dyDescent="0.15">
      <c r="A252" s="63">
        <v>130</v>
      </c>
      <c r="B252" s="58" t="str">
        <f>G252&amp;H252</f>
        <v>取得予定学位</v>
      </c>
      <c r="C252" s="43" t="s">
        <v>11</v>
      </c>
      <c r="D252" s="96" t="s">
        <v>18</v>
      </c>
      <c r="E252" s="96" t="s">
        <v>61</v>
      </c>
      <c r="F252" s="120">
        <f t="shared" si="45"/>
        <v>182</v>
      </c>
      <c r="G252" s="411"/>
      <c r="H252" s="435" t="s">
        <v>811</v>
      </c>
      <c r="I252" s="436"/>
      <c r="J252" s="220" t="s">
        <v>812</v>
      </c>
      <c r="K252" s="65"/>
      <c r="L252" s="228"/>
      <c r="M252" s="108"/>
      <c r="N252" s="107" t="str">
        <f>IF(L252="博士",36,IF(L252="修士",24,""))</f>
        <v/>
      </c>
      <c r="O252" s="108"/>
      <c r="P252" s="177" t="s">
        <v>916</v>
      </c>
      <c r="Q252" s="184" t="s">
        <v>942</v>
      </c>
    </row>
    <row r="253" spans="1:17" ht="45" x14ac:dyDescent="0.15">
      <c r="A253" s="106" t="s">
        <v>17</v>
      </c>
      <c r="B253" s="58" t="str">
        <f t="shared" si="46"/>
        <v/>
      </c>
      <c r="C253" s="86"/>
      <c r="D253" s="96"/>
      <c r="E253" s="96" t="s">
        <v>2</v>
      </c>
      <c r="F253" s="120">
        <f t="shared" si="45"/>
        <v>183</v>
      </c>
      <c r="G253" s="411"/>
      <c r="H253" s="437"/>
      <c r="I253" s="438"/>
      <c r="J253" s="220" t="s">
        <v>1447</v>
      </c>
      <c r="K253" s="65"/>
      <c r="L253" s="230" t="str">
        <f>L22</f>
        <v/>
      </c>
      <c r="P253" s="177">
        <v>25</v>
      </c>
      <c r="Q253" s="174" t="s">
        <v>1448</v>
      </c>
    </row>
    <row r="254" spans="1:17" ht="33" customHeight="1" x14ac:dyDescent="0.15">
      <c r="A254" s="106" t="s">
        <v>17</v>
      </c>
      <c r="B254" s="58" t="str">
        <f t="shared" si="46"/>
        <v/>
      </c>
      <c r="C254" s="43" t="s">
        <v>11</v>
      </c>
      <c r="D254" s="96" t="s">
        <v>18</v>
      </c>
      <c r="E254" s="96" t="s">
        <v>64</v>
      </c>
      <c r="F254" s="120">
        <f t="shared" si="45"/>
        <v>184</v>
      </c>
      <c r="G254" s="411"/>
      <c r="H254" s="417"/>
      <c r="I254" s="439"/>
      <c r="J254" s="205" t="s">
        <v>821</v>
      </c>
      <c r="K254" s="65"/>
      <c r="L254" s="228"/>
      <c r="P254" s="177" t="s">
        <v>180</v>
      </c>
      <c r="Q254" s="174" t="s">
        <v>1108</v>
      </c>
    </row>
    <row r="255" spans="1:17" ht="60.75" customHeight="1" x14ac:dyDescent="0.15">
      <c r="A255" s="63">
        <v>132</v>
      </c>
      <c r="B255" s="58" t="str">
        <f>G255&amp;H255</f>
        <v>研究テーマ</v>
      </c>
      <c r="C255" s="43" t="s">
        <v>11</v>
      </c>
      <c r="D255" s="96" t="s">
        <v>18</v>
      </c>
      <c r="E255" s="96" t="s">
        <v>64</v>
      </c>
      <c r="F255" s="120">
        <f t="shared" si="45"/>
        <v>185</v>
      </c>
      <c r="G255" s="411"/>
      <c r="H255" s="429" t="s">
        <v>181</v>
      </c>
      <c r="I255" s="440"/>
      <c r="J255" s="441"/>
      <c r="K255" s="65"/>
      <c r="L255" s="228"/>
      <c r="P255" s="177" t="s">
        <v>182</v>
      </c>
      <c r="Q255" s="174" t="s">
        <v>868</v>
      </c>
    </row>
    <row r="256" spans="1:17" ht="30" customHeight="1" x14ac:dyDescent="0.15">
      <c r="A256" s="63">
        <f t="shared" ref="A256:A268" si="47">A255+1</f>
        <v>133</v>
      </c>
      <c r="B256" s="58" t="str">
        <f>G256&amp;H256</f>
        <v>準備状況</v>
      </c>
      <c r="C256" s="43" t="s">
        <v>11</v>
      </c>
      <c r="D256" s="96" t="s">
        <v>18</v>
      </c>
      <c r="E256" s="96" t="s">
        <v>61</v>
      </c>
      <c r="F256" s="120">
        <f t="shared" si="45"/>
        <v>186</v>
      </c>
      <c r="G256" s="411"/>
      <c r="H256" s="407" t="s">
        <v>183</v>
      </c>
      <c r="I256" s="442"/>
      <c r="J256" s="408"/>
      <c r="K256" s="72"/>
      <c r="L256" s="229"/>
      <c r="P256" s="177" t="s">
        <v>721</v>
      </c>
      <c r="Q256" s="174" t="s">
        <v>869</v>
      </c>
    </row>
    <row r="257" spans="1:17" ht="30" customHeight="1" x14ac:dyDescent="0.15">
      <c r="A257" s="63">
        <f>A255+1</f>
        <v>133</v>
      </c>
      <c r="B257" s="58" t="str">
        <f>G257&amp;H257</f>
        <v>留学期間</v>
      </c>
      <c r="C257" s="43" t="s">
        <v>11</v>
      </c>
      <c r="D257" s="96" t="s">
        <v>18</v>
      </c>
      <c r="E257" s="96" t="s">
        <v>64</v>
      </c>
      <c r="F257" s="120">
        <f t="shared" si="45"/>
        <v>187</v>
      </c>
      <c r="G257" s="411"/>
      <c r="H257" s="443" t="s">
        <v>186</v>
      </c>
      <c r="I257" s="454" t="s">
        <v>872</v>
      </c>
      <c r="J257" s="200" t="s">
        <v>735</v>
      </c>
      <c r="K257" s="92"/>
      <c r="L257" s="227"/>
      <c r="M257" s="110"/>
      <c r="N257" s="456">
        <f>L257*12+L258</f>
        <v>0</v>
      </c>
      <c r="O257" s="110"/>
      <c r="P257" s="177">
        <v>4</v>
      </c>
      <c r="Q257" s="395" t="s">
        <v>949</v>
      </c>
    </row>
    <row r="258" spans="1:17" ht="30" customHeight="1" x14ac:dyDescent="0.15">
      <c r="A258" s="63">
        <f>A256+1</f>
        <v>134</v>
      </c>
      <c r="B258" s="58" t="str">
        <f t="shared" si="46"/>
        <v/>
      </c>
      <c r="C258" s="43" t="s">
        <v>11</v>
      </c>
      <c r="D258" s="96" t="s">
        <v>18</v>
      </c>
      <c r="E258" s="96" t="s">
        <v>64</v>
      </c>
      <c r="F258" s="120">
        <f t="shared" si="45"/>
        <v>188</v>
      </c>
      <c r="G258" s="411"/>
      <c r="H258" s="444"/>
      <c r="I258" s="455"/>
      <c r="J258" s="201" t="s">
        <v>826</v>
      </c>
      <c r="K258" s="65"/>
      <c r="L258" s="228"/>
      <c r="M258" s="110"/>
      <c r="N258" s="456"/>
      <c r="O258" s="110"/>
      <c r="P258" s="177">
        <v>9</v>
      </c>
      <c r="Q258" s="396"/>
    </row>
    <row r="259" spans="1:17" ht="30" customHeight="1" x14ac:dyDescent="0.15">
      <c r="A259" s="63">
        <f>A257+1</f>
        <v>134</v>
      </c>
      <c r="B259" s="58" t="str">
        <f t="shared" ref="B259" si="48">G259&amp;I259</f>
        <v/>
      </c>
      <c r="C259" s="43" t="s">
        <v>11</v>
      </c>
      <c r="D259" s="96"/>
      <c r="E259" s="96" t="s">
        <v>2</v>
      </c>
      <c r="F259" s="120">
        <f t="shared" si="45"/>
        <v>189</v>
      </c>
      <c r="G259" s="411"/>
      <c r="H259" s="444"/>
      <c r="I259" s="403"/>
      <c r="J259" s="201" t="s">
        <v>816</v>
      </c>
      <c r="K259" s="65"/>
      <c r="L259" s="230" t="str">
        <f>N257&amp;"か月"</f>
        <v>0か月</v>
      </c>
      <c r="M259" s="110"/>
      <c r="N259" s="142"/>
      <c r="O259" s="110"/>
      <c r="P259" s="177" t="s">
        <v>875</v>
      </c>
      <c r="Q259" s="174" t="s">
        <v>950</v>
      </c>
    </row>
    <row r="260" spans="1:17" ht="30" customHeight="1" x14ac:dyDescent="0.15">
      <c r="A260" s="63">
        <f>A258+1</f>
        <v>135</v>
      </c>
      <c r="B260" s="58" t="str">
        <f>G260&amp;H260</f>
        <v/>
      </c>
      <c r="C260" s="43" t="s">
        <v>11</v>
      </c>
      <c r="D260" s="96" t="s">
        <v>18</v>
      </c>
      <c r="E260" s="96" t="s">
        <v>64</v>
      </c>
      <c r="F260" s="120">
        <f t="shared" si="45"/>
        <v>190</v>
      </c>
      <c r="G260" s="411"/>
      <c r="H260" s="444"/>
      <c r="I260" s="402" t="s">
        <v>895</v>
      </c>
      <c r="J260" s="219" t="s">
        <v>843</v>
      </c>
      <c r="K260" s="65"/>
      <c r="L260" s="228"/>
      <c r="P260" s="177">
        <v>2025</v>
      </c>
      <c r="Q260" s="427" t="s">
        <v>1075</v>
      </c>
    </row>
    <row r="261" spans="1:17" ht="30" customHeight="1" x14ac:dyDescent="0.15">
      <c r="A261" s="63">
        <f t="shared" si="47"/>
        <v>136</v>
      </c>
      <c r="B261" s="58" t="str">
        <f t="shared" ref="B261" si="49">G261&amp;I261</f>
        <v/>
      </c>
      <c r="C261" s="43" t="s">
        <v>11</v>
      </c>
      <c r="D261" s="96" t="s">
        <v>18</v>
      </c>
      <c r="E261" s="96" t="s">
        <v>61</v>
      </c>
      <c r="F261" s="120">
        <f t="shared" si="45"/>
        <v>191</v>
      </c>
      <c r="G261" s="411"/>
      <c r="H261" s="444"/>
      <c r="I261" s="403"/>
      <c r="J261" s="219" t="s">
        <v>743</v>
      </c>
      <c r="K261" s="65"/>
      <c r="L261" s="228"/>
      <c r="P261" s="177">
        <v>9</v>
      </c>
      <c r="Q261" s="428"/>
    </row>
    <row r="262" spans="1:17" ht="30" customHeight="1" x14ac:dyDescent="0.15">
      <c r="A262" s="63">
        <f>A260+1</f>
        <v>136</v>
      </c>
      <c r="B262" s="58" t="str">
        <f>G262&amp;H261</f>
        <v/>
      </c>
      <c r="C262" s="43" t="s">
        <v>11</v>
      </c>
      <c r="D262" s="96" t="s">
        <v>18</v>
      </c>
      <c r="E262" s="96" t="s">
        <v>64</v>
      </c>
      <c r="F262" s="120">
        <f t="shared" si="45"/>
        <v>192</v>
      </c>
      <c r="G262" s="411"/>
      <c r="H262" s="444"/>
      <c r="I262" s="402" t="s">
        <v>1065</v>
      </c>
      <c r="J262" s="219" t="s">
        <v>843</v>
      </c>
      <c r="K262" s="65"/>
      <c r="L262" s="228"/>
      <c r="P262" s="177">
        <v>2030</v>
      </c>
      <c r="Q262" s="427" t="s">
        <v>1064</v>
      </c>
    </row>
    <row r="263" spans="1:17" ht="30" customHeight="1" x14ac:dyDescent="0.15">
      <c r="A263" s="63">
        <f>A261+1</f>
        <v>137</v>
      </c>
      <c r="B263" s="58" t="str">
        <f t="shared" ref="B263" si="50">G263&amp;I263</f>
        <v/>
      </c>
      <c r="C263" s="43" t="s">
        <v>11</v>
      </c>
      <c r="D263" s="96" t="s">
        <v>18</v>
      </c>
      <c r="E263" s="96" t="s">
        <v>61</v>
      </c>
      <c r="F263" s="120">
        <f t="shared" si="45"/>
        <v>193</v>
      </c>
      <c r="G263" s="411"/>
      <c r="H263" s="444"/>
      <c r="I263" s="403"/>
      <c r="J263" s="219" t="s">
        <v>743</v>
      </c>
      <c r="K263" s="65"/>
      <c r="L263" s="228"/>
      <c r="N263" s="140"/>
      <c r="P263" s="177">
        <v>8</v>
      </c>
      <c r="Q263" s="428"/>
    </row>
    <row r="264" spans="1:17" ht="30" customHeight="1" x14ac:dyDescent="0.15">
      <c r="A264" s="63">
        <f>A262+1</f>
        <v>137</v>
      </c>
      <c r="B264" s="58" t="str">
        <f>G264&amp;H264</f>
        <v/>
      </c>
      <c r="D264" s="96"/>
      <c r="E264" s="96" t="s">
        <v>2</v>
      </c>
      <c r="F264" s="120">
        <f t="shared" si="45"/>
        <v>194</v>
      </c>
      <c r="G264" s="411"/>
      <c r="H264" s="445"/>
      <c r="I264" s="446" t="s">
        <v>814</v>
      </c>
      <c r="J264" s="447"/>
      <c r="K264" s="65"/>
      <c r="L264" s="230" t="str">
        <f>IFERROR(N264&amp;"か月","入力年月を確認してください")</f>
        <v>0か月</v>
      </c>
      <c r="M264" s="111"/>
      <c r="N264" s="109">
        <f>IF(ISBLANK(L262),0,(L262-L260)*12+(L263-L261)+1)</f>
        <v>0</v>
      </c>
      <c r="O264" s="111"/>
      <c r="P264" s="177" t="s">
        <v>1002</v>
      </c>
      <c r="Q264" s="174" t="s">
        <v>871</v>
      </c>
    </row>
    <row r="265" spans="1:17" ht="30" customHeight="1" x14ac:dyDescent="0.15">
      <c r="A265" s="63">
        <f>A264+1</f>
        <v>138</v>
      </c>
      <c r="B265" s="58" t="str">
        <f>G265&amp;H265</f>
        <v>支援期間</v>
      </c>
      <c r="C265" s="43" t="s">
        <v>11</v>
      </c>
      <c r="D265" s="96" t="s">
        <v>18</v>
      </c>
      <c r="E265" s="96" t="s">
        <v>61</v>
      </c>
      <c r="F265" s="120">
        <f t="shared" si="45"/>
        <v>195</v>
      </c>
      <c r="G265" s="411"/>
      <c r="H265" s="448" t="s">
        <v>813</v>
      </c>
      <c r="I265" s="450" t="s">
        <v>896</v>
      </c>
      <c r="J265" s="221" t="s">
        <v>843</v>
      </c>
      <c r="K265" s="65"/>
      <c r="L265" s="228"/>
      <c r="M265" s="111"/>
      <c r="N265" s="141"/>
      <c r="O265" s="111"/>
      <c r="P265" s="177">
        <v>2025</v>
      </c>
      <c r="Q265" s="427" t="s">
        <v>1449</v>
      </c>
    </row>
    <row r="266" spans="1:17" ht="30" customHeight="1" x14ac:dyDescent="0.15">
      <c r="A266" s="63">
        <f>A265+1</f>
        <v>139</v>
      </c>
      <c r="B266" s="58" t="str">
        <f>G266&amp;H266</f>
        <v/>
      </c>
      <c r="C266" s="43" t="s">
        <v>11</v>
      </c>
      <c r="D266" s="96" t="s">
        <v>18</v>
      </c>
      <c r="E266" s="96" t="s">
        <v>61</v>
      </c>
      <c r="F266" s="120">
        <f t="shared" si="45"/>
        <v>196</v>
      </c>
      <c r="G266" s="411"/>
      <c r="H266" s="444"/>
      <c r="I266" s="451"/>
      <c r="J266" s="221" t="s">
        <v>743</v>
      </c>
      <c r="K266" s="65"/>
      <c r="L266" s="228"/>
      <c r="M266" s="111"/>
      <c r="N266" s="141"/>
      <c r="O266" s="111"/>
      <c r="P266" s="177">
        <v>9</v>
      </c>
      <c r="Q266" s="428"/>
    </row>
    <row r="267" spans="1:17" ht="30" customHeight="1" x14ac:dyDescent="0.15">
      <c r="A267" s="63">
        <f>A265+1</f>
        <v>139</v>
      </c>
      <c r="B267" s="58" t="str">
        <f>G267&amp;H267</f>
        <v/>
      </c>
      <c r="C267" s="43" t="s">
        <v>11</v>
      </c>
      <c r="D267" s="96" t="s">
        <v>18</v>
      </c>
      <c r="E267" s="96" t="s">
        <v>61</v>
      </c>
      <c r="F267" s="120">
        <f t="shared" si="45"/>
        <v>197</v>
      </c>
      <c r="G267" s="411"/>
      <c r="H267" s="444"/>
      <c r="I267" s="446" t="s">
        <v>187</v>
      </c>
      <c r="J267" s="447"/>
      <c r="K267" s="65"/>
      <c r="L267" s="228"/>
      <c r="M267" s="112"/>
      <c r="N267" s="385" t="e">
        <f>LEFT(L267,1)*12-12</f>
        <v>#VALUE!</v>
      </c>
      <c r="O267" s="112"/>
      <c r="P267" s="177" t="s">
        <v>982</v>
      </c>
      <c r="Q267" s="174" t="s">
        <v>1050</v>
      </c>
    </row>
    <row r="268" spans="1:17" ht="105" x14ac:dyDescent="0.15">
      <c r="A268" s="63">
        <f t="shared" si="47"/>
        <v>140</v>
      </c>
      <c r="B268" s="58" t="str">
        <f>G268&amp;H268</f>
        <v/>
      </c>
      <c r="C268" s="78"/>
      <c r="D268" s="96"/>
      <c r="E268" s="96" t="s">
        <v>2</v>
      </c>
      <c r="F268" s="121">
        <f>F267+1</f>
        <v>198</v>
      </c>
      <c r="G268" s="410"/>
      <c r="H268" s="449"/>
      <c r="I268" s="452" t="s">
        <v>815</v>
      </c>
      <c r="J268" s="453"/>
      <c r="K268" s="72"/>
      <c r="L268" s="250" t="str">
        <f>IFERROR(IF((N257-N267)&lt;1,"支援できる期間がありません",MIN(N252,N264,(N257-N267))&amp;"か月"),"ー")</f>
        <v>ー</v>
      </c>
      <c r="M268" s="114"/>
      <c r="N268" s="113"/>
      <c r="O268" s="114"/>
      <c r="P268" s="180" t="s">
        <v>876</v>
      </c>
      <c r="Q268" s="175" t="s">
        <v>1109</v>
      </c>
    </row>
    <row r="269" spans="1:17" ht="20.100000000000001" customHeight="1" x14ac:dyDescent="0.15">
      <c r="C269" s="43" t="s">
        <v>11</v>
      </c>
      <c r="I269" s="44"/>
      <c r="J269" s="139"/>
      <c r="L269" s="43"/>
    </row>
    <row r="270" spans="1:17" ht="19.5" customHeight="1" x14ac:dyDescent="0.15">
      <c r="B270" s="43"/>
      <c r="C270" s="43" t="s">
        <v>11</v>
      </c>
      <c r="D270" s="115" t="s">
        <v>189</v>
      </c>
      <c r="E270" s="116"/>
      <c r="F270" s="117"/>
      <c r="G270" s="117"/>
      <c r="H270" s="117"/>
      <c r="I270" s="117"/>
      <c r="J270" s="168"/>
      <c r="L270" s="115"/>
      <c r="M270" s="118"/>
      <c r="N270" s="44"/>
      <c r="O270" s="118"/>
    </row>
    <row r="271" spans="1:17" ht="19.5" customHeight="1" x14ac:dyDescent="0.15">
      <c r="C271" s="43" t="s">
        <v>11</v>
      </c>
      <c r="D271" s="115" t="s">
        <v>994</v>
      </c>
      <c r="E271" s="116"/>
      <c r="F271" s="117"/>
      <c r="G271" s="117"/>
      <c r="H271" s="117"/>
      <c r="I271" s="132"/>
      <c r="J271" s="116"/>
      <c r="L271" s="248"/>
    </row>
    <row r="272" spans="1:17" ht="39.950000000000003" customHeight="1" x14ac:dyDescent="0.15">
      <c r="A272" s="53" t="s">
        <v>9</v>
      </c>
      <c r="B272" s="54" t="s">
        <v>13</v>
      </c>
      <c r="C272" s="43" t="s">
        <v>11</v>
      </c>
      <c r="D272" s="44"/>
      <c r="F272" s="53" t="s">
        <v>12</v>
      </c>
      <c r="G272" s="163" t="s">
        <v>100</v>
      </c>
      <c r="H272" s="399" t="s">
        <v>13</v>
      </c>
      <c r="I272" s="400"/>
      <c r="J272" s="401"/>
      <c r="K272" s="55"/>
      <c r="L272" s="249" t="s">
        <v>14</v>
      </c>
      <c r="P272" s="160" t="s">
        <v>15</v>
      </c>
      <c r="Q272" s="56" t="s">
        <v>16</v>
      </c>
    </row>
    <row r="273" spans="1:17" ht="30" customHeight="1" x14ac:dyDescent="0.15">
      <c r="A273" s="106" t="s">
        <v>17</v>
      </c>
      <c r="B273" s="58" t="e">
        <f>#REF!&amp;I273</f>
        <v>#REF!</v>
      </c>
      <c r="C273" s="43" t="s">
        <v>11</v>
      </c>
      <c r="D273" s="95"/>
      <c r="E273" s="60" t="s">
        <v>2</v>
      </c>
      <c r="F273" s="119">
        <f>F268+1</f>
        <v>199</v>
      </c>
      <c r="G273" s="409" t="s">
        <v>1015</v>
      </c>
      <c r="H273" s="404" t="s">
        <v>1047</v>
      </c>
      <c r="I273" s="414" t="s">
        <v>1057</v>
      </c>
      <c r="J273" s="257" t="s">
        <v>1013</v>
      </c>
      <c r="K273" s="62"/>
      <c r="L273" s="268" t="str">
        <f>IF(入力シート!L83="英語以外",入力シート!L85,入力シート!L83)&amp;""</f>
        <v/>
      </c>
      <c r="P273" s="181" t="s">
        <v>666</v>
      </c>
      <c r="Q273" s="416" t="s">
        <v>991</v>
      </c>
    </row>
    <row r="274" spans="1:17" ht="30" customHeight="1" x14ac:dyDescent="0.15">
      <c r="A274" s="106" t="s">
        <v>17</v>
      </c>
      <c r="B274" s="58" t="str">
        <f>G274&amp;I274</f>
        <v/>
      </c>
      <c r="C274" s="43" t="s">
        <v>11</v>
      </c>
      <c r="D274" s="95"/>
      <c r="E274" s="60" t="s">
        <v>2</v>
      </c>
      <c r="F274" s="120">
        <f>F273+1</f>
        <v>200</v>
      </c>
      <c r="G274" s="411"/>
      <c r="H274" s="413"/>
      <c r="I274" s="415"/>
      <c r="J274" s="207" t="s">
        <v>1014</v>
      </c>
      <c r="K274" s="62"/>
      <c r="L274" s="230" t="str">
        <f>IF(入力シート!L89="英語以外",入力シート!L91,入力シート!L89)&amp;""</f>
        <v/>
      </c>
      <c r="P274" s="177" t="s">
        <v>992</v>
      </c>
      <c r="Q274" s="396"/>
    </row>
    <row r="275" spans="1:17" ht="30" customHeight="1" x14ac:dyDescent="0.15">
      <c r="A275" s="106" t="s">
        <v>17</v>
      </c>
      <c r="B275" s="58" t="str">
        <f>G273&amp;I275</f>
        <v>使用言語(1)</v>
      </c>
      <c r="C275" s="43" t="s">
        <v>11</v>
      </c>
      <c r="D275" s="95" t="s">
        <v>18</v>
      </c>
      <c r="E275" s="60" t="s">
        <v>61</v>
      </c>
      <c r="F275" s="122">
        <f>F274+1</f>
        <v>201</v>
      </c>
      <c r="G275" s="412"/>
      <c r="H275" s="413"/>
      <c r="I275" s="415"/>
      <c r="J275" s="207" t="s">
        <v>1012</v>
      </c>
      <c r="K275" s="62"/>
      <c r="L275" s="227"/>
      <c r="P275" s="177" t="s">
        <v>1013</v>
      </c>
      <c r="Q275" s="261" t="s">
        <v>1069</v>
      </c>
    </row>
    <row r="276" spans="1:17" ht="45" x14ac:dyDescent="0.15">
      <c r="A276" s="106" t="s">
        <v>17</v>
      </c>
      <c r="B276" s="58" t="e">
        <f>#REF!&amp;I276</f>
        <v>#REF!</v>
      </c>
      <c r="C276" s="43" t="s">
        <v>11</v>
      </c>
      <c r="D276" s="95" t="s">
        <v>18</v>
      </c>
      <c r="E276" s="60" t="s">
        <v>61</v>
      </c>
      <c r="F276" s="120">
        <f>F275+1</f>
        <v>202</v>
      </c>
      <c r="G276" s="411" t="s">
        <v>1016</v>
      </c>
      <c r="H276" s="413"/>
      <c r="I276" s="417" t="s">
        <v>993</v>
      </c>
      <c r="J276" s="418"/>
      <c r="K276" s="92"/>
      <c r="L276" s="227"/>
      <c r="P276" s="177" t="s">
        <v>191</v>
      </c>
      <c r="Q276" s="196" t="s">
        <v>1070</v>
      </c>
    </row>
    <row r="277" spans="1:17" ht="78" customHeight="1" x14ac:dyDescent="0.15">
      <c r="A277" s="63" t="e">
        <f>#REF!+1</f>
        <v>#REF!</v>
      </c>
      <c r="B277" s="58" t="str">
        <f t="shared" ref="B277:B278" si="51">G277&amp;I277</f>
        <v>大学の語学要件
（語学能力試験名とレベル（点数）等）</v>
      </c>
      <c r="C277" s="43" t="s">
        <v>11</v>
      </c>
      <c r="D277" s="60" t="s">
        <v>845</v>
      </c>
      <c r="E277" s="60" t="s">
        <v>64</v>
      </c>
      <c r="F277" s="120">
        <f>F276+1</f>
        <v>203</v>
      </c>
      <c r="G277" s="411"/>
      <c r="H277" s="413"/>
      <c r="I277" s="419" t="s">
        <v>1000</v>
      </c>
      <c r="J277" s="420"/>
      <c r="K277" s="72"/>
      <c r="L277" s="228"/>
      <c r="P277" s="177" t="s">
        <v>999</v>
      </c>
      <c r="Q277" s="174" t="s">
        <v>1051</v>
      </c>
    </row>
    <row r="278" spans="1:17" ht="66.75" customHeight="1" x14ac:dyDescent="0.15">
      <c r="A278" s="63" t="e">
        <f>#REF!+1</f>
        <v>#REF!</v>
      </c>
      <c r="B278" s="58" t="str">
        <f t="shared" si="51"/>
        <v>応募者が大学の語学要件を満たしているかの状況</v>
      </c>
      <c r="C278" s="43" t="s">
        <v>11</v>
      </c>
      <c r="D278" s="60" t="s">
        <v>845</v>
      </c>
      <c r="E278" s="60" t="s">
        <v>61</v>
      </c>
      <c r="F278" s="121">
        <f>F277+1</f>
        <v>204</v>
      </c>
      <c r="G278" s="410"/>
      <c r="H278" s="405"/>
      <c r="I278" s="457" t="s">
        <v>1052</v>
      </c>
      <c r="J278" s="458"/>
      <c r="K278" s="72"/>
      <c r="L278" s="258"/>
      <c r="P278" s="180" t="s">
        <v>997</v>
      </c>
      <c r="Q278" s="260" t="s">
        <v>1073</v>
      </c>
    </row>
    <row r="279" spans="1:17" ht="20.100000000000001" customHeight="1" x14ac:dyDescent="0.15">
      <c r="C279" s="43" t="s">
        <v>11</v>
      </c>
      <c r="I279" s="44"/>
      <c r="J279" s="139"/>
      <c r="L279" s="248"/>
    </row>
    <row r="280" spans="1:17" ht="20.100000000000001" customHeight="1" x14ac:dyDescent="0.15">
      <c r="B280" s="43"/>
      <c r="C280" s="43" t="s">
        <v>11</v>
      </c>
      <c r="D280" s="115" t="s">
        <v>193</v>
      </c>
      <c r="E280" s="116"/>
      <c r="F280" s="117"/>
      <c r="G280" s="117"/>
      <c r="H280" s="117"/>
      <c r="I280" s="117"/>
      <c r="J280" s="117"/>
      <c r="L280" s="248"/>
    </row>
    <row r="281" spans="1:17" ht="20.100000000000001" customHeight="1" x14ac:dyDescent="0.15">
      <c r="C281" s="43" t="s">
        <v>11</v>
      </c>
      <c r="D281" s="115" t="s">
        <v>1347</v>
      </c>
      <c r="E281" s="116"/>
      <c r="F281" s="117"/>
      <c r="G281" s="117"/>
      <c r="H281" s="117"/>
      <c r="I281" s="132"/>
      <c r="J281" s="116"/>
      <c r="L281" s="248"/>
    </row>
    <row r="282" spans="1:17" ht="39.950000000000003" customHeight="1" x14ac:dyDescent="0.15">
      <c r="A282" s="53" t="s">
        <v>9</v>
      </c>
      <c r="B282" s="54" t="s">
        <v>13</v>
      </c>
      <c r="C282" s="43" t="s">
        <v>11</v>
      </c>
      <c r="D282" s="116"/>
      <c r="E282" s="116"/>
      <c r="F282" s="53" t="s">
        <v>12</v>
      </c>
      <c r="G282" s="163" t="s">
        <v>100</v>
      </c>
      <c r="H282" s="399" t="s">
        <v>13</v>
      </c>
      <c r="I282" s="400"/>
      <c r="J282" s="401"/>
      <c r="K282" s="55"/>
      <c r="L282" s="249" t="s">
        <v>14</v>
      </c>
      <c r="P282" s="160" t="s">
        <v>15</v>
      </c>
      <c r="Q282" s="97" t="s">
        <v>16</v>
      </c>
    </row>
    <row r="283" spans="1:17" ht="399.95" customHeight="1" x14ac:dyDescent="0.15">
      <c r="A283" s="63">
        <v>147</v>
      </c>
      <c r="B283" s="58" t="str">
        <f>G283&amp;I283</f>
        <v>大学概要(1)留学先大学及び在籍課程の概要、選択理由</v>
      </c>
      <c r="C283" s="43" t="s">
        <v>11</v>
      </c>
      <c r="D283" s="95" t="s">
        <v>18</v>
      </c>
      <c r="E283" s="60" t="s">
        <v>64</v>
      </c>
      <c r="F283" s="124">
        <f>F278+1</f>
        <v>205</v>
      </c>
      <c r="G283" s="393" t="s">
        <v>1017</v>
      </c>
      <c r="H283" s="404" t="s">
        <v>1047</v>
      </c>
      <c r="I283" s="406" t="s">
        <v>1055</v>
      </c>
      <c r="J283" s="398"/>
      <c r="K283" s="62"/>
      <c r="L283" s="251"/>
      <c r="P283" s="181"/>
      <c r="Q283" s="194" t="s">
        <v>1084</v>
      </c>
    </row>
    <row r="284" spans="1:17" ht="40.5" customHeight="1" x14ac:dyDescent="0.15">
      <c r="A284" s="63">
        <f t="shared" ref="A284" si="52">A283+1</f>
        <v>148</v>
      </c>
      <c r="B284" s="58" t="str">
        <f>G284&amp;I284</f>
        <v>留学先大学ホームページURL</v>
      </c>
      <c r="C284" s="43" t="s">
        <v>11</v>
      </c>
      <c r="D284" s="95" t="s">
        <v>18</v>
      </c>
      <c r="E284" s="60" t="s">
        <v>64</v>
      </c>
      <c r="F284" s="125">
        <f t="shared" ref="F284" si="53">F283+1</f>
        <v>206</v>
      </c>
      <c r="G284" s="394"/>
      <c r="H284" s="405"/>
      <c r="I284" s="407" t="s">
        <v>864</v>
      </c>
      <c r="J284" s="408"/>
      <c r="K284" s="72"/>
      <c r="L284" s="229"/>
      <c r="P284" s="180" t="s">
        <v>874</v>
      </c>
      <c r="Q284" s="225" t="s">
        <v>1058</v>
      </c>
    </row>
    <row r="285" spans="1:17" ht="29.25" customHeight="1" x14ac:dyDescent="0.15">
      <c r="B285" s="43"/>
      <c r="D285" s="161"/>
      <c r="I285" s="43"/>
      <c r="J285" s="43"/>
      <c r="L285" s="248"/>
    </row>
    <row r="286" spans="1:17" ht="20.100000000000001" customHeight="1" x14ac:dyDescent="0.15">
      <c r="B286" s="43"/>
      <c r="C286" s="43" t="s">
        <v>11</v>
      </c>
      <c r="D286" s="115" t="s">
        <v>1435</v>
      </c>
      <c r="E286" s="116"/>
      <c r="F286" s="117"/>
      <c r="G286" s="117"/>
      <c r="H286" s="117"/>
      <c r="I286" s="117"/>
      <c r="J286" s="117"/>
      <c r="L286" s="248"/>
    </row>
    <row r="287" spans="1:17" ht="20.100000000000001" customHeight="1" x14ac:dyDescent="0.15">
      <c r="C287" s="43" t="s">
        <v>11</v>
      </c>
      <c r="D287" s="115" t="s">
        <v>1348</v>
      </c>
      <c r="E287" s="116"/>
      <c r="F287" s="117"/>
      <c r="G287" s="117"/>
      <c r="H287" s="117"/>
      <c r="I287" s="116"/>
      <c r="J287" s="116"/>
      <c r="L287" s="248"/>
    </row>
    <row r="288" spans="1:17" ht="20.100000000000001" customHeight="1" x14ac:dyDescent="0.15">
      <c r="C288" s="43" t="s">
        <v>11</v>
      </c>
      <c r="D288" s="115" t="s">
        <v>1453</v>
      </c>
      <c r="E288" s="116"/>
      <c r="F288" s="117"/>
      <c r="G288" s="117"/>
      <c r="H288" s="117"/>
      <c r="I288" s="116"/>
      <c r="J288" s="336"/>
      <c r="L288" s="248"/>
    </row>
    <row r="289" spans="1:17" ht="39.950000000000003" customHeight="1" x14ac:dyDescent="0.15">
      <c r="A289" s="53" t="s">
        <v>9</v>
      </c>
      <c r="B289" s="54" t="s">
        <v>13</v>
      </c>
      <c r="C289" s="43" t="s">
        <v>11</v>
      </c>
      <c r="D289" s="116"/>
      <c r="E289" s="116"/>
      <c r="F289" s="53" t="s">
        <v>12</v>
      </c>
      <c r="G289" s="163" t="s">
        <v>100</v>
      </c>
      <c r="H289" s="399" t="s">
        <v>13</v>
      </c>
      <c r="I289" s="400"/>
      <c r="J289" s="401"/>
      <c r="K289" s="55"/>
      <c r="L289" s="249" t="s">
        <v>14</v>
      </c>
      <c r="N289" s="169" t="str">
        <f>IF(L41="",L40,L41)&amp;""</f>
        <v>専門分野コードを入力してください</v>
      </c>
      <c r="P289" s="160" t="s">
        <v>15</v>
      </c>
      <c r="Q289" s="97" t="s">
        <v>16</v>
      </c>
    </row>
    <row r="290" spans="1:17" ht="120" customHeight="1" x14ac:dyDescent="0.15">
      <c r="A290" s="63">
        <v>147</v>
      </c>
      <c r="B290" s="58" t="str">
        <f>G290&amp;I290</f>
        <v>特別枠特別枠への申請</v>
      </c>
      <c r="C290" s="43" t="s">
        <v>11</v>
      </c>
      <c r="D290" s="95" t="s">
        <v>49</v>
      </c>
      <c r="E290" s="60" t="s">
        <v>1353</v>
      </c>
      <c r="F290" s="124">
        <f>F284+1</f>
        <v>207</v>
      </c>
      <c r="G290" s="392" t="s">
        <v>1349</v>
      </c>
      <c r="H290" s="424" t="s">
        <v>1419</v>
      </c>
      <c r="I290" s="397" t="s">
        <v>1350</v>
      </c>
      <c r="J290" s="398"/>
      <c r="K290" s="377"/>
      <c r="L290" s="299"/>
      <c r="P290" s="181" t="s">
        <v>1352</v>
      </c>
      <c r="Q290" s="317" t="s">
        <v>1476</v>
      </c>
    </row>
    <row r="291" spans="1:17" ht="44.1" customHeight="1" x14ac:dyDescent="0.15">
      <c r="A291" s="63">
        <f t="shared" ref="A291:A293" si="54">A290+1</f>
        <v>148</v>
      </c>
      <c r="B291" s="58" t="str">
        <f>G291&amp;I291</f>
        <v>対象大学</v>
      </c>
      <c r="C291" s="43" t="s">
        <v>11</v>
      </c>
      <c r="D291" s="96" t="s">
        <v>845</v>
      </c>
      <c r="E291" s="60" t="s">
        <v>64</v>
      </c>
      <c r="F291" s="378">
        <f t="shared" ref="F291:F293" si="55">F290+1</f>
        <v>208</v>
      </c>
      <c r="G291" s="392"/>
      <c r="H291" s="424"/>
      <c r="I291" s="421" t="s">
        <v>1351</v>
      </c>
      <c r="J291" s="207" t="s">
        <v>659</v>
      </c>
      <c r="K291" s="379"/>
      <c r="L291" s="298"/>
      <c r="P291" s="177">
        <v>50200</v>
      </c>
      <c r="Q291" s="318" t="s">
        <v>1450</v>
      </c>
    </row>
    <row r="292" spans="1:17" ht="40.5" customHeight="1" x14ac:dyDescent="0.15">
      <c r="A292" s="63">
        <f t="shared" si="54"/>
        <v>149</v>
      </c>
      <c r="B292" s="58" t="str">
        <f>G292&amp;I292</f>
        <v/>
      </c>
      <c r="C292" s="43" t="s">
        <v>11</v>
      </c>
      <c r="D292" s="96" t="s">
        <v>845</v>
      </c>
      <c r="E292" s="60" t="s">
        <v>2</v>
      </c>
      <c r="F292" s="380">
        <f t="shared" si="55"/>
        <v>209</v>
      </c>
      <c r="G292" s="392"/>
      <c r="H292" s="424"/>
      <c r="I292" s="422"/>
      <c r="J292" s="381" t="s">
        <v>1418</v>
      </c>
      <c r="K292" s="382"/>
      <c r="L292" s="319" t="str">
        <f>IFERROR(IF(L291="", "特別枠コードを入力してください",VLOOKUP(L291,特別枠コード!$B$8:$D$49,2,FALSE)),"国・地域コードを入力してください")</f>
        <v>特別枠コードを入力してください</v>
      </c>
      <c r="P292" s="177" t="s">
        <v>1420</v>
      </c>
      <c r="Q292" s="425" t="s">
        <v>1434</v>
      </c>
    </row>
    <row r="293" spans="1:17" ht="40.5" customHeight="1" x14ac:dyDescent="0.15">
      <c r="A293" s="63">
        <f t="shared" si="54"/>
        <v>150</v>
      </c>
      <c r="B293" s="58" t="str">
        <f>G293&amp;I293</f>
        <v/>
      </c>
      <c r="C293" s="43" t="s">
        <v>11</v>
      </c>
      <c r="D293" s="96" t="s">
        <v>845</v>
      </c>
      <c r="E293" s="60" t="s">
        <v>2</v>
      </c>
      <c r="F293" s="125">
        <f t="shared" si="55"/>
        <v>210</v>
      </c>
      <c r="G293" s="392"/>
      <c r="H293" s="424"/>
      <c r="I293" s="423"/>
      <c r="J293" s="383" t="s">
        <v>1417</v>
      </c>
      <c r="K293" s="384"/>
      <c r="L293" s="320" t="str">
        <f>IFERROR(IF(L291="", "特別枠コードを入力してください",VLOOKUP(L291,特別枠コード!$B$8:$D$49,3,FALSE)),"国・地域コードを入力してください")</f>
        <v>特別枠コードを入力してください</v>
      </c>
      <c r="P293" s="180" t="s">
        <v>939</v>
      </c>
      <c r="Q293" s="426"/>
    </row>
    <row r="294" spans="1:17" ht="20.100000000000001" customHeight="1" x14ac:dyDescent="0.15">
      <c r="C294" s="43" t="s">
        <v>11</v>
      </c>
      <c r="I294" s="44"/>
      <c r="L294" s="248"/>
    </row>
    <row r="295" spans="1:17" s="45" customFormat="1" ht="53.25" customHeight="1" x14ac:dyDescent="0.15">
      <c r="A295" s="322"/>
      <c r="B295" s="45" t="s">
        <v>6</v>
      </c>
      <c r="C295" s="577" t="s">
        <v>1430</v>
      </c>
      <c r="D295" s="577"/>
      <c r="E295" s="577"/>
      <c r="F295" s="577"/>
      <c r="G295" s="577"/>
      <c r="H295" s="577"/>
      <c r="I295" s="577"/>
      <c r="J295" s="577"/>
      <c r="K295" s="577"/>
      <c r="L295" s="577"/>
      <c r="M295" s="577"/>
      <c r="N295" s="577"/>
      <c r="O295" s="577"/>
      <c r="P295" s="577"/>
      <c r="Q295" s="577"/>
    </row>
    <row r="296" spans="1:17" ht="20.100000000000001" customHeight="1" x14ac:dyDescent="0.15">
      <c r="C296" s="43" t="s">
        <v>11</v>
      </c>
      <c r="I296" s="44"/>
      <c r="L296" s="248"/>
    </row>
    <row r="297" spans="1:17" ht="20.100000000000001" customHeight="1" x14ac:dyDescent="0.15">
      <c r="C297" s="51" t="s">
        <v>1037</v>
      </c>
      <c r="D297" s="52"/>
      <c r="I297" s="44"/>
    </row>
    <row r="298" spans="1:17" ht="20.100000000000001" customHeight="1" x14ac:dyDescent="0.15">
      <c r="B298" s="43"/>
      <c r="C298" s="43" t="s">
        <v>11</v>
      </c>
      <c r="D298" s="52" t="s">
        <v>171</v>
      </c>
      <c r="I298" s="43"/>
      <c r="J298" s="43"/>
    </row>
    <row r="299" spans="1:17" ht="20.100000000000001" customHeight="1" x14ac:dyDescent="0.15">
      <c r="C299" s="43" t="s">
        <v>11</v>
      </c>
      <c r="D299" s="52" t="s">
        <v>172</v>
      </c>
      <c r="I299" s="44"/>
      <c r="J299" s="165"/>
    </row>
    <row r="300" spans="1:17" ht="39.950000000000003" customHeight="1" x14ac:dyDescent="0.15">
      <c r="A300" s="53" t="s">
        <v>9</v>
      </c>
      <c r="B300" s="54" t="s">
        <v>13</v>
      </c>
      <c r="C300" s="43" t="s">
        <v>11</v>
      </c>
      <c r="D300" s="44"/>
      <c r="F300" s="94" t="s">
        <v>12</v>
      </c>
      <c r="G300" s="163" t="s">
        <v>100</v>
      </c>
      <c r="H300" s="399" t="s">
        <v>13</v>
      </c>
      <c r="I300" s="400"/>
      <c r="J300" s="401"/>
      <c r="K300" s="55"/>
      <c r="L300" s="151" t="s">
        <v>14</v>
      </c>
      <c r="P300" s="160" t="s">
        <v>15</v>
      </c>
      <c r="Q300" s="97" t="s">
        <v>16</v>
      </c>
    </row>
    <row r="301" spans="1:17" ht="30" customHeight="1" x14ac:dyDescent="0.15">
      <c r="A301" s="63">
        <v>126</v>
      </c>
      <c r="B301" s="58" t="e">
        <f>#REF!&amp;H301</f>
        <v>#REF!</v>
      </c>
      <c r="C301" s="43" t="s">
        <v>11</v>
      </c>
      <c r="D301" s="96" t="s">
        <v>18</v>
      </c>
      <c r="E301" s="96" t="s">
        <v>61</v>
      </c>
      <c r="F301" s="122">
        <f>F293+1</f>
        <v>211</v>
      </c>
      <c r="G301" s="411" t="s">
        <v>1019</v>
      </c>
      <c r="H301" s="406" t="s">
        <v>173</v>
      </c>
      <c r="I301" s="397"/>
      <c r="J301" s="398"/>
      <c r="K301" s="92"/>
      <c r="L301" s="227"/>
      <c r="P301" s="181" t="s">
        <v>174</v>
      </c>
      <c r="Q301" s="194" t="s">
        <v>1063</v>
      </c>
    </row>
    <row r="302" spans="1:17" ht="72" customHeight="1" x14ac:dyDescent="0.15">
      <c r="A302" s="71" t="e">
        <f>#REF!+1</f>
        <v>#REF!</v>
      </c>
      <c r="B302" s="58" t="str">
        <f>G301&amp;H302</f>
        <v>留学先大学(2)留学先大学名（英文）</v>
      </c>
      <c r="C302" s="43" t="s">
        <v>11</v>
      </c>
      <c r="D302" s="96" t="s">
        <v>18</v>
      </c>
      <c r="E302" s="96" t="s">
        <v>64</v>
      </c>
      <c r="F302" s="122">
        <f>F301+1</f>
        <v>212</v>
      </c>
      <c r="G302" s="411"/>
      <c r="H302" s="417" t="s">
        <v>866</v>
      </c>
      <c r="I302" s="468"/>
      <c r="J302" s="418"/>
      <c r="K302" s="65"/>
      <c r="L302" s="228"/>
      <c r="P302" s="177" t="s">
        <v>1031</v>
      </c>
      <c r="Q302" s="196" t="s">
        <v>1106</v>
      </c>
    </row>
    <row r="303" spans="1:17" ht="32.25" customHeight="1" x14ac:dyDescent="0.15">
      <c r="A303" s="71" t="e">
        <f>#REF!+1</f>
        <v>#REF!</v>
      </c>
      <c r="B303" s="58" t="str">
        <f>G303&amp;H303</f>
        <v>研究科名称（英文）</v>
      </c>
      <c r="C303" s="43" t="s">
        <v>11</v>
      </c>
      <c r="D303" s="96" t="s">
        <v>18</v>
      </c>
      <c r="E303" s="96" t="s">
        <v>64</v>
      </c>
      <c r="F303" s="120">
        <f>F302+1</f>
        <v>213</v>
      </c>
      <c r="G303" s="411"/>
      <c r="H303" s="429" t="s">
        <v>867</v>
      </c>
      <c r="I303" s="440"/>
      <c r="J303" s="441"/>
      <c r="K303" s="65"/>
      <c r="L303" s="231"/>
      <c r="P303" s="177" t="s">
        <v>176</v>
      </c>
      <c r="Q303" s="184" t="s">
        <v>915</v>
      </c>
    </row>
    <row r="304" spans="1:17" ht="30" customHeight="1" x14ac:dyDescent="0.15">
      <c r="A304" s="71" t="e">
        <f>#REF!+1</f>
        <v>#REF!</v>
      </c>
      <c r="B304" s="58" t="str">
        <f t="shared" ref="B304" si="56">G304&amp;I304</f>
        <v/>
      </c>
      <c r="C304" s="43" t="s">
        <v>11</v>
      </c>
      <c r="D304" s="60" t="s">
        <v>845</v>
      </c>
      <c r="E304" s="96" t="s">
        <v>64</v>
      </c>
      <c r="F304" s="122">
        <f t="shared" ref="F304:F323" si="57">F303+1</f>
        <v>214</v>
      </c>
      <c r="G304" s="411"/>
      <c r="H304" s="429" t="s">
        <v>820</v>
      </c>
      <c r="I304" s="430"/>
      <c r="J304" s="205" t="s">
        <v>772</v>
      </c>
      <c r="K304" s="65"/>
      <c r="L304" s="228"/>
      <c r="P304" s="177" t="s">
        <v>1029</v>
      </c>
      <c r="Q304" s="184" t="s">
        <v>175</v>
      </c>
    </row>
    <row r="305" spans="1:17" ht="48.75" customHeight="1" x14ac:dyDescent="0.15">
      <c r="A305" s="106" t="s">
        <v>17</v>
      </c>
      <c r="B305" s="58" t="str">
        <f>G305&amp;H305</f>
        <v>所在地</v>
      </c>
      <c r="C305" s="43" t="s">
        <v>11</v>
      </c>
      <c r="D305" s="96" t="s">
        <v>18</v>
      </c>
      <c r="E305" s="96" t="s">
        <v>64</v>
      </c>
      <c r="F305" s="120">
        <f t="shared" si="57"/>
        <v>215</v>
      </c>
      <c r="G305" s="411"/>
      <c r="H305" s="431" t="s">
        <v>177</v>
      </c>
      <c r="I305" s="432"/>
      <c r="J305" s="219" t="s">
        <v>659</v>
      </c>
      <c r="K305" s="65"/>
      <c r="L305" s="228"/>
      <c r="P305" s="177">
        <v>716</v>
      </c>
      <c r="Q305" s="184" t="s">
        <v>970</v>
      </c>
    </row>
    <row r="306" spans="1:17" ht="30" customHeight="1" x14ac:dyDescent="0.15">
      <c r="A306" s="106" t="s">
        <v>17</v>
      </c>
      <c r="B306" s="58" t="str">
        <f t="shared" ref="B306" si="58">G306&amp;I306</f>
        <v/>
      </c>
      <c r="C306" s="43" t="s">
        <v>11</v>
      </c>
      <c r="D306" s="96"/>
      <c r="E306" s="96" t="s">
        <v>2</v>
      </c>
      <c r="F306" s="122">
        <f t="shared" si="57"/>
        <v>216</v>
      </c>
      <c r="G306" s="411"/>
      <c r="H306" s="433"/>
      <c r="I306" s="434"/>
      <c r="J306" s="220" t="s">
        <v>807</v>
      </c>
      <c r="K306" s="65"/>
      <c r="L306" s="230" t="str">
        <f>IFERROR(IF(L305="", "国・地域コードを入力してください",VLOOKUP(入力シート!L305,[2]国・地域コード!$B$8:$C$177,2,FALSE)),"国・地域コードを入力してください")</f>
        <v>国・地域コードを入力してください</v>
      </c>
      <c r="P306" s="177" t="s">
        <v>1028</v>
      </c>
      <c r="Q306" s="184" t="s">
        <v>870</v>
      </c>
    </row>
    <row r="307" spans="1:17" ht="45" customHeight="1" x14ac:dyDescent="0.15">
      <c r="A307" s="63">
        <v>130</v>
      </c>
      <c r="B307" s="58" t="str">
        <f>G307&amp;H307</f>
        <v>取得予定学位</v>
      </c>
      <c r="C307" s="43" t="s">
        <v>11</v>
      </c>
      <c r="D307" s="96" t="s">
        <v>18</v>
      </c>
      <c r="E307" s="96" t="s">
        <v>61</v>
      </c>
      <c r="F307" s="120">
        <f t="shared" si="57"/>
        <v>217</v>
      </c>
      <c r="G307" s="411"/>
      <c r="H307" s="435" t="s">
        <v>811</v>
      </c>
      <c r="I307" s="436"/>
      <c r="J307" s="220" t="s">
        <v>808</v>
      </c>
      <c r="K307" s="65"/>
      <c r="L307" s="228"/>
      <c r="M307" s="108"/>
      <c r="N307" s="107" t="str">
        <f>IF(L307="博士",36,IF(L307="修士",24,""))</f>
        <v/>
      </c>
      <c r="O307" s="108"/>
      <c r="P307" s="177" t="s">
        <v>178</v>
      </c>
      <c r="Q307" s="184" t="s">
        <v>942</v>
      </c>
    </row>
    <row r="308" spans="1:17" ht="45" customHeight="1" x14ac:dyDescent="0.15">
      <c r="A308" s="106" t="s">
        <v>17</v>
      </c>
      <c r="B308" s="58" t="str">
        <f t="shared" ref="B308:B309" si="59">G308&amp;I308</f>
        <v/>
      </c>
      <c r="C308" s="86"/>
      <c r="D308" s="96"/>
      <c r="E308" s="96" t="s">
        <v>2</v>
      </c>
      <c r="F308" s="122">
        <f t="shared" si="57"/>
        <v>218</v>
      </c>
      <c r="G308" s="411"/>
      <c r="H308" s="437"/>
      <c r="I308" s="438"/>
      <c r="J308" s="220" t="s">
        <v>1451</v>
      </c>
      <c r="K308" s="65"/>
      <c r="L308" s="230" t="str">
        <f>L22</f>
        <v/>
      </c>
      <c r="P308" s="177">
        <v>25</v>
      </c>
      <c r="Q308" s="174" t="s">
        <v>1448</v>
      </c>
    </row>
    <row r="309" spans="1:17" ht="30.75" customHeight="1" x14ac:dyDescent="0.15">
      <c r="A309" s="106" t="s">
        <v>17</v>
      </c>
      <c r="B309" s="58" t="str">
        <f t="shared" si="59"/>
        <v/>
      </c>
      <c r="C309" s="43" t="s">
        <v>11</v>
      </c>
      <c r="D309" s="96" t="s">
        <v>18</v>
      </c>
      <c r="E309" s="96" t="s">
        <v>64</v>
      </c>
      <c r="F309" s="120">
        <f t="shared" si="57"/>
        <v>219</v>
      </c>
      <c r="G309" s="411"/>
      <c r="H309" s="417"/>
      <c r="I309" s="439"/>
      <c r="J309" s="205" t="s">
        <v>821</v>
      </c>
      <c r="K309" s="65"/>
      <c r="L309" s="228"/>
      <c r="P309" s="177" t="s">
        <v>180</v>
      </c>
      <c r="Q309" s="174" t="s">
        <v>1108</v>
      </c>
    </row>
    <row r="310" spans="1:17" ht="60.75" customHeight="1" x14ac:dyDescent="0.15">
      <c r="A310" s="63">
        <v>132</v>
      </c>
      <c r="B310" s="58" t="str">
        <f>G310&amp;H310</f>
        <v>研究テーマ</v>
      </c>
      <c r="C310" s="43" t="s">
        <v>11</v>
      </c>
      <c r="D310" s="96" t="s">
        <v>18</v>
      </c>
      <c r="E310" s="96" t="s">
        <v>64</v>
      </c>
      <c r="F310" s="122">
        <f t="shared" si="57"/>
        <v>220</v>
      </c>
      <c r="G310" s="411"/>
      <c r="H310" s="429" t="s">
        <v>181</v>
      </c>
      <c r="I310" s="440"/>
      <c r="J310" s="441"/>
      <c r="K310" s="65"/>
      <c r="L310" s="228"/>
      <c r="P310" s="177" t="s">
        <v>182</v>
      </c>
      <c r="Q310" s="174" t="s">
        <v>868</v>
      </c>
    </row>
    <row r="311" spans="1:17" ht="30" customHeight="1" x14ac:dyDescent="0.15">
      <c r="A311" s="63">
        <f t="shared" ref="A311:A323" si="60">A310+1</f>
        <v>133</v>
      </c>
      <c r="B311" s="58" t="str">
        <f>G311&amp;H311</f>
        <v>準備状況</v>
      </c>
      <c r="C311" s="43" t="s">
        <v>11</v>
      </c>
      <c r="D311" s="96" t="s">
        <v>18</v>
      </c>
      <c r="E311" s="96" t="s">
        <v>61</v>
      </c>
      <c r="F311" s="120">
        <f t="shared" si="57"/>
        <v>221</v>
      </c>
      <c r="G311" s="411"/>
      <c r="H311" s="407" t="s">
        <v>183</v>
      </c>
      <c r="I311" s="442"/>
      <c r="J311" s="408"/>
      <c r="K311" s="72"/>
      <c r="L311" s="229"/>
      <c r="P311" s="177" t="s">
        <v>1033</v>
      </c>
      <c r="Q311" s="174" t="s">
        <v>869</v>
      </c>
    </row>
    <row r="312" spans="1:17" ht="30" customHeight="1" x14ac:dyDescent="0.15">
      <c r="A312" s="63">
        <f>A310+1</f>
        <v>133</v>
      </c>
      <c r="B312" s="58" t="str">
        <f>G312&amp;H312</f>
        <v>留学期間</v>
      </c>
      <c r="C312" s="43" t="s">
        <v>11</v>
      </c>
      <c r="D312" s="96" t="s">
        <v>18</v>
      </c>
      <c r="E312" s="96" t="s">
        <v>64</v>
      </c>
      <c r="F312" s="122">
        <f t="shared" si="57"/>
        <v>222</v>
      </c>
      <c r="G312" s="411"/>
      <c r="H312" s="443" t="s">
        <v>186</v>
      </c>
      <c r="I312" s="454" t="s">
        <v>872</v>
      </c>
      <c r="J312" s="200" t="s">
        <v>735</v>
      </c>
      <c r="K312" s="92"/>
      <c r="L312" s="227"/>
      <c r="M312" s="110"/>
      <c r="N312" s="456">
        <f>L312*12+L313</f>
        <v>0</v>
      </c>
      <c r="O312" s="110"/>
      <c r="P312" s="177">
        <v>3</v>
      </c>
      <c r="Q312" s="395" t="s">
        <v>949</v>
      </c>
    </row>
    <row r="313" spans="1:17" ht="30" customHeight="1" x14ac:dyDescent="0.15">
      <c r="A313" s="63">
        <f>A311+1</f>
        <v>134</v>
      </c>
      <c r="B313" s="58" t="str">
        <f t="shared" ref="B313:B314" si="61">G313&amp;I313</f>
        <v/>
      </c>
      <c r="C313" s="43" t="s">
        <v>11</v>
      </c>
      <c r="D313" s="96" t="s">
        <v>18</v>
      </c>
      <c r="E313" s="96" t="s">
        <v>64</v>
      </c>
      <c r="F313" s="120">
        <f t="shared" si="57"/>
        <v>223</v>
      </c>
      <c r="G313" s="411"/>
      <c r="H313" s="444"/>
      <c r="I313" s="455"/>
      <c r="J313" s="201" t="s">
        <v>826</v>
      </c>
      <c r="K313" s="65"/>
      <c r="L313" s="228"/>
      <c r="M313" s="110"/>
      <c r="N313" s="456"/>
      <c r="O313" s="110"/>
      <c r="P313" s="177">
        <v>0</v>
      </c>
      <c r="Q313" s="396"/>
    </row>
    <row r="314" spans="1:17" ht="30" customHeight="1" x14ac:dyDescent="0.15">
      <c r="A314" s="63">
        <f>A312+1</f>
        <v>134</v>
      </c>
      <c r="B314" s="58" t="str">
        <f t="shared" si="61"/>
        <v/>
      </c>
      <c r="C314" s="43" t="s">
        <v>11</v>
      </c>
      <c r="D314" s="96"/>
      <c r="E314" s="96" t="s">
        <v>2</v>
      </c>
      <c r="F314" s="122">
        <f t="shared" si="57"/>
        <v>224</v>
      </c>
      <c r="G314" s="411"/>
      <c r="H314" s="444"/>
      <c r="I314" s="403"/>
      <c r="J314" s="201" t="s">
        <v>816</v>
      </c>
      <c r="K314" s="65"/>
      <c r="L314" s="230" t="str">
        <f>N312&amp;"か月"</f>
        <v>0か月</v>
      </c>
      <c r="M314" s="110"/>
      <c r="N314" s="142"/>
      <c r="O314" s="110"/>
      <c r="P314" s="177" t="s">
        <v>1010</v>
      </c>
      <c r="Q314" s="174" t="s">
        <v>950</v>
      </c>
    </row>
    <row r="315" spans="1:17" ht="30" customHeight="1" x14ac:dyDescent="0.15">
      <c r="A315" s="63">
        <f>A313+1</f>
        <v>135</v>
      </c>
      <c r="B315" s="58" t="str">
        <f>G315&amp;H315</f>
        <v/>
      </c>
      <c r="C315" s="43" t="s">
        <v>11</v>
      </c>
      <c r="D315" s="96" t="s">
        <v>18</v>
      </c>
      <c r="E315" s="96" t="s">
        <v>64</v>
      </c>
      <c r="F315" s="120">
        <f t="shared" si="57"/>
        <v>225</v>
      </c>
      <c r="G315" s="411"/>
      <c r="H315" s="444"/>
      <c r="I315" s="402" t="s">
        <v>895</v>
      </c>
      <c r="J315" s="219" t="s">
        <v>843</v>
      </c>
      <c r="K315" s="65"/>
      <c r="L315" s="228"/>
      <c r="P315" s="177">
        <v>2025</v>
      </c>
      <c r="Q315" s="427" t="s">
        <v>1075</v>
      </c>
    </row>
    <row r="316" spans="1:17" ht="30" customHeight="1" x14ac:dyDescent="0.15">
      <c r="A316" s="63">
        <f t="shared" si="60"/>
        <v>136</v>
      </c>
      <c r="B316" s="58" t="str">
        <f t="shared" ref="B316" si="62">G316&amp;I316</f>
        <v/>
      </c>
      <c r="C316" s="43" t="s">
        <v>11</v>
      </c>
      <c r="D316" s="96" t="s">
        <v>18</v>
      </c>
      <c r="E316" s="96" t="s">
        <v>61</v>
      </c>
      <c r="F316" s="122">
        <f t="shared" si="57"/>
        <v>226</v>
      </c>
      <c r="G316" s="411"/>
      <c r="H316" s="444"/>
      <c r="I316" s="403"/>
      <c r="J316" s="219" t="s">
        <v>743</v>
      </c>
      <c r="K316" s="65"/>
      <c r="L316" s="228"/>
      <c r="P316" s="177">
        <v>10</v>
      </c>
      <c r="Q316" s="428"/>
    </row>
    <row r="317" spans="1:17" ht="30" customHeight="1" x14ac:dyDescent="0.15">
      <c r="A317" s="63">
        <f>A315+1</f>
        <v>136</v>
      </c>
      <c r="B317" s="58" t="str">
        <f>G317&amp;H316</f>
        <v/>
      </c>
      <c r="C317" s="43" t="s">
        <v>11</v>
      </c>
      <c r="D317" s="96" t="s">
        <v>18</v>
      </c>
      <c r="E317" s="96" t="s">
        <v>64</v>
      </c>
      <c r="F317" s="120">
        <f t="shared" si="57"/>
        <v>227</v>
      </c>
      <c r="G317" s="411"/>
      <c r="H317" s="444"/>
      <c r="I317" s="402" t="s">
        <v>1065</v>
      </c>
      <c r="J317" s="219" t="s">
        <v>843</v>
      </c>
      <c r="K317" s="65"/>
      <c r="L317" s="228"/>
      <c r="P317" s="177">
        <v>2028</v>
      </c>
      <c r="Q317" s="427" t="s">
        <v>1064</v>
      </c>
    </row>
    <row r="318" spans="1:17" ht="30" customHeight="1" x14ac:dyDescent="0.15">
      <c r="A318" s="63">
        <f>A316+1</f>
        <v>137</v>
      </c>
      <c r="B318" s="58" t="str">
        <f t="shared" ref="B318" si="63">G318&amp;I318</f>
        <v/>
      </c>
      <c r="C318" s="43" t="s">
        <v>11</v>
      </c>
      <c r="D318" s="96" t="s">
        <v>18</v>
      </c>
      <c r="E318" s="96" t="s">
        <v>61</v>
      </c>
      <c r="F318" s="122">
        <f t="shared" si="57"/>
        <v>228</v>
      </c>
      <c r="G318" s="411"/>
      <c r="H318" s="444"/>
      <c r="I318" s="403"/>
      <c r="J318" s="219" t="s">
        <v>743</v>
      </c>
      <c r="K318" s="65"/>
      <c r="L318" s="228"/>
      <c r="N318" s="140"/>
      <c r="P318" s="177">
        <v>12</v>
      </c>
      <c r="Q318" s="428"/>
    </row>
    <row r="319" spans="1:17" ht="30" customHeight="1" x14ac:dyDescent="0.15">
      <c r="A319" s="63">
        <f>A317+1</f>
        <v>137</v>
      </c>
      <c r="B319" s="58" t="str">
        <f>G319&amp;H319</f>
        <v/>
      </c>
      <c r="D319" s="96"/>
      <c r="E319" s="96" t="s">
        <v>2</v>
      </c>
      <c r="F319" s="120">
        <f t="shared" si="57"/>
        <v>229</v>
      </c>
      <c r="G319" s="411"/>
      <c r="H319" s="445"/>
      <c r="I319" s="446" t="s">
        <v>814</v>
      </c>
      <c r="J319" s="447"/>
      <c r="K319" s="65"/>
      <c r="L319" s="230" t="str">
        <f>N319&amp;"か月"</f>
        <v>0か月</v>
      </c>
      <c r="M319" s="111"/>
      <c r="N319" s="109">
        <f>IF(ISBLANK(L317),0,(L317-L315)*12+(L318-L316)+1)</f>
        <v>0</v>
      </c>
      <c r="O319" s="111"/>
      <c r="P319" s="177" t="s">
        <v>1078</v>
      </c>
      <c r="Q319" s="174" t="s">
        <v>871</v>
      </c>
    </row>
    <row r="320" spans="1:17" ht="30" customHeight="1" x14ac:dyDescent="0.15">
      <c r="A320" s="63">
        <f>A319+1</f>
        <v>138</v>
      </c>
      <c r="B320" s="58" t="str">
        <f>G320&amp;H320</f>
        <v>支援期間</v>
      </c>
      <c r="C320" s="43" t="s">
        <v>11</v>
      </c>
      <c r="D320" s="96" t="s">
        <v>18</v>
      </c>
      <c r="E320" s="96" t="s">
        <v>61</v>
      </c>
      <c r="F320" s="122">
        <f t="shared" si="57"/>
        <v>230</v>
      </c>
      <c r="G320" s="411"/>
      <c r="H320" s="448" t="s">
        <v>813</v>
      </c>
      <c r="I320" s="450" t="s">
        <v>896</v>
      </c>
      <c r="J320" s="221" t="s">
        <v>843</v>
      </c>
      <c r="K320" s="65"/>
      <c r="L320" s="228"/>
      <c r="M320" s="111"/>
      <c r="N320" s="141"/>
      <c r="O320" s="111"/>
      <c r="P320" s="177">
        <v>2025</v>
      </c>
      <c r="Q320" s="427" t="s">
        <v>1449</v>
      </c>
    </row>
    <row r="321" spans="1:17" ht="30" customHeight="1" x14ac:dyDescent="0.15">
      <c r="A321" s="63">
        <f>A320+1</f>
        <v>139</v>
      </c>
      <c r="B321" s="58" t="str">
        <f>G321&amp;H321</f>
        <v/>
      </c>
      <c r="C321" s="43" t="s">
        <v>11</v>
      </c>
      <c r="D321" s="96" t="s">
        <v>18</v>
      </c>
      <c r="E321" s="96" t="s">
        <v>61</v>
      </c>
      <c r="F321" s="120">
        <f t="shared" si="57"/>
        <v>231</v>
      </c>
      <c r="G321" s="411"/>
      <c r="H321" s="444"/>
      <c r="I321" s="451"/>
      <c r="J321" s="221" t="s">
        <v>743</v>
      </c>
      <c r="K321" s="65"/>
      <c r="L321" s="228"/>
      <c r="M321" s="111"/>
      <c r="N321" s="141"/>
      <c r="O321" s="111"/>
      <c r="P321" s="177">
        <v>10</v>
      </c>
      <c r="Q321" s="428"/>
    </row>
    <row r="322" spans="1:17" ht="30" customHeight="1" x14ac:dyDescent="0.15">
      <c r="A322" s="63">
        <f>A320+1</f>
        <v>139</v>
      </c>
      <c r="B322" s="58" t="str">
        <f>G322&amp;H322</f>
        <v/>
      </c>
      <c r="C322" s="43" t="s">
        <v>11</v>
      </c>
      <c r="D322" s="96" t="s">
        <v>18</v>
      </c>
      <c r="E322" s="96" t="s">
        <v>61</v>
      </c>
      <c r="F322" s="122">
        <f t="shared" si="57"/>
        <v>232</v>
      </c>
      <c r="G322" s="411"/>
      <c r="H322" s="444"/>
      <c r="I322" s="446" t="s">
        <v>187</v>
      </c>
      <c r="J322" s="447"/>
      <c r="K322" s="65"/>
      <c r="L322" s="228"/>
      <c r="M322" s="112"/>
      <c r="N322" s="385" t="e">
        <f>LEFT(L322,1)*12-12</f>
        <v>#VALUE!</v>
      </c>
      <c r="O322" s="112"/>
      <c r="P322" s="177" t="s">
        <v>982</v>
      </c>
      <c r="Q322" s="174" t="s">
        <v>1050</v>
      </c>
    </row>
    <row r="323" spans="1:17" ht="105" x14ac:dyDescent="0.15">
      <c r="A323" s="63">
        <f t="shared" si="60"/>
        <v>140</v>
      </c>
      <c r="B323" s="58" t="str">
        <f>G323&amp;H323</f>
        <v/>
      </c>
      <c r="C323" s="78"/>
      <c r="D323" s="96"/>
      <c r="E323" s="96" t="s">
        <v>2</v>
      </c>
      <c r="F323" s="121">
        <f t="shared" si="57"/>
        <v>233</v>
      </c>
      <c r="G323" s="410"/>
      <c r="H323" s="449"/>
      <c r="I323" s="452" t="s">
        <v>815</v>
      </c>
      <c r="J323" s="453"/>
      <c r="K323" s="72"/>
      <c r="L323" s="250" t="str">
        <f>IFERROR(IF((N312-N322)&lt;1,"支援できる期間がありません",MIN(N307,N319,(N312-N322))&amp;"か月"),"ー")</f>
        <v>ー</v>
      </c>
      <c r="M323" s="114"/>
      <c r="N323" s="113"/>
      <c r="O323" s="114"/>
      <c r="P323" s="180" t="s">
        <v>1010</v>
      </c>
      <c r="Q323" s="175" t="s">
        <v>1109</v>
      </c>
    </row>
    <row r="324" spans="1:17" ht="20.100000000000001" customHeight="1" x14ac:dyDescent="0.15">
      <c r="C324" s="43" t="s">
        <v>11</v>
      </c>
      <c r="I324" s="44"/>
      <c r="J324" s="139"/>
      <c r="L324" s="43"/>
    </row>
    <row r="325" spans="1:17" ht="19.5" customHeight="1" x14ac:dyDescent="0.15">
      <c r="B325" s="43"/>
      <c r="C325" s="43" t="s">
        <v>11</v>
      </c>
      <c r="D325" s="115" t="s">
        <v>189</v>
      </c>
      <c r="E325" s="116"/>
      <c r="F325" s="117"/>
      <c r="G325" s="117"/>
      <c r="H325" s="117"/>
      <c r="I325" s="117"/>
      <c r="J325" s="168"/>
      <c r="L325" s="115"/>
      <c r="M325" s="118"/>
      <c r="N325" s="44"/>
      <c r="O325" s="118"/>
    </row>
    <row r="326" spans="1:17" ht="19.5" customHeight="1" x14ac:dyDescent="0.15">
      <c r="C326" s="43" t="s">
        <v>11</v>
      </c>
      <c r="D326" s="115" t="s">
        <v>994</v>
      </c>
      <c r="E326" s="116"/>
      <c r="F326" s="117"/>
      <c r="G326" s="117"/>
      <c r="H326" s="117"/>
      <c r="I326" s="132"/>
      <c r="J326" s="116"/>
      <c r="L326" s="248"/>
    </row>
    <row r="327" spans="1:17" ht="39.950000000000003" customHeight="1" x14ac:dyDescent="0.15">
      <c r="A327" s="53" t="s">
        <v>9</v>
      </c>
      <c r="B327" s="54" t="s">
        <v>13</v>
      </c>
      <c r="C327" s="43" t="s">
        <v>11</v>
      </c>
      <c r="D327" s="44"/>
      <c r="F327" s="53" t="s">
        <v>12</v>
      </c>
      <c r="G327" s="163" t="s">
        <v>100</v>
      </c>
      <c r="H327" s="399" t="s">
        <v>13</v>
      </c>
      <c r="I327" s="400"/>
      <c r="J327" s="401"/>
      <c r="K327" s="55"/>
      <c r="L327" s="249" t="s">
        <v>14</v>
      </c>
      <c r="P327" s="160" t="s">
        <v>15</v>
      </c>
      <c r="Q327" s="56" t="s">
        <v>16</v>
      </c>
    </row>
    <row r="328" spans="1:17" ht="30" customHeight="1" x14ac:dyDescent="0.15">
      <c r="A328" s="106" t="s">
        <v>17</v>
      </c>
      <c r="B328" s="58" t="e">
        <f>#REF!&amp;I328</f>
        <v>#REF!</v>
      </c>
      <c r="C328" s="43" t="s">
        <v>11</v>
      </c>
      <c r="D328" s="95"/>
      <c r="E328" s="60" t="s">
        <v>2</v>
      </c>
      <c r="F328" s="119">
        <f>F323+1</f>
        <v>234</v>
      </c>
      <c r="G328" s="409" t="s">
        <v>1020</v>
      </c>
      <c r="H328" s="404" t="s">
        <v>863</v>
      </c>
      <c r="I328" s="414" t="s">
        <v>1057</v>
      </c>
      <c r="J328" s="257" t="s">
        <v>1013</v>
      </c>
      <c r="K328" s="62"/>
      <c r="L328" s="268" t="str">
        <f>IF(入力シート!L240="第1希望のみ","",IF(入力シート!L83="英語以外",入力シート!L85,入力シート!L83))&amp;""</f>
        <v/>
      </c>
      <c r="P328" s="181" t="s">
        <v>666</v>
      </c>
      <c r="Q328" s="416" t="s">
        <v>991</v>
      </c>
    </row>
    <row r="329" spans="1:17" ht="30" customHeight="1" x14ac:dyDescent="0.15">
      <c r="A329" s="106" t="s">
        <v>17</v>
      </c>
      <c r="B329" s="58" t="str">
        <f>G329&amp;I329</f>
        <v/>
      </c>
      <c r="C329" s="43" t="s">
        <v>11</v>
      </c>
      <c r="D329" s="95"/>
      <c r="E329" s="60" t="s">
        <v>2</v>
      </c>
      <c r="F329" s="120">
        <f>F328+1</f>
        <v>235</v>
      </c>
      <c r="G329" s="411"/>
      <c r="H329" s="413"/>
      <c r="I329" s="415"/>
      <c r="J329" s="207" t="s">
        <v>1014</v>
      </c>
      <c r="K329" s="62"/>
      <c r="L329" s="230" t="str">
        <f>IF(入力シート!L240="第1希望のみ","",IF(入力シート!L89="英語以外",入力シート!L91,入力シート!L89))&amp;""</f>
        <v/>
      </c>
      <c r="P329" s="177" t="s">
        <v>992</v>
      </c>
      <c r="Q329" s="396"/>
    </row>
    <row r="330" spans="1:17" ht="30" customHeight="1" x14ac:dyDescent="0.15">
      <c r="A330" s="106" t="s">
        <v>17</v>
      </c>
      <c r="B330" s="58" t="str">
        <f>G328&amp;I330</f>
        <v>使用言語(2)</v>
      </c>
      <c r="C330" s="43" t="s">
        <v>11</v>
      </c>
      <c r="D330" s="95" t="s">
        <v>18</v>
      </c>
      <c r="E330" s="60" t="s">
        <v>61</v>
      </c>
      <c r="F330" s="122">
        <f>F329+1</f>
        <v>236</v>
      </c>
      <c r="G330" s="412"/>
      <c r="H330" s="413"/>
      <c r="I330" s="415"/>
      <c r="J330" s="207" t="s">
        <v>1011</v>
      </c>
      <c r="K330" s="62"/>
      <c r="L330" s="227"/>
      <c r="P330" s="177" t="s">
        <v>1014</v>
      </c>
      <c r="Q330" s="261" t="s">
        <v>1071</v>
      </c>
    </row>
    <row r="331" spans="1:17" ht="45" x14ac:dyDescent="0.15">
      <c r="A331" s="106" t="s">
        <v>17</v>
      </c>
      <c r="B331" s="58" t="e">
        <f>#REF!&amp;I331</f>
        <v>#REF!</v>
      </c>
      <c r="C331" s="43" t="s">
        <v>11</v>
      </c>
      <c r="D331" s="95" t="s">
        <v>18</v>
      </c>
      <c r="E331" s="60" t="s">
        <v>61</v>
      </c>
      <c r="F331" s="120">
        <f>F330+1</f>
        <v>237</v>
      </c>
      <c r="G331" s="411" t="s">
        <v>1021</v>
      </c>
      <c r="H331" s="413"/>
      <c r="I331" s="417" t="s">
        <v>993</v>
      </c>
      <c r="J331" s="418"/>
      <c r="K331" s="92"/>
      <c r="L331" s="227"/>
      <c r="P331" s="177" t="s">
        <v>191</v>
      </c>
      <c r="Q331" s="259" t="s">
        <v>1070</v>
      </c>
    </row>
    <row r="332" spans="1:17" ht="78" customHeight="1" x14ac:dyDescent="0.15">
      <c r="A332" s="63" t="e">
        <f>#REF!+1</f>
        <v>#REF!</v>
      </c>
      <c r="B332" s="58" t="str">
        <f t="shared" ref="B332:B333" si="64">G332&amp;I332</f>
        <v>大学の語学要件
（語学能力試験名とレベル（点数）等）</v>
      </c>
      <c r="C332" s="43" t="s">
        <v>11</v>
      </c>
      <c r="D332" s="60" t="s">
        <v>845</v>
      </c>
      <c r="E332" s="60" t="s">
        <v>64</v>
      </c>
      <c r="F332" s="120">
        <f>F331+1</f>
        <v>238</v>
      </c>
      <c r="G332" s="411"/>
      <c r="H332" s="413"/>
      <c r="I332" s="419" t="s">
        <v>1000</v>
      </c>
      <c r="J332" s="420"/>
      <c r="K332" s="72"/>
      <c r="L332" s="228"/>
      <c r="P332" s="177" t="s">
        <v>1032</v>
      </c>
      <c r="Q332" s="174" t="s">
        <v>1051</v>
      </c>
    </row>
    <row r="333" spans="1:17" ht="66.75" customHeight="1" x14ac:dyDescent="0.15">
      <c r="A333" s="63" t="e">
        <f>#REF!+1</f>
        <v>#REF!</v>
      </c>
      <c r="B333" s="58" t="str">
        <f t="shared" si="64"/>
        <v>応募者が大学の語学要件を満たしているかの状況</v>
      </c>
      <c r="C333" s="43" t="s">
        <v>11</v>
      </c>
      <c r="D333" s="60" t="s">
        <v>845</v>
      </c>
      <c r="E333" s="60" t="s">
        <v>61</v>
      </c>
      <c r="F333" s="121">
        <f>F332+1</f>
        <v>239</v>
      </c>
      <c r="G333" s="410"/>
      <c r="H333" s="405"/>
      <c r="I333" s="457" t="s">
        <v>1052</v>
      </c>
      <c r="J333" s="458"/>
      <c r="K333" s="72"/>
      <c r="L333" s="258"/>
      <c r="P333" s="180" t="s">
        <v>998</v>
      </c>
      <c r="Q333" s="260" t="s">
        <v>1073</v>
      </c>
    </row>
    <row r="334" spans="1:17" ht="20.100000000000001" customHeight="1" x14ac:dyDescent="0.15">
      <c r="I334" s="44"/>
      <c r="J334" s="139"/>
    </row>
    <row r="335" spans="1:17" ht="20.100000000000001" customHeight="1" x14ac:dyDescent="0.15">
      <c r="B335" s="43"/>
      <c r="C335" s="43" t="s">
        <v>11</v>
      </c>
      <c r="D335" s="115" t="s">
        <v>193</v>
      </c>
      <c r="E335" s="116"/>
      <c r="F335" s="117"/>
      <c r="G335" s="117"/>
      <c r="H335" s="117"/>
      <c r="I335" s="117"/>
      <c r="J335" s="117"/>
    </row>
    <row r="336" spans="1:17" ht="20.100000000000001" customHeight="1" x14ac:dyDescent="0.15">
      <c r="C336" s="43" t="s">
        <v>11</v>
      </c>
      <c r="D336" s="115" t="s">
        <v>1347</v>
      </c>
      <c r="E336" s="116"/>
      <c r="F336" s="117"/>
      <c r="G336" s="117"/>
      <c r="H336" s="117"/>
      <c r="I336" s="132"/>
      <c r="J336" s="116"/>
    </row>
    <row r="337" spans="1:17" ht="39.950000000000003" customHeight="1" x14ac:dyDescent="0.15">
      <c r="A337" s="53" t="s">
        <v>9</v>
      </c>
      <c r="B337" s="54" t="s">
        <v>13</v>
      </c>
      <c r="C337" s="43" t="s">
        <v>11</v>
      </c>
      <c r="D337" s="116"/>
      <c r="E337" s="116"/>
      <c r="F337" s="73" t="s">
        <v>12</v>
      </c>
      <c r="G337" s="74" t="s">
        <v>100</v>
      </c>
      <c r="H337" s="399" t="s">
        <v>13</v>
      </c>
      <c r="I337" s="400"/>
      <c r="J337" s="401"/>
      <c r="K337" s="75"/>
      <c r="L337" s="152" t="s">
        <v>14</v>
      </c>
      <c r="P337" s="160" t="s">
        <v>15</v>
      </c>
      <c r="Q337" s="97" t="s">
        <v>16</v>
      </c>
    </row>
    <row r="338" spans="1:17" ht="300" customHeight="1" x14ac:dyDescent="0.15">
      <c r="A338" s="63">
        <v>147</v>
      </c>
      <c r="B338" s="58" t="str">
        <f>G338&amp;I338</f>
        <v>大学概要(2)留学先大学及び在籍課程の概要、選択理由</v>
      </c>
      <c r="C338" s="43" t="s">
        <v>11</v>
      </c>
      <c r="D338" s="95" t="s">
        <v>18</v>
      </c>
      <c r="E338" s="60" t="s">
        <v>64</v>
      </c>
      <c r="F338" s="124">
        <f>F333+1</f>
        <v>240</v>
      </c>
      <c r="G338" s="409" t="s">
        <v>1022</v>
      </c>
      <c r="H338" s="404" t="s">
        <v>863</v>
      </c>
      <c r="I338" s="406" t="s">
        <v>1055</v>
      </c>
      <c r="J338" s="398"/>
      <c r="K338" s="62"/>
      <c r="L338" s="251"/>
      <c r="P338" s="181"/>
      <c r="Q338" s="194" t="s">
        <v>1084</v>
      </c>
    </row>
    <row r="339" spans="1:17" ht="30" customHeight="1" x14ac:dyDescent="0.15">
      <c r="A339" s="63">
        <f t="shared" ref="A339" si="65">A338+1</f>
        <v>148</v>
      </c>
      <c r="B339" s="58" t="str">
        <f>G339&amp;I339</f>
        <v>留学先大学ホームページURL</v>
      </c>
      <c r="C339" s="43" t="s">
        <v>11</v>
      </c>
      <c r="D339" s="95" t="s">
        <v>18</v>
      </c>
      <c r="E339" s="60" t="s">
        <v>64</v>
      </c>
      <c r="F339" s="125">
        <f t="shared" ref="F339" si="66">F338+1</f>
        <v>241</v>
      </c>
      <c r="G339" s="410"/>
      <c r="H339" s="405"/>
      <c r="I339" s="407" t="s">
        <v>864</v>
      </c>
      <c r="J339" s="408"/>
      <c r="K339" s="72"/>
      <c r="L339" s="229"/>
      <c r="P339" s="180" t="s">
        <v>874</v>
      </c>
      <c r="Q339" s="225" t="s">
        <v>1058</v>
      </c>
    </row>
    <row r="340" spans="1:17" ht="20.100000000000001" customHeight="1" x14ac:dyDescent="0.15">
      <c r="I340" s="139"/>
      <c r="J340" s="139"/>
    </row>
    <row r="341" spans="1:17" ht="20.100000000000001" customHeight="1" x14ac:dyDescent="0.15">
      <c r="B341" s="43"/>
      <c r="C341" s="43" t="s">
        <v>11</v>
      </c>
      <c r="D341" s="115" t="s">
        <v>1435</v>
      </c>
      <c r="E341" s="116"/>
      <c r="F341" s="117"/>
      <c r="G341" s="117"/>
      <c r="H341" s="117"/>
      <c r="I341" s="117"/>
      <c r="J341" s="117"/>
      <c r="L341" s="248"/>
    </row>
    <row r="342" spans="1:17" ht="20.100000000000001" customHeight="1" x14ac:dyDescent="0.15">
      <c r="C342" s="43" t="s">
        <v>11</v>
      </c>
      <c r="D342" s="115" t="s">
        <v>1348</v>
      </c>
      <c r="E342" s="116"/>
      <c r="F342" s="117"/>
      <c r="G342" s="117"/>
      <c r="H342" s="117"/>
      <c r="I342" s="116"/>
      <c r="J342" s="116"/>
      <c r="L342" s="248"/>
    </row>
    <row r="343" spans="1:17" ht="20.100000000000001" customHeight="1" x14ac:dyDescent="0.15">
      <c r="C343" s="43" t="s">
        <v>11</v>
      </c>
      <c r="D343" s="115" t="s">
        <v>1453</v>
      </c>
      <c r="E343" s="116"/>
      <c r="F343" s="117"/>
      <c r="G343" s="117"/>
      <c r="H343" s="117"/>
      <c r="I343" s="116"/>
      <c r="J343" s="336"/>
      <c r="L343" s="248"/>
    </row>
    <row r="344" spans="1:17" ht="39.950000000000003" customHeight="1" x14ac:dyDescent="0.15">
      <c r="A344" s="53" t="s">
        <v>9</v>
      </c>
      <c r="B344" s="54" t="s">
        <v>13</v>
      </c>
      <c r="C344" s="43" t="s">
        <v>11</v>
      </c>
      <c r="D344" s="116"/>
      <c r="E344" s="116"/>
      <c r="F344" s="53" t="s">
        <v>12</v>
      </c>
      <c r="G344" s="163" t="s">
        <v>100</v>
      </c>
      <c r="H344" s="399" t="s">
        <v>13</v>
      </c>
      <c r="I344" s="400"/>
      <c r="J344" s="401"/>
      <c r="K344" s="55"/>
      <c r="L344" s="249" t="s">
        <v>14</v>
      </c>
      <c r="N344" s="169" t="str">
        <f>IF(L41="",L40,L41)&amp;""</f>
        <v>専門分野コードを入力してください</v>
      </c>
      <c r="P344" s="160" t="s">
        <v>15</v>
      </c>
      <c r="Q344" s="97" t="s">
        <v>16</v>
      </c>
    </row>
    <row r="345" spans="1:17" ht="120" customHeight="1" x14ac:dyDescent="0.15">
      <c r="A345" s="63">
        <v>147</v>
      </c>
      <c r="B345" s="58" t="str">
        <f>G345&amp;I345</f>
        <v>特別枠特別枠への申請</v>
      </c>
      <c r="C345" s="43" t="s">
        <v>11</v>
      </c>
      <c r="D345" s="95" t="s">
        <v>49</v>
      </c>
      <c r="E345" s="60" t="s">
        <v>1353</v>
      </c>
      <c r="F345" s="124">
        <f>F339+1</f>
        <v>242</v>
      </c>
      <c r="G345" s="392" t="s">
        <v>1349</v>
      </c>
      <c r="H345" s="424" t="s">
        <v>863</v>
      </c>
      <c r="I345" s="397" t="s">
        <v>1350</v>
      </c>
      <c r="J345" s="398"/>
      <c r="K345" s="377"/>
      <c r="L345" s="299"/>
      <c r="P345" s="181" t="s">
        <v>1352</v>
      </c>
      <c r="Q345" s="317" t="s">
        <v>1475</v>
      </c>
    </row>
    <row r="346" spans="1:17" ht="44.1" customHeight="1" x14ac:dyDescent="0.15">
      <c r="A346" s="63">
        <f t="shared" ref="A346:A348" si="67">A345+1</f>
        <v>148</v>
      </c>
      <c r="B346" s="58" t="str">
        <f>G346&amp;I346</f>
        <v>対象大学</v>
      </c>
      <c r="C346" s="43" t="s">
        <v>11</v>
      </c>
      <c r="D346" s="96" t="s">
        <v>845</v>
      </c>
      <c r="E346" s="60" t="s">
        <v>64</v>
      </c>
      <c r="F346" s="378">
        <f t="shared" ref="F346:F348" si="68">F345+1</f>
        <v>243</v>
      </c>
      <c r="G346" s="392"/>
      <c r="H346" s="424"/>
      <c r="I346" s="421" t="s">
        <v>1351</v>
      </c>
      <c r="J346" s="207" t="s">
        <v>659</v>
      </c>
      <c r="K346" s="379"/>
      <c r="L346" s="298"/>
      <c r="P346" s="177">
        <v>50200</v>
      </c>
      <c r="Q346" s="318" t="s">
        <v>1450</v>
      </c>
    </row>
    <row r="347" spans="1:17" ht="40.5" customHeight="1" x14ac:dyDescent="0.15">
      <c r="A347" s="63">
        <f t="shared" si="67"/>
        <v>149</v>
      </c>
      <c r="B347" s="58" t="str">
        <f>G347&amp;I347</f>
        <v/>
      </c>
      <c r="C347" s="43" t="s">
        <v>11</v>
      </c>
      <c r="D347" s="96" t="s">
        <v>845</v>
      </c>
      <c r="E347" s="60" t="s">
        <v>2</v>
      </c>
      <c r="F347" s="380">
        <f t="shared" si="68"/>
        <v>244</v>
      </c>
      <c r="G347" s="392"/>
      <c r="H347" s="424"/>
      <c r="I347" s="422"/>
      <c r="J347" s="381" t="s">
        <v>1418</v>
      </c>
      <c r="K347" s="382"/>
      <c r="L347" s="319" t="str">
        <f>IFERROR(IF(L346="", "特別枠コードを入力してください",VLOOKUP(L346,特別枠コード!B8:D49,2,FALSE)),"国・地域コードを入力してください")</f>
        <v>特別枠コードを入力してください</v>
      </c>
      <c r="P347" s="177" t="s">
        <v>1421</v>
      </c>
      <c r="Q347" s="425" t="s">
        <v>1467</v>
      </c>
    </row>
    <row r="348" spans="1:17" ht="40.5" customHeight="1" x14ac:dyDescent="0.15">
      <c r="A348" s="63">
        <f t="shared" si="67"/>
        <v>150</v>
      </c>
      <c r="B348" s="58" t="str">
        <f>G348&amp;I348</f>
        <v/>
      </c>
      <c r="C348" s="43" t="s">
        <v>11</v>
      </c>
      <c r="D348" s="96" t="s">
        <v>845</v>
      </c>
      <c r="E348" s="60" t="s">
        <v>2</v>
      </c>
      <c r="F348" s="125">
        <f t="shared" si="68"/>
        <v>245</v>
      </c>
      <c r="G348" s="392"/>
      <c r="H348" s="424"/>
      <c r="I348" s="423"/>
      <c r="J348" s="383" t="s">
        <v>1417</v>
      </c>
      <c r="K348" s="384"/>
      <c r="L348" s="320" t="str">
        <f>IFERROR(IF(L346="", "特別枠コードを入力してください",VLOOKUP(L346,特別枠コード!B8:D49,3,FALSE)),"国・地域コードを入力してください")</f>
        <v>特別枠コードを入力してください</v>
      </c>
      <c r="P348" s="180" t="s">
        <v>939</v>
      </c>
      <c r="Q348" s="426"/>
    </row>
    <row r="349" spans="1:17" ht="26.45" customHeight="1" x14ac:dyDescent="0.15">
      <c r="I349" s="44"/>
    </row>
    <row r="350" spans="1:17" s="45" customFormat="1" ht="53.25" customHeight="1" x14ac:dyDescent="0.15">
      <c r="A350" s="322"/>
      <c r="B350" s="45" t="s">
        <v>6</v>
      </c>
      <c r="C350" s="577" t="s">
        <v>1431</v>
      </c>
      <c r="D350" s="577"/>
      <c r="E350" s="577"/>
      <c r="F350" s="577"/>
      <c r="G350" s="577"/>
      <c r="H350" s="577"/>
      <c r="I350" s="577"/>
      <c r="J350" s="577"/>
      <c r="K350" s="577"/>
      <c r="L350" s="577"/>
      <c r="M350" s="577"/>
      <c r="N350" s="577"/>
      <c r="O350" s="577"/>
      <c r="P350" s="577"/>
      <c r="Q350" s="577"/>
    </row>
    <row r="351" spans="1:17" ht="20.100000000000001" customHeight="1" x14ac:dyDescent="0.15">
      <c r="I351" s="44"/>
    </row>
    <row r="352" spans="1:17" ht="20.100000000000001" customHeight="1" x14ac:dyDescent="0.15">
      <c r="I352" s="44"/>
    </row>
    <row r="353" spans="9:9" ht="20.100000000000001" customHeight="1" x14ac:dyDescent="0.15">
      <c r="I353" s="44"/>
    </row>
    <row r="354" spans="9:9" ht="20.100000000000001" customHeight="1" x14ac:dyDescent="0.15">
      <c r="I354" s="44"/>
    </row>
    <row r="355" spans="9:9" ht="20.100000000000001" customHeight="1" x14ac:dyDescent="0.15">
      <c r="I355" s="44"/>
    </row>
    <row r="356" spans="9:9" ht="20.100000000000001" customHeight="1" x14ac:dyDescent="0.15">
      <c r="I356" s="44"/>
    </row>
    <row r="357" spans="9:9" ht="20.100000000000001" customHeight="1" x14ac:dyDescent="0.15">
      <c r="I357" s="44"/>
    </row>
    <row r="358" spans="9:9" ht="20.100000000000001" customHeight="1" x14ac:dyDescent="0.15">
      <c r="I358" s="44"/>
    </row>
    <row r="359" spans="9:9" ht="20.100000000000001" customHeight="1" x14ac:dyDescent="0.15">
      <c r="I359" s="44"/>
    </row>
    <row r="360" spans="9:9" ht="20.100000000000001" customHeight="1" x14ac:dyDescent="0.15">
      <c r="I360" s="44"/>
    </row>
    <row r="361" spans="9:9" ht="20.100000000000001" customHeight="1" x14ac:dyDescent="0.15">
      <c r="I361" s="44"/>
    </row>
    <row r="362" spans="9:9" ht="20.100000000000001" customHeight="1" x14ac:dyDescent="0.15">
      <c r="I362" s="44"/>
    </row>
    <row r="363" spans="9:9" ht="20.100000000000001" customHeight="1" x14ac:dyDescent="0.15">
      <c r="I363" s="44"/>
    </row>
    <row r="364" spans="9:9" ht="20.100000000000001" customHeight="1" x14ac:dyDescent="0.15">
      <c r="I364" s="44"/>
    </row>
    <row r="365" spans="9:9" ht="20.100000000000001" customHeight="1" x14ac:dyDescent="0.15">
      <c r="I365" s="44"/>
    </row>
    <row r="366" spans="9:9" ht="20.100000000000001" customHeight="1" x14ac:dyDescent="0.15">
      <c r="I366" s="44"/>
    </row>
    <row r="367" spans="9:9" ht="20.100000000000001" customHeight="1" x14ac:dyDescent="0.15">
      <c r="I367" s="44"/>
    </row>
    <row r="368" spans="9:9" ht="20.100000000000001" customHeight="1" x14ac:dyDescent="0.15">
      <c r="I368" s="44"/>
    </row>
    <row r="369" spans="9:9" ht="20.100000000000001" customHeight="1" x14ac:dyDescent="0.15">
      <c r="I369" s="44"/>
    </row>
    <row r="370" spans="9:9" ht="20.100000000000001" customHeight="1" x14ac:dyDescent="0.15">
      <c r="I370" s="44"/>
    </row>
    <row r="371" spans="9:9" ht="20.100000000000001" customHeight="1" x14ac:dyDescent="0.15">
      <c r="I371" s="44"/>
    </row>
    <row r="372" spans="9:9" ht="20.100000000000001" customHeight="1" x14ac:dyDescent="0.15">
      <c r="I372" s="44"/>
    </row>
    <row r="373" spans="9:9" ht="20.100000000000001" customHeight="1" x14ac:dyDescent="0.15">
      <c r="I373" s="44"/>
    </row>
    <row r="374" spans="9:9" ht="20.100000000000001" customHeight="1" x14ac:dyDescent="0.15">
      <c r="I374" s="44"/>
    </row>
    <row r="375" spans="9:9" ht="20.100000000000001" customHeight="1" x14ac:dyDescent="0.15">
      <c r="I375" s="44"/>
    </row>
    <row r="376" spans="9:9" ht="20.100000000000001" customHeight="1" x14ac:dyDescent="0.15">
      <c r="I376" s="44"/>
    </row>
    <row r="377" spans="9:9" ht="20.100000000000001" customHeight="1" x14ac:dyDescent="0.15">
      <c r="I377" s="44"/>
    </row>
    <row r="378" spans="9:9" ht="20.100000000000001" customHeight="1" x14ac:dyDescent="0.15">
      <c r="I378" s="44"/>
    </row>
    <row r="379" spans="9:9" ht="20.100000000000001" customHeight="1" x14ac:dyDescent="0.15">
      <c r="I379" s="44"/>
    </row>
    <row r="380" spans="9:9" ht="20.100000000000001" customHeight="1" x14ac:dyDescent="0.15">
      <c r="I380" s="44"/>
    </row>
    <row r="381" spans="9:9" ht="20.100000000000001" customHeight="1" x14ac:dyDescent="0.15">
      <c r="I381" s="44"/>
    </row>
    <row r="382" spans="9:9" ht="20.100000000000001" customHeight="1" x14ac:dyDescent="0.15">
      <c r="I382" s="44"/>
    </row>
    <row r="383" spans="9:9" ht="20.100000000000001" customHeight="1" x14ac:dyDescent="0.15">
      <c r="I383" s="44"/>
    </row>
    <row r="384" spans="9:9" ht="20.100000000000001" customHeight="1" x14ac:dyDescent="0.15">
      <c r="I384" s="44"/>
    </row>
    <row r="385" spans="9:9" ht="20.100000000000001" customHeight="1" x14ac:dyDescent="0.15">
      <c r="I385" s="44"/>
    </row>
    <row r="386" spans="9:9" ht="20.100000000000001" customHeight="1" x14ac:dyDescent="0.15">
      <c r="I386" s="44"/>
    </row>
    <row r="387" spans="9:9" ht="20.100000000000001" customHeight="1" x14ac:dyDescent="0.15">
      <c r="I387" s="44"/>
    </row>
    <row r="388" spans="9:9" ht="20.100000000000001" customHeight="1" x14ac:dyDescent="0.15">
      <c r="I388" s="44"/>
    </row>
    <row r="389" spans="9:9" ht="20.100000000000001" customHeight="1" x14ac:dyDescent="0.15">
      <c r="I389" s="44"/>
    </row>
    <row r="390" spans="9:9" ht="20.100000000000001" customHeight="1" x14ac:dyDescent="0.15">
      <c r="I390" s="44"/>
    </row>
    <row r="391" spans="9:9" ht="20.100000000000001" customHeight="1" x14ac:dyDescent="0.15">
      <c r="I391" s="44"/>
    </row>
    <row r="392" spans="9:9" ht="20.100000000000001" customHeight="1" x14ac:dyDescent="0.15">
      <c r="I392" s="44"/>
    </row>
    <row r="393" spans="9:9" ht="20.100000000000001" customHeight="1" x14ac:dyDescent="0.15">
      <c r="I393" s="44"/>
    </row>
    <row r="394" spans="9:9" ht="20.100000000000001" customHeight="1" x14ac:dyDescent="0.15">
      <c r="I394" s="44"/>
    </row>
    <row r="395" spans="9:9" ht="20.100000000000001" customHeight="1" x14ac:dyDescent="0.15">
      <c r="I395" s="44"/>
    </row>
    <row r="396" spans="9:9" ht="20.100000000000001" customHeight="1" x14ac:dyDescent="0.15">
      <c r="I396" s="44"/>
    </row>
    <row r="397" spans="9:9" ht="20.100000000000001" customHeight="1" x14ac:dyDescent="0.15">
      <c r="I397" s="44"/>
    </row>
    <row r="398" spans="9:9" ht="20.100000000000001" customHeight="1" x14ac:dyDescent="0.15">
      <c r="I398" s="44"/>
    </row>
    <row r="399" spans="9:9" ht="20.100000000000001" customHeight="1" x14ac:dyDescent="0.15">
      <c r="I399" s="44"/>
    </row>
    <row r="400" spans="9:9" ht="20.100000000000001" customHeight="1" x14ac:dyDescent="0.15">
      <c r="I400" s="44"/>
    </row>
    <row r="401" spans="9:9" ht="20.100000000000001" customHeight="1" x14ac:dyDescent="0.15">
      <c r="I401" s="44"/>
    </row>
    <row r="402" spans="9:9" ht="20.100000000000001" customHeight="1" x14ac:dyDescent="0.15">
      <c r="I402" s="44"/>
    </row>
    <row r="403" spans="9:9" ht="20.100000000000001" customHeight="1" x14ac:dyDescent="0.15">
      <c r="I403" s="44"/>
    </row>
    <row r="404" spans="9:9" ht="20.100000000000001" customHeight="1" x14ac:dyDescent="0.15">
      <c r="I404" s="44"/>
    </row>
    <row r="405" spans="9:9" ht="20.100000000000001" customHeight="1" x14ac:dyDescent="0.15">
      <c r="I405" s="44"/>
    </row>
    <row r="406" spans="9:9" ht="20.100000000000001" customHeight="1" x14ac:dyDescent="0.15">
      <c r="I406" s="44"/>
    </row>
    <row r="407" spans="9:9" ht="20.100000000000001" customHeight="1" x14ac:dyDescent="0.15">
      <c r="I407" s="44"/>
    </row>
    <row r="408" spans="9:9" ht="20.100000000000001" customHeight="1" x14ac:dyDescent="0.15">
      <c r="I408" s="44"/>
    </row>
    <row r="409" spans="9:9" ht="20.100000000000001" customHeight="1" x14ac:dyDescent="0.15">
      <c r="I409" s="44"/>
    </row>
    <row r="410" spans="9:9" ht="20.100000000000001" customHeight="1" x14ac:dyDescent="0.15">
      <c r="I410" s="44"/>
    </row>
    <row r="411" spans="9:9" ht="20.100000000000001" customHeight="1" x14ac:dyDescent="0.15">
      <c r="I411" s="44"/>
    </row>
    <row r="412" spans="9:9" ht="20.100000000000001" customHeight="1" x14ac:dyDescent="0.15">
      <c r="I412" s="44"/>
    </row>
    <row r="413" spans="9:9" ht="20.100000000000001" customHeight="1" x14ac:dyDescent="0.15">
      <c r="I413" s="44"/>
    </row>
    <row r="414" spans="9:9" ht="20.100000000000001" customHeight="1" x14ac:dyDescent="0.15">
      <c r="I414" s="44"/>
    </row>
    <row r="415" spans="9:9" ht="20.100000000000001" customHeight="1" x14ac:dyDescent="0.15">
      <c r="I415" s="44"/>
    </row>
    <row r="416" spans="9:9" ht="20.100000000000001" customHeight="1" x14ac:dyDescent="0.15">
      <c r="I416" s="44"/>
    </row>
    <row r="417" spans="9:9" ht="20.100000000000001" customHeight="1" x14ac:dyDescent="0.15">
      <c r="I417" s="44"/>
    </row>
    <row r="418" spans="9:9" ht="20.100000000000001" customHeight="1" x14ac:dyDescent="0.15">
      <c r="I418" s="44"/>
    </row>
    <row r="419" spans="9:9" ht="20.100000000000001" customHeight="1" x14ac:dyDescent="0.15">
      <c r="I419" s="44"/>
    </row>
    <row r="420" spans="9:9" ht="20.100000000000001" customHeight="1" x14ac:dyDescent="0.15">
      <c r="I420" s="44"/>
    </row>
    <row r="421" spans="9:9" ht="20.100000000000001" customHeight="1" x14ac:dyDescent="0.15">
      <c r="I421" s="44"/>
    </row>
    <row r="422" spans="9:9" ht="20.100000000000001" customHeight="1" x14ac:dyDescent="0.15">
      <c r="I422" s="44"/>
    </row>
    <row r="423" spans="9:9" ht="20.100000000000001" customHeight="1" x14ac:dyDescent="0.15">
      <c r="I423" s="44"/>
    </row>
    <row r="424" spans="9:9" ht="20.100000000000001" customHeight="1" x14ac:dyDescent="0.15">
      <c r="I424" s="44"/>
    </row>
    <row r="425" spans="9:9" ht="20.100000000000001" customHeight="1" x14ac:dyDescent="0.15">
      <c r="I425" s="44"/>
    </row>
    <row r="426" spans="9:9" ht="20.100000000000001" customHeight="1" x14ac:dyDescent="0.15">
      <c r="I426" s="44"/>
    </row>
    <row r="427" spans="9:9" ht="20.100000000000001" customHeight="1" x14ac:dyDescent="0.15">
      <c r="I427" s="44"/>
    </row>
    <row r="428" spans="9:9" ht="20.100000000000001" customHeight="1" x14ac:dyDescent="0.15">
      <c r="I428" s="44"/>
    </row>
    <row r="429" spans="9:9" ht="20.100000000000001" customHeight="1" x14ac:dyDescent="0.15">
      <c r="I429" s="44"/>
    </row>
    <row r="430" spans="9:9" ht="20.100000000000001" customHeight="1" x14ac:dyDescent="0.15">
      <c r="I430" s="44"/>
    </row>
    <row r="431" spans="9:9" ht="20.100000000000001" customHeight="1" x14ac:dyDescent="0.15">
      <c r="I431" s="44"/>
    </row>
    <row r="432" spans="9:9" ht="20.100000000000001" customHeight="1" x14ac:dyDescent="0.15">
      <c r="I432" s="44"/>
    </row>
    <row r="433" spans="9:9" ht="20.100000000000001" customHeight="1" x14ac:dyDescent="0.15">
      <c r="I433" s="44"/>
    </row>
    <row r="434" spans="9:9" ht="20.100000000000001" customHeight="1" x14ac:dyDescent="0.15">
      <c r="I434" s="44"/>
    </row>
    <row r="435" spans="9:9" ht="20.100000000000001" customHeight="1" x14ac:dyDescent="0.15">
      <c r="I435" s="44"/>
    </row>
    <row r="436" spans="9:9" ht="20.100000000000001" customHeight="1" x14ac:dyDescent="0.15">
      <c r="I436" s="44"/>
    </row>
    <row r="437" spans="9:9" ht="20.100000000000001" customHeight="1" x14ac:dyDescent="0.15">
      <c r="I437" s="44"/>
    </row>
    <row r="438" spans="9:9" ht="20.100000000000001" customHeight="1" x14ac:dyDescent="0.15">
      <c r="I438" s="44"/>
    </row>
    <row r="439" spans="9:9" ht="20.100000000000001" customHeight="1" x14ac:dyDescent="0.15">
      <c r="I439" s="44"/>
    </row>
    <row r="440" spans="9:9" ht="20.100000000000001" customHeight="1" x14ac:dyDescent="0.15">
      <c r="I440" s="44"/>
    </row>
    <row r="441" spans="9:9" ht="20.100000000000001" customHeight="1" x14ac:dyDescent="0.15">
      <c r="I441" s="44"/>
    </row>
    <row r="442" spans="9:9" ht="20.100000000000001" customHeight="1" x14ac:dyDescent="0.15">
      <c r="I442" s="44"/>
    </row>
    <row r="443" spans="9:9" ht="20.100000000000001" customHeight="1" x14ac:dyDescent="0.15">
      <c r="I443" s="44"/>
    </row>
    <row r="444" spans="9:9" ht="20.100000000000001" customHeight="1" x14ac:dyDescent="0.15">
      <c r="I444" s="44"/>
    </row>
    <row r="445" spans="9:9" ht="20.100000000000001" customHeight="1" x14ac:dyDescent="0.15">
      <c r="I445" s="44"/>
    </row>
    <row r="446" spans="9:9" ht="20.100000000000001" customHeight="1" x14ac:dyDescent="0.15">
      <c r="I446" s="44"/>
    </row>
    <row r="447" spans="9:9" ht="20.100000000000001" customHeight="1" x14ac:dyDescent="0.15">
      <c r="I447" s="44"/>
    </row>
    <row r="448" spans="9:9" ht="20.100000000000001" customHeight="1" x14ac:dyDescent="0.15">
      <c r="I448" s="44"/>
    </row>
    <row r="449" spans="9:9" ht="20.100000000000001" customHeight="1" x14ac:dyDescent="0.15">
      <c r="I449" s="44"/>
    </row>
    <row r="450" spans="9:9" ht="20.100000000000001" customHeight="1" x14ac:dyDescent="0.15">
      <c r="I450" s="44"/>
    </row>
    <row r="451" spans="9:9" ht="20.100000000000001" customHeight="1" x14ac:dyDescent="0.15">
      <c r="I451" s="44"/>
    </row>
    <row r="452" spans="9:9" ht="20.100000000000001" customHeight="1" x14ac:dyDescent="0.15">
      <c r="I452" s="44"/>
    </row>
    <row r="453" spans="9:9" ht="20.100000000000001" customHeight="1" x14ac:dyDescent="0.15">
      <c r="I453" s="44"/>
    </row>
    <row r="454" spans="9:9" ht="20.100000000000001" customHeight="1" x14ac:dyDescent="0.15">
      <c r="I454" s="44"/>
    </row>
    <row r="455" spans="9:9" ht="20.100000000000001" customHeight="1" x14ac:dyDescent="0.15">
      <c r="I455" s="44"/>
    </row>
    <row r="456" spans="9:9" ht="20.100000000000001" customHeight="1" x14ac:dyDescent="0.15">
      <c r="I456" s="44"/>
    </row>
    <row r="457" spans="9:9" ht="20.100000000000001" customHeight="1" x14ac:dyDescent="0.15">
      <c r="I457" s="44"/>
    </row>
    <row r="458" spans="9:9" ht="20.100000000000001" customHeight="1" x14ac:dyDescent="0.15">
      <c r="I458" s="44"/>
    </row>
    <row r="459" spans="9:9" ht="20.100000000000001" customHeight="1" x14ac:dyDescent="0.15">
      <c r="I459" s="44"/>
    </row>
    <row r="460" spans="9:9" ht="20.100000000000001" customHeight="1" x14ac:dyDescent="0.15">
      <c r="I460" s="44"/>
    </row>
    <row r="461" spans="9:9" ht="20.100000000000001" customHeight="1" x14ac:dyDescent="0.15">
      <c r="I461" s="44"/>
    </row>
    <row r="462" spans="9:9" ht="20.100000000000001" customHeight="1" x14ac:dyDescent="0.15">
      <c r="I462" s="44"/>
    </row>
    <row r="463" spans="9:9" ht="20.100000000000001" customHeight="1" x14ac:dyDescent="0.15">
      <c r="I463" s="44"/>
    </row>
    <row r="464" spans="9:9" ht="20.100000000000001" customHeight="1" x14ac:dyDescent="0.15">
      <c r="I464" s="44"/>
    </row>
    <row r="465" spans="9:9" ht="20.100000000000001" customHeight="1" x14ac:dyDescent="0.15">
      <c r="I465" s="44"/>
    </row>
    <row r="466" spans="9:9" ht="20.100000000000001" customHeight="1" x14ac:dyDescent="0.15">
      <c r="I466" s="44"/>
    </row>
    <row r="467" spans="9:9" ht="20.100000000000001" customHeight="1" x14ac:dyDescent="0.15">
      <c r="I467" s="44"/>
    </row>
    <row r="468" spans="9:9" ht="20.100000000000001" customHeight="1" x14ac:dyDescent="0.15">
      <c r="I468" s="44"/>
    </row>
    <row r="469" spans="9:9" ht="20.100000000000001" customHeight="1" x14ac:dyDescent="0.15">
      <c r="I469" s="44"/>
    </row>
    <row r="470" spans="9:9" ht="20.100000000000001" customHeight="1" x14ac:dyDescent="0.15">
      <c r="I470" s="44"/>
    </row>
    <row r="471" spans="9:9" ht="20.100000000000001" customHeight="1" x14ac:dyDescent="0.15">
      <c r="I471" s="44"/>
    </row>
    <row r="472" spans="9:9" ht="20.100000000000001" customHeight="1" x14ac:dyDescent="0.15">
      <c r="I472" s="44"/>
    </row>
    <row r="473" spans="9:9" ht="20.100000000000001" customHeight="1" x14ac:dyDescent="0.15">
      <c r="I473" s="44"/>
    </row>
    <row r="474" spans="9:9" ht="20.100000000000001" customHeight="1" x14ac:dyDescent="0.15">
      <c r="I474" s="44"/>
    </row>
    <row r="475" spans="9:9" ht="20.100000000000001" customHeight="1" x14ac:dyDescent="0.15">
      <c r="I475" s="44"/>
    </row>
    <row r="476" spans="9:9" ht="20.100000000000001" customHeight="1" x14ac:dyDescent="0.15">
      <c r="I476" s="44"/>
    </row>
    <row r="477" spans="9:9" ht="20.100000000000001" customHeight="1" x14ac:dyDescent="0.15">
      <c r="I477" s="44"/>
    </row>
    <row r="478" spans="9:9" ht="20.100000000000001" customHeight="1" x14ac:dyDescent="0.15">
      <c r="I478" s="44"/>
    </row>
    <row r="479" spans="9:9" ht="20.100000000000001" customHeight="1" x14ac:dyDescent="0.15">
      <c r="I479" s="44"/>
    </row>
    <row r="480" spans="9:9" ht="20.100000000000001" customHeight="1" x14ac:dyDescent="0.15">
      <c r="I480" s="44"/>
    </row>
    <row r="481" spans="9:9" ht="20.100000000000001" customHeight="1" x14ac:dyDescent="0.15">
      <c r="I481" s="44"/>
    </row>
    <row r="482" spans="9:9" ht="20.100000000000001" customHeight="1" x14ac:dyDescent="0.15">
      <c r="I482" s="44"/>
    </row>
    <row r="483" spans="9:9" ht="20.100000000000001" customHeight="1" x14ac:dyDescent="0.15">
      <c r="I483" s="44"/>
    </row>
    <row r="484" spans="9:9" ht="20.100000000000001" customHeight="1" x14ac:dyDescent="0.15">
      <c r="I484" s="44"/>
    </row>
    <row r="485" spans="9:9" ht="20.100000000000001" customHeight="1" x14ac:dyDescent="0.15">
      <c r="I485" s="44"/>
    </row>
    <row r="486" spans="9:9" ht="20.100000000000001" customHeight="1" x14ac:dyDescent="0.15">
      <c r="I486" s="44"/>
    </row>
    <row r="487" spans="9:9" ht="20.100000000000001" customHeight="1" x14ac:dyDescent="0.15">
      <c r="I487" s="44"/>
    </row>
    <row r="488" spans="9:9" ht="20.100000000000001" customHeight="1" x14ac:dyDescent="0.15">
      <c r="I488" s="44"/>
    </row>
    <row r="489" spans="9:9" ht="20.100000000000001" customHeight="1" x14ac:dyDescent="0.15">
      <c r="I489" s="44"/>
    </row>
    <row r="490" spans="9:9" ht="20.100000000000001" customHeight="1" x14ac:dyDescent="0.15">
      <c r="I490" s="44"/>
    </row>
    <row r="491" spans="9:9" ht="20.100000000000001" customHeight="1" x14ac:dyDescent="0.15">
      <c r="I491" s="44"/>
    </row>
    <row r="492" spans="9:9" ht="20.100000000000001" customHeight="1" x14ac:dyDescent="0.15">
      <c r="I492" s="44"/>
    </row>
    <row r="493" spans="9:9" ht="20.100000000000001" customHeight="1" x14ac:dyDescent="0.15">
      <c r="I493" s="44"/>
    </row>
    <row r="494" spans="9:9" ht="20.100000000000001" customHeight="1" x14ac:dyDescent="0.15">
      <c r="I494" s="44"/>
    </row>
    <row r="495" spans="9:9" ht="20.100000000000001" customHeight="1" x14ac:dyDescent="0.15">
      <c r="I495" s="44"/>
    </row>
    <row r="496" spans="9:9" ht="20.100000000000001" customHeight="1" x14ac:dyDescent="0.15">
      <c r="I496" s="44"/>
    </row>
    <row r="497" spans="9:9" ht="20.100000000000001" customHeight="1" x14ac:dyDescent="0.15">
      <c r="I497" s="44"/>
    </row>
    <row r="498" spans="9:9" ht="20.100000000000001" customHeight="1" x14ac:dyDescent="0.15">
      <c r="I498" s="44"/>
    </row>
    <row r="499" spans="9:9" ht="20.100000000000001" customHeight="1" x14ac:dyDescent="0.15">
      <c r="I499" s="44"/>
    </row>
    <row r="500" spans="9:9" ht="20.100000000000001" customHeight="1" x14ac:dyDescent="0.15">
      <c r="I500" s="44"/>
    </row>
    <row r="501" spans="9:9" ht="20.100000000000001" customHeight="1" x14ac:dyDescent="0.15">
      <c r="I501" s="44"/>
    </row>
    <row r="502" spans="9:9" ht="20.100000000000001" customHeight="1" x14ac:dyDescent="0.15">
      <c r="I502" s="44"/>
    </row>
    <row r="503" spans="9:9" ht="20.100000000000001" customHeight="1" x14ac:dyDescent="0.15">
      <c r="I503" s="44"/>
    </row>
    <row r="504" spans="9:9" ht="20.100000000000001" customHeight="1" x14ac:dyDescent="0.15">
      <c r="I504" s="44"/>
    </row>
    <row r="505" spans="9:9" ht="20.100000000000001" customHeight="1" x14ac:dyDescent="0.15">
      <c r="I505" s="44"/>
    </row>
    <row r="506" spans="9:9" ht="20.100000000000001" customHeight="1" x14ac:dyDescent="0.15">
      <c r="I506" s="44"/>
    </row>
    <row r="507" spans="9:9" ht="20.100000000000001" customHeight="1" x14ac:dyDescent="0.15">
      <c r="I507" s="44"/>
    </row>
    <row r="508" spans="9:9" ht="20.100000000000001" customHeight="1" x14ac:dyDescent="0.15">
      <c r="I508" s="44"/>
    </row>
    <row r="509" spans="9:9" ht="20.100000000000001" customHeight="1" x14ac:dyDescent="0.15">
      <c r="I509" s="44"/>
    </row>
    <row r="510" spans="9:9" ht="20.100000000000001" customHeight="1" x14ac:dyDescent="0.15">
      <c r="I510" s="44"/>
    </row>
    <row r="511" spans="9:9" ht="20.100000000000001" customHeight="1" x14ac:dyDescent="0.15">
      <c r="I511" s="44"/>
    </row>
    <row r="512" spans="9:9" ht="20.100000000000001" customHeight="1" x14ac:dyDescent="0.15">
      <c r="I512" s="44"/>
    </row>
    <row r="513" spans="9:9" ht="20.100000000000001" customHeight="1" x14ac:dyDescent="0.15">
      <c r="I513" s="44"/>
    </row>
    <row r="514" spans="9:9" ht="20.100000000000001" customHeight="1" x14ac:dyDescent="0.15">
      <c r="I514" s="44"/>
    </row>
    <row r="515" spans="9:9" ht="20.100000000000001" customHeight="1" x14ac:dyDescent="0.15">
      <c r="I515" s="44"/>
    </row>
    <row r="516" spans="9:9" ht="20.100000000000001" customHeight="1" x14ac:dyDescent="0.15">
      <c r="I516" s="44"/>
    </row>
    <row r="517" spans="9:9" ht="20.100000000000001" customHeight="1" x14ac:dyDescent="0.15">
      <c r="I517" s="44"/>
    </row>
    <row r="518" spans="9:9" ht="20.100000000000001" customHeight="1" x14ac:dyDescent="0.15">
      <c r="I518" s="44"/>
    </row>
    <row r="519" spans="9:9" ht="20.100000000000001" customHeight="1" x14ac:dyDescent="0.15">
      <c r="I519" s="44"/>
    </row>
    <row r="520" spans="9:9" ht="20.100000000000001" customHeight="1" x14ac:dyDescent="0.15">
      <c r="I520" s="44"/>
    </row>
    <row r="521" spans="9:9" ht="20.100000000000001" customHeight="1" x14ac:dyDescent="0.15">
      <c r="I521" s="44"/>
    </row>
    <row r="522" spans="9:9" ht="20.100000000000001" customHeight="1" x14ac:dyDescent="0.15">
      <c r="I522" s="44"/>
    </row>
    <row r="523" spans="9:9" ht="20.100000000000001" customHeight="1" x14ac:dyDescent="0.15">
      <c r="I523" s="44"/>
    </row>
    <row r="524" spans="9:9" ht="20.100000000000001" customHeight="1" x14ac:dyDescent="0.15">
      <c r="I524" s="44"/>
    </row>
    <row r="525" spans="9:9" ht="20.100000000000001" customHeight="1" x14ac:dyDescent="0.15">
      <c r="I525" s="44"/>
    </row>
    <row r="526" spans="9:9" ht="20.100000000000001" customHeight="1" x14ac:dyDescent="0.15">
      <c r="I526" s="44"/>
    </row>
    <row r="527" spans="9:9" ht="20.100000000000001" customHeight="1" x14ac:dyDescent="0.15">
      <c r="I527" s="44"/>
    </row>
    <row r="528" spans="9:9" ht="20.100000000000001" customHeight="1" x14ac:dyDescent="0.15">
      <c r="I528" s="44"/>
    </row>
    <row r="529" spans="9:9" ht="20.100000000000001" customHeight="1" x14ac:dyDescent="0.15">
      <c r="I529" s="44"/>
    </row>
    <row r="530" spans="9:9" ht="20.100000000000001" customHeight="1" x14ac:dyDescent="0.15">
      <c r="I530" s="44"/>
    </row>
    <row r="531" spans="9:9" ht="20.100000000000001" customHeight="1" x14ac:dyDescent="0.15">
      <c r="I531" s="44"/>
    </row>
    <row r="532" spans="9:9" ht="20.100000000000001" customHeight="1" x14ac:dyDescent="0.15">
      <c r="I532" s="44"/>
    </row>
    <row r="533" spans="9:9" ht="20.100000000000001" customHeight="1" x14ac:dyDescent="0.15">
      <c r="I533" s="44"/>
    </row>
    <row r="534" spans="9:9" ht="20.100000000000001" customHeight="1" x14ac:dyDescent="0.15">
      <c r="I534" s="44"/>
    </row>
    <row r="535" spans="9:9" ht="20.100000000000001" customHeight="1" x14ac:dyDescent="0.15">
      <c r="I535" s="44"/>
    </row>
    <row r="536" spans="9:9" ht="20.100000000000001" customHeight="1" x14ac:dyDescent="0.15">
      <c r="I536" s="44"/>
    </row>
    <row r="537" spans="9:9" ht="20.100000000000001" customHeight="1" x14ac:dyDescent="0.15">
      <c r="I537" s="44"/>
    </row>
    <row r="538" spans="9:9" ht="20.100000000000001" customHeight="1" x14ac:dyDescent="0.15">
      <c r="I538" s="44"/>
    </row>
    <row r="539" spans="9:9" ht="20.100000000000001" customHeight="1" x14ac:dyDescent="0.15">
      <c r="I539" s="44"/>
    </row>
    <row r="540" spans="9:9" ht="20.100000000000001" customHeight="1" x14ac:dyDescent="0.15">
      <c r="I540" s="44"/>
    </row>
    <row r="541" spans="9:9" ht="20.100000000000001" customHeight="1" x14ac:dyDescent="0.15">
      <c r="I541" s="44"/>
    </row>
    <row r="542" spans="9:9" ht="20.100000000000001" customHeight="1" x14ac:dyDescent="0.15">
      <c r="I542" s="44"/>
    </row>
    <row r="543" spans="9:9" ht="20.100000000000001" customHeight="1" x14ac:dyDescent="0.15">
      <c r="I543" s="44"/>
    </row>
    <row r="544" spans="9:9" ht="20.100000000000001" customHeight="1" x14ac:dyDescent="0.15">
      <c r="I544" s="44"/>
    </row>
    <row r="545" spans="9:9" ht="20.100000000000001" customHeight="1" x14ac:dyDescent="0.15">
      <c r="I545" s="44"/>
    </row>
    <row r="546" spans="9:9" ht="20.100000000000001" customHeight="1" x14ac:dyDescent="0.15">
      <c r="I546" s="44"/>
    </row>
    <row r="547" spans="9:9" ht="20.100000000000001" customHeight="1" x14ac:dyDescent="0.15">
      <c r="I547" s="44"/>
    </row>
    <row r="548" spans="9:9" ht="20.100000000000001" customHeight="1" x14ac:dyDescent="0.15">
      <c r="I548" s="44"/>
    </row>
    <row r="549" spans="9:9" ht="20.100000000000001" customHeight="1" x14ac:dyDescent="0.15">
      <c r="I549" s="44"/>
    </row>
    <row r="550" spans="9:9" ht="20.100000000000001" customHeight="1" x14ac:dyDescent="0.15">
      <c r="I550" s="44"/>
    </row>
    <row r="551" spans="9:9" ht="20.100000000000001" customHeight="1" x14ac:dyDescent="0.15">
      <c r="I551" s="44"/>
    </row>
    <row r="552" spans="9:9" ht="20.100000000000001" customHeight="1" x14ac:dyDescent="0.15">
      <c r="I552" s="44"/>
    </row>
    <row r="553" spans="9:9" ht="20.100000000000001" customHeight="1" x14ac:dyDescent="0.15">
      <c r="I553" s="44"/>
    </row>
    <row r="554" spans="9:9" ht="20.100000000000001" customHeight="1" x14ac:dyDescent="0.15">
      <c r="I554" s="44"/>
    </row>
    <row r="555" spans="9:9" ht="20.100000000000001" customHeight="1" x14ac:dyDescent="0.15">
      <c r="I555" s="44"/>
    </row>
    <row r="556" spans="9:9" ht="20.100000000000001" customHeight="1" x14ac:dyDescent="0.15">
      <c r="I556" s="44"/>
    </row>
    <row r="557" spans="9:9" ht="20.100000000000001" customHeight="1" x14ac:dyDescent="0.15">
      <c r="I557" s="44"/>
    </row>
    <row r="558" spans="9:9" ht="20.100000000000001" customHeight="1" x14ac:dyDescent="0.15">
      <c r="I558" s="44"/>
    </row>
    <row r="559" spans="9:9" ht="20.100000000000001" customHeight="1" x14ac:dyDescent="0.15">
      <c r="I559" s="44"/>
    </row>
    <row r="560" spans="9:9" ht="20.100000000000001" customHeight="1" x14ac:dyDescent="0.15">
      <c r="I560" s="44"/>
    </row>
    <row r="561" spans="9:9" ht="20.100000000000001" customHeight="1" x14ac:dyDescent="0.15">
      <c r="I561" s="44"/>
    </row>
    <row r="562" spans="9:9" ht="20.100000000000001" customHeight="1" x14ac:dyDescent="0.15">
      <c r="I562" s="44"/>
    </row>
    <row r="563" spans="9:9" ht="20.100000000000001" customHeight="1" x14ac:dyDescent="0.15">
      <c r="I563" s="44"/>
    </row>
    <row r="564" spans="9:9" ht="20.100000000000001" customHeight="1" x14ac:dyDescent="0.15">
      <c r="I564" s="44"/>
    </row>
    <row r="565" spans="9:9" ht="20.100000000000001" customHeight="1" x14ac:dyDescent="0.15">
      <c r="I565" s="44"/>
    </row>
    <row r="566" spans="9:9" ht="20.100000000000001" customHeight="1" x14ac:dyDescent="0.15">
      <c r="I566" s="44"/>
    </row>
    <row r="567" spans="9:9" ht="20.100000000000001" customHeight="1" x14ac:dyDescent="0.15">
      <c r="I567" s="44"/>
    </row>
    <row r="568" spans="9:9" ht="20.100000000000001" customHeight="1" x14ac:dyDescent="0.15">
      <c r="I568" s="44"/>
    </row>
    <row r="569" spans="9:9" ht="20.100000000000001" customHeight="1" x14ac:dyDescent="0.15">
      <c r="I569" s="44"/>
    </row>
    <row r="570" spans="9:9" ht="20.100000000000001" customHeight="1" x14ac:dyDescent="0.15">
      <c r="I570" s="44"/>
    </row>
    <row r="571" spans="9:9" ht="20.100000000000001" customHeight="1" x14ac:dyDescent="0.15">
      <c r="I571" s="44"/>
    </row>
    <row r="572" spans="9:9" ht="20.100000000000001" customHeight="1" x14ac:dyDescent="0.15">
      <c r="I572" s="44"/>
    </row>
    <row r="573" spans="9:9" ht="20.100000000000001" customHeight="1" x14ac:dyDescent="0.15">
      <c r="I573" s="44"/>
    </row>
    <row r="574" spans="9:9" ht="20.100000000000001" customHeight="1" x14ac:dyDescent="0.15">
      <c r="I574" s="44"/>
    </row>
    <row r="575" spans="9:9" ht="20.100000000000001" customHeight="1" x14ac:dyDescent="0.15">
      <c r="I575" s="44"/>
    </row>
    <row r="576" spans="9:9" ht="20.100000000000001" customHeight="1" x14ac:dyDescent="0.15">
      <c r="I576" s="44"/>
    </row>
    <row r="577" spans="9:9" ht="20.100000000000001" customHeight="1" x14ac:dyDescent="0.15">
      <c r="I577" s="44"/>
    </row>
    <row r="578" spans="9:9" ht="20.100000000000001" customHeight="1" x14ac:dyDescent="0.15">
      <c r="I578" s="44"/>
    </row>
    <row r="579" spans="9:9" ht="20.100000000000001" customHeight="1" x14ac:dyDescent="0.15">
      <c r="I579" s="44"/>
    </row>
    <row r="580" spans="9:9" ht="20.100000000000001" customHeight="1" x14ac:dyDescent="0.15">
      <c r="I580" s="44"/>
    </row>
    <row r="581" spans="9:9" ht="20.100000000000001" customHeight="1" x14ac:dyDescent="0.15">
      <c r="I581" s="44"/>
    </row>
    <row r="582" spans="9:9" ht="20.100000000000001" customHeight="1" x14ac:dyDescent="0.15">
      <c r="I582" s="44"/>
    </row>
    <row r="583" spans="9:9" ht="20.100000000000001" customHeight="1" x14ac:dyDescent="0.15">
      <c r="I583" s="44"/>
    </row>
    <row r="584" spans="9:9" ht="20.100000000000001" customHeight="1" x14ac:dyDescent="0.15">
      <c r="I584" s="44"/>
    </row>
    <row r="585" spans="9:9" ht="20.100000000000001" customHeight="1" x14ac:dyDescent="0.15">
      <c r="I585" s="44"/>
    </row>
    <row r="586" spans="9:9" ht="20.100000000000001" customHeight="1" x14ac:dyDescent="0.15">
      <c r="I586" s="44"/>
    </row>
    <row r="587" spans="9:9" ht="20.100000000000001" customHeight="1" x14ac:dyDescent="0.15">
      <c r="I587" s="44"/>
    </row>
    <row r="588" spans="9:9" ht="20.100000000000001" customHeight="1" x14ac:dyDescent="0.15">
      <c r="I588" s="44"/>
    </row>
    <row r="589" spans="9:9" ht="20.100000000000001" customHeight="1" x14ac:dyDescent="0.15">
      <c r="I589" s="44"/>
    </row>
    <row r="590" spans="9:9" ht="20.100000000000001" customHeight="1" x14ac:dyDescent="0.15">
      <c r="I590" s="44"/>
    </row>
    <row r="591" spans="9:9" ht="20.100000000000001" customHeight="1" x14ac:dyDescent="0.15">
      <c r="I591" s="44"/>
    </row>
    <row r="592" spans="9:9" ht="20.100000000000001" customHeight="1" x14ac:dyDescent="0.15">
      <c r="I592" s="44"/>
    </row>
    <row r="593" spans="9:9" ht="20.100000000000001" customHeight="1" x14ac:dyDescent="0.15">
      <c r="I593" s="44"/>
    </row>
    <row r="594" spans="9:9" ht="20.100000000000001" customHeight="1" x14ac:dyDescent="0.15">
      <c r="I594" s="44"/>
    </row>
    <row r="595" spans="9:9" ht="20.100000000000001" customHeight="1" x14ac:dyDescent="0.15">
      <c r="I595" s="44"/>
    </row>
    <row r="596" spans="9:9" ht="20.100000000000001" customHeight="1" x14ac:dyDescent="0.15">
      <c r="I596" s="44"/>
    </row>
    <row r="597" spans="9:9" ht="20.100000000000001" customHeight="1" x14ac:dyDescent="0.15">
      <c r="I597" s="44"/>
    </row>
    <row r="598" spans="9:9" ht="20.100000000000001" customHeight="1" x14ac:dyDescent="0.15">
      <c r="I598" s="44"/>
    </row>
    <row r="599" spans="9:9" ht="20.100000000000001" customHeight="1" x14ac:dyDescent="0.15">
      <c r="I599" s="44"/>
    </row>
    <row r="600" spans="9:9" ht="20.100000000000001" customHeight="1" x14ac:dyDescent="0.15">
      <c r="I600" s="44"/>
    </row>
    <row r="601" spans="9:9" ht="20.100000000000001" customHeight="1" x14ac:dyDescent="0.15">
      <c r="I601" s="44"/>
    </row>
    <row r="602" spans="9:9" ht="20.100000000000001" customHeight="1" x14ac:dyDescent="0.15">
      <c r="I602" s="44"/>
    </row>
    <row r="603" spans="9:9" ht="20.100000000000001" customHeight="1" x14ac:dyDescent="0.15">
      <c r="I603" s="44"/>
    </row>
    <row r="604" spans="9:9" ht="20.100000000000001" customHeight="1" x14ac:dyDescent="0.15">
      <c r="I604" s="44"/>
    </row>
    <row r="605" spans="9:9" ht="20.100000000000001" customHeight="1" x14ac:dyDescent="0.15">
      <c r="I605" s="44"/>
    </row>
    <row r="606" spans="9:9" ht="20.100000000000001" customHeight="1" x14ac:dyDescent="0.15">
      <c r="I606" s="44"/>
    </row>
    <row r="607" spans="9:9" ht="20.100000000000001" customHeight="1" x14ac:dyDescent="0.15">
      <c r="I607" s="44"/>
    </row>
    <row r="608" spans="9:9" ht="20.100000000000001" customHeight="1" x14ac:dyDescent="0.15">
      <c r="I608" s="44"/>
    </row>
    <row r="609" spans="9:9" ht="20.100000000000001" customHeight="1" x14ac:dyDescent="0.15">
      <c r="I609" s="44"/>
    </row>
    <row r="610" spans="9:9" ht="20.100000000000001" customHeight="1" x14ac:dyDescent="0.15">
      <c r="I610" s="44"/>
    </row>
    <row r="611" spans="9:9" ht="20.100000000000001" customHeight="1" x14ac:dyDescent="0.15">
      <c r="I611" s="44"/>
    </row>
    <row r="612" spans="9:9" ht="20.100000000000001" customHeight="1" x14ac:dyDescent="0.15">
      <c r="I612" s="44"/>
    </row>
    <row r="613" spans="9:9" ht="20.100000000000001" customHeight="1" x14ac:dyDescent="0.15">
      <c r="I613" s="44"/>
    </row>
    <row r="614" spans="9:9" ht="20.100000000000001" customHeight="1" x14ac:dyDescent="0.15">
      <c r="I614" s="44"/>
    </row>
    <row r="615" spans="9:9" ht="20.100000000000001" customHeight="1" x14ac:dyDescent="0.15">
      <c r="I615" s="44"/>
    </row>
    <row r="616" spans="9:9" ht="20.100000000000001" customHeight="1" x14ac:dyDescent="0.15">
      <c r="I616" s="44"/>
    </row>
    <row r="617" spans="9:9" ht="20.100000000000001" customHeight="1" x14ac:dyDescent="0.15">
      <c r="I617" s="44"/>
    </row>
    <row r="618" spans="9:9" ht="20.100000000000001" customHeight="1" x14ac:dyDescent="0.15">
      <c r="I618" s="44"/>
    </row>
    <row r="619" spans="9:9" ht="20.100000000000001" customHeight="1" x14ac:dyDescent="0.15">
      <c r="I619" s="44"/>
    </row>
    <row r="620" spans="9:9" ht="20.100000000000001" customHeight="1" x14ac:dyDescent="0.15">
      <c r="I620" s="44"/>
    </row>
    <row r="621" spans="9:9" ht="20.100000000000001" customHeight="1" x14ac:dyDescent="0.15">
      <c r="I621" s="44"/>
    </row>
    <row r="622" spans="9:9" ht="20.100000000000001" customHeight="1" x14ac:dyDescent="0.15">
      <c r="I622" s="44"/>
    </row>
    <row r="623" spans="9:9" ht="20.100000000000001" customHeight="1" x14ac:dyDescent="0.15">
      <c r="I623" s="44"/>
    </row>
    <row r="624" spans="9:9" ht="20.100000000000001" customHeight="1" x14ac:dyDescent="0.15">
      <c r="I624" s="44"/>
    </row>
    <row r="625" spans="9:9" ht="20.100000000000001" customHeight="1" x14ac:dyDescent="0.15">
      <c r="I625" s="44"/>
    </row>
    <row r="626" spans="9:9" ht="20.100000000000001" customHeight="1" x14ac:dyDescent="0.15">
      <c r="I626" s="44"/>
    </row>
    <row r="627" spans="9:9" ht="20.100000000000001" customHeight="1" x14ac:dyDescent="0.15">
      <c r="I627" s="44"/>
    </row>
    <row r="628" spans="9:9" ht="20.100000000000001" customHeight="1" x14ac:dyDescent="0.15">
      <c r="I628" s="44"/>
    </row>
    <row r="629" spans="9:9" ht="20.100000000000001" customHeight="1" x14ac:dyDescent="0.15">
      <c r="I629" s="44"/>
    </row>
    <row r="630" spans="9:9" ht="20.100000000000001" customHeight="1" x14ac:dyDescent="0.15">
      <c r="I630" s="44"/>
    </row>
    <row r="631" spans="9:9" ht="20.100000000000001" customHeight="1" x14ac:dyDescent="0.15">
      <c r="I631" s="44"/>
    </row>
    <row r="632" spans="9:9" ht="20.100000000000001" customHeight="1" x14ac:dyDescent="0.15">
      <c r="I632" s="44"/>
    </row>
    <row r="633" spans="9:9" ht="20.100000000000001" customHeight="1" x14ac:dyDescent="0.15">
      <c r="I633" s="44"/>
    </row>
    <row r="634" spans="9:9" ht="20.100000000000001" customHeight="1" x14ac:dyDescent="0.15">
      <c r="I634" s="44"/>
    </row>
    <row r="635" spans="9:9" ht="20.100000000000001" customHeight="1" x14ac:dyDescent="0.15">
      <c r="I635" s="44"/>
    </row>
    <row r="636" spans="9:9" ht="20.100000000000001" customHeight="1" x14ac:dyDescent="0.15">
      <c r="I636" s="44"/>
    </row>
    <row r="637" spans="9:9" ht="20.100000000000001" customHeight="1" x14ac:dyDescent="0.15">
      <c r="I637" s="44"/>
    </row>
    <row r="638" spans="9:9" ht="20.100000000000001" customHeight="1" x14ac:dyDescent="0.15">
      <c r="I638" s="44"/>
    </row>
    <row r="639" spans="9:9" ht="20.100000000000001" customHeight="1" x14ac:dyDescent="0.15">
      <c r="I639" s="44"/>
    </row>
    <row r="640" spans="9:9" ht="20.100000000000001" customHeight="1" x14ac:dyDescent="0.15">
      <c r="I640" s="44"/>
    </row>
    <row r="641" spans="9:9" ht="20.100000000000001" customHeight="1" x14ac:dyDescent="0.15">
      <c r="I641" s="44"/>
    </row>
    <row r="642" spans="9:9" ht="20.100000000000001" customHeight="1" x14ac:dyDescent="0.15">
      <c r="I642" s="44"/>
    </row>
    <row r="643" spans="9:9" ht="20.100000000000001" customHeight="1" x14ac:dyDescent="0.15">
      <c r="I643" s="44"/>
    </row>
    <row r="644" spans="9:9" ht="20.100000000000001" customHeight="1" x14ac:dyDescent="0.15">
      <c r="I644" s="44"/>
    </row>
    <row r="645" spans="9:9" ht="20.100000000000001" customHeight="1" x14ac:dyDescent="0.15">
      <c r="I645" s="44"/>
    </row>
    <row r="646" spans="9:9" ht="20.100000000000001" customHeight="1" x14ac:dyDescent="0.15">
      <c r="I646" s="44"/>
    </row>
    <row r="647" spans="9:9" ht="20.100000000000001" customHeight="1" x14ac:dyDescent="0.15">
      <c r="I647" s="44"/>
    </row>
    <row r="648" spans="9:9" ht="20.100000000000001" customHeight="1" x14ac:dyDescent="0.15">
      <c r="I648" s="44"/>
    </row>
    <row r="649" spans="9:9" ht="20.100000000000001" customHeight="1" x14ac:dyDescent="0.15">
      <c r="I649" s="44"/>
    </row>
    <row r="650" spans="9:9" ht="20.100000000000001" customHeight="1" x14ac:dyDescent="0.15">
      <c r="I650" s="44"/>
    </row>
    <row r="651" spans="9:9" ht="20.100000000000001" customHeight="1" x14ac:dyDescent="0.15">
      <c r="I651" s="44"/>
    </row>
    <row r="652" spans="9:9" ht="20.100000000000001" customHeight="1" x14ac:dyDescent="0.15">
      <c r="I652" s="44"/>
    </row>
    <row r="653" spans="9:9" ht="20.100000000000001" customHeight="1" x14ac:dyDescent="0.15">
      <c r="I653" s="44"/>
    </row>
    <row r="654" spans="9:9" ht="20.100000000000001" customHeight="1" x14ac:dyDescent="0.15">
      <c r="I654" s="44"/>
    </row>
    <row r="655" spans="9:9" ht="20.100000000000001" customHeight="1" x14ac:dyDescent="0.15">
      <c r="I655" s="44"/>
    </row>
    <row r="656" spans="9:9" ht="20.100000000000001" customHeight="1" x14ac:dyDescent="0.15">
      <c r="I656" s="44"/>
    </row>
    <row r="657" spans="9:9" ht="20.100000000000001" customHeight="1" x14ac:dyDescent="0.15">
      <c r="I657" s="44"/>
    </row>
    <row r="658" spans="9:9" ht="20.100000000000001" customHeight="1" x14ac:dyDescent="0.15">
      <c r="I658" s="44"/>
    </row>
    <row r="659" spans="9:9" ht="20.100000000000001" customHeight="1" x14ac:dyDescent="0.15">
      <c r="I659" s="44"/>
    </row>
    <row r="660" spans="9:9" ht="20.100000000000001" customHeight="1" x14ac:dyDescent="0.15">
      <c r="I660" s="44"/>
    </row>
    <row r="661" spans="9:9" ht="20.100000000000001" customHeight="1" x14ac:dyDescent="0.15">
      <c r="I661" s="44"/>
    </row>
    <row r="662" spans="9:9" ht="20.100000000000001" customHeight="1" x14ac:dyDescent="0.15">
      <c r="I662" s="44"/>
    </row>
    <row r="663" spans="9:9" ht="20.100000000000001" customHeight="1" x14ac:dyDescent="0.15">
      <c r="I663" s="44"/>
    </row>
    <row r="664" spans="9:9" ht="20.100000000000001" customHeight="1" x14ac:dyDescent="0.15">
      <c r="I664" s="44"/>
    </row>
    <row r="665" spans="9:9" ht="20.100000000000001" customHeight="1" x14ac:dyDescent="0.15">
      <c r="I665" s="44"/>
    </row>
    <row r="666" spans="9:9" ht="20.100000000000001" customHeight="1" x14ac:dyDescent="0.15">
      <c r="I666" s="44"/>
    </row>
    <row r="667" spans="9:9" ht="20.100000000000001" customHeight="1" x14ac:dyDescent="0.15">
      <c r="I667" s="44"/>
    </row>
    <row r="668" spans="9:9" ht="20.100000000000001" customHeight="1" x14ac:dyDescent="0.15">
      <c r="I668" s="44"/>
    </row>
    <row r="669" spans="9:9" ht="20.100000000000001" customHeight="1" x14ac:dyDescent="0.15">
      <c r="I669" s="44"/>
    </row>
    <row r="670" spans="9:9" ht="20.100000000000001" customHeight="1" x14ac:dyDescent="0.15">
      <c r="I670" s="44"/>
    </row>
    <row r="671" spans="9:9" ht="20.100000000000001" customHeight="1" x14ac:dyDescent="0.15">
      <c r="I671" s="44"/>
    </row>
    <row r="672" spans="9:9" ht="20.100000000000001" customHeight="1" x14ac:dyDescent="0.15">
      <c r="I672" s="44"/>
    </row>
    <row r="673" spans="9:9" ht="20.100000000000001" customHeight="1" x14ac:dyDescent="0.15">
      <c r="I673" s="44"/>
    </row>
    <row r="674" spans="9:9" ht="20.100000000000001" customHeight="1" x14ac:dyDescent="0.15">
      <c r="I674" s="44"/>
    </row>
    <row r="675" spans="9:9" ht="20.100000000000001" customHeight="1" x14ac:dyDescent="0.15">
      <c r="I675" s="44"/>
    </row>
    <row r="676" spans="9:9" ht="20.100000000000001" customHeight="1" x14ac:dyDescent="0.15">
      <c r="I676" s="44"/>
    </row>
    <row r="677" spans="9:9" ht="20.100000000000001" customHeight="1" x14ac:dyDescent="0.15">
      <c r="I677" s="44"/>
    </row>
    <row r="678" spans="9:9" ht="20.100000000000001" customHeight="1" x14ac:dyDescent="0.15">
      <c r="I678" s="44"/>
    </row>
    <row r="679" spans="9:9" ht="20.100000000000001" customHeight="1" x14ac:dyDescent="0.15">
      <c r="I679" s="44"/>
    </row>
    <row r="680" spans="9:9" ht="20.100000000000001" customHeight="1" x14ac:dyDescent="0.15">
      <c r="I680" s="44"/>
    </row>
    <row r="681" spans="9:9" ht="20.100000000000001" customHeight="1" x14ac:dyDescent="0.15">
      <c r="I681" s="44"/>
    </row>
    <row r="682" spans="9:9" ht="20.100000000000001" customHeight="1" x14ac:dyDescent="0.15">
      <c r="I682" s="44"/>
    </row>
    <row r="683" spans="9:9" ht="20.100000000000001" customHeight="1" x14ac:dyDescent="0.15">
      <c r="I683" s="44"/>
    </row>
    <row r="684" spans="9:9" ht="20.100000000000001" customHeight="1" x14ac:dyDescent="0.15">
      <c r="I684" s="44"/>
    </row>
    <row r="685" spans="9:9" ht="20.100000000000001" customHeight="1" x14ac:dyDescent="0.15">
      <c r="I685" s="44"/>
    </row>
    <row r="686" spans="9:9" ht="20.100000000000001" customHeight="1" x14ac:dyDescent="0.15">
      <c r="I686" s="44"/>
    </row>
    <row r="687" spans="9:9" ht="20.100000000000001" customHeight="1" x14ac:dyDescent="0.15">
      <c r="I687" s="44"/>
    </row>
    <row r="688" spans="9:9" ht="20.100000000000001" customHeight="1" x14ac:dyDescent="0.15">
      <c r="I688" s="44"/>
    </row>
    <row r="689" spans="9:9" ht="20.100000000000001" customHeight="1" x14ac:dyDescent="0.15">
      <c r="I689" s="44"/>
    </row>
    <row r="690" spans="9:9" ht="20.100000000000001" customHeight="1" x14ac:dyDescent="0.15">
      <c r="I690" s="44"/>
    </row>
    <row r="691" spans="9:9" ht="20.100000000000001" customHeight="1" x14ac:dyDescent="0.15">
      <c r="I691" s="44"/>
    </row>
    <row r="692" spans="9:9" ht="20.100000000000001" customHeight="1" x14ac:dyDescent="0.15">
      <c r="I692" s="44"/>
    </row>
    <row r="693" spans="9:9" ht="20.100000000000001" customHeight="1" x14ac:dyDescent="0.15">
      <c r="I693" s="44"/>
    </row>
    <row r="694" spans="9:9" ht="20.100000000000001" customHeight="1" x14ac:dyDescent="0.15">
      <c r="I694" s="44"/>
    </row>
    <row r="695" spans="9:9" ht="20.100000000000001" customHeight="1" x14ac:dyDescent="0.15">
      <c r="I695" s="44"/>
    </row>
    <row r="696" spans="9:9" ht="20.100000000000001" customHeight="1" x14ac:dyDescent="0.15">
      <c r="I696" s="44"/>
    </row>
    <row r="697" spans="9:9" ht="20.100000000000001" customHeight="1" x14ac:dyDescent="0.15">
      <c r="I697" s="44"/>
    </row>
    <row r="698" spans="9:9" ht="20.100000000000001" customHeight="1" x14ac:dyDescent="0.15">
      <c r="I698" s="44"/>
    </row>
    <row r="699" spans="9:9" ht="20.100000000000001" customHeight="1" x14ac:dyDescent="0.15">
      <c r="I699" s="44"/>
    </row>
    <row r="700" spans="9:9" ht="20.100000000000001" customHeight="1" x14ac:dyDescent="0.15">
      <c r="I700" s="44"/>
    </row>
    <row r="701" spans="9:9" ht="20.100000000000001" customHeight="1" x14ac:dyDescent="0.15">
      <c r="I701" s="44"/>
    </row>
    <row r="702" spans="9:9" ht="20.100000000000001" customHeight="1" x14ac:dyDescent="0.15">
      <c r="I702" s="44"/>
    </row>
    <row r="703" spans="9:9" ht="20.100000000000001" customHeight="1" x14ac:dyDescent="0.15">
      <c r="I703" s="44"/>
    </row>
    <row r="704" spans="9:9" ht="20.100000000000001" customHeight="1" x14ac:dyDescent="0.15">
      <c r="I704" s="44"/>
    </row>
    <row r="705" spans="9:9" ht="20.100000000000001" customHeight="1" x14ac:dyDescent="0.15">
      <c r="I705" s="44"/>
    </row>
    <row r="706" spans="9:9" ht="20.100000000000001" customHeight="1" x14ac:dyDescent="0.15">
      <c r="I706" s="44"/>
    </row>
    <row r="707" spans="9:9" ht="20.100000000000001" customHeight="1" x14ac:dyDescent="0.15">
      <c r="I707" s="44"/>
    </row>
    <row r="708" spans="9:9" ht="20.100000000000001" customHeight="1" x14ac:dyDescent="0.15">
      <c r="I708" s="44"/>
    </row>
    <row r="709" spans="9:9" ht="20.100000000000001" customHeight="1" x14ac:dyDescent="0.15">
      <c r="I709" s="44"/>
    </row>
    <row r="710" spans="9:9" ht="20.100000000000001" customHeight="1" x14ac:dyDescent="0.15">
      <c r="I710" s="44"/>
    </row>
    <row r="711" spans="9:9" ht="20.100000000000001" customHeight="1" x14ac:dyDescent="0.15">
      <c r="I711" s="44"/>
    </row>
    <row r="712" spans="9:9" ht="20.100000000000001" customHeight="1" x14ac:dyDescent="0.15">
      <c r="I712" s="44"/>
    </row>
    <row r="713" spans="9:9" ht="20.100000000000001" customHeight="1" x14ac:dyDescent="0.15">
      <c r="I713" s="44"/>
    </row>
    <row r="714" spans="9:9" ht="20.100000000000001" customHeight="1" x14ac:dyDescent="0.15">
      <c r="I714" s="44"/>
    </row>
    <row r="715" spans="9:9" ht="20.100000000000001" customHeight="1" x14ac:dyDescent="0.15">
      <c r="I715" s="44"/>
    </row>
    <row r="716" spans="9:9" ht="20.100000000000001" customHeight="1" x14ac:dyDescent="0.15">
      <c r="I716" s="44"/>
    </row>
    <row r="717" spans="9:9" ht="20.100000000000001" customHeight="1" x14ac:dyDescent="0.15">
      <c r="I717" s="44"/>
    </row>
    <row r="718" spans="9:9" ht="20.100000000000001" customHeight="1" x14ac:dyDescent="0.15">
      <c r="I718" s="44"/>
    </row>
    <row r="719" spans="9:9" ht="20.100000000000001" customHeight="1" x14ac:dyDescent="0.15">
      <c r="I719" s="44"/>
    </row>
    <row r="720" spans="9:9" ht="20.100000000000001" customHeight="1" x14ac:dyDescent="0.15">
      <c r="I720" s="44"/>
    </row>
    <row r="721" spans="9:9" ht="20.100000000000001" customHeight="1" x14ac:dyDescent="0.15">
      <c r="I721" s="44"/>
    </row>
    <row r="722" spans="9:9" ht="20.100000000000001" customHeight="1" x14ac:dyDescent="0.15">
      <c r="I722" s="44"/>
    </row>
    <row r="723" spans="9:9" ht="20.100000000000001" customHeight="1" x14ac:dyDescent="0.15">
      <c r="I723" s="44"/>
    </row>
    <row r="724" spans="9:9" ht="20.100000000000001" customHeight="1" x14ac:dyDescent="0.15">
      <c r="I724" s="44"/>
    </row>
    <row r="725" spans="9:9" ht="20.100000000000001" customHeight="1" x14ac:dyDescent="0.15">
      <c r="I725" s="44"/>
    </row>
    <row r="726" spans="9:9" ht="20.100000000000001" customHeight="1" x14ac:dyDescent="0.15">
      <c r="I726" s="44"/>
    </row>
    <row r="727" spans="9:9" ht="20.100000000000001" customHeight="1" x14ac:dyDescent="0.15">
      <c r="I727" s="44"/>
    </row>
    <row r="728" spans="9:9" ht="20.100000000000001" customHeight="1" x14ac:dyDescent="0.15">
      <c r="I728" s="44"/>
    </row>
    <row r="729" spans="9:9" ht="20.100000000000001" customHeight="1" x14ac:dyDescent="0.15">
      <c r="I729" s="44"/>
    </row>
    <row r="730" spans="9:9" ht="20.100000000000001" customHeight="1" x14ac:dyDescent="0.15">
      <c r="I730" s="44"/>
    </row>
    <row r="731" spans="9:9" ht="20.100000000000001" customHeight="1" x14ac:dyDescent="0.15">
      <c r="I731" s="44"/>
    </row>
    <row r="732" spans="9:9" ht="20.100000000000001" customHeight="1" x14ac:dyDescent="0.15">
      <c r="I732" s="44"/>
    </row>
    <row r="733" spans="9:9" ht="20.100000000000001" customHeight="1" x14ac:dyDescent="0.15">
      <c r="I733" s="44"/>
    </row>
    <row r="734" spans="9:9" ht="20.100000000000001" customHeight="1" x14ac:dyDescent="0.15">
      <c r="I734" s="44"/>
    </row>
    <row r="735" spans="9:9" ht="20.100000000000001" customHeight="1" x14ac:dyDescent="0.15">
      <c r="I735" s="44"/>
    </row>
    <row r="736" spans="9:9" ht="20.100000000000001" customHeight="1" x14ac:dyDescent="0.15">
      <c r="I736" s="44"/>
    </row>
    <row r="737" spans="9:9" ht="20.100000000000001" customHeight="1" x14ac:dyDescent="0.15">
      <c r="I737" s="44"/>
    </row>
    <row r="738" spans="9:9" ht="20.100000000000001" customHeight="1" x14ac:dyDescent="0.15">
      <c r="I738" s="44"/>
    </row>
    <row r="739" spans="9:9" ht="20.100000000000001" customHeight="1" x14ac:dyDescent="0.15">
      <c r="I739" s="44"/>
    </row>
    <row r="740" spans="9:9" ht="20.100000000000001" customHeight="1" x14ac:dyDescent="0.15">
      <c r="I740" s="44"/>
    </row>
    <row r="741" spans="9:9" ht="20.100000000000001" customHeight="1" x14ac:dyDescent="0.15">
      <c r="I741" s="44"/>
    </row>
    <row r="742" spans="9:9" ht="20.100000000000001" customHeight="1" x14ac:dyDescent="0.15">
      <c r="I742" s="44"/>
    </row>
    <row r="743" spans="9:9" ht="20.100000000000001" customHeight="1" x14ac:dyDescent="0.15">
      <c r="I743" s="44"/>
    </row>
    <row r="744" spans="9:9" ht="20.100000000000001" customHeight="1" x14ac:dyDescent="0.15">
      <c r="I744" s="44"/>
    </row>
    <row r="745" spans="9:9" ht="20.100000000000001" customHeight="1" x14ac:dyDescent="0.15">
      <c r="I745" s="44"/>
    </row>
    <row r="746" spans="9:9" ht="20.100000000000001" customHeight="1" x14ac:dyDescent="0.15">
      <c r="I746" s="44"/>
    </row>
    <row r="747" spans="9:9" ht="20.100000000000001" customHeight="1" x14ac:dyDescent="0.15">
      <c r="I747" s="44"/>
    </row>
    <row r="748" spans="9:9" ht="20.100000000000001" customHeight="1" x14ac:dyDescent="0.15">
      <c r="I748" s="44"/>
    </row>
    <row r="749" spans="9:9" ht="20.100000000000001" customHeight="1" x14ac:dyDescent="0.15">
      <c r="I749" s="44"/>
    </row>
    <row r="750" spans="9:9" ht="20.100000000000001" customHeight="1" x14ac:dyDescent="0.15">
      <c r="I750" s="44"/>
    </row>
    <row r="751" spans="9:9" ht="20.100000000000001" customHeight="1" x14ac:dyDescent="0.15">
      <c r="I751" s="44"/>
    </row>
    <row r="752" spans="9:9" ht="20.100000000000001" customHeight="1" x14ac:dyDescent="0.15">
      <c r="I752" s="44"/>
    </row>
    <row r="753" spans="9:9" ht="20.100000000000001" customHeight="1" x14ac:dyDescent="0.15">
      <c r="I753" s="44"/>
    </row>
    <row r="754" spans="9:9" ht="20.100000000000001" customHeight="1" x14ac:dyDescent="0.15">
      <c r="I754" s="44"/>
    </row>
    <row r="755" spans="9:9" ht="20.100000000000001" customHeight="1" x14ac:dyDescent="0.15">
      <c r="I755" s="44"/>
    </row>
    <row r="756" spans="9:9" ht="20.100000000000001" customHeight="1" x14ac:dyDescent="0.15">
      <c r="I756" s="44"/>
    </row>
    <row r="757" spans="9:9" ht="20.100000000000001" customHeight="1" x14ac:dyDescent="0.15">
      <c r="I757" s="44"/>
    </row>
    <row r="758" spans="9:9" ht="20.100000000000001" customHeight="1" x14ac:dyDescent="0.15">
      <c r="I758" s="44"/>
    </row>
    <row r="759" spans="9:9" ht="20.100000000000001" customHeight="1" x14ac:dyDescent="0.15">
      <c r="I759" s="44"/>
    </row>
    <row r="760" spans="9:9" ht="20.100000000000001" customHeight="1" x14ac:dyDescent="0.15">
      <c r="I760" s="44"/>
    </row>
    <row r="761" spans="9:9" ht="20.100000000000001" customHeight="1" x14ac:dyDescent="0.15">
      <c r="I761" s="44"/>
    </row>
    <row r="762" spans="9:9" ht="20.100000000000001" customHeight="1" x14ac:dyDescent="0.15">
      <c r="I762" s="44"/>
    </row>
    <row r="763" spans="9:9" ht="20.100000000000001" customHeight="1" x14ac:dyDescent="0.15">
      <c r="I763" s="44"/>
    </row>
    <row r="764" spans="9:9" ht="20.100000000000001" customHeight="1" x14ac:dyDescent="0.15">
      <c r="I764" s="44"/>
    </row>
    <row r="765" spans="9:9" ht="20.100000000000001" customHeight="1" x14ac:dyDescent="0.15">
      <c r="I765" s="44"/>
    </row>
    <row r="766" spans="9:9" ht="20.100000000000001" customHeight="1" x14ac:dyDescent="0.15">
      <c r="I766" s="44"/>
    </row>
    <row r="767" spans="9:9" ht="20.100000000000001" customHeight="1" x14ac:dyDescent="0.15">
      <c r="I767" s="44"/>
    </row>
    <row r="768" spans="9:9" ht="20.100000000000001" customHeight="1" x14ac:dyDescent="0.15">
      <c r="I768" s="44"/>
    </row>
    <row r="769" spans="9:9" ht="20.100000000000001" customHeight="1" x14ac:dyDescent="0.15">
      <c r="I769" s="44"/>
    </row>
    <row r="770" spans="9:9" ht="20.100000000000001" customHeight="1" x14ac:dyDescent="0.15">
      <c r="I770" s="44"/>
    </row>
    <row r="771" spans="9:9" ht="20.100000000000001" customHeight="1" x14ac:dyDescent="0.15">
      <c r="I771" s="44"/>
    </row>
    <row r="772" spans="9:9" ht="20.100000000000001" customHeight="1" x14ac:dyDescent="0.15">
      <c r="I772" s="44"/>
    </row>
    <row r="773" spans="9:9" ht="20.100000000000001" customHeight="1" x14ac:dyDescent="0.15">
      <c r="I773" s="44"/>
    </row>
    <row r="774" spans="9:9" ht="20.100000000000001" customHeight="1" x14ac:dyDescent="0.15">
      <c r="I774" s="44"/>
    </row>
    <row r="775" spans="9:9" ht="20.100000000000001" customHeight="1" x14ac:dyDescent="0.15">
      <c r="I775" s="44"/>
    </row>
    <row r="776" spans="9:9" ht="20.100000000000001" customHeight="1" x14ac:dyDescent="0.15">
      <c r="I776" s="44"/>
    </row>
    <row r="777" spans="9:9" ht="20.100000000000001" customHeight="1" x14ac:dyDescent="0.15">
      <c r="I777" s="44"/>
    </row>
    <row r="778" spans="9:9" ht="20.100000000000001" customHeight="1" x14ac:dyDescent="0.15">
      <c r="I778" s="44"/>
    </row>
    <row r="779" spans="9:9" ht="20.100000000000001" customHeight="1" x14ac:dyDescent="0.15">
      <c r="I779" s="44"/>
    </row>
    <row r="780" spans="9:9" ht="20.100000000000001" customHeight="1" x14ac:dyDescent="0.15">
      <c r="I780" s="44"/>
    </row>
    <row r="781" spans="9:9" ht="20.100000000000001" customHeight="1" x14ac:dyDescent="0.15">
      <c r="I781" s="44"/>
    </row>
    <row r="782" spans="9:9" ht="20.100000000000001" customHeight="1" x14ac:dyDescent="0.15">
      <c r="I782" s="44"/>
    </row>
    <row r="783" spans="9:9" ht="20.100000000000001" customHeight="1" x14ac:dyDescent="0.15">
      <c r="I783" s="44"/>
    </row>
    <row r="784" spans="9:9" ht="20.100000000000001" customHeight="1" x14ac:dyDescent="0.15">
      <c r="I784" s="44"/>
    </row>
    <row r="785" spans="9:9" ht="20.100000000000001" customHeight="1" x14ac:dyDescent="0.15">
      <c r="I785" s="44"/>
    </row>
    <row r="786" spans="9:9" ht="20.100000000000001" customHeight="1" x14ac:dyDescent="0.15">
      <c r="I786" s="44"/>
    </row>
    <row r="787" spans="9:9" ht="20.100000000000001" customHeight="1" x14ac:dyDescent="0.15">
      <c r="I787" s="44"/>
    </row>
    <row r="788" spans="9:9" ht="20.100000000000001" customHeight="1" x14ac:dyDescent="0.15">
      <c r="I788" s="44"/>
    </row>
    <row r="789" spans="9:9" ht="20.100000000000001" customHeight="1" x14ac:dyDescent="0.15">
      <c r="I789" s="44"/>
    </row>
    <row r="790" spans="9:9" ht="20.100000000000001" customHeight="1" x14ac:dyDescent="0.15">
      <c r="I790" s="44"/>
    </row>
    <row r="791" spans="9:9" ht="20.100000000000001" customHeight="1" x14ac:dyDescent="0.15">
      <c r="I791" s="44"/>
    </row>
    <row r="792" spans="9:9" ht="20.100000000000001" customHeight="1" x14ac:dyDescent="0.15">
      <c r="I792" s="44"/>
    </row>
    <row r="793" spans="9:9" ht="20.100000000000001" customHeight="1" x14ac:dyDescent="0.15">
      <c r="I793" s="44"/>
    </row>
    <row r="794" spans="9:9" ht="20.100000000000001" customHeight="1" x14ac:dyDescent="0.15">
      <c r="I794" s="44"/>
    </row>
    <row r="795" spans="9:9" ht="20.100000000000001" customHeight="1" x14ac:dyDescent="0.15">
      <c r="I795" s="44"/>
    </row>
    <row r="796" spans="9:9" ht="20.100000000000001" customHeight="1" x14ac:dyDescent="0.15">
      <c r="I796" s="44"/>
    </row>
    <row r="797" spans="9:9" ht="20.100000000000001" customHeight="1" x14ac:dyDescent="0.15">
      <c r="I797" s="44"/>
    </row>
    <row r="798" spans="9:9" ht="20.100000000000001" customHeight="1" x14ac:dyDescent="0.15">
      <c r="I798" s="44"/>
    </row>
    <row r="799" spans="9:9" ht="20.100000000000001" customHeight="1" x14ac:dyDescent="0.15">
      <c r="I799" s="44"/>
    </row>
    <row r="800" spans="9:9" ht="20.100000000000001" customHeight="1" x14ac:dyDescent="0.15">
      <c r="I800" s="44"/>
    </row>
    <row r="801" spans="9:9" ht="20.100000000000001" customHeight="1" x14ac:dyDescent="0.15">
      <c r="I801" s="44"/>
    </row>
    <row r="802" spans="9:9" ht="20.100000000000001" customHeight="1" x14ac:dyDescent="0.15">
      <c r="I802" s="44"/>
    </row>
    <row r="803" spans="9:9" ht="20.100000000000001" customHeight="1" x14ac:dyDescent="0.15">
      <c r="I803" s="44"/>
    </row>
    <row r="804" spans="9:9" ht="20.100000000000001" customHeight="1" x14ac:dyDescent="0.15">
      <c r="I804" s="44"/>
    </row>
    <row r="805" spans="9:9" ht="20.100000000000001" customHeight="1" x14ac:dyDescent="0.15">
      <c r="I805" s="44"/>
    </row>
    <row r="806" spans="9:9" ht="20.100000000000001" customHeight="1" x14ac:dyDescent="0.15">
      <c r="I806" s="44"/>
    </row>
    <row r="807" spans="9:9" ht="20.100000000000001" customHeight="1" x14ac:dyDescent="0.15">
      <c r="I807" s="44"/>
    </row>
    <row r="808" spans="9:9" ht="20.100000000000001" customHeight="1" x14ac:dyDescent="0.15">
      <c r="I808" s="44"/>
    </row>
    <row r="809" spans="9:9" ht="20.100000000000001" customHeight="1" x14ac:dyDescent="0.15">
      <c r="I809" s="44"/>
    </row>
    <row r="810" spans="9:9" ht="20.100000000000001" customHeight="1" x14ac:dyDescent="0.15">
      <c r="I810" s="44"/>
    </row>
    <row r="811" spans="9:9" ht="20.100000000000001" customHeight="1" x14ac:dyDescent="0.15">
      <c r="I811" s="44"/>
    </row>
    <row r="812" spans="9:9" ht="20.100000000000001" customHeight="1" x14ac:dyDescent="0.15">
      <c r="I812" s="44"/>
    </row>
    <row r="813" spans="9:9" ht="20.100000000000001" customHeight="1" x14ac:dyDescent="0.15">
      <c r="I813" s="44"/>
    </row>
    <row r="814" spans="9:9" ht="20.100000000000001" customHeight="1" x14ac:dyDescent="0.15">
      <c r="I814" s="44"/>
    </row>
    <row r="815" spans="9:9" ht="20.100000000000001" customHeight="1" x14ac:dyDescent="0.15">
      <c r="I815" s="44"/>
    </row>
    <row r="816" spans="9:9" ht="20.100000000000001" customHeight="1" x14ac:dyDescent="0.15">
      <c r="I816" s="44"/>
    </row>
    <row r="817" spans="9:9" ht="20.100000000000001" customHeight="1" x14ac:dyDescent="0.15">
      <c r="I817" s="44"/>
    </row>
    <row r="818" spans="9:9" ht="20.100000000000001" customHeight="1" x14ac:dyDescent="0.15">
      <c r="I818" s="44"/>
    </row>
    <row r="819" spans="9:9" ht="20.100000000000001" customHeight="1" x14ac:dyDescent="0.15">
      <c r="I819" s="44"/>
    </row>
    <row r="820" spans="9:9" ht="20.100000000000001" customHeight="1" x14ac:dyDescent="0.15">
      <c r="I820" s="44"/>
    </row>
    <row r="821" spans="9:9" ht="20.100000000000001" customHeight="1" x14ac:dyDescent="0.15">
      <c r="I821" s="44"/>
    </row>
    <row r="822" spans="9:9" ht="20.100000000000001" customHeight="1" x14ac:dyDescent="0.15">
      <c r="I822" s="44"/>
    </row>
    <row r="823" spans="9:9" ht="20.100000000000001" customHeight="1" x14ac:dyDescent="0.15">
      <c r="I823" s="44"/>
    </row>
    <row r="824" spans="9:9" ht="20.100000000000001" customHeight="1" x14ac:dyDescent="0.15">
      <c r="I824" s="44"/>
    </row>
    <row r="825" spans="9:9" ht="20.100000000000001" customHeight="1" x14ac:dyDescent="0.15">
      <c r="I825" s="44"/>
    </row>
    <row r="826" spans="9:9" ht="20.100000000000001" customHeight="1" x14ac:dyDescent="0.15">
      <c r="I826" s="44"/>
    </row>
    <row r="827" spans="9:9" ht="20.100000000000001" customHeight="1" x14ac:dyDescent="0.15">
      <c r="I827" s="44"/>
    </row>
    <row r="828" spans="9:9" ht="20.100000000000001" customHeight="1" x14ac:dyDescent="0.15">
      <c r="I828" s="44"/>
    </row>
    <row r="829" spans="9:9" ht="20.100000000000001" customHeight="1" x14ac:dyDescent="0.15">
      <c r="I829" s="44"/>
    </row>
    <row r="830" spans="9:9" ht="20.100000000000001" customHeight="1" x14ac:dyDescent="0.15">
      <c r="I830" s="44"/>
    </row>
    <row r="831" spans="9:9" ht="20.100000000000001" customHeight="1" x14ac:dyDescent="0.15">
      <c r="I831" s="44"/>
    </row>
    <row r="832" spans="9:9" ht="20.100000000000001" customHeight="1" x14ac:dyDescent="0.15">
      <c r="I832" s="44"/>
    </row>
    <row r="833" spans="9:9" ht="20.100000000000001" customHeight="1" x14ac:dyDescent="0.15">
      <c r="I833" s="44"/>
    </row>
    <row r="834" spans="9:9" ht="20.100000000000001" customHeight="1" x14ac:dyDescent="0.15">
      <c r="I834" s="44"/>
    </row>
    <row r="835" spans="9:9" ht="20.100000000000001" customHeight="1" x14ac:dyDescent="0.15">
      <c r="I835" s="44"/>
    </row>
    <row r="836" spans="9:9" ht="20.100000000000001" customHeight="1" x14ac:dyDescent="0.15">
      <c r="I836" s="44"/>
    </row>
    <row r="837" spans="9:9" ht="20.100000000000001" customHeight="1" x14ac:dyDescent="0.15">
      <c r="I837" s="44"/>
    </row>
    <row r="838" spans="9:9" ht="20.100000000000001" customHeight="1" x14ac:dyDescent="0.15">
      <c r="I838" s="44"/>
    </row>
    <row r="839" spans="9:9" ht="20.100000000000001" customHeight="1" x14ac:dyDescent="0.15">
      <c r="I839" s="44"/>
    </row>
    <row r="840" spans="9:9" ht="20.100000000000001" customHeight="1" x14ac:dyDescent="0.15">
      <c r="I840" s="44"/>
    </row>
    <row r="841" spans="9:9" ht="20.100000000000001" customHeight="1" x14ac:dyDescent="0.15">
      <c r="I841" s="44"/>
    </row>
    <row r="842" spans="9:9" ht="20.100000000000001" customHeight="1" x14ac:dyDescent="0.15">
      <c r="I842" s="44"/>
    </row>
    <row r="843" spans="9:9" ht="20.100000000000001" customHeight="1" x14ac:dyDescent="0.15">
      <c r="I843" s="44"/>
    </row>
    <row r="844" spans="9:9" ht="20.100000000000001" customHeight="1" x14ac:dyDescent="0.15">
      <c r="I844" s="44"/>
    </row>
    <row r="845" spans="9:9" ht="20.100000000000001" customHeight="1" x14ac:dyDescent="0.15">
      <c r="I845" s="44"/>
    </row>
    <row r="846" spans="9:9" ht="20.100000000000001" customHeight="1" x14ac:dyDescent="0.15">
      <c r="I846" s="44"/>
    </row>
    <row r="847" spans="9:9" ht="20.100000000000001" customHeight="1" x14ac:dyDescent="0.15">
      <c r="I847" s="44"/>
    </row>
    <row r="848" spans="9:9" ht="20.100000000000001" customHeight="1" x14ac:dyDescent="0.15">
      <c r="I848" s="44"/>
    </row>
    <row r="849" spans="9:9" ht="20.100000000000001" customHeight="1" x14ac:dyDescent="0.15">
      <c r="I849" s="44"/>
    </row>
    <row r="850" spans="9:9" ht="20.100000000000001" customHeight="1" x14ac:dyDescent="0.15">
      <c r="I850" s="44"/>
    </row>
    <row r="851" spans="9:9" ht="20.100000000000001" customHeight="1" x14ac:dyDescent="0.15">
      <c r="I851" s="44"/>
    </row>
    <row r="852" spans="9:9" ht="20.100000000000001" customHeight="1" x14ac:dyDescent="0.15">
      <c r="I852" s="44"/>
    </row>
    <row r="853" spans="9:9" ht="20.100000000000001" customHeight="1" x14ac:dyDescent="0.15">
      <c r="I853" s="44"/>
    </row>
    <row r="854" spans="9:9" ht="20.100000000000001" customHeight="1" x14ac:dyDescent="0.15">
      <c r="I854" s="44"/>
    </row>
    <row r="855" spans="9:9" ht="20.100000000000001" customHeight="1" x14ac:dyDescent="0.15">
      <c r="I855" s="44"/>
    </row>
    <row r="856" spans="9:9" ht="20.100000000000001" customHeight="1" x14ac:dyDescent="0.15">
      <c r="I856" s="44"/>
    </row>
    <row r="857" spans="9:9" ht="20.100000000000001" customHeight="1" x14ac:dyDescent="0.15">
      <c r="I857" s="44"/>
    </row>
    <row r="858" spans="9:9" ht="20.100000000000001" customHeight="1" x14ac:dyDescent="0.15">
      <c r="I858" s="44"/>
    </row>
    <row r="859" spans="9:9" ht="20.100000000000001" customHeight="1" x14ac:dyDescent="0.15">
      <c r="I859" s="44"/>
    </row>
    <row r="860" spans="9:9" ht="20.100000000000001" customHeight="1" x14ac:dyDescent="0.15">
      <c r="I860" s="44"/>
    </row>
    <row r="861" spans="9:9" ht="20.100000000000001" customHeight="1" x14ac:dyDescent="0.15">
      <c r="I861" s="44"/>
    </row>
    <row r="862" spans="9:9" ht="20.100000000000001" customHeight="1" x14ac:dyDescent="0.15">
      <c r="I862" s="44"/>
    </row>
    <row r="863" spans="9:9" ht="20.100000000000001" customHeight="1" x14ac:dyDescent="0.15">
      <c r="I863" s="44"/>
    </row>
    <row r="864" spans="9:9" ht="20.100000000000001" customHeight="1" x14ac:dyDescent="0.15">
      <c r="I864" s="44"/>
    </row>
    <row r="865" spans="9:9" ht="20.100000000000001" customHeight="1" x14ac:dyDescent="0.15">
      <c r="I865" s="44"/>
    </row>
    <row r="866" spans="9:9" ht="20.100000000000001" customHeight="1" x14ac:dyDescent="0.15">
      <c r="I866" s="44"/>
    </row>
    <row r="867" spans="9:9" ht="20.100000000000001" customHeight="1" x14ac:dyDescent="0.15">
      <c r="I867" s="44"/>
    </row>
    <row r="868" spans="9:9" ht="20.100000000000001" customHeight="1" x14ac:dyDescent="0.15">
      <c r="I868" s="44"/>
    </row>
    <row r="869" spans="9:9" ht="20.100000000000001" customHeight="1" x14ac:dyDescent="0.15">
      <c r="I869" s="44"/>
    </row>
    <row r="870" spans="9:9" ht="20.100000000000001" customHeight="1" x14ac:dyDescent="0.15">
      <c r="I870" s="44"/>
    </row>
    <row r="871" spans="9:9" ht="20.100000000000001" customHeight="1" x14ac:dyDescent="0.15">
      <c r="I871" s="44"/>
    </row>
    <row r="872" spans="9:9" ht="20.100000000000001" customHeight="1" x14ac:dyDescent="0.15">
      <c r="I872" s="44"/>
    </row>
    <row r="873" spans="9:9" ht="20.100000000000001" customHeight="1" x14ac:dyDescent="0.15">
      <c r="I873" s="44"/>
    </row>
    <row r="874" spans="9:9" ht="20.100000000000001" customHeight="1" x14ac:dyDescent="0.15">
      <c r="I874" s="44"/>
    </row>
    <row r="875" spans="9:9" ht="20.100000000000001" customHeight="1" x14ac:dyDescent="0.15">
      <c r="I875" s="44"/>
    </row>
    <row r="876" spans="9:9" ht="20.100000000000001" customHeight="1" x14ac:dyDescent="0.15">
      <c r="I876" s="44"/>
    </row>
    <row r="877" spans="9:9" ht="20.100000000000001" customHeight="1" x14ac:dyDescent="0.15">
      <c r="I877" s="44"/>
    </row>
    <row r="878" spans="9:9" ht="20.100000000000001" customHeight="1" x14ac:dyDescent="0.15">
      <c r="I878" s="44"/>
    </row>
    <row r="879" spans="9:9" ht="20.100000000000001" customHeight="1" x14ac:dyDescent="0.15">
      <c r="I879" s="44"/>
    </row>
    <row r="880" spans="9:9" ht="20.100000000000001" customHeight="1" x14ac:dyDescent="0.15">
      <c r="I880" s="44"/>
    </row>
    <row r="881" spans="9:9" ht="20.100000000000001" customHeight="1" x14ac:dyDescent="0.15">
      <c r="I881" s="44"/>
    </row>
    <row r="882" spans="9:9" ht="20.100000000000001" customHeight="1" x14ac:dyDescent="0.15">
      <c r="I882" s="44"/>
    </row>
    <row r="883" spans="9:9" ht="20.100000000000001" customHeight="1" x14ac:dyDescent="0.15">
      <c r="I883" s="44"/>
    </row>
    <row r="884" spans="9:9" ht="20.100000000000001" customHeight="1" x14ac:dyDescent="0.15">
      <c r="I884" s="44"/>
    </row>
    <row r="885" spans="9:9" ht="20.100000000000001" customHeight="1" x14ac:dyDescent="0.15">
      <c r="I885" s="44"/>
    </row>
    <row r="886" spans="9:9" ht="20.100000000000001" customHeight="1" x14ac:dyDescent="0.15">
      <c r="I886" s="44"/>
    </row>
    <row r="887" spans="9:9" ht="20.100000000000001" customHeight="1" x14ac:dyDescent="0.15">
      <c r="I887" s="44"/>
    </row>
    <row r="888" spans="9:9" ht="20.100000000000001" customHeight="1" x14ac:dyDescent="0.15">
      <c r="I888" s="44"/>
    </row>
    <row r="889" spans="9:9" ht="20.100000000000001" customHeight="1" x14ac:dyDescent="0.15">
      <c r="I889" s="44"/>
    </row>
    <row r="890" spans="9:9" ht="20.100000000000001" customHeight="1" x14ac:dyDescent="0.15">
      <c r="I890" s="44"/>
    </row>
    <row r="891" spans="9:9" ht="20.100000000000001" customHeight="1" x14ac:dyDescent="0.15">
      <c r="I891" s="44"/>
    </row>
    <row r="892" spans="9:9" ht="20.100000000000001" customHeight="1" x14ac:dyDescent="0.15">
      <c r="I892" s="44"/>
    </row>
    <row r="893" spans="9:9" ht="20.100000000000001" customHeight="1" x14ac:dyDescent="0.15">
      <c r="I893" s="44"/>
    </row>
    <row r="894" spans="9:9" ht="20.100000000000001" customHeight="1" x14ac:dyDescent="0.15">
      <c r="I894" s="44"/>
    </row>
    <row r="895" spans="9:9" ht="20.100000000000001" customHeight="1" x14ac:dyDescent="0.15">
      <c r="I895" s="44"/>
    </row>
    <row r="896" spans="9:9" ht="20.100000000000001" customHeight="1" x14ac:dyDescent="0.15">
      <c r="I896" s="44"/>
    </row>
    <row r="897" spans="9:9" ht="20.100000000000001" customHeight="1" x14ac:dyDescent="0.15">
      <c r="I897" s="44"/>
    </row>
    <row r="898" spans="9:9" ht="20.100000000000001" customHeight="1" x14ac:dyDescent="0.15">
      <c r="I898" s="44"/>
    </row>
    <row r="899" spans="9:9" ht="20.100000000000001" customHeight="1" x14ac:dyDescent="0.15">
      <c r="I899" s="44"/>
    </row>
    <row r="900" spans="9:9" ht="20.100000000000001" customHeight="1" x14ac:dyDescent="0.15">
      <c r="I900" s="44"/>
    </row>
    <row r="901" spans="9:9" ht="20.100000000000001" customHeight="1" x14ac:dyDescent="0.15">
      <c r="I901" s="44"/>
    </row>
    <row r="902" spans="9:9" ht="20.100000000000001" customHeight="1" x14ac:dyDescent="0.15">
      <c r="I902" s="44"/>
    </row>
    <row r="903" spans="9:9" ht="20.100000000000001" customHeight="1" x14ac:dyDescent="0.15">
      <c r="I903" s="44"/>
    </row>
    <row r="904" spans="9:9" ht="20.100000000000001" customHeight="1" x14ac:dyDescent="0.15">
      <c r="I904" s="44"/>
    </row>
    <row r="905" spans="9:9" ht="20.100000000000001" customHeight="1" x14ac:dyDescent="0.15">
      <c r="I905" s="44"/>
    </row>
    <row r="906" spans="9:9" ht="20.100000000000001" customHeight="1" x14ac:dyDescent="0.15">
      <c r="I906" s="44"/>
    </row>
    <row r="907" spans="9:9" ht="20.100000000000001" customHeight="1" x14ac:dyDescent="0.15">
      <c r="I907" s="44"/>
    </row>
    <row r="908" spans="9:9" ht="20.100000000000001" customHeight="1" x14ac:dyDescent="0.15">
      <c r="I908" s="44"/>
    </row>
    <row r="909" spans="9:9" ht="20.100000000000001" customHeight="1" x14ac:dyDescent="0.15">
      <c r="I909" s="44"/>
    </row>
    <row r="910" spans="9:9" ht="20.100000000000001" customHeight="1" x14ac:dyDescent="0.15">
      <c r="I910" s="44"/>
    </row>
    <row r="911" spans="9:9" ht="20.100000000000001" customHeight="1" x14ac:dyDescent="0.15">
      <c r="I911" s="44"/>
    </row>
    <row r="912" spans="9:9" ht="20.100000000000001" customHeight="1" x14ac:dyDescent="0.15">
      <c r="I912" s="44"/>
    </row>
    <row r="913" spans="9:9" ht="20.100000000000001" customHeight="1" x14ac:dyDescent="0.15">
      <c r="I913" s="44"/>
    </row>
    <row r="914" spans="9:9" ht="20.100000000000001" customHeight="1" x14ac:dyDescent="0.15">
      <c r="I914" s="44"/>
    </row>
    <row r="915" spans="9:9" ht="20.100000000000001" customHeight="1" x14ac:dyDescent="0.15">
      <c r="I915" s="44"/>
    </row>
    <row r="916" spans="9:9" ht="20.100000000000001" customHeight="1" x14ac:dyDescent="0.15">
      <c r="I916" s="44"/>
    </row>
    <row r="917" spans="9:9" ht="20.100000000000001" customHeight="1" x14ac:dyDescent="0.15">
      <c r="I917" s="44"/>
    </row>
    <row r="918" spans="9:9" ht="20.100000000000001" customHeight="1" x14ac:dyDescent="0.15">
      <c r="I918" s="44"/>
    </row>
    <row r="919" spans="9:9" ht="20.100000000000001" customHeight="1" x14ac:dyDescent="0.15">
      <c r="I919" s="44"/>
    </row>
    <row r="920" spans="9:9" ht="20.100000000000001" customHeight="1" x14ac:dyDescent="0.15">
      <c r="I920" s="44"/>
    </row>
    <row r="921" spans="9:9" ht="20.100000000000001" customHeight="1" x14ac:dyDescent="0.15">
      <c r="I921" s="44"/>
    </row>
    <row r="922" spans="9:9" ht="20.100000000000001" customHeight="1" x14ac:dyDescent="0.15">
      <c r="I922" s="44"/>
    </row>
    <row r="923" spans="9:9" ht="20.100000000000001" customHeight="1" x14ac:dyDescent="0.15">
      <c r="I923" s="44"/>
    </row>
    <row r="924" spans="9:9" ht="20.100000000000001" customHeight="1" x14ac:dyDescent="0.15">
      <c r="I924" s="44"/>
    </row>
    <row r="925" spans="9:9" ht="20.100000000000001" customHeight="1" x14ac:dyDescent="0.15">
      <c r="I925" s="44"/>
    </row>
    <row r="926" spans="9:9" ht="20.100000000000001" customHeight="1" x14ac:dyDescent="0.15">
      <c r="I926" s="44"/>
    </row>
    <row r="927" spans="9:9" ht="20.100000000000001" customHeight="1" x14ac:dyDescent="0.15">
      <c r="I927" s="44"/>
    </row>
    <row r="928" spans="9:9" ht="20.100000000000001" customHeight="1" x14ac:dyDescent="0.15">
      <c r="I928" s="44"/>
    </row>
    <row r="929" spans="9:9" ht="20.100000000000001" customHeight="1" x14ac:dyDescent="0.15">
      <c r="I929" s="44"/>
    </row>
    <row r="930" spans="9:9" ht="20.100000000000001" customHeight="1" x14ac:dyDescent="0.15">
      <c r="I930" s="44"/>
    </row>
    <row r="931" spans="9:9" ht="20.100000000000001" customHeight="1" x14ac:dyDescent="0.15">
      <c r="I931" s="44"/>
    </row>
    <row r="932" spans="9:9" ht="20.100000000000001" customHeight="1" x14ac:dyDescent="0.15">
      <c r="I932" s="44"/>
    </row>
    <row r="933" spans="9:9" ht="20.100000000000001" customHeight="1" x14ac:dyDescent="0.15">
      <c r="I933" s="44"/>
    </row>
    <row r="934" spans="9:9" ht="20.100000000000001" customHeight="1" x14ac:dyDescent="0.15">
      <c r="I934" s="44"/>
    </row>
    <row r="935" spans="9:9" ht="20.100000000000001" customHeight="1" x14ac:dyDescent="0.15">
      <c r="I935" s="44"/>
    </row>
    <row r="936" spans="9:9" ht="20.100000000000001" customHeight="1" x14ac:dyDescent="0.15">
      <c r="I936" s="44"/>
    </row>
    <row r="937" spans="9:9" ht="20.100000000000001" customHeight="1" x14ac:dyDescent="0.15">
      <c r="I937" s="44"/>
    </row>
    <row r="938" spans="9:9" ht="20.100000000000001" customHeight="1" x14ac:dyDescent="0.15">
      <c r="I938" s="44"/>
    </row>
    <row r="939" spans="9:9" ht="20.100000000000001" customHeight="1" x14ac:dyDescent="0.15">
      <c r="I939" s="44"/>
    </row>
    <row r="940" spans="9:9" ht="20.100000000000001" customHeight="1" x14ac:dyDescent="0.15">
      <c r="I940" s="44"/>
    </row>
    <row r="941" spans="9:9" ht="20.100000000000001" customHeight="1" x14ac:dyDescent="0.15">
      <c r="I941" s="44"/>
    </row>
    <row r="942" spans="9:9" ht="20.100000000000001" customHeight="1" x14ac:dyDescent="0.15">
      <c r="I942" s="44"/>
    </row>
    <row r="943" spans="9:9" ht="20.100000000000001" customHeight="1" x14ac:dyDescent="0.15">
      <c r="I943" s="44"/>
    </row>
    <row r="944" spans="9:9" ht="20.100000000000001" customHeight="1" x14ac:dyDescent="0.15">
      <c r="I944" s="44"/>
    </row>
    <row r="945" spans="9:9" ht="20.100000000000001" customHeight="1" x14ac:dyDescent="0.15">
      <c r="I945" s="44"/>
    </row>
    <row r="946" spans="9:9" ht="20.100000000000001" customHeight="1" x14ac:dyDescent="0.15">
      <c r="I946" s="44"/>
    </row>
    <row r="947" spans="9:9" ht="20.100000000000001" customHeight="1" x14ac:dyDescent="0.15">
      <c r="I947" s="44"/>
    </row>
    <row r="948" spans="9:9" ht="20.100000000000001" customHeight="1" x14ac:dyDescent="0.15">
      <c r="I948" s="44"/>
    </row>
    <row r="949" spans="9:9" ht="20.100000000000001" customHeight="1" x14ac:dyDescent="0.15">
      <c r="I949" s="44"/>
    </row>
    <row r="950" spans="9:9" ht="20.100000000000001" customHeight="1" x14ac:dyDescent="0.15">
      <c r="I950" s="44"/>
    </row>
    <row r="951" spans="9:9" ht="20.100000000000001" customHeight="1" x14ac:dyDescent="0.15">
      <c r="I951" s="44"/>
    </row>
    <row r="952" spans="9:9" ht="20.100000000000001" customHeight="1" x14ac:dyDescent="0.15">
      <c r="I952" s="44"/>
    </row>
    <row r="953" spans="9:9" ht="20.100000000000001" customHeight="1" x14ac:dyDescent="0.15">
      <c r="I953" s="44"/>
    </row>
    <row r="954" spans="9:9" ht="20.100000000000001" customHeight="1" x14ac:dyDescent="0.15">
      <c r="I954" s="44"/>
    </row>
    <row r="955" spans="9:9" ht="20.100000000000001" customHeight="1" x14ac:dyDescent="0.15">
      <c r="I955" s="44"/>
    </row>
    <row r="956" spans="9:9" ht="20.100000000000001" customHeight="1" x14ac:dyDescent="0.15">
      <c r="I956" s="44"/>
    </row>
    <row r="957" spans="9:9" ht="20.100000000000001" customHeight="1" x14ac:dyDescent="0.15">
      <c r="I957" s="44"/>
    </row>
    <row r="958" spans="9:9" ht="20.100000000000001" customHeight="1" x14ac:dyDescent="0.15">
      <c r="I958" s="44"/>
    </row>
    <row r="959" spans="9:9" ht="20.100000000000001" customHeight="1" x14ac:dyDescent="0.15">
      <c r="I959" s="44"/>
    </row>
    <row r="960" spans="9:9" ht="20.100000000000001" customHeight="1" x14ac:dyDescent="0.15">
      <c r="I960" s="44"/>
    </row>
    <row r="961" spans="9:9" ht="20.100000000000001" customHeight="1" x14ac:dyDescent="0.15">
      <c r="I961" s="44"/>
    </row>
    <row r="962" spans="9:9" ht="20.100000000000001" customHeight="1" x14ac:dyDescent="0.15">
      <c r="I962" s="44"/>
    </row>
    <row r="963" spans="9:9" ht="20.100000000000001" customHeight="1" x14ac:dyDescent="0.15">
      <c r="I963" s="44"/>
    </row>
    <row r="964" spans="9:9" ht="20.100000000000001" customHeight="1" x14ac:dyDescent="0.15">
      <c r="I964" s="44"/>
    </row>
    <row r="965" spans="9:9" ht="20.100000000000001" customHeight="1" x14ac:dyDescent="0.15">
      <c r="I965" s="44"/>
    </row>
    <row r="966" spans="9:9" ht="20.100000000000001" customHeight="1" x14ac:dyDescent="0.15">
      <c r="I966" s="44"/>
    </row>
    <row r="967" spans="9:9" ht="20.100000000000001" customHeight="1" x14ac:dyDescent="0.15">
      <c r="I967" s="44"/>
    </row>
    <row r="968" spans="9:9" ht="20.100000000000001" customHeight="1" x14ac:dyDescent="0.15">
      <c r="I968" s="44"/>
    </row>
    <row r="969" spans="9:9" ht="20.100000000000001" customHeight="1" x14ac:dyDescent="0.15">
      <c r="I969" s="44"/>
    </row>
    <row r="970" spans="9:9" ht="20.100000000000001" customHeight="1" x14ac:dyDescent="0.15">
      <c r="I970" s="44"/>
    </row>
    <row r="971" spans="9:9" ht="20.100000000000001" customHeight="1" x14ac:dyDescent="0.15">
      <c r="I971" s="44"/>
    </row>
    <row r="972" spans="9:9" ht="20.100000000000001" customHeight="1" x14ac:dyDescent="0.15">
      <c r="I972" s="44"/>
    </row>
    <row r="973" spans="9:9" ht="20.100000000000001" customHeight="1" x14ac:dyDescent="0.15">
      <c r="I973" s="44"/>
    </row>
    <row r="974" spans="9:9" ht="20.100000000000001" customHeight="1" x14ac:dyDescent="0.15">
      <c r="I974" s="44"/>
    </row>
    <row r="975" spans="9:9" ht="20.100000000000001" customHeight="1" x14ac:dyDescent="0.15">
      <c r="I975" s="44"/>
    </row>
    <row r="976" spans="9:9" ht="20.100000000000001" customHeight="1" x14ac:dyDescent="0.15">
      <c r="I976" s="44"/>
    </row>
    <row r="977" spans="9:9" ht="20.100000000000001" customHeight="1" x14ac:dyDescent="0.15">
      <c r="I977" s="44"/>
    </row>
    <row r="978" spans="9:9" ht="20.100000000000001" customHeight="1" x14ac:dyDescent="0.15">
      <c r="I978" s="44"/>
    </row>
    <row r="979" spans="9:9" ht="20.100000000000001" customHeight="1" x14ac:dyDescent="0.15">
      <c r="I979" s="44"/>
    </row>
    <row r="980" spans="9:9" ht="20.100000000000001" customHeight="1" x14ac:dyDescent="0.15">
      <c r="I980" s="44"/>
    </row>
    <row r="981" spans="9:9" ht="20.100000000000001" customHeight="1" x14ac:dyDescent="0.15">
      <c r="I981" s="44"/>
    </row>
    <row r="982" spans="9:9" ht="20.100000000000001" customHeight="1" x14ac:dyDescent="0.15">
      <c r="I982" s="44"/>
    </row>
    <row r="983" spans="9:9" ht="20.100000000000001" customHeight="1" x14ac:dyDescent="0.15">
      <c r="I983" s="44"/>
    </row>
    <row r="984" spans="9:9" ht="20.100000000000001" customHeight="1" x14ac:dyDescent="0.15">
      <c r="I984" s="44"/>
    </row>
    <row r="985" spans="9:9" ht="20.100000000000001" customHeight="1" x14ac:dyDescent="0.15">
      <c r="I985" s="44"/>
    </row>
    <row r="986" spans="9:9" ht="20.100000000000001" customHeight="1" x14ac:dyDescent="0.15">
      <c r="I986" s="44"/>
    </row>
    <row r="987" spans="9:9" ht="20.100000000000001" customHeight="1" x14ac:dyDescent="0.15">
      <c r="I987" s="44"/>
    </row>
    <row r="988" spans="9:9" ht="20.100000000000001" customHeight="1" x14ac:dyDescent="0.15">
      <c r="I988" s="44"/>
    </row>
    <row r="989" spans="9:9" ht="20.100000000000001" customHeight="1" x14ac:dyDescent="0.15">
      <c r="I989" s="44"/>
    </row>
    <row r="990" spans="9:9" ht="20.100000000000001" customHeight="1" x14ac:dyDescent="0.15">
      <c r="I990" s="44"/>
    </row>
    <row r="991" spans="9:9" ht="20.100000000000001" customHeight="1" x14ac:dyDescent="0.15">
      <c r="I991" s="44"/>
    </row>
    <row r="992" spans="9:9" ht="20.100000000000001" customHeight="1" x14ac:dyDescent="0.15">
      <c r="I992" s="44"/>
    </row>
    <row r="993" spans="9:9" ht="20.100000000000001" customHeight="1" x14ac:dyDescent="0.15">
      <c r="I993" s="44"/>
    </row>
    <row r="994" spans="9:9" ht="20.100000000000001" customHeight="1" x14ac:dyDescent="0.15">
      <c r="I994" s="44"/>
    </row>
    <row r="995" spans="9:9" ht="20.100000000000001" customHeight="1" x14ac:dyDescent="0.15">
      <c r="I995" s="44"/>
    </row>
    <row r="996" spans="9:9" ht="20.100000000000001" customHeight="1" x14ac:dyDescent="0.15">
      <c r="I996" s="44"/>
    </row>
    <row r="997" spans="9:9" ht="20.100000000000001" customHeight="1" x14ac:dyDescent="0.15">
      <c r="I997" s="44"/>
    </row>
    <row r="998" spans="9:9" ht="20.100000000000001" customHeight="1" x14ac:dyDescent="0.15">
      <c r="I998" s="44"/>
    </row>
    <row r="999" spans="9:9" ht="20.100000000000001" customHeight="1" x14ac:dyDescent="0.15">
      <c r="I999" s="44"/>
    </row>
    <row r="1000" spans="9:9" ht="20.100000000000001" customHeight="1" x14ac:dyDescent="0.15">
      <c r="I1000" s="44"/>
    </row>
    <row r="1001" spans="9:9" ht="20.100000000000001" customHeight="1" x14ac:dyDescent="0.15">
      <c r="I1001" s="44"/>
    </row>
    <row r="1002" spans="9:9" ht="20.100000000000001" customHeight="1" x14ac:dyDescent="0.15">
      <c r="I1002" s="44"/>
    </row>
    <row r="1003" spans="9:9" ht="20.100000000000001" customHeight="1" x14ac:dyDescent="0.15">
      <c r="I1003" s="44"/>
    </row>
    <row r="1004" spans="9:9" ht="20.100000000000001" customHeight="1" x14ac:dyDescent="0.15">
      <c r="I1004" s="44"/>
    </row>
    <row r="1005" spans="9:9" ht="20.100000000000001" customHeight="1" x14ac:dyDescent="0.15">
      <c r="I1005" s="44"/>
    </row>
    <row r="1006" spans="9:9" ht="20.100000000000001" customHeight="1" x14ac:dyDescent="0.15">
      <c r="I1006" s="44"/>
    </row>
    <row r="1007" spans="9:9" ht="20.100000000000001" customHeight="1" x14ac:dyDescent="0.15">
      <c r="I1007" s="44"/>
    </row>
    <row r="1008" spans="9:9" ht="20.100000000000001" customHeight="1" x14ac:dyDescent="0.15">
      <c r="I1008" s="44"/>
    </row>
    <row r="1009" spans="9:9" ht="20.100000000000001" customHeight="1" x14ac:dyDescent="0.15">
      <c r="I1009" s="44"/>
    </row>
    <row r="1010" spans="9:9" ht="20.100000000000001" customHeight="1" x14ac:dyDescent="0.15">
      <c r="I1010" s="44"/>
    </row>
    <row r="1011" spans="9:9" ht="20.100000000000001" customHeight="1" x14ac:dyDescent="0.15">
      <c r="I1011" s="44"/>
    </row>
    <row r="1012" spans="9:9" ht="20.100000000000001" customHeight="1" x14ac:dyDescent="0.15">
      <c r="I1012" s="44"/>
    </row>
    <row r="1013" spans="9:9" ht="20.100000000000001" customHeight="1" x14ac:dyDescent="0.15">
      <c r="I1013" s="44"/>
    </row>
    <row r="1014" spans="9:9" ht="20.100000000000001" customHeight="1" x14ac:dyDescent="0.15">
      <c r="I1014" s="44"/>
    </row>
    <row r="1015" spans="9:9" ht="20.100000000000001" customHeight="1" x14ac:dyDescent="0.15">
      <c r="I1015" s="44"/>
    </row>
    <row r="1016" spans="9:9" ht="20.100000000000001" customHeight="1" x14ac:dyDescent="0.15">
      <c r="I1016" s="44"/>
    </row>
    <row r="1017" spans="9:9" ht="20.100000000000001" customHeight="1" x14ac:dyDescent="0.15">
      <c r="I1017" s="44"/>
    </row>
    <row r="1018" spans="9:9" ht="20.100000000000001" customHeight="1" x14ac:dyDescent="0.15">
      <c r="I1018" s="44"/>
    </row>
    <row r="1019" spans="9:9" ht="20.100000000000001" customHeight="1" x14ac:dyDescent="0.15">
      <c r="I1019" s="44"/>
    </row>
    <row r="1020" spans="9:9" ht="20.100000000000001" customHeight="1" x14ac:dyDescent="0.15">
      <c r="I1020" s="44"/>
    </row>
    <row r="1021" spans="9:9" ht="20.100000000000001" customHeight="1" x14ac:dyDescent="0.15">
      <c r="I1021" s="44"/>
    </row>
    <row r="1022" spans="9:9" ht="20.100000000000001" customHeight="1" x14ac:dyDescent="0.15">
      <c r="I1022" s="44"/>
    </row>
    <row r="1023" spans="9:9" ht="20.100000000000001" customHeight="1" x14ac:dyDescent="0.15">
      <c r="I1023" s="44"/>
    </row>
    <row r="1024" spans="9:9" ht="20.100000000000001" customHeight="1" x14ac:dyDescent="0.15">
      <c r="I1024" s="44"/>
    </row>
    <row r="1025" spans="9:9" ht="20.100000000000001" customHeight="1" x14ac:dyDescent="0.15">
      <c r="I1025" s="44"/>
    </row>
    <row r="1026" spans="9:9" ht="20.100000000000001" customHeight="1" x14ac:dyDescent="0.15">
      <c r="I1026" s="44"/>
    </row>
    <row r="1027" spans="9:9" ht="20.100000000000001" customHeight="1" x14ac:dyDescent="0.15">
      <c r="I1027" s="44"/>
    </row>
    <row r="1028" spans="9:9" ht="20.100000000000001" customHeight="1" x14ac:dyDescent="0.15">
      <c r="I1028" s="44"/>
    </row>
    <row r="1029" spans="9:9" ht="20.100000000000001" customHeight="1" x14ac:dyDescent="0.15">
      <c r="I1029" s="44"/>
    </row>
    <row r="1030" spans="9:9" ht="20.100000000000001" customHeight="1" x14ac:dyDescent="0.15">
      <c r="I1030" s="44"/>
    </row>
    <row r="1031" spans="9:9" ht="20.100000000000001" customHeight="1" x14ac:dyDescent="0.15">
      <c r="I1031" s="44"/>
    </row>
    <row r="1032" spans="9:9" ht="20.100000000000001" customHeight="1" x14ac:dyDescent="0.15">
      <c r="I1032" s="44"/>
    </row>
    <row r="1033" spans="9:9" ht="20.100000000000001" customHeight="1" x14ac:dyDescent="0.15">
      <c r="I1033" s="44"/>
    </row>
    <row r="1034" spans="9:9" ht="20.100000000000001" customHeight="1" x14ac:dyDescent="0.15">
      <c r="I1034" s="44"/>
    </row>
    <row r="1035" spans="9:9" ht="20.100000000000001" customHeight="1" x14ac:dyDescent="0.15">
      <c r="I1035" s="44"/>
    </row>
  </sheetData>
  <sheetProtection password="8C52" sheet="1" scenarios="1"/>
  <dataConsolidate/>
  <mergeCells count="296">
    <mergeCell ref="G290:G293"/>
    <mergeCell ref="H290:H293"/>
    <mergeCell ref="I290:J290"/>
    <mergeCell ref="I291:I293"/>
    <mergeCell ref="Q292:Q293"/>
    <mergeCell ref="H11:J11"/>
    <mergeCell ref="C295:Q295"/>
    <mergeCell ref="C350:Q350"/>
    <mergeCell ref="G276:G278"/>
    <mergeCell ref="H273:H278"/>
    <mergeCell ref="I89:J89"/>
    <mergeCell ref="I93:J93"/>
    <mergeCell ref="I88:J88"/>
    <mergeCell ref="H83:H88"/>
    <mergeCell ref="I94:J94"/>
    <mergeCell ref="H89:H94"/>
    <mergeCell ref="G83:G94"/>
    <mergeCell ref="I139:J139"/>
    <mergeCell ref="I140:J140"/>
    <mergeCell ref="G246:G268"/>
    <mergeCell ref="G99:G103"/>
    <mergeCell ref="G110:G112"/>
    <mergeCell ref="G206:G217"/>
    <mergeCell ref="G125:G136"/>
    <mergeCell ref="F43:F53"/>
    <mergeCell ref="H62:H64"/>
    <mergeCell ref="I63:J63"/>
    <mergeCell ref="I64:J64"/>
    <mergeCell ref="I62:J62"/>
    <mergeCell ref="H71:H74"/>
    <mergeCell ref="H75:H78"/>
    <mergeCell ref="I71:J71"/>
    <mergeCell ref="I72:J72"/>
    <mergeCell ref="I73:J73"/>
    <mergeCell ref="I74:J74"/>
    <mergeCell ref="I75:J75"/>
    <mergeCell ref="I76:J76"/>
    <mergeCell ref="I77:J77"/>
    <mergeCell ref="I78:J78"/>
    <mergeCell ref="G43:G54"/>
    <mergeCell ref="G137:G148"/>
    <mergeCell ref="G113:G124"/>
    <mergeCell ref="G149:G160"/>
    <mergeCell ref="G161:G172"/>
    <mergeCell ref="H188:J188"/>
    <mergeCell ref="G273:G275"/>
    <mergeCell ref="G235:G236"/>
    <mergeCell ref="G222:G234"/>
    <mergeCell ref="I131:I132"/>
    <mergeCell ref="I265:I266"/>
    <mergeCell ref="I145:I146"/>
    <mergeCell ref="G173:G177"/>
    <mergeCell ref="G197:G202"/>
    <mergeCell ref="I138:J138"/>
    <mergeCell ref="I157:I158"/>
    <mergeCell ref="I161:J161"/>
    <mergeCell ref="I165:I166"/>
    <mergeCell ref="I167:I168"/>
    <mergeCell ref="H173:J173"/>
    <mergeCell ref="I169:I170"/>
    <mergeCell ref="H192:J192"/>
    <mergeCell ref="H205:J205"/>
    <mergeCell ref="H193:J193"/>
    <mergeCell ref="H197:H199"/>
    <mergeCell ref="G35:G42"/>
    <mergeCell ref="Q19:Q21"/>
    <mergeCell ref="I278:J278"/>
    <mergeCell ref="H36:J36"/>
    <mergeCell ref="H37:J37"/>
    <mergeCell ref="H44:H48"/>
    <mergeCell ref="I44:J44"/>
    <mergeCell ref="I45:J45"/>
    <mergeCell ref="I46:J46"/>
    <mergeCell ref="I47:J47"/>
    <mergeCell ref="I48:J48"/>
    <mergeCell ref="H49:H53"/>
    <mergeCell ref="I49:J49"/>
    <mergeCell ref="I50:J50"/>
    <mergeCell ref="I51:J51"/>
    <mergeCell ref="H101:J101"/>
    <mergeCell ref="H103:J103"/>
    <mergeCell ref="H110:J110"/>
    <mergeCell ref="H111:I112"/>
    <mergeCell ref="Q44:Q53"/>
    <mergeCell ref="I125:J125"/>
    <mergeCell ref="I126:J126"/>
    <mergeCell ref="H137:H148"/>
    <mergeCell ref="I147:I148"/>
    <mergeCell ref="G19:G22"/>
    <mergeCell ref="G24:G25"/>
    <mergeCell ref="G62:G64"/>
    <mergeCell ref="G71:G73"/>
    <mergeCell ref="G75:G77"/>
    <mergeCell ref="G55:G57"/>
    <mergeCell ref="I127:J127"/>
    <mergeCell ref="I128:J128"/>
    <mergeCell ref="I129:I130"/>
    <mergeCell ref="H43:J43"/>
    <mergeCell ref="H54:J54"/>
    <mergeCell ref="H55:I57"/>
    <mergeCell ref="I52:J52"/>
    <mergeCell ref="I53:J53"/>
    <mergeCell ref="H70:J70"/>
    <mergeCell ref="H102:J102"/>
    <mergeCell ref="I113:J113"/>
    <mergeCell ref="I114:J114"/>
    <mergeCell ref="H99:I100"/>
    <mergeCell ref="H113:H124"/>
    <mergeCell ref="I121:I122"/>
    <mergeCell ref="H125:H136"/>
    <mergeCell ref="I117:I118"/>
    <mergeCell ref="I83:J83"/>
    <mergeCell ref="Q262:Q263"/>
    <mergeCell ref="Q265:Q266"/>
    <mergeCell ref="H246:J246"/>
    <mergeCell ref="H249:I249"/>
    <mergeCell ref="I262:I263"/>
    <mergeCell ref="I264:J264"/>
    <mergeCell ref="N257:N258"/>
    <mergeCell ref="H206:H208"/>
    <mergeCell ref="H250:I251"/>
    <mergeCell ref="I228:I232"/>
    <mergeCell ref="H222:H232"/>
    <mergeCell ref="I224:I227"/>
    <mergeCell ref="H233:I234"/>
    <mergeCell ref="H235:I236"/>
    <mergeCell ref="Q257:Q258"/>
    <mergeCell ref="Q260:Q261"/>
    <mergeCell ref="I222:I223"/>
    <mergeCell ref="H10:J10"/>
    <mergeCell ref="H12:J12"/>
    <mergeCell ref="H13:J13"/>
    <mergeCell ref="H14:J14"/>
    <mergeCell ref="H15:I16"/>
    <mergeCell ref="H82:J82"/>
    <mergeCell ref="H26:J26"/>
    <mergeCell ref="H27:I28"/>
    <mergeCell ref="H29:J29"/>
    <mergeCell ref="H30:J30"/>
    <mergeCell ref="H35:J35"/>
    <mergeCell ref="H17:I18"/>
    <mergeCell ref="H19:I21"/>
    <mergeCell ref="H22:J22"/>
    <mergeCell ref="H23:J23"/>
    <mergeCell ref="H24:I25"/>
    <mergeCell ref="H34:J34"/>
    <mergeCell ref="H61:J61"/>
    <mergeCell ref="H38:I40"/>
    <mergeCell ref="H41:I42"/>
    <mergeCell ref="G13:G18"/>
    <mergeCell ref="G301:G323"/>
    <mergeCell ref="H301:J301"/>
    <mergeCell ref="H302:J302"/>
    <mergeCell ref="H303:J303"/>
    <mergeCell ref="I141:I142"/>
    <mergeCell ref="I143:I144"/>
    <mergeCell ref="H265:H268"/>
    <mergeCell ref="I267:J267"/>
    <mergeCell ref="I268:J268"/>
    <mergeCell ref="I257:I259"/>
    <mergeCell ref="H252:I254"/>
    <mergeCell ref="H255:J255"/>
    <mergeCell ref="H256:J256"/>
    <mergeCell ref="H221:J221"/>
    <mergeCell ref="H212:H214"/>
    <mergeCell ref="I212:J212"/>
    <mergeCell ref="I213:J213"/>
    <mergeCell ref="I123:I124"/>
    <mergeCell ref="G27:G30"/>
    <mergeCell ref="G178:G182"/>
    <mergeCell ref="G183:G187"/>
    <mergeCell ref="I171:I172"/>
    <mergeCell ref="H161:H172"/>
    <mergeCell ref="I87:J87"/>
    <mergeCell ref="H109:J109"/>
    <mergeCell ref="I135:I136"/>
    <mergeCell ref="I162:J162"/>
    <mergeCell ref="I163:J163"/>
    <mergeCell ref="I164:J164"/>
    <mergeCell ref="I119:I120"/>
    <mergeCell ref="I137:J137"/>
    <mergeCell ref="I116:J116"/>
    <mergeCell ref="I152:J152"/>
    <mergeCell ref="I153:I154"/>
    <mergeCell ref="I155:I156"/>
    <mergeCell ref="I159:I160"/>
    <mergeCell ref="H149:H160"/>
    <mergeCell ref="I149:J149"/>
    <mergeCell ref="I150:J150"/>
    <mergeCell ref="I151:J151"/>
    <mergeCell ref="H98:J98"/>
    <mergeCell ref="I115:J115"/>
    <mergeCell ref="I133:I134"/>
    <mergeCell ref="I202:J202"/>
    <mergeCell ref="I206:J206"/>
    <mergeCell ref="I207:J207"/>
    <mergeCell ref="I214:J214"/>
    <mergeCell ref="H215:H217"/>
    <mergeCell ref="I215:J215"/>
    <mergeCell ref="I216:J216"/>
    <mergeCell ref="Q176:Q177"/>
    <mergeCell ref="Q179:Q180"/>
    <mergeCell ref="I198:J198"/>
    <mergeCell ref="I199:J199"/>
    <mergeCell ref="H176:I177"/>
    <mergeCell ref="H174:I175"/>
    <mergeCell ref="H178:J178"/>
    <mergeCell ref="I201:J201"/>
    <mergeCell ref="H179:I180"/>
    <mergeCell ref="Q174:Q175"/>
    <mergeCell ref="H181:I182"/>
    <mergeCell ref="H183:J183"/>
    <mergeCell ref="H184:I185"/>
    <mergeCell ref="H196:J196"/>
    <mergeCell ref="I197:J197"/>
    <mergeCell ref="Q181:Q182"/>
    <mergeCell ref="H186:I187"/>
    <mergeCell ref="I277:J277"/>
    <mergeCell ref="H239:J239"/>
    <mergeCell ref="H240:J240"/>
    <mergeCell ref="H272:J272"/>
    <mergeCell ref="H247:J247"/>
    <mergeCell ref="I276:J276"/>
    <mergeCell ref="H283:H284"/>
    <mergeCell ref="I283:J283"/>
    <mergeCell ref="I284:J284"/>
    <mergeCell ref="H248:J248"/>
    <mergeCell ref="I273:I275"/>
    <mergeCell ref="I260:I261"/>
    <mergeCell ref="H327:J327"/>
    <mergeCell ref="Q273:Q274"/>
    <mergeCell ref="H289:J289"/>
    <mergeCell ref="I333:J333"/>
    <mergeCell ref="Q129:Q130"/>
    <mergeCell ref="Q131:Q132"/>
    <mergeCell ref="I217:J217"/>
    <mergeCell ref="I208:J208"/>
    <mergeCell ref="H209:H211"/>
    <mergeCell ref="I209:J209"/>
    <mergeCell ref="I210:J210"/>
    <mergeCell ref="I211:J211"/>
    <mergeCell ref="Q165:Q166"/>
    <mergeCell ref="Q167:Q168"/>
    <mergeCell ref="H200:H202"/>
    <mergeCell ref="I200:J200"/>
    <mergeCell ref="Q141:Q142"/>
    <mergeCell ref="H245:J245"/>
    <mergeCell ref="H257:H264"/>
    <mergeCell ref="Q143:Q144"/>
    <mergeCell ref="Q153:Q154"/>
    <mergeCell ref="Q155:Q156"/>
    <mergeCell ref="Q186:Q187"/>
    <mergeCell ref="Q184:Q185"/>
    <mergeCell ref="Q315:Q316"/>
    <mergeCell ref="Q317:Q318"/>
    <mergeCell ref="Q320:Q321"/>
    <mergeCell ref="H282:J282"/>
    <mergeCell ref="H304:I304"/>
    <mergeCell ref="H305:I306"/>
    <mergeCell ref="H307:I309"/>
    <mergeCell ref="H310:J310"/>
    <mergeCell ref="H311:J311"/>
    <mergeCell ref="H312:H319"/>
    <mergeCell ref="I317:I318"/>
    <mergeCell ref="I319:J319"/>
    <mergeCell ref="H320:H323"/>
    <mergeCell ref="I320:I321"/>
    <mergeCell ref="I322:J322"/>
    <mergeCell ref="I323:J323"/>
    <mergeCell ref="H300:J300"/>
    <mergeCell ref="I312:I314"/>
    <mergeCell ref="N312:N313"/>
    <mergeCell ref="G345:G348"/>
    <mergeCell ref="G283:G284"/>
    <mergeCell ref="Q111:Q112"/>
    <mergeCell ref="Q117:Q118"/>
    <mergeCell ref="I345:J345"/>
    <mergeCell ref="H344:J344"/>
    <mergeCell ref="I315:I316"/>
    <mergeCell ref="H338:H339"/>
    <mergeCell ref="I338:J338"/>
    <mergeCell ref="I339:J339"/>
    <mergeCell ref="G338:G339"/>
    <mergeCell ref="H337:J337"/>
    <mergeCell ref="Q119:Q120"/>
    <mergeCell ref="G328:G330"/>
    <mergeCell ref="H328:H333"/>
    <mergeCell ref="I328:I330"/>
    <mergeCell ref="Q328:Q329"/>
    <mergeCell ref="G331:G333"/>
    <mergeCell ref="I331:J331"/>
    <mergeCell ref="I332:J332"/>
    <mergeCell ref="I346:I348"/>
    <mergeCell ref="H345:H348"/>
    <mergeCell ref="Q347:Q348"/>
    <mergeCell ref="Q312:Q313"/>
  </mergeCells>
  <phoneticPr fontId="7"/>
  <conditionalFormatting sqref="B11">
    <cfRule type="duplicateValues" dxfId="283" priority="14"/>
  </conditionalFormatting>
  <conditionalFormatting sqref="B12">
    <cfRule type="duplicateValues" dxfId="282" priority="512"/>
  </conditionalFormatting>
  <conditionalFormatting sqref="B40">
    <cfRule type="duplicateValues" dxfId="281" priority="84"/>
  </conditionalFormatting>
  <conditionalFormatting sqref="B41">
    <cfRule type="duplicateValues" dxfId="280" priority="83"/>
  </conditionalFormatting>
  <conditionalFormatting sqref="B42">
    <cfRule type="duplicateValues" dxfId="279" priority="81"/>
  </conditionalFormatting>
  <conditionalFormatting sqref="B60">
    <cfRule type="duplicateValues" dxfId="278" priority="397"/>
  </conditionalFormatting>
  <conditionalFormatting sqref="B61">
    <cfRule type="duplicateValues" dxfId="277" priority="693"/>
  </conditionalFormatting>
  <conditionalFormatting sqref="B88">
    <cfRule type="duplicateValues" dxfId="276" priority="134"/>
  </conditionalFormatting>
  <conditionalFormatting sqref="B89:B93">
    <cfRule type="duplicateValues" dxfId="275" priority="138"/>
  </conditionalFormatting>
  <conditionalFormatting sqref="B94">
    <cfRule type="duplicateValues" dxfId="274" priority="131"/>
  </conditionalFormatting>
  <conditionalFormatting sqref="B100">
    <cfRule type="duplicateValues" dxfId="273" priority="481"/>
  </conditionalFormatting>
  <conditionalFormatting sqref="B102">
    <cfRule type="duplicateValues" dxfId="272" priority="153"/>
  </conditionalFormatting>
  <conditionalFormatting sqref="B106">
    <cfRule type="duplicateValues" dxfId="271" priority="12"/>
  </conditionalFormatting>
  <conditionalFormatting sqref="B107">
    <cfRule type="duplicateValues" dxfId="270" priority="13"/>
  </conditionalFormatting>
  <conditionalFormatting sqref="B112">
    <cfRule type="duplicateValues" dxfId="269" priority="587"/>
  </conditionalFormatting>
  <conditionalFormatting sqref="B118">
    <cfRule type="duplicateValues" dxfId="268" priority="584"/>
  </conditionalFormatting>
  <conditionalFormatting sqref="B120">
    <cfRule type="duplicateValues" dxfId="267" priority="582"/>
  </conditionalFormatting>
  <conditionalFormatting sqref="B123">
    <cfRule type="duplicateValues" dxfId="266" priority="233"/>
  </conditionalFormatting>
  <conditionalFormatting sqref="B124">
    <cfRule type="duplicateValues" dxfId="265" priority="227"/>
  </conditionalFormatting>
  <conditionalFormatting sqref="B130">
    <cfRule type="duplicateValues" dxfId="264" priority="580"/>
  </conditionalFormatting>
  <conditionalFormatting sqref="B132">
    <cfRule type="duplicateValues" dxfId="263" priority="577"/>
  </conditionalFormatting>
  <conditionalFormatting sqref="B135:B136">
    <cfRule type="duplicateValues" dxfId="262" priority="221"/>
  </conditionalFormatting>
  <conditionalFormatting sqref="B142">
    <cfRule type="duplicateValues" dxfId="261" priority="574"/>
  </conditionalFormatting>
  <conditionalFormatting sqref="B144">
    <cfRule type="duplicateValues" dxfId="260" priority="570"/>
  </conditionalFormatting>
  <conditionalFormatting sqref="B147">
    <cfRule type="duplicateValues" dxfId="259" priority="213"/>
  </conditionalFormatting>
  <conditionalFormatting sqref="B148">
    <cfRule type="duplicateValues" dxfId="258" priority="208"/>
  </conditionalFormatting>
  <conditionalFormatting sqref="B154">
    <cfRule type="duplicateValues" dxfId="257" priority="566"/>
  </conditionalFormatting>
  <conditionalFormatting sqref="B156">
    <cfRule type="duplicateValues" dxfId="256" priority="561"/>
  </conditionalFormatting>
  <conditionalFormatting sqref="B159">
    <cfRule type="duplicateValues" dxfId="255" priority="194"/>
  </conditionalFormatting>
  <conditionalFormatting sqref="B160">
    <cfRule type="duplicateValues" dxfId="254" priority="188"/>
  </conditionalFormatting>
  <conditionalFormatting sqref="B166">
    <cfRule type="duplicateValues" dxfId="253" priority="556"/>
  </conditionalFormatting>
  <conditionalFormatting sqref="B168">
    <cfRule type="duplicateValues" dxfId="252" priority="550"/>
  </conditionalFormatting>
  <conditionalFormatting sqref="B171">
    <cfRule type="duplicateValues" dxfId="251" priority="175"/>
  </conditionalFormatting>
  <conditionalFormatting sqref="B172">
    <cfRule type="duplicateValues" dxfId="250" priority="169"/>
  </conditionalFormatting>
  <conditionalFormatting sqref="B175">
    <cfRule type="duplicateValues" dxfId="249" priority="541"/>
  </conditionalFormatting>
  <conditionalFormatting sqref="B177">
    <cfRule type="duplicateValues" dxfId="248" priority="539"/>
  </conditionalFormatting>
  <conditionalFormatting sqref="B180">
    <cfRule type="duplicateValues" dxfId="247" priority="537"/>
  </conditionalFormatting>
  <conditionalFormatting sqref="B181">
    <cfRule type="duplicateValues" dxfId="246" priority="535"/>
  </conditionalFormatting>
  <conditionalFormatting sqref="B185">
    <cfRule type="duplicateValues" dxfId="245" priority="533"/>
  </conditionalFormatting>
  <conditionalFormatting sqref="B186">
    <cfRule type="duplicateValues" dxfId="244" priority="531"/>
  </conditionalFormatting>
  <conditionalFormatting sqref="B196">
    <cfRule type="duplicateValues" dxfId="243" priority="696"/>
  </conditionalFormatting>
  <conditionalFormatting sqref="B205">
    <cfRule type="duplicateValues" dxfId="242" priority="695"/>
  </conditionalFormatting>
  <conditionalFormatting sqref="B227">
    <cfRule type="duplicateValues" dxfId="241" priority="97"/>
  </conditionalFormatting>
  <conditionalFormatting sqref="B230">
    <cfRule type="duplicateValues" dxfId="240" priority="94"/>
  </conditionalFormatting>
  <conditionalFormatting sqref="B237">
    <cfRule type="duplicateValues" dxfId="239" priority="120"/>
  </conditionalFormatting>
  <conditionalFormatting sqref="B240">
    <cfRule type="duplicateValues" dxfId="238" priority="933"/>
  </conditionalFormatting>
  <conditionalFormatting sqref="B241">
    <cfRule type="duplicateValues" dxfId="237" priority="985"/>
  </conditionalFormatting>
  <conditionalFormatting sqref="B246">
    <cfRule type="duplicateValues" dxfId="236" priority="484"/>
  </conditionalFormatting>
  <conditionalFormatting sqref="B247:B248 B250:B256 B258 B262 B264:B265 B260 B267:B268">
    <cfRule type="duplicateValues" dxfId="235" priority="883"/>
  </conditionalFormatting>
  <conditionalFormatting sqref="B249">
    <cfRule type="duplicateValues" dxfId="234" priority="500"/>
  </conditionalFormatting>
  <conditionalFormatting sqref="B257">
    <cfRule type="duplicateValues" dxfId="233" priority="498"/>
  </conditionalFormatting>
  <conditionalFormatting sqref="B259">
    <cfRule type="duplicateValues" dxfId="232" priority="486"/>
  </conditionalFormatting>
  <conditionalFormatting sqref="B261">
    <cfRule type="duplicateValues" dxfId="231" priority="496"/>
  </conditionalFormatting>
  <conditionalFormatting sqref="B263">
    <cfRule type="duplicateValues" dxfId="230" priority="494"/>
  </conditionalFormatting>
  <conditionalFormatting sqref="B266">
    <cfRule type="duplicateValues" dxfId="229" priority="447"/>
  </conditionalFormatting>
  <conditionalFormatting sqref="B273">
    <cfRule type="duplicateValues" dxfId="228" priority="128"/>
  </conditionalFormatting>
  <conditionalFormatting sqref="B274">
    <cfRule type="duplicateValues" dxfId="227" priority="127"/>
  </conditionalFormatting>
  <conditionalFormatting sqref="B275">
    <cfRule type="duplicateValues" dxfId="226" priority="146"/>
  </conditionalFormatting>
  <conditionalFormatting sqref="B277">
    <cfRule type="duplicateValues" dxfId="225" priority="399"/>
  </conditionalFormatting>
  <conditionalFormatting sqref="B278">
    <cfRule type="duplicateValues" dxfId="224" priority="402"/>
  </conditionalFormatting>
  <conditionalFormatting sqref="B282">
    <cfRule type="duplicateValues" dxfId="223" priority="694"/>
  </conditionalFormatting>
  <conditionalFormatting sqref="B283:B284 B276">
    <cfRule type="duplicateValues" dxfId="222" priority="598"/>
  </conditionalFormatting>
  <conditionalFormatting sqref="B285">
    <cfRule type="duplicateValues" dxfId="221" priority="108"/>
  </conditionalFormatting>
  <conditionalFormatting sqref="B286">
    <cfRule type="duplicateValues" dxfId="220" priority="995"/>
  </conditionalFormatting>
  <conditionalFormatting sqref="B287">
    <cfRule type="duplicateValues" dxfId="219" priority="24"/>
  </conditionalFormatting>
  <conditionalFormatting sqref="B288">
    <cfRule type="duplicateValues" dxfId="218" priority="5"/>
  </conditionalFormatting>
  <conditionalFormatting sqref="B289">
    <cfRule type="duplicateValues" dxfId="217" priority="23"/>
  </conditionalFormatting>
  <conditionalFormatting sqref="B290:B291">
    <cfRule type="duplicateValues" dxfId="216" priority="21"/>
  </conditionalFormatting>
  <conditionalFormatting sqref="B292">
    <cfRule type="duplicateValues" dxfId="215" priority="20"/>
  </conditionalFormatting>
  <conditionalFormatting sqref="B293">
    <cfRule type="duplicateValues" dxfId="214" priority="18"/>
  </conditionalFormatting>
  <conditionalFormatting sqref="B294">
    <cfRule type="duplicateValues" dxfId="213" priority="46"/>
  </conditionalFormatting>
  <conditionalFormatting sqref="B296">
    <cfRule type="duplicateValues" dxfId="212" priority="45"/>
  </conditionalFormatting>
  <conditionalFormatting sqref="B297:B300 B324">
    <cfRule type="duplicateValues" dxfId="211" priority="923"/>
  </conditionalFormatting>
  <conditionalFormatting sqref="B301">
    <cfRule type="duplicateValues" dxfId="210" priority="419"/>
  </conditionalFormatting>
  <conditionalFormatting sqref="B302:B303 B305:B311 B313 B317 B319:B320 B315 B322:B323">
    <cfRule type="duplicateValues" dxfId="209" priority="436"/>
  </conditionalFormatting>
  <conditionalFormatting sqref="B304">
    <cfRule type="duplicateValues" dxfId="208" priority="428"/>
  </conditionalFormatting>
  <conditionalFormatting sqref="B312">
    <cfRule type="duplicateValues" dxfId="207" priority="426"/>
  </conditionalFormatting>
  <conditionalFormatting sqref="B314">
    <cfRule type="duplicateValues" dxfId="206" priority="421"/>
  </conditionalFormatting>
  <conditionalFormatting sqref="B316">
    <cfRule type="duplicateValues" dxfId="205" priority="425"/>
  </conditionalFormatting>
  <conditionalFormatting sqref="B318">
    <cfRule type="duplicateValues" dxfId="204" priority="424"/>
  </conditionalFormatting>
  <conditionalFormatting sqref="B321">
    <cfRule type="duplicateValues" dxfId="203" priority="416"/>
  </conditionalFormatting>
  <conditionalFormatting sqref="B325:B327">
    <cfRule type="duplicateValues" dxfId="202" priority="117"/>
  </conditionalFormatting>
  <conditionalFormatting sqref="B328">
    <cfRule type="duplicateValues" dxfId="201" priority="110"/>
  </conditionalFormatting>
  <conditionalFormatting sqref="B329">
    <cfRule type="duplicateValues" dxfId="200" priority="109"/>
  </conditionalFormatting>
  <conditionalFormatting sqref="B330">
    <cfRule type="duplicateValues" dxfId="199" priority="111"/>
  </conditionalFormatting>
  <conditionalFormatting sqref="B331">
    <cfRule type="duplicateValues" dxfId="198" priority="116"/>
  </conditionalFormatting>
  <conditionalFormatting sqref="B332">
    <cfRule type="duplicateValues" dxfId="197" priority="112"/>
  </conditionalFormatting>
  <conditionalFormatting sqref="B333">
    <cfRule type="duplicateValues" dxfId="196" priority="114"/>
  </conditionalFormatting>
  <conditionalFormatting sqref="B335:B336">
    <cfRule type="duplicateValues" dxfId="195" priority="414"/>
  </conditionalFormatting>
  <conditionalFormatting sqref="B337">
    <cfRule type="duplicateValues" dxfId="194" priority="413"/>
  </conditionalFormatting>
  <conditionalFormatting sqref="B338:B339">
    <cfRule type="duplicateValues" dxfId="193" priority="411"/>
  </conditionalFormatting>
  <conditionalFormatting sqref="B341:B342">
    <cfRule type="duplicateValues" dxfId="192" priority="35"/>
  </conditionalFormatting>
  <conditionalFormatting sqref="B343">
    <cfRule type="duplicateValues" dxfId="191" priority="4"/>
  </conditionalFormatting>
  <conditionalFormatting sqref="B344">
    <cfRule type="duplicateValues" dxfId="190" priority="34"/>
  </conditionalFormatting>
  <conditionalFormatting sqref="B345:B346">
    <cfRule type="duplicateValues" dxfId="189" priority="32"/>
  </conditionalFormatting>
  <conditionalFormatting sqref="B347">
    <cfRule type="duplicateValues" dxfId="188" priority="30"/>
  </conditionalFormatting>
  <conditionalFormatting sqref="B348">
    <cfRule type="duplicateValues" dxfId="187" priority="27"/>
  </conditionalFormatting>
  <conditionalFormatting sqref="B351:B1048576 B334 B1:B10 B197:B204 B279:B281 B119 B121:B122 B131 B133:B134 B143 B145:B146 B155 B157:B158 B167 B169:B170 B176 B178:B179 B182:B184 B13:B39 B101 B187:B195 B113:B117 B206:B226 B125:B129 B137:B141 B149:B153 B161:B165 B173:B174 B103:B105 B269:B272 B95:B99 B238:B239 B242:B245 B62:B87 B228:B229 B231:B236 B43:B59 B340 B349 B108:B111">
    <cfRule type="duplicateValues" dxfId="186" priority="987"/>
  </conditionalFormatting>
  <conditionalFormatting sqref="L11:L21">
    <cfRule type="containsBlanks" dxfId="185" priority="15">
      <formula>LEN(TRIM(L11))=0</formula>
    </cfRule>
  </conditionalFormatting>
  <conditionalFormatting sqref="L23:L28">
    <cfRule type="containsBlanks" dxfId="184" priority="701">
      <formula>LEN(TRIM(L23))=0</formula>
    </cfRule>
  </conditionalFormatting>
  <conditionalFormatting sqref="L25">
    <cfRule type="expression" dxfId="183" priority="155">
      <formula>$L$24="日本国籍のみ"</formula>
    </cfRule>
  </conditionalFormatting>
  <conditionalFormatting sqref="L26">
    <cfRule type="expression" dxfId="182" priority="692">
      <formula>$L$23="日本国籍のみ"</formula>
    </cfRule>
    <cfRule type="notContainsBlanks" dxfId="181" priority="744">
      <formula>LEN(TRIM(L26))&gt;0</formula>
    </cfRule>
  </conditionalFormatting>
  <conditionalFormatting sqref="L27">
    <cfRule type="expression" dxfId="180" priority="154">
      <formula>$L$26="日本国外"</formula>
    </cfRule>
  </conditionalFormatting>
  <conditionalFormatting sqref="L29:L30">
    <cfRule type="containsBlanks" dxfId="179" priority="140">
      <formula>LEN(TRIM(L29))=0</formula>
    </cfRule>
  </conditionalFormatting>
  <conditionalFormatting sqref="L35:L38">
    <cfRule type="containsBlanks" dxfId="178" priority="998">
      <formula>LEN(TRIM(L35))=0</formula>
    </cfRule>
  </conditionalFormatting>
  <conditionalFormatting sqref="L37">
    <cfRule type="expression" dxfId="177" priority="612">
      <formula>$L$35="個人応募"</formula>
    </cfRule>
  </conditionalFormatting>
  <conditionalFormatting sqref="L40">
    <cfRule type="expression" dxfId="176" priority="51">
      <formula>$L$41&lt;&gt;""</formula>
    </cfRule>
  </conditionalFormatting>
  <conditionalFormatting sqref="L41">
    <cfRule type="containsBlanks" dxfId="175" priority="931">
      <formula>LEN(TRIM(L41))=0</formula>
    </cfRule>
  </conditionalFormatting>
  <conditionalFormatting sqref="L42">
    <cfRule type="expression" dxfId="174" priority="79">
      <formula>$L$41=""</formula>
    </cfRule>
    <cfRule type="containsBlanks" dxfId="173" priority="932">
      <formula>LEN(TRIM(L42))=0</formula>
    </cfRule>
  </conditionalFormatting>
  <conditionalFormatting sqref="L44:L53">
    <cfRule type="containsBlanks" dxfId="172" priority="849">
      <formula>LEN(TRIM(L44))=0</formula>
    </cfRule>
  </conditionalFormatting>
  <conditionalFormatting sqref="L54:L57">
    <cfRule type="containsBlanks" dxfId="171" priority="611">
      <formula>LEN(TRIM(L54))=0</formula>
    </cfRule>
  </conditionalFormatting>
  <conditionalFormatting sqref="L62:L64">
    <cfRule type="expression" dxfId="170" priority="688">
      <formula>$L$35="大学取りまとめ応募"</formula>
    </cfRule>
    <cfRule type="containsBlanks" dxfId="169" priority="689">
      <formula>LEN(TRIM(L62))=0</formula>
    </cfRule>
  </conditionalFormatting>
  <conditionalFormatting sqref="L71:L78">
    <cfRule type="containsBlanks" dxfId="168" priority="392">
      <formula>LEN(TRIM(L71))=0</formula>
    </cfRule>
  </conditionalFormatting>
  <conditionalFormatting sqref="L83:L88">
    <cfRule type="containsBlanks" dxfId="167" priority="685">
      <formula>LEN(TRIM(L83))=0</formula>
    </cfRule>
  </conditionalFormatting>
  <conditionalFormatting sqref="L84">
    <cfRule type="expression" dxfId="166" priority="683">
      <formula>$L$83="英語以外"</formula>
    </cfRule>
  </conditionalFormatting>
  <conditionalFormatting sqref="L85:L86">
    <cfRule type="expression" dxfId="165" priority="684">
      <formula>$L$83="英語"</formula>
    </cfRule>
  </conditionalFormatting>
  <conditionalFormatting sqref="L88">
    <cfRule type="expression" dxfId="164" priority="121">
      <formula>$L$87="（様式イ提出）留学先大学・機関で使用する言語についての語学能力試験が存在しない"</formula>
    </cfRule>
  </conditionalFormatting>
  <conditionalFormatting sqref="L89">
    <cfRule type="containsBlanks" dxfId="163" priority="927">
      <formula>LEN(TRIM(L89))=0</formula>
    </cfRule>
  </conditionalFormatting>
  <conditionalFormatting sqref="L90">
    <cfRule type="expression" dxfId="162" priority="124">
      <formula>$L$89="英語以外"</formula>
    </cfRule>
  </conditionalFormatting>
  <conditionalFormatting sqref="L90:L94">
    <cfRule type="expression" dxfId="161" priority="122">
      <formula>$L$89=""</formula>
    </cfRule>
    <cfRule type="containsBlanks" dxfId="160" priority="137">
      <formula>LEN(TRIM(L90))=0</formula>
    </cfRule>
  </conditionalFormatting>
  <conditionalFormatting sqref="L91:L92">
    <cfRule type="expression" dxfId="159" priority="130">
      <formula>$L$89="英語"</formula>
    </cfRule>
  </conditionalFormatting>
  <conditionalFormatting sqref="L94">
    <cfRule type="expression" dxfId="158" priority="123">
      <formula>$L$93="（様式イ提出）留学先大学・機関で使用する言語についての語学能力試験が存在しない"</formula>
    </cfRule>
  </conditionalFormatting>
  <conditionalFormatting sqref="L99">
    <cfRule type="expression" dxfId="157" priority="453">
      <formula>$L$197="なし"</formula>
    </cfRule>
    <cfRule type="expression" dxfId="156" priority="454">
      <formula>$L$193="一度もなし"</formula>
    </cfRule>
    <cfRule type="expression" dxfId="155" priority="455">
      <formula>$L$193="中学以前のみあり"</formula>
    </cfRule>
  </conditionalFormatting>
  <conditionalFormatting sqref="L99:L101">
    <cfRule type="containsBlanks" dxfId="154" priority="456">
      <formula>LEN(TRIM(L99))=0</formula>
    </cfRule>
  </conditionalFormatting>
  <conditionalFormatting sqref="L102">
    <cfRule type="containsBlanks" dxfId="153" priority="152">
      <formula>LEN(TRIM(L102))=0</formula>
    </cfRule>
  </conditionalFormatting>
  <conditionalFormatting sqref="L103">
    <cfRule type="expression" dxfId="152" priority="85">
      <formula>$L$101="GPA表示有り（4.00満点）"</formula>
    </cfRule>
    <cfRule type="expression" dxfId="151" priority="86">
      <formula>$L$101="GPA表示有り（4.00満点以外）・GPA計算書（様式リ-1）提出"</formula>
    </cfRule>
    <cfRule type="containsBlanks" dxfId="150" priority="842">
      <formula>LEN(TRIM(L103))=0</formula>
    </cfRule>
  </conditionalFormatting>
  <conditionalFormatting sqref="L110:L124">
    <cfRule type="containsBlanks" dxfId="149" priority="586">
      <formula>LEN(TRIM(L110))=0</formula>
    </cfRule>
  </conditionalFormatting>
  <conditionalFormatting sqref="L111:L112">
    <cfRule type="expression" dxfId="148" priority="139">
      <formula>$L$110="高等学校卒業程度認定試験合格"</formula>
    </cfRule>
  </conditionalFormatting>
  <conditionalFormatting sqref="L118:L120">
    <cfRule type="containsBlanks" dxfId="147" priority="387">
      <formula>LEN(TRIM(L118))=0</formula>
    </cfRule>
  </conditionalFormatting>
  <conditionalFormatting sqref="L122">
    <cfRule type="expression" dxfId="146" priority="297">
      <formula>$L$121="その他"</formula>
    </cfRule>
    <cfRule type="expression" dxfId="145" priority="452">
      <formula>$L$121="学位取得なし"</formula>
    </cfRule>
  </conditionalFormatting>
  <conditionalFormatting sqref="L123:L124">
    <cfRule type="expression" dxfId="144" priority="223">
      <formula>$L$113="高等専門学校専攻科"</formula>
    </cfRule>
    <cfRule type="expression" dxfId="143" priority="224">
      <formula>$L$113="短期大学"</formula>
    </cfRule>
    <cfRule type="expression" dxfId="142" priority="225">
      <formula>$L$113="専修学校専門課程"</formula>
    </cfRule>
    <cfRule type="containsBlanks" dxfId="141" priority="228">
      <formula>LEN(TRIM(L123))=0</formula>
    </cfRule>
  </conditionalFormatting>
  <conditionalFormatting sqref="L124">
    <cfRule type="expression" dxfId="140" priority="222">
      <formula>$L$123="提出あり"</formula>
    </cfRule>
  </conditionalFormatting>
  <conditionalFormatting sqref="L125">
    <cfRule type="containsBlanks" dxfId="139" priority="271">
      <formula>LEN(TRIM(L125))=0</formula>
    </cfRule>
  </conditionalFormatting>
  <conditionalFormatting sqref="L126:L136">
    <cfRule type="expression" dxfId="138" priority="306">
      <formula>$L$125=""</formula>
    </cfRule>
    <cfRule type="containsBlanks" dxfId="137" priority="313">
      <formula>LEN(TRIM(L126))=0</formula>
    </cfRule>
  </conditionalFormatting>
  <conditionalFormatting sqref="L134">
    <cfRule type="expression" dxfId="136" priority="272">
      <formula>$L$133="その他"</formula>
    </cfRule>
    <cfRule type="expression" dxfId="135" priority="296">
      <formula>$L$133="学位取得なし"</formula>
    </cfRule>
  </conditionalFormatting>
  <conditionalFormatting sqref="L135:L136">
    <cfRule type="expression" dxfId="134" priority="215">
      <formula>$L$125=""</formula>
    </cfRule>
    <cfRule type="expression" dxfId="133" priority="216">
      <formula>$L$125="高等専門学校専攻科"</formula>
    </cfRule>
    <cfRule type="expression" dxfId="132" priority="217">
      <formula>$L$125="短期大学"</formula>
    </cfRule>
    <cfRule type="expression" dxfId="131" priority="218">
      <formula>$L$125="専修学校専門課程"</formula>
    </cfRule>
    <cfRule type="containsBlanks" dxfId="130" priority="219">
      <formula>LEN(TRIM(L135))=0</formula>
    </cfRule>
  </conditionalFormatting>
  <conditionalFormatting sqref="L136">
    <cfRule type="expression" dxfId="129" priority="214">
      <formula>$L$135="提出あり"</formula>
    </cfRule>
  </conditionalFormatting>
  <conditionalFormatting sqref="L137">
    <cfRule type="containsBlanks" dxfId="128" priority="269">
      <formula>LEN(TRIM(L137))=0</formula>
    </cfRule>
  </conditionalFormatting>
  <conditionalFormatting sqref="L138:L148">
    <cfRule type="expression" dxfId="127" priority="299">
      <formula>$L$137=""</formula>
    </cfRule>
    <cfRule type="containsBlanks" dxfId="126" priority="311">
      <formula>LEN(TRIM(L138))=0</formula>
    </cfRule>
  </conditionalFormatting>
  <conditionalFormatting sqref="L146">
    <cfRule type="expression" dxfId="125" priority="293">
      <formula>$L$145="その他"</formula>
    </cfRule>
    <cfRule type="expression" dxfId="124" priority="294">
      <formula>$L$145="学位取得なし"</formula>
    </cfRule>
  </conditionalFormatting>
  <conditionalFormatting sqref="L147:L148">
    <cfRule type="expression" dxfId="123" priority="198">
      <formula>$L$137="高等専門学校専攻科"</formula>
    </cfRule>
    <cfRule type="expression" dxfId="122" priority="199">
      <formula>$L$137="短期大学"</formula>
    </cfRule>
    <cfRule type="expression" dxfId="121" priority="200">
      <formula>$L$137="専修学校専門課程"</formula>
    </cfRule>
  </conditionalFormatting>
  <conditionalFormatting sqref="L148">
    <cfRule type="expression" dxfId="120" priority="195">
      <formula>$L$147="提出あり"</formula>
    </cfRule>
  </conditionalFormatting>
  <conditionalFormatting sqref="L149">
    <cfRule type="containsBlanks" dxfId="119" priority="268">
      <formula>LEN(TRIM(L149))=0</formula>
    </cfRule>
  </conditionalFormatting>
  <conditionalFormatting sqref="L150:L160">
    <cfRule type="expression" dxfId="118" priority="284">
      <formula>$L$149=""</formula>
    </cfRule>
    <cfRule type="containsBlanks" dxfId="117" priority="831">
      <formula>LEN(TRIM(L150))=0</formula>
    </cfRule>
  </conditionalFormatting>
  <conditionalFormatting sqref="L158">
    <cfRule type="expression" dxfId="116" priority="285">
      <formula>$L$157="その他"</formula>
    </cfRule>
    <cfRule type="expression" dxfId="115" priority="289">
      <formula>$L$157="学位取得なし"</formula>
    </cfRule>
  </conditionalFormatting>
  <conditionalFormatting sqref="L159:L160">
    <cfRule type="expression" dxfId="114" priority="190">
      <formula>$L$149="高等専門学校専攻科"</formula>
    </cfRule>
    <cfRule type="expression" dxfId="113" priority="191">
      <formula>$L$149="専修学校専門課程"</formula>
    </cfRule>
    <cfRule type="expression" dxfId="112" priority="192">
      <formula>$L$149="短期大学"</formula>
    </cfRule>
  </conditionalFormatting>
  <conditionalFormatting sqref="L160">
    <cfRule type="expression" dxfId="111" priority="176">
      <formula>$L$159="提出あり"</formula>
    </cfRule>
  </conditionalFormatting>
  <conditionalFormatting sqref="L161">
    <cfRule type="containsBlanks" dxfId="110" priority="157">
      <formula>LEN(TRIM(L161))=0</formula>
    </cfRule>
  </conditionalFormatting>
  <conditionalFormatting sqref="L162:L172">
    <cfRule type="expression" dxfId="109" priority="277">
      <formula>$L$161=""</formula>
    </cfRule>
    <cfRule type="containsBlanks" dxfId="108" priority="815">
      <formula>LEN(TRIM(L162))=0</formula>
    </cfRule>
  </conditionalFormatting>
  <conditionalFormatting sqref="L170">
    <cfRule type="expression" dxfId="107" priority="278">
      <formula>$L$169="その他"</formula>
    </cfRule>
    <cfRule type="expression" dxfId="106" priority="279">
      <formula>$L$169="学位取得なし"</formula>
    </cfRule>
  </conditionalFormatting>
  <conditionalFormatting sqref="L171:L172">
    <cfRule type="expression" dxfId="105" priority="159">
      <formula>$L$161="高等専門学校専攻科"</formula>
    </cfRule>
    <cfRule type="expression" dxfId="104" priority="160">
      <formula>$L$161="専修学校専門課程"</formula>
    </cfRule>
    <cfRule type="expression" dxfId="103" priority="161">
      <formula>$L$161="短期大学"</formula>
    </cfRule>
  </conditionalFormatting>
  <conditionalFormatting sqref="L172">
    <cfRule type="expression" dxfId="102" priority="158">
      <formula>$L$171="提出あり"</formula>
    </cfRule>
  </conditionalFormatting>
  <conditionalFormatting sqref="L173">
    <cfRule type="containsBlanks" dxfId="101" priority="265">
      <formula>LEN(TRIM(L173))=0</formula>
    </cfRule>
  </conditionalFormatting>
  <conditionalFormatting sqref="L174:L175">
    <cfRule type="containsBlanks" dxfId="100" priority="318">
      <formula>LEN(TRIM(L174))=0</formula>
    </cfRule>
  </conditionalFormatting>
  <conditionalFormatting sqref="L174:L177">
    <cfRule type="expression" dxfId="99" priority="274">
      <formula>$L$173=""</formula>
    </cfRule>
  </conditionalFormatting>
  <conditionalFormatting sqref="L176:L177">
    <cfRule type="containsBlanks" dxfId="98" priority="884">
      <formula>LEN(TRIM(L176))=0</formula>
    </cfRule>
  </conditionalFormatting>
  <conditionalFormatting sqref="L178">
    <cfRule type="containsBlanks" dxfId="97" priority="264">
      <formula>LEN(TRIM(L178))=0</formula>
    </cfRule>
  </conditionalFormatting>
  <conditionalFormatting sqref="L179:L180">
    <cfRule type="containsBlanks" dxfId="96" priority="316">
      <formula>LEN(TRIM(L179))=0</formula>
    </cfRule>
  </conditionalFormatting>
  <conditionalFormatting sqref="L179:L182">
    <cfRule type="expression" dxfId="95" priority="275">
      <formula>$L$178=""</formula>
    </cfRule>
  </conditionalFormatting>
  <conditionalFormatting sqref="L181:L182">
    <cfRule type="containsBlanks" dxfId="94" priority="885">
      <formula>LEN(TRIM(L181))=0</formula>
    </cfRule>
  </conditionalFormatting>
  <conditionalFormatting sqref="L183">
    <cfRule type="containsBlanks" dxfId="93" priority="263">
      <formula>LEN(TRIM(L183))=0</formula>
    </cfRule>
  </conditionalFormatting>
  <conditionalFormatting sqref="L183:L185">
    <cfRule type="containsBlanks" dxfId="92" priority="886">
      <formula>LEN(TRIM(L183))=0</formula>
    </cfRule>
  </conditionalFormatting>
  <conditionalFormatting sqref="L184:L187">
    <cfRule type="expression" dxfId="91" priority="276">
      <formula>$L$183=""</formula>
    </cfRule>
  </conditionalFormatting>
  <conditionalFormatting sqref="L186:L187">
    <cfRule type="containsBlanks" dxfId="90" priority="314">
      <formula>LEN(TRIM(L186))=0</formula>
    </cfRule>
  </conditionalFormatting>
  <conditionalFormatting sqref="L188">
    <cfRule type="containsBlanks" dxfId="89" priority="273">
      <formula>LEN(TRIM(L188))=0</formula>
    </cfRule>
  </conditionalFormatting>
  <conditionalFormatting sqref="L193">
    <cfRule type="containsBlanks" dxfId="88" priority="594">
      <formula>LEN(TRIM(L193))=0</formula>
    </cfRule>
  </conditionalFormatting>
  <conditionalFormatting sqref="L197:L199">
    <cfRule type="containsBlanks" dxfId="87" priority="848">
      <formula>LEN(TRIM(L197))=0</formula>
    </cfRule>
  </conditionalFormatting>
  <conditionalFormatting sqref="L197:L202">
    <cfRule type="expression" dxfId="86" priority="259">
      <formula>$L$193="一度もなし"</formula>
    </cfRule>
    <cfRule type="expression" dxfId="85" priority="602">
      <formula>$L$193="中学以前のみあり"</formula>
    </cfRule>
  </conditionalFormatting>
  <conditionalFormatting sqref="L198:L202">
    <cfRule type="expression" dxfId="84" priority="258">
      <formula>$L$197="なし"</formula>
    </cfRule>
  </conditionalFormatting>
  <conditionalFormatting sqref="L200">
    <cfRule type="containsBlanks" dxfId="83" priority="986">
      <formula>LEN(TRIM(L200))=0</formula>
    </cfRule>
  </conditionalFormatting>
  <conditionalFormatting sqref="L201:L202">
    <cfRule type="expression" dxfId="82" priority="257">
      <formula>$L$200=""</formula>
    </cfRule>
    <cfRule type="containsBlanks" dxfId="81" priority="641">
      <formula>LEN(TRIM(L201))=0</formula>
    </cfRule>
  </conditionalFormatting>
  <conditionalFormatting sqref="L206:L211">
    <cfRule type="containsBlanks" dxfId="80" priority="525">
      <formula>LEN(TRIM(L206))=0</formula>
    </cfRule>
  </conditionalFormatting>
  <conditionalFormatting sqref="L206:L217">
    <cfRule type="expression" dxfId="79" priority="251">
      <formula>$L$193="一度もなし"</formula>
    </cfRule>
    <cfRule type="expression" dxfId="78" priority="515">
      <formula>$L$193="中学以前のみあり"</formula>
    </cfRule>
  </conditionalFormatting>
  <conditionalFormatting sqref="L207:L211">
    <cfRule type="expression" dxfId="77" priority="254">
      <formula>$L$206="なし"</formula>
    </cfRule>
  </conditionalFormatting>
  <conditionalFormatting sqref="L209">
    <cfRule type="containsBlanks" dxfId="76" priority="524">
      <formula>LEN(TRIM(L209))=0</formula>
    </cfRule>
  </conditionalFormatting>
  <conditionalFormatting sqref="L210:L211">
    <cfRule type="expression" dxfId="75" priority="255">
      <formula>$L$209=""</formula>
    </cfRule>
  </conditionalFormatting>
  <conditionalFormatting sqref="L212">
    <cfRule type="containsBlanks" dxfId="74" priority="521">
      <formula>LEN(TRIM(L212))=0</formula>
    </cfRule>
  </conditionalFormatting>
  <conditionalFormatting sqref="L213:L214">
    <cfRule type="expression" dxfId="73" priority="252">
      <formula>$L$212=""</formula>
    </cfRule>
    <cfRule type="containsBlanks" dxfId="72" priority="520">
      <formula>LEN(TRIM(L213))=0</formula>
    </cfRule>
  </conditionalFormatting>
  <conditionalFormatting sqref="L215">
    <cfRule type="containsBlanks" dxfId="71" priority="516">
      <formula>LEN(TRIM(L215))=0</formula>
    </cfRule>
  </conditionalFormatting>
  <conditionalFormatting sqref="L216:L217">
    <cfRule type="expression" dxfId="70" priority="250">
      <formula>$L$215=""</formula>
    </cfRule>
    <cfRule type="containsBlanks" dxfId="69" priority="517">
      <formula>LEN(TRIM(L216))=0</formula>
    </cfRule>
  </conditionalFormatting>
  <conditionalFormatting sqref="L222">
    <cfRule type="containsBlanks" dxfId="68" priority="156">
      <formula>LEN(TRIM(L222))=0</formula>
    </cfRule>
  </conditionalFormatting>
  <conditionalFormatting sqref="L223">
    <cfRule type="expression" dxfId="67" priority="638">
      <formula>$L$222="協定派遣/短期派遣及びトビタテ！留学JAPANに応募したことがない"</formula>
    </cfRule>
  </conditionalFormatting>
  <conditionalFormatting sqref="L223:L227">
    <cfRule type="containsBlanks" dxfId="66" priority="814">
      <formula>LEN(TRIM(L223))=0</formula>
    </cfRule>
  </conditionalFormatting>
  <conditionalFormatting sqref="L225:L227">
    <cfRule type="expression" dxfId="65" priority="95">
      <formula>$L$224="応募したことがない"</formula>
    </cfRule>
  </conditionalFormatting>
  <conditionalFormatting sqref="L226:L227">
    <cfRule type="expression" dxfId="64" priority="96">
      <formula>$L$225="採用されたことがない"</formula>
    </cfRule>
  </conditionalFormatting>
  <conditionalFormatting sqref="L228:L230">
    <cfRule type="containsBlanks" dxfId="63" priority="92">
      <formula>LEN(TRIM(L228))=0</formula>
    </cfRule>
  </conditionalFormatting>
  <conditionalFormatting sqref="L229:L232">
    <cfRule type="expression" dxfId="62" priority="3">
      <formula>$L$228="応募したことがない"</formula>
    </cfRule>
  </conditionalFormatting>
  <conditionalFormatting sqref="L230">
    <cfRule type="expression" dxfId="61" priority="93">
      <formula>$L$229="*された*"</formula>
    </cfRule>
  </conditionalFormatting>
  <conditionalFormatting sqref="L230:L232">
    <cfRule type="expression" dxfId="60" priority="89">
      <formula>$L$229="修士、博士両方の区分に採用されたことがない"</formula>
    </cfRule>
  </conditionalFormatting>
  <conditionalFormatting sqref="L230:L234">
    <cfRule type="containsBlanks" dxfId="59" priority="630">
      <formula>LEN(TRIM(L230))=0</formula>
    </cfRule>
  </conditionalFormatting>
  <conditionalFormatting sqref="L232">
    <cfRule type="expression" dxfId="58" priority="247">
      <formula>$L$231="支援開始前辞退"</formula>
    </cfRule>
  </conditionalFormatting>
  <conditionalFormatting sqref="L234">
    <cfRule type="expression" dxfId="57" priority="88">
      <formula>$L$233="なし"</formula>
    </cfRule>
    <cfRule type="expression" dxfId="56" priority="597">
      <formula>$L$233="留学したことがない"</formula>
    </cfRule>
  </conditionalFormatting>
  <conditionalFormatting sqref="L235:L236">
    <cfRule type="containsBlanks" dxfId="55" priority="740">
      <formula>LEN(TRIM(L235))=0</formula>
    </cfRule>
  </conditionalFormatting>
  <conditionalFormatting sqref="L236">
    <cfRule type="expression" dxfId="54" priority="739">
      <formula>$L$235="なし"</formula>
    </cfRule>
  </conditionalFormatting>
  <conditionalFormatting sqref="L246:L248">
    <cfRule type="containsBlanks" dxfId="53" priority="485">
      <formula>LEN(TRIM(L246))=0</formula>
    </cfRule>
  </conditionalFormatting>
  <conditionalFormatting sqref="L249">
    <cfRule type="expression" dxfId="52" priority="501">
      <formula>$L$246="外国の大学間での国際共同プログラム"</formula>
    </cfRule>
    <cfRule type="expression" dxfId="51" priority="502">
      <formula>$L$246="該当しない"</formula>
    </cfRule>
  </conditionalFormatting>
  <conditionalFormatting sqref="L249:L250">
    <cfRule type="containsBlanks" dxfId="50" priority="503">
      <formula>LEN(TRIM(L249))=0</formula>
    </cfRule>
  </conditionalFormatting>
  <conditionalFormatting sqref="L252">
    <cfRule type="containsBlanks" dxfId="49" priority="600">
      <formula>LEN(TRIM(L252))=0</formula>
    </cfRule>
  </conditionalFormatting>
  <conditionalFormatting sqref="L254:L258">
    <cfRule type="containsBlanks" dxfId="48" priority="499">
      <formula>LEN(TRIM(L254))=0</formula>
    </cfRule>
  </conditionalFormatting>
  <conditionalFormatting sqref="L260:L263">
    <cfRule type="containsBlanks" dxfId="47" priority="449">
      <formula>LEN(TRIM(L260))=0</formula>
    </cfRule>
  </conditionalFormatting>
  <conditionalFormatting sqref="L265:L267">
    <cfRule type="containsBlanks" dxfId="46" priority="448">
      <formula>LEN(TRIM(L265))=0</formula>
    </cfRule>
  </conditionalFormatting>
  <conditionalFormatting sqref="L273">
    <cfRule type="expression" dxfId="45" priority="104">
      <formula>$L$275="使用言語2"</formula>
    </cfRule>
  </conditionalFormatting>
  <conditionalFormatting sqref="L274">
    <cfRule type="expression" dxfId="44" priority="100">
      <formula>$L$89=""</formula>
    </cfRule>
    <cfRule type="expression" dxfId="43" priority="103">
      <formula>$L$275="使用言語1"</formula>
    </cfRule>
  </conditionalFormatting>
  <conditionalFormatting sqref="L275:L278">
    <cfRule type="containsBlanks" dxfId="42" priority="403">
      <formula>LEN(TRIM(L275))=0</formula>
    </cfRule>
  </conditionalFormatting>
  <conditionalFormatting sqref="L277:L278">
    <cfRule type="expression" dxfId="41" priority="401">
      <formula>$L$276="入学における語学要件の指定なし"</formula>
    </cfRule>
  </conditionalFormatting>
  <conditionalFormatting sqref="L283:L284">
    <cfRule type="containsBlanks" dxfId="40" priority="626">
      <formula>LEN(TRIM(L283))=0</formula>
    </cfRule>
  </conditionalFormatting>
  <conditionalFormatting sqref="L290">
    <cfRule type="containsBlanks" dxfId="39" priority="19">
      <formula>LEN(TRIM(L290))=0</formula>
    </cfRule>
  </conditionalFormatting>
  <conditionalFormatting sqref="L290:L293">
    <cfRule type="expression" dxfId="38" priority="8">
      <formula>$L$252="修士"</formula>
    </cfRule>
    <cfRule type="expression" dxfId="37" priority="10">
      <formula>$N$289="人文・社会科学分野"</formula>
    </cfRule>
  </conditionalFormatting>
  <conditionalFormatting sqref="L291">
    <cfRule type="containsBlanks" dxfId="36" priority="997">
      <formula>LEN(TRIM(L291))=0</formula>
    </cfRule>
  </conditionalFormatting>
  <conditionalFormatting sqref="L291:L293">
    <cfRule type="expression" dxfId="35" priority="16">
      <formula>$L$290=""</formula>
    </cfRule>
  </conditionalFormatting>
  <conditionalFormatting sqref="L292:L293">
    <cfRule type="expression" dxfId="34" priority="17">
      <formula>$L$291="根拠資料別添⑧で説明"</formula>
    </cfRule>
  </conditionalFormatting>
  <conditionalFormatting sqref="L301">
    <cfRule type="containsBlanks" dxfId="33" priority="396">
      <formula>LEN(TRIM(L301))=0</formula>
    </cfRule>
  </conditionalFormatting>
  <conditionalFormatting sqref="L301:L323">
    <cfRule type="expression" dxfId="32" priority="107">
      <formula>$L$240="第1希望のみ"</formula>
    </cfRule>
    <cfRule type="expression" dxfId="31" priority="142">
      <formula>#REF!="第2希望留学先なし"</formula>
    </cfRule>
    <cfRule type="expression" dxfId="30" priority="596">
      <formula>#REF!="第2希望留学先なし"</formula>
    </cfRule>
  </conditionalFormatting>
  <conditionalFormatting sqref="L302:L305">
    <cfRule type="containsBlanks" dxfId="29" priority="431">
      <formula>LEN(TRIM(L302))=0</formula>
    </cfRule>
  </conditionalFormatting>
  <conditionalFormatting sqref="L304">
    <cfRule type="expression" dxfId="28" priority="429">
      <formula>$L$301="外国の大学間での国際共同プログラム"</formula>
    </cfRule>
    <cfRule type="expression" dxfId="27" priority="430">
      <formula>$L$301="該当しない"</formula>
    </cfRule>
  </conditionalFormatting>
  <conditionalFormatting sqref="L307">
    <cfRule type="containsBlanks" dxfId="26" priority="395">
      <formula>LEN(TRIM(L307))=0</formula>
    </cfRule>
  </conditionalFormatting>
  <conditionalFormatting sqref="L309:L313">
    <cfRule type="containsBlanks" dxfId="25" priority="427">
      <formula>LEN(TRIM(L309))=0</formula>
    </cfRule>
  </conditionalFormatting>
  <conditionalFormatting sqref="L315:L318">
    <cfRule type="containsBlanks" dxfId="24" priority="418">
      <formula>LEN(TRIM(L315))=0</formula>
    </cfRule>
  </conditionalFormatting>
  <conditionalFormatting sqref="L320:L322">
    <cfRule type="containsBlanks" dxfId="23" priority="417">
      <formula>LEN(TRIM(L320))=0</formula>
    </cfRule>
  </conditionalFormatting>
  <conditionalFormatting sqref="L328">
    <cfRule type="expression" dxfId="22" priority="106">
      <formula>$L$330="使用言語2"</formula>
    </cfRule>
  </conditionalFormatting>
  <conditionalFormatting sqref="L328:L333">
    <cfRule type="expression" dxfId="21" priority="101">
      <formula>$L$240="第1希望のみ"</formula>
    </cfRule>
  </conditionalFormatting>
  <conditionalFormatting sqref="L329">
    <cfRule type="expression" dxfId="20" priority="99">
      <formula>$L$89=""</formula>
    </cfRule>
    <cfRule type="expression" dxfId="19" priority="102">
      <formula>$L$330="使用言語1"</formula>
    </cfRule>
  </conditionalFormatting>
  <conditionalFormatting sqref="L330:L333">
    <cfRule type="containsBlanks" dxfId="18" priority="924">
      <formula>LEN(TRIM(L330))=0</formula>
    </cfRule>
  </conditionalFormatting>
  <conditionalFormatting sqref="L332:L333">
    <cfRule type="expression" dxfId="17" priority="113">
      <formula>$L$331="入学における語学要件の指定なし"</formula>
    </cfRule>
  </conditionalFormatting>
  <conditionalFormatting sqref="L338:L339">
    <cfRule type="expression" dxfId="16" priority="105">
      <formula>$L$240="第1希望のみ"</formula>
    </cfRule>
    <cfRule type="expression" dxfId="15" priority="260">
      <formula>#REF!="第2希望留学先なし"</formula>
    </cfRule>
    <cfRule type="containsBlanks" dxfId="14" priority="412">
      <formula>LEN(TRIM(L338))=0</formula>
    </cfRule>
  </conditionalFormatting>
  <conditionalFormatting sqref="L345">
    <cfRule type="containsBlanks" dxfId="13" priority="29">
      <formula>LEN(TRIM(L345))=0</formula>
    </cfRule>
  </conditionalFormatting>
  <conditionalFormatting sqref="L345:L348">
    <cfRule type="expression" dxfId="12" priority="2">
      <formula>$L$240="第1希望のみ"</formula>
    </cfRule>
    <cfRule type="expression" dxfId="11" priority="6">
      <formula>$L$307="修士"</formula>
    </cfRule>
    <cfRule type="expression" dxfId="10" priority="11">
      <formula>$N$344="人文・社会科学分野"</formula>
    </cfRule>
  </conditionalFormatting>
  <conditionalFormatting sqref="L346">
    <cfRule type="containsBlanks" dxfId="9" priority="33">
      <formula>LEN(TRIM(L346))=0</formula>
    </cfRule>
  </conditionalFormatting>
  <conditionalFormatting sqref="L346:L348">
    <cfRule type="expression" dxfId="8" priority="25">
      <formula>$L$345=""</formula>
    </cfRule>
  </conditionalFormatting>
  <conditionalFormatting sqref="L347:L348">
    <cfRule type="expression" dxfId="7" priority="26">
      <formula>$L$346="根拠資料別添⑧で説明"</formula>
    </cfRule>
  </conditionalFormatting>
  <conditionalFormatting sqref="L240">
    <cfRule type="containsBlanks" dxfId="6" priority="999">
      <formula>LEN(TRIM(L240))=0</formula>
    </cfRule>
  </conditionalFormatting>
  <dataValidations xWindow="726" yWindow="565" count="36">
    <dataValidation imeMode="off" allowBlank="1" showInputMessage="1" showErrorMessage="1" sqref="L28"/>
    <dataValidation imeMode="on" allowBlank="1" showInputMessage="1" showErrorMessage="1" sqref="L25"/>
    <dataValidation type="custom" imeMode="fullKatakana" allowBlank="1" showInputMessage="1" showErrorMessage="1" prompt="全角カナで入力してください" sqref="L15:L16">
      <formula1>AND(L15=DBCS(L15))</formula1>
    </dataValidation>
    <dataValidation imeMode="disabled" allowBlank="1" showInputMessage="1" showErrorMessage="1" sqref="L254 L339 L247:L248 L284 L302:L303"/>
    <dataValidation type="textLength" imeMode="disabled" allowBlank="1" showInputMessage="1" showErrorMessage="1" errorTitle="郵便番号" error="「-」を含めて正確に入力してください。" prompt="「-」を入力してください_x000a_外国の場合は入力不要です" sqref="L27">
      <formula1>8</formula1>
      <formula2>8</formula2>
    </dataValidation>
    <dataValidation type="custom" imeMode="disabled" allowBlank="1" showInputMessage="1" showErrorMessage="1" errorTitle="メールアドレス" error="@も含め、最後まで正確に入力してください。" sqref="L64 L74 L30 L78">
      <formula1>COUNTIF(L30,"*@*")</formula1>
    </dataValidation>
    <dataValidation type="textLength" imeMode="disabled" allowBlank="1" showInputMessage="1" showErrorMessage="1" errorTitle="最短年限" error="入力例のように半角数字4桁で入力してください。年月は自動表示されます。" sqref="L313">
      <formula1>0</formula1>
      <formula2>2</formula2>
    </dataValidation>
    <dataValidation type="textLength" imeMode="disabled" operator="equal" allowBlank="1" showInputMessage="1" showErrorMessage="1" error="記入例に従って入力してください。" prompt="アルファベット(KA)＋数字8桁を入力してください" sqref="L12">
      <formula1>10</formula1>
    </dataValidation>
    <dataValidation type="decimal" allowBlank="1" showInputMessage="1" showErrorMessage="1" error="GPAが3.00（4.00満点）以上であることが必要です。" sqref="L102">
      <formula1>3</formula1>
      <formula2>4</formula2>
    </dataValidation>
    <dataValidation operator="lessThan" allowBlank="1" showInputMessage="1" showErrorMessage="1" prompt="入力不要です" sqref="L22"/>
    <dataValidation allowBlank="1" showInputMessage="1" showErrorMessage="1" prompt="全角で入力してください" sqref="L7"/>
    <dataValidation type="custom" imeMode="halfAlpha" allowBlank="1" showInputMessage="1" showErrorMessage="1" prompt="姓は全て半角大文字で入力してください" sqref="L17">
      <formula1>AND(L17=ASC(L17))</formula1>
    </dataValidation>
    <dataValidation type="custom" imeMode="halfAlpha" allowBlank="1" showInputMessage="1" showErrorMessage="1" prompt="名は最初の一文字のみ半角大文字_x000a_以降は半角小文字で入力してください" sqref="L18">
      <formula1>AND(L18=ASC(L18))</formula1>
    </dataValidation>
    <dataValidation type="textLength" imeMode="disabled" operator="equal" allowBlank="1" showInputMessage="1" showErrorMessage="1" sqref="L38">
      <formula1>2</formula1>
    </dataValidation>
    <dataValidation type="textLength" imeMode="disabled" allowBlank="1" showInputMessage="1" showErrorMessage="1" errorTitle="電話番号" error="「-」を含めて正確に入力してください_x000a_「+」を含めて全て半角で入力してください" prompt="「-」を入力してください_x000a_「+」を含めて全て半角で入力してください" sqref="L29">
      <formula1>12</formula1>
      <formula2>20</formula2>
    </dataValidation>
    <dataValidation type="textLength" operator="lessThanOrEqual" allowBlank="1" showInputMessage="1" showErrorMessage="1" sqref="L188">
      <formula1>400</formula1>
    </dataValidation>
    <dataValidation allowBlank="1" showInputMessage="1" showErrorMessage="1" prompt="以下の赤枠の項目で該当するものについて「あり」を選択してください" sqref="L43"/>
    <dataValidation type="textLength" operator="equal" allowBlank="1" showInputMessage="1" showErrorMessage="1" prompt="西暦4桁を入力してください" sqref="L262 L260 L317">
      <formula1>4</formula1>
    </dataValidation>
    <dataValidation type="list" allowBlank="1" showInputMessage="1" showErrorMessage="1" sqref="L266">
      <formula1>INDIRECT("_"&amp;$L$265)</formula1>
    </dataValidation>
    <dataValidation type="list" allowBlank="1" showInputMessage="1" showErrorMessage="1" sqref="L320 L265">
      <formula1>支援開始年月</formula1>
    </dataValidation>
    <dataValidation type="textLength" imeMode="disabled" operator="equal" allowBlank="1" showInputMessage="1" showErrorMessage="1" errorTitle="年" prompt="西暦4桁を入力してください" sqref="L117 L119 L129 L131 L141 L143 L153 L155 L165 L111 L167">
      <formula1>4</formula1>
    </dataValidation>
    <dataValidation type="textLength" imeMode="disabled" operator="equal" allowBlank="1" showInputMessage="1" showErrorMessage="1" errorTitle="年月" prompt="西暦4桁を入力してください（※在職中の場合は入力不要です）" sqref="L176 L186 L181">
      <formula1>4</formula1>
    </dataValidation>
    <dataValidation type="textLength" imeMode="disabled" operator="equal" allowBlank="1" showInputMessage="1" showErrorMessage="1" prompt="西暦4桁を入力してください" sqref="L184">
      <formula1>4</formula1>
    </dataValidation>
    <dataValidation type="textLength" imeMode="disabled" operator="equal" allowBlank="1" showInputMessage="1" showErrorMessage="1" errorTitle="年月" prompt="西暦4桁を入力してください" sqref="L174 L179">
      <formula1>4</formula1>
    </dataValidation>
    <dataValidation type="textLength" imeMode="disabled" allowBlank="1" showInputMessage="1" showErrorMessage="1" error="「-」を含めて正確に入力してください" sqref="L63">
      <formula1>12</formula1>
      <formula2>15</formula2>
    </dataValidation>
    <dataValidation type="textLength" imeMode="disabled" operator="equal" allowBlank="1" showInputMessage="1" showErrorMessage="1" sqref="L305 L250">
      <formula1>3</formula1>
    </dataValidation>
    <dataValidation type="textLength" imeMode="disabled" allowBlank="1" showInputMessage="1" showErrorMessage="1" errorTitle="最短年限" sqref="L257:L258 L312">
      <formula1>0</formula1>
      <formula2>2</formula2>
    </dataValidation>
    <dataValidation type="list" allowBlank="1" showInputMessage="1" showErrorMessage="1" sqref="L87">
      <formula1>INDIRECT($L$83)</formula1>
    </dataValidation>
    <dataValidation allowBlank="1" showInputMessage="1" showErrorMessage="1" prompt="西暦4桁を入力してください" sqref="L315"/>
    <dataValidation type="list" allowBlank="1" showInputMessage="1" showErrorMessage="1" sqref="L93">
      <formula1>INDIRECT($L89)</formula1>
    </dataValidation>
    <dataValidation type="list" allowBlank="1" showInputMessage="1" showErrorMessage="1" sqref="L321">
      <formula1>INDIRECT("_"&amp;$L$320)</formula1>
    </dataValidation>
    <dataValidation type="list" allowBlank="1" showInputMessage="1" showErrorMessage="1" sqref="L41">
      <formula1>IF(L40="",$O$39,IF(L40="人文・社会科学分野",$O$41,$O$40))</formula1>
    </dataValidation>
    <dataValidation type="list" allowBlank="1" showInputMessage="1" showErrorMessage="1" sqref="L290 L345">
      <formula1>"希望する"</formula1>
    </dataValidation>
    <dataValidation type="list" imeMode="disabled" allowBlank="1" showInputMessage="1" sqref="L346">
      <formula1>"根拠資料別添⑧で説明"</formula1>
    </dataValidation>
    <dataValidation type="custom" allowBlank="1" showInputMessage="1" showErrorMessage="1" prompt="全角で入力してください" sqref="L13:L14">
      <formula1>AND(L13=DBCS(L13))</formula1>
    </dataValidation>
    <dataValidation type="list" imeMode="disabled" allowBlank="1" showInputMessage="1" sqref="L291">
      <formula1>"根拠資料別添⑧で説明"</formula1>
    </dataValidation>
  </dataValidations>
  <hyperlinks>
    <hyperlink ref="P64" r:id="rId1"/>
  </hyperlinks>
  <pageMargins left="0.70866141732283472" right="0.70866141732283472" top="0.74803149606299213" bottom="0.74803149606299213" header="0.31496062992125984" footer="0.31496062992125984"/>
  <pageSetup paperSize="9" scale="51" fitToHeight="0" orientation="landscape" horizontalDpi="1200" verticalDpi="1200" r:id="rId2"/>
  <ignoredErrors>
    <ignoredError sqref="P112" numberStoredAsText="1"/>
  </ignoredErrors>
  <drawing r:id="rId3"/>
  <extLst>
    <ext xmlns:x14="http://schemas.microsoft.com/office/spreadsheetml/2009/9/main" uri="{78C0D931-6437-407d-A8EE-F0AAD7539E65}">
      <x14:conditionalFormattings>
        <x14:conditionalFormatting xmlns:xm="http://schemas.microsoft.com/office/excel/2006/main">
          <x14:cfRule type="expression" priority="9" id="{61039F49-3ED1-4D7F-89EC-85A20236BA60}">
            <xm:f>COUNTIF(専門分野コード!$D$10:$D$19,L39)</xm:f>
            <x14:dxf>
              <fill>
                <patternFill>
                  <bgColor theme="0" tint="-0.499984740745262"/>
                </patternFill>
              </fill>
            </x14:dxf>
          </x14:cfRule>
          <xm:sqref>L290:L293</xm:sqref>
        </x14:conditionalFormatting>
        <x14:conditionalFormatting xmlns:xm="http://schemas.microsoft.com/office/excel/2006/main">
          <x14:cfRule type="expression" priority="7" id="{6AD6105D-E6FF-41D1-BB02-9038E3AF3CC2}">
            <xm:f>COUNTIF(専門分野コード!$D$10:$D$19,L39)</xm:f>
            <x14:dxf>
              <fill>
                <patternFill>
                  <bgColor theme="0" tint="-0.499984740745262"/>
                </patternFill>
              </fill>
            </x14:dxf>
          </x14:cfRule>
          <xm:sqref>L345:L348</xm:sqref>
        </x14:conditionalFormatting>
      </x14:conditionalFormattings>
    </ext>
    <ext xmlns:x14="http://schemas.microsoft.com/office/spreadsheetml/2009/9/main" uri="{CCE6A557-97BC-4b89-ADB6-D9C93CAAB3DF}">
      <x14:dataValidations xmlns:xm="http://schemas.microsoft.com/office/excel/2006/main" xWindow="726" yWindow="565" count="51">
        <x14:dataValidation type="list" allowBlank="1" showInputMessage="1" showErrorMessage="1">
          <x14:formula1>
            <xm:f>'選択(非表示)'!$CR$3:$CR$8</xm:f>
          </x14:formula1>
          <xm:sqref>L169 L121 L133 L145 L157</xm:sqref>
        </x14:dataValidation>
        <x14:dataValidation type="list" allowBlank="1" showInputMessage="1" showErrorMessage="1">
          <x14:formula1>
            <xm:f>'選択(非表示)'!$DP$3:$DP$13</xm:f>
          </x14:formula1>
          <xm:sqref>L311 L256</xm:sqref>
        </x14:dataValidation>
        <x14:dataValidation type="list" allowBlank="1" showInputMessage="1" showErrorMessage="1">
          <x14:formula1>
            <xm:f>'選択(非表示)'!$DW$3:$DW$8</xm:f>
          </x14:formula1>
          <xm:sqref>L322 L267</xm:sqref>
        </x14:dataValidation>
        <x14:dataValidation type="list" allowBlank="1" showInputMessage="1" showErrorMessage="1">
          <x14:formula1>
            <xm:f>'選択(非表示)'!$DA$3:$DA$10</xm:f>
          </x14:formula1>
          <xm:sqref>L216 L198 L201 L207 L210 L213</xm:sqref>
        </x14:dataValidation>
        <x14:dataValidation type="list" allowBlank="1" showInputMessage="1" showErrorMessage="1">
          <x14:formula1>
            <xm:f>'選択(非表示)'!$DG$3:$DG$9</xm:f>
          </x14:formula1>
          <xm:sqref>L212 L215</xm:sqref>
        </x14:dataValidation>
        <x14:dataValidation type="list" allowBlank="1" showInputMessage="1" showErrorMessage="1">
          <x14:formula1>
            <xm:f>'選択(非表示)'!$DJ$3:$DJ$6</xm:f>
          </x14:formula1>
          <xm:sqref>L301 L246</xm:sqref>
        </x14:dataValidation>
        <x14:dataValidation type="list" allowBlank="1" showInputMessage="1" showErrorMessage="1">
          <x14:formula1>
            <xm:f>'選択(非表示)'!$DM$3:$DM$5</xm:f>
          </x14:formula1>
          <xm:sqref>L307 L252</xm:sqref>
        </x14:dataValidation>
        <x14:dataValidation type="list" allowBlank="1" showInputMessage="1" showErrorMessage="1">
          <x14:formula1>
            <xm:f>'選択(非表示)'!$BT$3:$BT$5</xm:f>
          </x14:formula1>
          <xm:sqref>L228 L224</xm:sqref>
        </x14:dataValidation>
        <x14:dataValidation type="list" allowBlank="1" showInputMessage="1" showErrorMessage="1">
          <x14:formula1>
            <xm:f>'選択(非表示)'!$CI$3:$CI$8</xm:f>
          </x14:formula1>
          <xm:sqref>L114 L126 L138 L150 L162</xm:sqref>
        </x14:dataValidation>
        <x14:dataValidation type="list" allowBlank="1" showInputMessage="1" showErrorMessage="1">
          <x14:formula1>
            <xm:f>'選択(非表示)'!$CF$3:$CF$10</xm:f>
          </x14:formula1>
          <xm:sqref>L113 L125 L137 L149 L161</xm:sqref>
        </x14:dataValidation>
        <x14:dataValidation type="list" allowBlank="1" showInputMessage="1" showErrorMessage="1">
          <x14:formula1>
            <xm:f>'選択(非表示)'!$CL$3:$CL$5</xm:f>
          </x14:formula1>
          <xm:sqref>L123 L135 L147 L159 L171</xm:sqref>
        </x14:dataValidation>
        <x14:dataValidation type="list" allowBlank="1" showInputMessage="1">
          <x14:formula1>
            <xm:f>'選択(非表示)'!$CO$3:$CO$5</xm:f>
          </x14:formula1>
          <xm:sqref>L124 L136 L148 L160 L172</xm:sqref>
        </x14:dataValidation>
        <x14:dataValidation type="list" allowBlank="1" showInputMessage="1">
          <x14:formula1>
            <xm:f>'選択(非表示)'!$EM$3:$EM$4</xm:f>
          </x14:formula1>
          <xm:sqref>L110</xm:sqref>
        </x14:dataValidation>
        <x14:dataValidation type="list" allowBlank="1" showInputMessage="1" showErrorMessage="1">
          <x14:formula1>
            <xm:f>'選択(非表示)'!$EC$3:$EC$5</xm:f>
          </x14:formula1>
          <xm:sqref>L331 L276</xm:sqref>
        </x14:dataValidation>
        <x14:dataValidation type="list" imeMode="disabled" operator="equal" allowBlank="1" showInputMessage="1" showErrorMessage="1" errorTitle="年月" prompt="在職中の場合は入力不要です。">
          <x14:formula1>
            <xm:f>'選択(非表示)'!$E$3:$E$15</xm:f>
          </x14:formula1>
          <xm:sqref>L182 L187</xm:sqref>
        </x14:dataValidation>
        <x14:dataValidation type="list" imeMode="disabled" operator="equal" allowBlank="1" showInputMessage="1" prompt="個人応募は「999999」を選択してください">
          <x14:formula1>
            <xm:f>'選択(非表示)'!$W$3:$W$4</xm:f>
          </x14:formula1>
          <xm:sqref>L36</xm:sqref>
        </x14:dataValidation>
        <x14:dataValidation type="list" imeMode="disabled" operator="greaterThan" allowBlank="1" showInputMessage="1" showErrorMessage="1" errorTitle="生年月日" error="入力例に従って、正しく生年月日を入力してください。">
          <x14:formula1>
            <xm:f>'選択(非表示)'!$H$3:$H$34</xm:f>
          </x14:formula1>
          <xm:sqref>L21</xm:sqref>
        </x14:dataValidation>
        <x14:dataValidation type="list" allowBlank="1" showInputMessage="1" showErrorMessage="1">
          <x14:formula1>
            <xm:f>'選択(非表示)'!$DD$3:$DD$8</xm:f>
          </x14:formula1>
          <xm:sqref>L200</xm:sqref>
        </x14:dataValidation>
        <x14:dataValidation type="list" allowBlank="1" showInputMessage="1" showErrorMessage="1">
          <x14:formula1>
            <xm:f>'選択(非表示)'!$K$3:$K$5</xm:f>
          </x14:formula1>
          <xm:sqref>L23</xm:sqref>
        </x14:dataValidation>
        <x14:dataValidation type="list" allowBlank="1" showInputMessage="1" showErrorMessage="1">
          <x14:formula1>
            <xm:f>'選択(非表示)'!$N$3:$N$6</xm:f>
          </x14:formula1>
          <xm:sqref>L24</xm:sqref>
        </x14:dataValidation>
        <x14:dataValidation type="list" allowBlank="1" showInputMessage="1" showErrorMessage="1">
          <x14:formula1>
            <xm:f>'選択(非表示)'!$AO$3:$AO$5</xm:f>
          </x14:formula1>
          <xm:sqref>L89 L83</xm:sqref>
        </x14:dataValidation>
        <x14:dataValidation type="list" allowBlank="1" showInputMessage="1" showErrorMessage="1">
          <x14:formula1>
            <xm:f>'選択(非表示)'!$BB$3:$BB$6</xm:f>
          </x14:formula1>
          <xm:sqref>L100</xm:sqref>
        </x14:dataValidation>
        <x14:dataValidation type="list" allowBlank="1" showInputMessage="1" showErrorMessage="1">
          <x14:formula1>
            <xm:f>'選択(非表示)'!$BE$3:$BE$6</xm:f>
          </x14:formula1>
          <xm:sqref>L101</xm:sqref>
        </x14:dataValidation>
        <x14:dataValidation type="list" allowBlank="1" showInputMessage="1" showErrorMessage="1">
          <x14:formula1>
            <xm:f>'選択(非表示)'!$CC$3:$CC$6</xm:f>
          </x14:formula1>
          <xm:sqref>L233</xm:sqref>
        </x14:dataValidation>
        <x14:dataValidation type="list" allowBlank="1" showInputMessage="1" showErrorMessage="1">
          <x14:formula1>
            <xm:f>'選択(非表示)'!$CU$3:$CU$6</xm:f>
          </x14:formula1>
          <xm:sqref>L193</xm:sqref>
        </x14:dataValidation>
        <x14:dataValidation type="list" allowBlank="1" showInputMessage="1" showErrorMessage="1">
          <x14:formula1>
            <xm:f>'選択(非表示)'!$BN$3:$BN$7</xm:f>
          </x14:formula1>
          <xm:sqref>L222</xm:sqref>
        </x14:dataValidation>
        <x14:dataValidation type="list" allowBlank="1" showInputMessage="1" showErrorMessage="1">
          <x14:formula1>
            <xm:f>'選択(非表示)'!$T$3:$T$5</xm:f>
          </x14:formula1>
          <xm:sqref>L35</xm:sqref>
        </x14:dataValidation>
        <x14:dataValidation type="list" allowBlank="1" showInputMessage="1">
          <x14:formula1>
            <xm:f>'選択(非表示)'!$AF$3:$AF$4</xm:f>
          </x14:formula1>
          <xm:sqref>L54</xm:sqref>
        </x14:dataValidation>
        <x14:dataValidation type="list" allowBlank="1" showInputMessage="1" showErrorMessage="1">
          <x14:formula1>
            <xm:f>'選択(非表示)'!$AI$3:$AI$6</xm:f>
          </x14:formula1>
          <xm:sqref>L55</xm:sqref>
        </x14:dataValidation>
        <x14:dataValidation type="list" allowBlank="1" showInputMessage="1" showErrorMessage="1">
          <x14:formula1>
            <xm:f>'選択(非表示)'!$AU$3:$AU$5</xm:f>
          </x14:formula1>
          <xm:sqref>L90 L84</xm:sqref>
        </x14:dataValidation>
        <x14:dataValidation type="list" allowBlank="1" showInputMessage="1" showErrorMessage="1">
          <x14:formula1>
            <xm:f>'選択(非表示)'!$DD$4:$DD$9</xm:f>
          </x14:formula1>
          <xm:sqref>L197</xm:sqref>
        </x14:dataValidation>
        <x14:dataValidation type="list" imeMode="on" allowBlank="1" showInputMessage="1" showErrorMessage="1">
          <x14:formula1>
            <xm:f>'選択(非表示)'!$Q$4:$Q$5</xm:f>
          </x14:formula1>
          <xm:sqref>L26</xm:sqref>
        </x14:dataValidation>
        <x14:dataValidation type="list" allowBlank="1" showInputMessage="1" showErrorMessage="1">
          <x14:formula1>
            <xm:f>'選択(非表示)'!$AL$3:$AL$6</xm:f>
          </x14:formula1>
          <xm:sqref>L56:L57</xm:sqref>
        </x14:dataValidation>
        <x14:dataValidation type="list" allowBlank="1" showInputMessage="1" showErrorMessage="1">
          <x14:formula1>
            <xm:f>'選択(非表示)'!$BQ$3:$BQ$7</xm:f>
          </x14:formula1>
          <xm:sqref>L223</xm:sqref>
        </x14:dataValidation>
        <x14:dataValidation type="list" allowBlank="1" showInputMessage="1" showErrorMessage="1">
          <x14:formula1>
            <xm:f>'選択(非表示)'!$CC$3:$CC$5</xm:f>
          </x14:formula1>
          <xm:sqref>L235</xm:sqref>
        </x14:dataValidation>
        <x14:dataValidation type="list" allowBlank="1" showInputMessage="1" showErrorMessage="1">
          <x14:formula1>
            <xm:f>'選択(非表示)'!$BZ$3:$BZ$7</xm:f>
          </x14:formula1>
          <xm:sqref>L229</xm:sqref>
        </x14:dataValidation>
        <x14:dataValidation type="list" allowBlank="1" showInputMessage="1" showErrorMessage="1">
          <x14:formula1>
            <xm:f>'選択(非表示)'!$BH$3:$BH$4</xm:f>
          </x14:formula1>
          <xm:sqref>L103</xm:sqref>
        </x14:dataValidation>
        <x14:dataValidation type="list" allowBlank="1" showInputMessage="1" showErrorMessage="1">
          <x14:formula1>
            <xm:f>'選択(非表示)'!$CC$3:$CC$4</xm:f>
          </x14:formula1>
          <xm:sqref>L44:L53</xm:sqref>
        </x14:dataValidation>
        <x14:dataValidation type="list" imeMode="disabled" operator="equal" allowBlank="1" showInputMessage="1" showErrorMessage="1" errorTitle="生年月日" error="入力例に従って、正しく生年月日を入力してください。">
          <x14:formula1>
            <xm:f>'選択(非表示)'!$B$3:$B$24</xm:f>
          </x14:formula1>
          <xm:sqref>L19</xm:sqref>
        </x14:dataValidation>
        <x14:dataValidation type="list" imeMode="disabled" operator="greaterThan" allowBlank="1" showInputMessage="1" showErrorMessage="1" errorTitle="生年月日" error="入力例に従って、正しく生年月日を入力してください。">
          <x14:formula1>
            <xm:f>'選択(非表示)'!$E$3:$E$15</xm:f>
          </x14:formula1>
          <xm:sqref>L20</xm:sqref>
        </x14:dataValidation>
        <x14:dataValidation type="list" allowBlank="1" showInputMessage="1" showErrorMessage="1">
          <x14:formula1>
            <xm:f>'選択(非表示)'!$E$3:$E$15</xm:f>
          </x14:formula1>
          <xm:sqref>L263 L316 L318 L261</xm:sqref>
        </x14:dataValidation>
        <x14:dataValidation type="list" imeMode="disabled" operator="equal" allowBlank="1" showInputMessage="1" showErrorMessage="1">
          <x14:formula1>
            <xm:f>'選択(非表示)'!$E$3:$E$15</xm:f>
          </x14:formula1>
          <xm:sqref>L118 L166 L154 L132 L144 L130 L142 L156 L168 L120</xm:sqref>
        </x14:dataValidation>
        <x14:dataValidation type="list" imeMode="disabled" operator="equal" allowBlank="1" showInputMessage="1" showErrorMessage="1" errorTitle="年月">
          <x14:formula1>
            <xm:f>'選択(非表示)'!$E$3:$E$15</xm:f>
          </x14:formula1>
          <xm:sqref>L175 L185 L180</xm:sqref>
        </x14:dataValidation>
        <x14:dataValidation type="list" imeMode="disabled" operator="equal" allowBlank="1" showInputMessage="1" showErrorMessage="1" errorTitle="年月" prompt="在職中の場合は入力不要です">
          <x14:formula1>
            <xm:f>'選択(非表示)'!$E$3:$E$15</xm:f>
          </x14:formula1>
          <xm:sqref>L177</xm:sqref>
        </x14:dataValidation>
        <x14:dataValidation type="list" allowBlank="1" showInputMessage="1" showErrorMessage="1">
          <x14:formula1>
            <xm:f>'選択(非表示)'!$DG$3:$DG$10</xm:f>
          </x14:formula1>
          <xm:sqref>L209 L206</xm:sqref>
        </x14:dataValidation>
        <x14:dataValidation type="list" allowBlank="1" showInputMessage="1" showErrorMessage="1">
          <x14:formula1>
            <xm:f>'選択(非表示)'!$BW$3:$BW$5</xm:f>
          </x14:formula1>
          <xm:sqref>L225</xm:sqref>
        </x14:dataValidation>
        <x14:dataValidation type="list" imeMode="disabled" operator="equal" allowBlank="1" showInputMessage="1" showErrorMessage="1" errorTitle="年" prompt="西暦4桁を入力してください">
          <x14:formula1>
            <xm:f>'選択(非表示)'!$E$3:$E$15</xm:f>
          </x14:formula1>
          <xm:sqref>L112</xm:sqref>
        </x14:dataValidation>
        <x14:dataValidation type="list" allowBlank="1" showInputMessage="1" showErrorMessage="1">
          <x14:formula1>
            <xm:f>'選択(非表示)'!$DZ$3:$DZ$6</xm:f>
          </x14:formula1>
          <xm:sqref>L330 L275</xm:sqref>
        </x14:dataValidation>
        <x14:dataValidation type="list" allowBlank="1" showInputMessage="1" showErrorMessage="1">
          <x14:formula1>
            <xm:f>'選択(非表示)'!$EG$3:$EG$6</xm:f>
          </x14:formula1>
          <xm:sqref>L333 L278</xm:sqref>
        </x14:dataValidation>
        <x14:dataValidation type="list" imeMode="disabled" allowBlank="1" showInputMessage="1" showErrorMessage="1">
          <x14:formula1>
            <xm:f>'選択(非表示)'!$EP$3:$EP$5</xm:f>
          </x14:formula1>
          <xm:sqref>L240</xm:sqref>
        </x14:dataValidation>
        <x14:dataValidation type="list" allowBlank="1" showInputMessage="1">
          <x14:formula1>
            <xm:f>'選択(非表示)'!$ES$3:$ES$4</xm:f>
          </x14:formula1>
          <xm:sqref>L231 L227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G223"/>
  <sheetViews>
    <sheetView showGridLines="0" view="pageBreakPreview" zoomScaleNormal="100" zoomScaleSheetLayoutView="100" workbookViewId="0">
      <selection activeCell="X2" sqref="X2"/>
    </sheetView>
  </sheetViews>
  <sheetFormatPr defaultColWidth="9" defaultRowHeight="12" x14ac:dyDescent="0.15"/>
  <cols>
    <col min="1" max="1" width="8.5" style="1" customWidth="1"/>
    <col min="2" max="2" width="3.75" style="1" customWidth="1"/>
    <col min="3" max="3" width="5.375" style="1" customWidth="1"/>
    <col min="4" max="4" width="6.375" style="1" customWidth="1"/>
    <col min="5" max="5" width="5.375" style="1" customWidth="1"/>
    <col min="6" max="7" width="5.125" style="1" customWidth="1"/>
    <col min="8" max="22" width="4.875" style="1" customWidth="1"/>
    <col min="23" max="23" width="6.75" style="1" customWidth="1"/>
    <col min="24" max="24" width="4.75" style="1" customWidth="1"/>
    <col min="25" max="16384" width="9" style="1"/>
  </cols>
  <sheetData>
    <row r="1" spans="1:24" ht="66" customHeight="1" thickBot="1" x14ac:dyDescent="0.2">
      <c r="A1" s="928" t="s">
        <v>194</v>
      </c>
      <c r="B1" s="928"/>
      <c r="C1" s="928"/>
      <c r="D1" s="928"/>
      <c r="E1" s="928"/>
    </row>
    <row r="2" spans="1:24" ht="14.25" customHeight="1" x14ac:dyDescent="0.15">
      <c r="C2" s="764" t="s">
        <v>195</v>
      </c>
      <c r="D2" s="765"/>
      <c r="E2" s="765"/>
      <c r="F2" s="768" t="str">
        <f>入力シート!L12&amp;""</f>
        <v/>
      </c>
      <c r="G2" s="769"/>
      <c r="H2" s="769"/>
      <c r="I2" s="770"/>
      <c r="J2" s="3"/>
      <c r="K2" s="3"/>
      <c r="L2" s="774" t="s">
        <v>196</v>
      </c>
      <c r="M2" s="774"/>
      <c r="N2" s="791" t="str">
        <f>入力シート!L13&amp;""</f>
        <v/>
      </c>
      <c r="O2" s="791"/>
      <c r="P2" s="791"/>
      <c r="Q2" s="791" t="str">
        <f>入力シート!L14&amp;""</f>
        <v/>
      </c>
      <c r="R2" s="791"/>
      <c r="S2" s="791"/>
      <c r="T2" s="32"/>
      <c r="U2" s="734" t="str">
        <f>IF(入力シート!L41="",入力シート!L40,入力シート!L41)&amp;""</f>
        <v>専門分野コードを入力してください</v>
      </c>
      <c r="V2" s="735"/>
      <c r="W2" s="736"/>
    </row>
    <row r="3" spans="1:24" ht="13.5" customHeight="1" thickBot="1" x14ac:dyDescent="0.2">
      <c r="C3" s="766"/>
      <c r="D3" s="767"/>
      <c r="E3" s="767"/>
      <c r="F3" s="771"/>
      <c r="G3" s="772"/>
      <c r="H3" s="772"/>
      <c r="I3" s="773"/>
      <c r="J3" s="3"/>
      <c r="K3" s="3"/>
      <c r="L3" s="775"/>
      <c r="M3" s="775"/>
      <c r="N3" s="792"/>
      <c r="O3" s="792"/>
      <c r="P3" s="792"/>
      <c r="Q3" s="792"/>
      <c r="R3" s="792"/>
      <c r="S3" s="792"/>
      <c r="T3" s="32"/>
      <c r="U3" s="642"/>
      <c r="V3" s="643"/>
      <c r="W3" s="737"/>
    </row>
    <row r="4" spans="1:24" ht="5.0999999999999996" customHeight="1" x14ac:dyDescent="0.15">
      <c r="C4" s="3"/>
      <c r="D4" s="3"/>
      <c r="E4" s="3"/>
      <c r="F4" s="3"/>
      <c r="G4" s="3"/>
      <c r="H4" s="3"/>
      <c r="I4" s="3"/>
      <c r="J4" s="3"/>
      <c r="K4" s="3"/>
      <c r="L4" s="3"/>
      <c r="M4" s="3"/>
      <c r="N4" s="3"/>
      <c r="O4" s="3"/>
      <c r="P4" s="3"/>
      <c r="Q4" s="3"/>
      <c r="R4" s="3"/>
      <c r="S4" s="3"/>
      <c r="T4" s="3"/>
      <c r="U4" s="3"/>
      <c r="V4" s="3"/>
      <c r="W4" s="3"/>
    </row>
    <row r="5" spans="1:24" x14ac:dyDescent="0.15">
      <c r="C5" s="3"/>
      <c r="D5" s="6"/>
      <c r="E5" s="6"/>
      <c r="F5" s="6"/>
      <c r="G5" s="6"/>
      <c r="H5" s="6"/>
      <c r="I5" s="6"/>
      <c r="J5" s="6"/>
      <c r="K5" s="6"/>
      <c r="L5" s="6"/>
      <c r="M5" s="6"/>
      <c r="N5" s="6"/>
      <c r="O5" s="6"/>
      <c r="P5" s="6"/>
      <c r="Q5" s="6"/>
      <c r="R5" s="6"/>
      <c r="S5" s="6"/>
      <c r="T5" s="3"/>
      <c r="U5" s="3"/>
      <c r="V5" s="3"/>
      <c r="W5" s="3"/>
    </row>
    <row r="6" spans="1:24" ht="6.75" customHeight="1" x14ac:dyDescent="0.15">
      <c r="C6" s="3"/>
      <c r="D6" s="3"/>
      <c r="E6" s="3"/>
      <c r="F6" s="3"/>
      <c r="G6" s="3"/>
      <c r="H6" s="3"/>
      <c r="I6" s="3"/>
      <c r="J6" s="3"/>
      <c r="K6" s="3"/>
      <c r="L6" s="3"/>
      <c r="M6" s="3"/>
      <c r="N6" s="3"/>
      <c r="O6" s="3"/>
      <c r="P6" s="3"/>
      <c r="Q6" s="3"/>
      <c r="R6" s="3"/>
      <c r="S6" s="3"/>
      <c r="T6" s="7"/>
      <c r="U6" s="3"/>
      <c r="V6" s="3"/>
      <c r="W6" s="3"/>
    </row>
    <row r="7" spans="1:24" ht="6.75" customHeight="1" x14ac:dyDescent="0.15">
      <c r="C7" s="7"/>
      <c r="D7" s="824" t="s">
        <v>1345</v>
      </c>
      <c r="E7" s="824"/>
      <c r="F7" s="824"/>
      <c r="G7" s="824"/>
      <c r="H7" s="824"/>
      <c r="I7" s="824"/>
      <c r="J7" s="824"/>
      <c r="K7" s="824"/>
      <c r="L7" s="824"/>
      <c r="M7" s="824"/>
      <c r="N7" s="824"/>
      <c r="O7" s="824"/>
      <c r="P7" s="824"/>
      <c r="Q7" s="824"/>
      <c r="R7" s="824"/>
      <c r="S7" s="824"/>
      <c r="T7" s="7"/>
      <c r="U7" s="7"/>
      <c r="V7" s="7"/>
      <c r="W7" s="7"/>
    </row>
    <row r="8" spans="1:24" ht="12.75" customHeight="1" x14ac:dyDescent="0.15">
      <c r="C8" s="7"/>
      <c r="D8" s="824"/>
      <c r="E8" s="824"/>
      <c r="F8" s="824"/>
      <c r="G8" s="824"/>
      <c r="H8" s="824"/>
      <c r="I8" s="824"/>
      <c r="J8" s="824"/>
      <c r="K8" s="824"/>
      <c r="L8" s="824"/>
      <c r="M8" s="824"/>
      <c r="N8" s="824"/>
      <c r="O8" s="824"/>
      <c r="P8" s="824"/>
      <c r="Q8" s="824"/>
      <c r="R8" s="824"/>
      <c r="S8" s="824"/>
      <c r="T8" s="7"/>
      <c r="U8" s="7"/>
      <c r="V8" s="7"/>
      <c r="W8" s="7"/>
      <c r="X8" s="8"/>
    </row>
    <row r="9" spans="1:24" ht="9" customHeight="1" x14ac:dyDescent="0.15">
      <c r="C9" s="4"/>
      <c r="D9" s="4"/>
      <c r="E9" s="4"/>
      <c r="F9" s="4"/>
      <c r="G9" s="4"/>
      <c r="H9" s="4"/>
      <c r="I9" s="4"/>
      <c r="J9" s="4"/>
      <c r="K9" s="4"/>
      <c r="L9" s="4"/>
      <c r="M9" s="4"/>
      <c r="N9" s="4"/>
      <c r="O9" s="4"/>
      <c r="P9" s="4"/>
      <c r="Q9" s="4"/>
      <c r="R9" s="4"/>
      <c r="S9" s="4"/>
      <c r="T9" s="4"/>
      <c r="U9" s="4"/>
      <c r="V9" s="4"/>
      <c r="W9" s="4"/>
    </row>
    <row r="10" spans="1:24" ht="6" customHeight="1" x14ac:dyDescent="0.15">
      <c r="C10" s="4"/>
      <c r="D10" s="4"/>
      <c r="E10" s="4"/>
      <c r="F10" s="4"/>
      <c r="G10" s="4"/>
      <c r="H10" s="4"/>
      <c r="I10" s="4"/>
      <c r="J10" s="4"/>
      <c r="K10" s="4"/>
      <c r="L10" s="4"/>
      <c r="M10" s="4"/>
      <c r="N10" s="4"/>
      <c r="O10" s="4"/>
      <c r="P10" s="4"/>
      <c r="Q10" s="4"/>
      <c r="R10" s="4"/>
      <c r="S10" s="4"/>
      <c r="T10" s="4"/>
      <c r="U10" s="4"/>
      <c r="V10" s="4"/>
      <c r="W10" s="4"/>
    </row>
    <row r="11" spans="1:24" ht="3" customHeight="1" x14ac:dyDescent="0.15">
      <c r="B11" s="11"/>
      <c r="C11" s="3"/>
      <c r="D11" s="3"/>
      <c r="E11" s="3"/>
      <c r="F11" s="3"/>
      <c r="G11" s="3"/>
      <c r="H11" s="3"/>
      <c r="I11" s="3"/>
      <c r="J11" s="3"/>
      <c r="K11" s="3"/>
      <c r="L11" s="3"/>
      <c r="M11" s="3"/>
      <c r="N11" s="3"/>
      <c r="O11" s="3"/>
      <c r="P11" s="3"/>
      <c r="Q11" s="3"/>
      <c r="R11" s="3"/>
      <c r="S11" s="3"/>
      <c r="T11" s="3"/>
      <c r="U11" s="3"/>
      <c r="V11" s="3"/>
      <c r="W11" s="3"/>
      <c r="X11" s="8"/>
    </row>
    <row r="12" spans="1:24" ht="6.75" customHeight="1" thickBot="1" x14ac:dyDescent="0.2">
      <c r="B12" s="11"/>
      <c r="C12" s="3"/>
      <c r="D12" s="3"/>
      <c r="E12" s="3"/>
      <c r="F12" s="3"/>
      <c r="G12" s="3"/>
      <c r="H12" s="3"/>
      <c r="I12" s="3"/>
      <c r="J12" s="3"/>
      <c r="K12" s="3"/>
      <c r="L12" s="3"/>
      <c r="M12" s="3"/>
      <c r="N12" s="3"/>
      <c r="O12" s="3"/>
      <c r="P12" s="3"/>
      <c r="Q12" s="3"/>
      <c r="R12" s="3"/>
      <c r="S12" s="3"/>
      <c r="T12" s="3"/>
      <c r="U12" s="3"/>
      <c r="V12" s="3"/>
      <c r="W12" s="3"/>
    </row>
    <row r="13" spans="1:24" ht="15" customHeight="1" x14ac:dyDescent="0.15">
      <c r="B13" s="11" t="s">
        <v>20</v>
      </c>
      <c r="C13" s="825" t="s">
        <v>197</v>
      </c>
      <c r="D13" s="826"/>
      <c r="E13" s="826"/>
      <c r="F13" s="827" t="str">
        <f>入力シート!L15&amp;""</f>
        <v/>
      </c>
      <c r="G13" s="827"/>
      <c r="H13" s="827"/>
      <c r="I13" s="827"/>
      <c r="J13" s="827"/>
      <c r="K13" s="827"/>
      <c r="L13" s="827"/>
      <c r="M13" s="828" t="str">
        <f>入力シート!L16&amp;""</f>
        <v/>
      </c>
      <c r="N13" s="828"/>
      <c r="O13" s="828"/>
      <c r="P13" s="828"/>
      <c r="Q13" s="828"/>
      <c r="R13" s="828"/>
      <c r="S13" s="829"/>
      <c r="T13" s="3"/>
      <c r="U13" s="581" t="s">
        <v>1465</v>
      </c>
      <c r="V13" s="581"/>
      <c r="W13" s="3"/>
    </row>
    <row r="14" spans="1:24" ht="15" customHeight="1" x14ac:dyDescent="0.15">
      <c r="B14" s="11"/>
      <c r="C14" s="659" t="s">
        <v>196</v>
      </c>
      <c r="D14" s="628"/>
      <c r="E14" s="628"/>
      <c r="F14" s="600" t="str">
        <f>入力シート!L13&amp;""</f>
        <v/>
      </c>
      <c r="G14" s="600"/>
      <c r="H14" s="600"/>
      <c r="I14" s="600"/>
      <c r="J14" s="600"/>
      <c r="K14" s="600"/>
      <c r="L14" s="600"/>
      <c r="M14" s="847" t="str">
        <f>入力シート!L14&amp;""</f>
        <v/>
      </c>
      <c r="N14" s="847"/>
      <c r="O14" s="847"/>
      <c r="P14" s="847"/>
      <c r="Q14" s="847"/>
      <c r="R14" s="847"/>
      <c r="S14" s="848"/>
      <c r="T14" s="3"/>
      <c r="W14" s="3"/>
    </row>
    <row r="15" spans="1:24" ht="15" customHeight="1" x14ac:dyDescent="0.15">
      <c r="B15" s="11"/>
      <c r="C15" s="659"/>
      <c r="D15" s="628"/>
      <c r="E15" s="628"/>
      <c r="F15" s="600"/>
      <c r="G15" s="600"/>
      <c r="H15" s="600"/>
      <c r="I15" s="600"/>
      <c r="J15" s="600"/>
      <c r="K15" s="600"/>
      <c r="L15" s="600"/>
      <c r="M15" s="847"/>
      <c r="N15" s="847"/>
      <c r="O15" s="847"/>
      <c r="P15" s="847"/>
      <c r="Q15" s="847"/>
      <c r="R15" s="847"/>
      <c r="S15" s="848"/>
      <c r="T15" s="3"/>
      <c r="U15" s="3"/>
      <c r="V15" s="3"/>
      <c r="W15" s="3"/>
    </row>
    <row r="16" spans="1:24" ht="15" customHeight="1" x14ac:dyDescent="0.15">
      <c r="B16" s="11"/>
      <c r="C16" s="659" t="s">
        <v>198</v>
      </c>
      <c r="D16" s="628"/>
      <c r="E16" s="628"/>
      <c r="F16" s="600" t="str">
        <f>入力シート!L17&amp;""</f>
        <v/>
      </c>
      <c r="G16" s="600"/>
      <c r="H16" s="600"/>
      <c r="I16" s="600"/>
      <c r="J16" s="600"/>
      <c r="K16" s="600"/>
      <c r="L16" s="600"/>
      <c r="M16" s="847" t="str">
        <f>入力シート!L18&amp;""</f>
        <v/>
      </c>
      <c r="N16" s="847"/>
      <c r="O16" s="847"/>
      <c r="P16" s="847"/>
      <c r="Q16" s="847"/>
      <c r="R16" s="847"/>
      <c r="S16" s="848"/>
      <c r="T16" s="3"/>
      <c r="U16" s="3"/>
      <c r="V16" s="3"/>
      <c r="W16" s="3"/>
    </row>
    <row r="17" spans="2:23" ht="15" customHeight="1" thickBot="1" x14ac:dyDescent="0.2">
      <c r="B17" s="11"/>
      <c r="C17" s="660"/>
      <c r="D17" s="661"/>
      <c r="E17" s="661"/>
      <c r="F17" s="602"/>
      <c r="G17" s="602"/>
      <c r="H17" s="602"/>
      <c r="I17" s="602"/>
      <c r="J17" s="602"/>
      <c r="K17" s="602"/>
      <c r="L17" s="602"/>
      <c r="M17" s="849"/>
      <c r="N17" s="849"/>
      <c r="O17" s="849"/>
      <c r="P17" s="849"/>
      <c r="Q17" s="849"/>
      <c r="R17" s="849"/>
      <c r="S17" s="850"/>
      <c r="T17" s="3"/>
      <c r="U17" s="3"/>
      <c r="V17" s="3"/>
      <c r="W17" s="3"/>
    </row>
    <row r="18" spans="2:23" ht="5.0999999999999996" customHeight="1" thickBot="1" x14ac:dyDescent="0.2">
      <c r="B18" s="11"/>
      <c r="C18" s="3"/>
      <c r="D18" s="3"/>
      <c r="E18" s="3"/>
      <c r="F18" s="3"/>
      <c r="G18" s="3"/>
      <c r="H18" s="3"/>
      <c r="I18" s="3"/>
      <c r="J18" s="3"/>
      <c r="K18" s="3"/>
      <c r="L18" s="3"/>
      <c r="M18" s="3"/>
      <c r="N18" s="3"/>
      <c r="O18" s="3"/>
      <c r="P18" s="3"/>
      <c r="Q18" s="3"/>
      <c r="R18" s="3"/>
      <c r="S18" s="3"/>
      <c r="T18" s="3"/>
      <c r="U18" s="3"/>
      <c r="V18" s="3"/>
      <c r="W18" s="3"/>
    </row>
    <row r="19" spans="2:23" ht="15" customHeight="1" x14ac:dyDescent="0.15">
      <c r="B19" s="11" t="s">
        <v>199</v>
      </c>
      <c r="C19" s="657" t="s">
        <v>200</v>
      </c>
      <c r="D19" s="658"/>
      <c r="E19" s="658"/>
      <c r="F19" s="618" t="str">
        <f>入力シート!L24&amp;""</f>
        <v/>
      </c>
      <c r="G19" s="618"/>
      <c r="H19" s="618"/>
      <c r="I19" s="618"/>
      <c r="J19" s="618"/>
      <c r="K19" s="618"/>
      <c r="L19" s="618"/>
      <c r="M19" s="851" t="str">
        <f>入力シート!L25&amp;""</f>
        <v/>
      </c>
      <c r="N19" s="851"/>
      <c r="O19" s="851"/>
      <c r="P19" s="851"/>
      <c r="Q19" s="851"/>
      <c r="R19" s="851"/>
      <c r="S19" s="851"/>
      <c r="T19" s="851"/>
      <c r="U19" s="851"/>
      <c r="V19" s="851"/>
      <c r="W19" s="852"/>
    </row>
    <row r="20" spans="2:23" ht="15" customHeight="1" x14ac:dyDescent="0.15">
      <c r="B20" s="11"/>
      <c r="C20" s="659"/>
      <c r="D20" s="628"/>
      <c r="E20" s="628"/>
      <c r="F20" s="605"/>
      <c r="G20" s="605"/>
      <c r="H20" s="605"/>
      <c r="I20" s="605"/>
      <c r="J20" s="605"/>
      <c r="K20" s="605"/>
      <c r="L20" s="605"/>
      <c r="M20" s="853"/>
      <c r="N20" s="853"/>
      <c r="O20" s="853"/>
      <c r="P20" s="853"/>
      <c r="Q20" s="853"/>
      <c r="R20" s="853"/>
      <c r="S20" s="853"/>
      <c r="T20" s="853"/>
      <c r="U20" s="853"/>
      <c r="V20" s="853"/>
      <c r="W20" s="854"/>
    </row>
    <row r="21" spans="2:23" ht="15" customHeight="1" x14ac:dyDescent="0.15">
      <c r="B21" s="11"/>
      <c r="C21" s="659" t="s">
        <v>201</v>
      </c>
      <c r="D21" s="628"/>
      <c r="E21" s="628"/>
      <c r="F21" s="900" t="str">
        <f>入力シート!L19&amp;""</f>
        <v/>
      </c>
      <c r="G21" s="901"/>
      <c r="H21" s="886" t="s">
        <v>735</v>
      </c>
      <c r="I21" s="884" t="str">
        <f>入力シート!L20&amp;""</f>
        <v/>
      </c>
      <c r="J21" s="886" t="s">
        <v>736</v>
      </c>
      <c r="K21" s="884" t="str">
        <f>入力シート!L21&amp;""</f>
        <v/>
      </c>
      <c r="L21" s="886" t="s">
        <v>737</v>
      </c>
      <c r="M21" s="810" t="s">
        <v>1438</v>
      </c>
      <c r="N21" s="810"/>
      <c r="O21" s="810"/>
      <c r="P21" s="810"/>
      <c r="Q21" s="810"/>
      <c r="R21" s="810"/>
      <c r="S21" s="810"/>
      <c r="T21" s="863" t="str">
        <f>入力シート!L22&amp;""</f>
        <v/>
      </c>
      <c r="U21" s="863"/>
      <c r="V21" s="628" t="s">
        <v>202</v>
      </c>
      <c r="W21" s="904"/>
    </row>
    <row r="22" spans="2:23" ht="15" customHeight="1" x14ac:dyDescent="0.15">
      <c r="B22" s="11"/>
      <c r="C22" s="659"/>
      <c r="D22" s="628"/>
      <c r="E22" s="628"/>
      <c r="F22" s="902"/>
      <c r="G22" s="903"/>
      <c r="H22" s="887"/>
      <c r="I22" s="885"/>
      <c r="J22" s="887"/>
      <c r="K22" s="885"/>
      <c r="L22" s="887"/>
      <c r="M22" s="810"/>
      <c r="N22" s="810"/>
      <c r="O22" s="810"/>
      <c r="P22" s="810"/>
      <c r="Q22" s="810"/>
      <c r="R22" s="810"/>
      <c r="S22" s="810"/>
      <c r="T22" s="863"/>
      <c r="U22" s="863"/>
      <c r="V22" s="628"/>
      <c r="W22" s="904"/>
    </row>
    <row r="23" spans="2:23" ht="15" customHeight="1" x14ac:dyDescent="0.15">
      <c r="B23" s="11"/>
      <c r="C23" s="659" t="s">
        <v>203</v>
      </c>
      <c r="D23" s="628"/>
      <c r="E23" s="628"/>
      <c r="F23" s="9" t="s">
        <v>204</v>
      </c>
      <c r="G23" s="898" t="str">
        <f>入力シート!L27&amp;""</f>
        <v/>
      </c>
      <c r="H23" s="898"/>
      <c r="I23" s="898"/>
      <c r="J23" s="898"/>
      <c r="K23" s="898"/>
      <c r="L23" s="898"/>
      <c r="M23" s="898"/>
      <c r="N23" s="898"/>
      <c r="O23" s="898"/>
      <c r="P23" s="898"/>
      <c r="Q23" s="898"/>
      <c r="R23" s="898"/>
      <c r="S23" s="898"/>
      <c r="T23" s="898"/>
      <c r="U23" s="898"/>
      <c r="V23" s="898"/>
      <c r="W23" s="899"/>
    </row>
    <row r="24" spans="2:23" ht="15" customHeight="1" x14ac:dyDescent="0.15">
      <c r="B24" s="11"/>
      <c r="C24" s="659"/>
      <c r="D24" s="628"/>
      <c r="E24" s="628"/>
      <c r="F24" s="605" t="str">
        <f>入力シート!L28&amp;""</f>
        <v/>
      </c>
      <c r="G24" s="605"/>
      <c r="H24" s="605"/>
      <c r="I24" s="605"/>
      <c r="J24" s="605"/>
      <c r="K24" s="605"/>
      <c r="L24" s="605"/>
      <c r="M24" s="605"/>
      <c r="N24" s="605"/>
      <c r="O24" s="605"/>
      <c r="P24" s="605"/>
      <c r="Q24" s="605"/>
      <c r="R24" s="605"/>
      <c r="S24" s="605"/>
      <c r="T24" s="605"/>
      <c r="U24" s="605"/>
      <c r="V24" s="605"/>
      <c r="W24" s="606"/>
    </row>
    <row r="25" spans="2:23" ht="15" customHeight="1" x14ac:dyDescent="0.15">
      <c r="B25" s="11"/>
      <c r="C25" s="659"/>
      <c r="D25" s="628"/>
      <c r="E25" s="628"/>
      <c r="F25" s="605"/>
      <c r="G25" s="605"/>
      <c r="H25" s="605"/>
      <c r="I25" s="605"/>
      <c r="J25" s="605"/>
      <c r="K25" s="605"/>
      <c r="L25" s="605"/>
      <c r="M25" s="605"/>
      <c r="N25" s="605"/>
      <c r="O25" s="605"/>
      <c r="P25" s="605"/>
      <c r="Q25" s="605"/>
      <c r="R25" s="605"/>
      <c r="S25" s="605"/>
      <c r="T25" s="605"/>
      <c r="U25" s="605"/>
      <c r="V25" s="605"/>
      <c r="W25" s="606"/>
    </row>
    <row r="26" spans="2:23" ht="15" customHeight="1" x14ac:dyDescent="0.15">
      <c r="B26" s="11"/>
      <c r="C26" s="809" t="s">
        <v>967</v>
      </c>
      <c r="D26" s="810"/>
      <c r="E26" s="810"/>
      <c r="F26" s="605" t="str">
        <f>入力シート!L29&amp;""</f>
        <v/>
      </c>
      <c r="G26" s="605"/>
      <c r="H26" s="605"/>
      <c r="I26" s="605"/>
      <c r="J26" s="605"/>
      <c r="K26" s="605"/>
      <c r="L26" s="807"/>
      <c r="M26" s="841" t="s">
        <v>968</v>
      </c>
      <c r="N26" s="810"/>
      <c r="O26" s="810"/>
      <c r="P26" s="662" t="str">
        <f>入力シート!L30&amp;""</f>
        <v/>
      </c>
      <c r="Q26" s="663"/>
      <c r="R26" s="663"/>
      <c r="S26" s="663"/>
      <c r="T26" s="663"/>
      <c r="U26" s="663"/>
      <c r="V26" s="663"/>
      <c r="W26" s="664"/>
    </row>
    <row r="27" spans="2:23" ht="15" customHeight="1" thickBot="1" x14ac:dyDescent="0.2">
      <c r="B27" s="11"/>
      <c r="C27" s="811"/>
      <c r="D27" s="812"/>
      <c r="E27" s="812"/>
      <c r="F27" s="608"/>
      <c r="G27" s="608"/>
      <c r="H27" s="608"/>
      <c r="I27" s="608"/>
      <c r="J27" s="608"/>
      <c r="K27" s="608"/>
      <c r="L27" s="823"/>
      <c r="M27" s="812"/>
      <c r="N27" s="812"/>
      <c r="O27" s="812"/>
      <c r="P27" s="738"/>
      <c r="Q27" s="612"/>
      <c r="R27" s="612"/>
      <c r="S27" s="612"/>
      <c r="T27" s="612"/>
      <c r="U27" s="612"/>
      <c r="V27" s="612"/>
      <c r="W27" s="613"/>
    </row>
    <row r="28" spans="2:23" ht="11.1" customHeight="1" thickBot="1" x14ac:dyDescent="0.2">
      <c r="B28" s="11"/>
      <c r="C28" s="4"/>
      <c r="D28" s="4"/>
      <c r="E28" s="4"/>
      <c r="F28" s="4"/>
      <c r="G28" s="4"/>
      <c r="H28" s="4"/>
      <c r="I28" s="4"/>
      <c r="J28" s="4"/>
      <c r="K28" s="4"/>
      <c r="L28" s="4"/>
      <c r="M28" s="4"/>
      <c r="N28" s="4"/>
      <c r="O28" s="4"/>
      <c r="P28" s="4"/>
      <c r="Q28" s="4"/>
      <c r="R28" s="4"/>
      <c r="S28" s="4"/>
      <c r="T28" s="4"/>
      <c r="U28" s="4"/>
      <c r="V28" s="4"/>
      <c r="W28" s="4"/>
    </row>
    <row r="29" spans="2:23" ht="15" customHeight="1" x14ac:dyDescent="0.15">
      <c r="B29" s="11" t="s">
        <v>62</v>
      </c>
      <c r="C29" s="645" t="s">
        <v>205</v>
      </c>
      <c r="D29" s="646"/>
      <c r="E29" s="647"/>
      <c r="F29" s="639" t="str">
        <f>入力シート!L35&amp;""</f>
        <v/>
      </c>
      <c r="G29" s="640"/>
      <c r="H29" s="640"/>
      <c r="I29" s="640"/>
      <c r="J29" s="813"/>
      <c r="K29" s="814" t="s">
        <v>206</v>
      </c>
      <c r="L29" s="815"/>
      <c r="M29" s="818" t="str">
        <f>入力シート!L36&amp;""</f>
        <v/>
      </c>
      <c r="N29" s="819"/>
      <c r="O29" s="822" t="str">
        <f>入力シート!L37&amp;""</f>
        <v/>
      </c>
      <c r="P29" s="610"/>
      <c r="Q29" s="610"/>
      <c r="R29" s="610"/>
      <c r="S29" s="610"/>
      <c r="T29" s="610"/>
      <c r="U29" s="610"/>
      <c r="V29" s="610"/>
      <c r="W29" s="611"/>
    </row>
    <row r="30" spans="2:23" ht="15" customHeight="1" x14ac:dyDescent="0.15">
      <c r="B30" s="11"/>
      <c r="C30" s="784"/>
      <c r="D30" s="785"/>
      <c r="E30" s="788"/>
      <c r="F30" s="642"/>
      <c r="G30" s="643"/>
      <c r="H30" s="643"/>
      <c r="I30" s="643"/>
      <c r="J30" s="737"/>
      <c r="K30" s="816"/>
      <c r="L30" s="817"/>
      <c r="M30" s="820"/>
      <c r="N30" s="821"/>
      <c r="O30" s="669"/>
      <c r="P30" s="670"/>
      <c r="Q30" s="670"/>
      <c r="R30" s="670"/>
      <c r="S30" s="670"/>
      <c r="T30" s="670"/>
      <c r="U30" s="670"/>
      <c r="V30" s="670"/>
      <c r="W30" s="700"/>
    </row>
    <row r="31" spans="2:23" ht="15" customHeight="1" x14ac:dyDescent="0.15">
      <c r="B31" s="11"/>
      <c r="C31" s="782" t="s">
        <v>207</v>
      </c>
      <c r="D31" s="783"/>
      <c r="E31" s="793"/>
      <c r="F31" s="734" t="str">
        <f>IF(入力シート!L41="",入力シート!L40,入力シート!L41)&amp;""</f>
        <v>専門分野コードを入力してください</v>
      </c>
      <c r="G31" s="735"/>
      <c r="H31" s="735"/>
      <c r="I31" s="735"/>
      <c r="J31" s="736"/>
      <c r="K31" s="794" t="s">
        <v>208</v>
      </c>
      <c r="L31" s="793"/>
      <c r="M31" s="662" t="str">
        <f>入力シート!L39&amp;""</f>
        <v>専門分野コードを入力してください</v>
      </c>
      <c r="N31" s="663"/>
      <c r="O31" s="663"/>
      <c r="P31" s="663"/>
      <c r="Q31" s="663"/>
      <c r="R31" s="663"/>
      <c r="S31" s="663"/>
      <c r="T31" s="663"/>
      <c r="U31" s="663"/>
      <c r="V31" s="663"/>
      <c r="W31" s="664"/>
    </row>
    <row r="32" spans="2:23" ht="15" customHeight="1" x14ac:dyDescent="0.15">
      <c r="B32" s="11"/>
      <c r="C32" s="784"/>
      <c r="D32" s="785"/>
      <c r="E32" s="788"/>
      <c r="F32" s="642"/>
      <c r="G32" s="643"/>
      <c r="H32" s="643"/>
      <c r="I32" s="643"/>
      <c r="J32" s="737"/>
      <c r="K32" s="787"/>
      <c r="L32" s="788"/>
      <c r="M32" s="669"/>
      <c r="N32" s="670"/>
      <c r="O32" s="670"/>
      <c r="P32" s="670"/>
      <c r="Q32" s="670"/>
      <c r="R32" s="670"/>
      <c r="S32" s="670"/>
      <c r="T32" s="670"/>
      <c r="U32" s="670"/>
      <c r="V32" s="670"/>
      <c r="W32" s="700"/>
    </row>
    <row r="33" spans="1:23" ht="20.100000000000001" customHeight="1" x14ac:dyDescent="0.15">
      <c r="B33" s="11"/>
      <c r="C33" s="754" t="s">
        <v>1335</v>
      </c>
      <c r="D33" s="628"/>
      <c r="E33" s="628"/>
      <c r="F33" s="883" t="str">
        <f>入力シート!L42&amp;""</f>
        <v/>
      </c>
      <c r="G33" s="883"/>
      <c r="H33" s="883"/>
      <c r="I33" s="883"/>
      <c r="J33" s="883"/>
      <c r="K33" s="883"/>
      <c r="L33" s="883"/>
      <c r="M33" s="883"/>
      <c r="N33" s="883"/>
      <c r="O33" s="883"/>
      <c r="P33" s="883"/>
      <c r="Q33" s="883"/>
      <c r="R33" s="883"/>
      <c r="S33" s="883"/>
      <c r="T33" s="883"/>
      <c r="U33" s="883"/>
      <c r="V33" s="883"/>
      <c r="W33" s="883"/>
    </row>
    <row r="34" spans="1:23" ht="20.100000000000001" customHeight="1" x14ac:dyDescent="0.15">
      <c r="B34" s="11"/>
      <c r="C34" s="628"/>
      <c r="D34" s="628"/>
      <c r="E34" s="628"/>
      <c r="F34" s="883"/>
      <c r="G34" s="883"/>
      <c r="H34" s="883"/>
      <c r="I34" s="883"/>
      <c r="J34" s="883"/>
      <c r="K34" s="883"/>
      <c r="L34" s="883"/>
      <c r="M34" s="883"/>
      <c r="N34" s="883"/>
      <c r="O34" s="883"/>
      <c r="P34" s="883"/>
      <c r="Q34" s="883"/>
      <c r="R34" s="883"/>
      <c r="S34" s="883"/>
      <c r="T34" s="883"/>
      <c r="U34" s="883"/>
      <c r="V34" s="883"/>
      <c r="W34" s="883"/>
    </row>
    <row r="35" spans="1:23" ht="20.100000000000001" customHeight="1" x14ac:dyDescent="0.15">
      <c r="B35" s="11"/>
      <c r="C35" s="628"/>
      <c r="D35" s="628"/>
      <c r="E35" s="628"/>
      <c r="F35" s="883"/>
      <c r="G35" s="883"/>
      <c r="H35" s="883"/>
      <c r="I35" s="883"/>
      <c r="J35" s="883"/>
      <c r="K35" s="883"/>
      <c r="L35" s="883"/>
      <c r="M35" s="883"/>
      <c r="N35" s="883"/>
      <c r="O35" s="883"/>
      <c r="P35" s="883"/>
      <c r="Q35" s="883"/>
      <c r="R35" s="883"/>
      <c r="S35" s="883"/>
      <c r="T35" s="883"/>
      <c r="U35" s="883"/>
      <c r="V35" s="883"/>
      <c r="W35" s="883"/>
    </row>
    <row r="36" spans="1:23" ht="11.1" customHeight="1" thickBot="1" x14ac:dyDescent="0.2">
      <c r="B36" s="11"/>
      <c r="C36" s="4"/>
      <c r="D36" s="4"/>
      <c r="E36" s="4"/>
      <c r="F36" s="4"/>
      <c r="G36" s="4"/>
      <c r="H36" s="4"/>
      <c r="I36" s="4"/>
      <c r="J36" s="4"/>
      <c r="K36" s="4"/>
      <c r="L36" s="4"/>
      <c r="M36" s="4"/>
      <c r="N36" s="4"/>
      <c r="O36" s="4"/>
      <c r="P36" s="4"/>
      <c r="Q36" s="4"/>
      <c r="R36" s="4"/>
      <c r="S36" s="4"/>
      <c r="T36" s="4"/>
      <c r="U36" s="4"/>
      <c r="V36" s="4"/>
      <c r="W36" s="4"/>
    </row>
    <row r="37" spans="1:23" ht="15" customHeight="1" x14ac:dyDescent="0.15">
      <c r="A37" s="29"/>
      <c r="B37" s="30" t="s">
        <v>209</v>
      </c>
      <c r="C37" s="795" t="s">
        <v>1470</v>
      </c>
      <c r="D37" s="796"/>
      <c r="E37" s="797"/>
      <c r="F37" s="804" t="str">
        <f>入力シート!L43&amp;""</f>
        <v/>
      </c>
      <c r="G37" s="805"/>
      <c r="H37" s="805"/>
      <c r="I37" s="805"/>
      <c r="J37" s="805"/>
      <c r="K37" s="805"/>
      <c r="L37" s="805"/>
      <c r="M37" s="805"/>
      <c r="N37" s="805"/>
      <c r="O37" s="805"/>
      <c r="P37" s="805"/>
      <c r="Q37" s="805"/>
      <c r="R37" s="805"/>
      <c r="S37" s="805"/>
      <c r="T37" s="805"/>
      <c r="U37" s="805"/>
      <c r="V37" s="805"/>
      <c r="W37" s="806"/>
    </row>
    <row r="38" spans="1:23" ht="15" customHeight="1" x14ac:dyDescent="0.15">
      <c r="A38" s="29"/>
      <c r="B38" s="30"/>
      <c r="C38" s="798"/>
      <c r="D38" s="799"/>
      <c r="E38" s="800"/>
      <c r="F38" s="669"/>
      <c r="G38" s="670"/>
      <c r="H38" s="670"/>
      <c r="I38" s="670"/>
      <c r="J38" s="670"/>
      <c r="K38" s="670"/>
      <c r="L38" s="670"/>
      <c r="M38" s="670"/>
      <c r="N38" s="670"/>
      <c r="O38" s="670"/>
      <c r="P38" s="670"/>
      <c r="Q38" s="670"/>
      <c r="R38" s="670"/>
      <c r="S38" s="670"/>
      <c r="T38" s="670"/>
      <c r="U38" s="670"/>
      <c r="V38" s="670"/>
      <c r="W38" s="700"/>
    </row>
    <row r="39" spans="1:23" ht="15" customHeight="1" x14ac:dyDescent="0.15">
      <c r="A39" s="29"/>
      <c r="B39" s="30"/>
      <c r="C39" s="798"/>
      <c r="D39" s="799"/>
      <c r="E39" s="800"/>
      <c r="F39" s="669"/>
      <c r="G39" s="670"/>
      <c r="H39" s="670"/>
      <c r="I39" s="670"/>
      <c r="J39" s="670"/>
      <c r="K39" s="670"/>
      <c r="L39" s="670"/>
      <c r="M39" s="670"/>
      <c r="N39" s="670"/>
      <c r="O39" s="670"/>
      <c r="P39" s="670"/>
      <c r="Q39" s="670"/>
      <c r="R39" s="670"/>
      <c r="S39" s="670"/>
      <c r="T39" s="670"/>
      <c r="U39" s="670"/>
      <c r="V39" s="670"/>
      <c r="W39" s="700"/>
    </row>
    <row r="40" spans="1:23" ht="15" customHeight="1" x14ac:dyDescent="0.15">
      <c r="B40" s="11"/>
      <c r="C40" s="801"/>
      <c r="D40" s="802"/>
      <c r="E40" s="803"/>
      <c r="F40" s="807"/>
      <c r="G40" s="627"/>
      <c r="H40" s="627"/>
      <c r="I40" s="627"/>
      <c r="J40" s="627"/>
      <c r="K40" s="627"/>
      <c r="L40" s="627"/>
      <c r="M40" s="627"/>
      <c r="N40" s="627"/>
      <c r="O40" s="627"/>
      <c r="P40" s="627"/>
      <c r="Q40" s="627"/>
      <c r="R40" s="627"/>
      <c r="S40" s="627"/>
      <c r="T40" s="627"/>
      <c r="U40" s="627"/>
      <c r="V40" s="627"/>
      <c r="W40" s="808"/>
    </row>
    <row r="41" spans="1:23" ht="15" customHeight="1" x14ac:dyDescent="0.15">
      <c r="B41" s="11"/>
      <c r="C41" s="801" t="s">
        <v>211</v>
      </c>
      <c r="D41" s="802"/>
      <c r="E41" s="803"/>
      <c r="F41" s="807" t="str">
        <f>入力シート!L54&amp;""</f>
        <v/>
      </c>
      <c r="G41" s="627"/>
      <c r="H41" s="627"/>
      <c r="I41" s="627"/>
      <c r="J41" s="627"/>
      <c r="K41" s="627"/>
      <c r="L41" s="627"/>
      <c r="M41" s="627"/>
      <c r="N41" s="627"/>
      <c r="O41" s="627"/>
      <c r="P41" s="627"/>
      <c r="Q41" s="627"/>
      <c r="R41" s="627"/>
      <c r="S41" s="627"/>
      <c r="T41" s="627"/>
      <c r="U41" s="627"/>
      <c r="V41" s="627"/>
      <c r="W41" s="808"/>
    </row>
    <row r="42" spans="1:23" ht="15" customHeight="1" x14ac:dyDescent="0.15">
      <c r="B42" s="11"/>
      <c r="C42" s="801"/>
      <c r="D42" s="802"/>
      <c r="E42" s="803"/>
      <c r="F42" s="807"/>
      <c r="G42" s="627"/>
      <c r="H42" s="627"/>
      <c r="I42" s="627"/>
      <c r="J42" s="627"/>
      <c r="K42" s="627"/>
      <c r="L42" s="627"/>
      <c r="M42" s="627"/>
      <c r="N42" s="627"/>
      <c r="O42" s="627"/>
      <c r="P42" s="627"/>
      <c r="Q42" s="627"/>
      <c r="R42" s="627"/>
      <c r="S42" s="627"/>
      <c r="T42" s="627"/>
      <c r="U42" s="627"/>
      <c r="V42" s="627"/>
      <c r="W42" s="808"/>
    </row>
    <row r="43" spans="1:23" ht="15" customHeight="1" x14ac:dyDescent="0.15">
      <c r="B43" s="11"/>
      <c r="C43" s="801"/>
      <c r="D43" s="802"/>
      <c r="E43" s="803"/>
      <c r="F43" s="807"/>
      <c r="G43" s="627"/>
      <c r="H43" s="627"/>
      <c r="I43" s="627"/>
      <c r="J43" s="627"/>
      <c r="K43" s="627"/>
      <c r="L43" s="627"/>
      <c r="M43" s="627"/>
      <c r="N43" s="627"/>
      <c r="O43" s="627"/>
      <c r="P43" s="627"/>
      <c r="Q43" s="627"/>
      <c r="R43" s="627"/>
      <c r="S43" s="627"/>
      <c r="T43" s="627"/>
      <c r="U43" s="627"/>
      <c r="V43" s="627"/>
      <c r="W43" s="808"/>
    </row>
    <row r="44" spans="1:23" ht="15" customHeight="1" x14ac:dyDescent="0.15">
      <c r="B44" s="11"/>
      <c r="C44" s="801"/>
      <c r="D44" s="802"/>
      <c r="E44" s="803"/>
      <c r="F44" s="807"/>
      <c r="G44" s="627"/>
      <c r="H44" s="627"/>
      <c r="I44" s="627"/>
      <c r="J44" s="627"/>
      <c r="K44" s="627"/>
      <c r="L44" s="627"/>
      <c r="M44" s="627"/>
      <c r="N44" s="627"/>
      <c r="O44" s="627"/>
      <c r="P44" s="627"/>
      <c r="Q44" s="627"/>
      <c r="R44" s="627"/>
      <c r="S44" s="627"/>
      <c r="T44" s="627"/>
      <c r="U44" s="627"/>
      <c r="V44" s="627"/>
      <c r="W44" s="808"/>
    </row>
    <row r="45" spans="1:23" ht="15" customHeight="1" x14ac:dyDescent="0.15">
      <c r="B45" s="11"/>
      <c r="C45" s="870" t="s">
        <v>1336</v>
      </c>
      <c r="D45" s="871"/>
      <c r="E45" s="871"/>
      <c r="F45" s="841" t="s">
        <v>128</v>
      </c>
      <c r="G45" s="841"/>
      <c r="H45" s="880" t="str">
        <f>入力シート!L55&amp;""</f>
        <v/>
      </c>
      <c r="I45" s="880"/>
      <c r="J45" s="880"/>
      <c r="K45" s="880"/>
      <c r="L45" s="841" t="s">
        <v>134</v>
      </c>
      <c r="M45" s="841"/>
      <c r="N45" s="880" t="str">
        <f>入力シート!L56&amp;""</f>
        <v/>
      </c>
      <c r="O45" s="880"/>
      <c r="P45" s="880"/>
      <c r="Q45" s="880"/>
      <c r="R45" s="841" t="s">
        <v>212</v>
      </c>
      <c r="S45" s="841"/>
      <c r="T45" s="855" t="str">
        <f>入力シート!L57&amp;""</f>
        <v/>
      </c>
      <c r="U45" s="856"/>
      <c r="V45" s="856"/>
      <c r="W45" s="861"/>
    </row>
    <row r="46" spans="1:23" ht="15" customHeight="1" x14ac:dyDescent="0.15">
      <c r="B46" s="11"/>
      <c r="C46" s="872"/>
      <c r="D46" s="873"/>
      <c r="E46" s="873"/>
      <c r="F46" s="841"/>
      <c r="G46" s="841"/>
      <c r="H46" s="881"/>
      <c r="I46" s="881"/>
      <c r="J46" s="881"/>
      <c r="K46" s="881"/>
      <c r="L46" s="841"/>
      <c r="M46" s="841"/>
      <c r="N46" s="881"/>
      <c r="O46" s="881"/>
      <c r="P46" s="881"/>
      <c r="Q46" s="881"/>
      <c r="R46" s="841"/>
      <c r="S46" s="841"/>
      <c r="T46" s="877"/>
      <c r="U46" s="878"/>
      <c r="V46" s="878"/>
      <c r="W46" s="879"/>
    </row>
    <row r="47" spans="1:23" ht="15" customHeight="1" thickBot="1" x14ac:dyDescent="0.2">
      <c r="B47" s="11"/>
      <c r="C47" s="874"/>
      <c r="D47" s="875"/>
      <c r="E47" s="875"/>
      <c r="F47" s="876"/>
      <c r="G47" s="876"/>
      <c r="H47" s="882"/>
      <c r="I47" s="882"/>
      <c r="J47" s="882"/>
      <c r="K47" s="882"/>
      <c r="L47" s="876"/>
      <c r="M47" s="876"/>
      <c r="N47" s="882"/>
      <c r="O47" s="882"/>
      <c r="P47" s="882"/>
      <c r="Q47" s="882"/>
      <c r="R47" s="876"/>
      <c r="S47" s="876"/>
      <c r="T47" s="858"/>
      <c r="U47" s="859"/>
      <c r="V47" s="859"/>
      <c r="W47" s="862"/>
    </row>
    <row r="48" spans="1:23" ht="11.1" customHeight="1" thickBot="1" x14ac:dyDescent="0.2">
      <c r="B48" s="11"/>
      <c r="C48" s="4"/>
      <c r="D48" s="4"/>
      <c r="E48" s="4"/>
      <c r="F48" s="4"/>
      <c r="G48" s="4"/>
      <c r="H48" s="4"/>
      <c r="I48" s="4"/>
      <c r="J48" s="4"/>
      <c r="K48" s="4"/>
      <c r="L48" s="4"/>
      <c r="M48" s="4"/>
      <c r="N48" s="4"/>
      <c r="O48" s="4"/>
      <c r="P48" s="4"/>
      <c r="Q48" s="4"/>
      <c r="R48" s="4"/>
      <c r="S48" s="4"/>
      <c r="T48" s="4"/>
      <c r="U48" s="4"/>
      <c r="V48" s="4"/>
      <c r="W48" s="4"/>
    </row>
    <row r="49" spans="2:23" ht="15" customHeight="1" x14ac:dyDescent="0.15">
      <c r="B49" s="11" t="s">
        <v>93</v>
      </c>
      <c r="C49" s="864" t="s">
        <v>213</v>
      </c>
      <c r="D49" s="865"/>
      <c r="E49" s="866"/>
      <c r="F49" s="720" t="str">
        <f>入力シート!L71&amp;""</f>
        <v/>
      </c>
      <c r="G49" s="721"/>
      <c r="H49" s="721"/>
      <c r="I49" s="721"/>
      <c r="J49" s="721"/>
      <c r="K49" s="721"/>
      <c r="L49" s="721"/>
      <c r="M49" s="720" t="str">
        <f>入力シート!L72&amp;""</f>
        <v/>
      </c>
      <c r="N49" s="721"/>
      <c r="O49" s="721"/>
      <c r="P49" s="721"/>
      <c r="Q49" s="721"/>
      <c r="R49" s="722"/>
      <c r="S49" s="720" t="str">
        <f>入力シート!L73&amp;""</f>
        <v/>
      </c>
      <c r="T49" s="721"/>
      <c r="U49" s="721"/>
      <c r="V49" s="721"/>
      <c r="W49" s="726"/>
    </row>
    <row r="50" spans="2:23" ht="15" customHeight="1" x14ac:dyDescent="0.15">
      <c r="B50" s="11"/>
      <c r="C50" s="867"/>
      <c r="D50" s="868"/>
      <c r="E50" s="869"/>
      <c r="F50" s="723"/>
      <c r="G50" s="724"/>
      <c r="H50" s="724"/>
      <c r="I50" s="724"/>
      <c r="J50" s="724"/>
      <c r="K50" s="724"/>
      <c r="L50" s="724"/>
      <c r="M50" s="723"/>
      <c r="N50" s="724"/>
      <c r="O50" s="724"/>
      <c r="P50" s="724"/>
      <c r="Q50" s="724"/>
      <c r="R50" s="725"/>
      <c r="S50" s="723"/>
      <c r="T50" s="724"/>
      <c r="U50" s="724"/>
      <c r="V50" s="724"/>
      <c r="W50" s="727"/>
    </row>
    <row r="51" spans="2:23" ht="15" customHeight="1" x14ac:dyDescent="0.15">
      <c r="B51" s="11"/>
      <c r="C51" s="867" t="s">
        <v>214</v>
      </c>
      <c r="D51" s="868"/>
      <c r="E51" s="869"/>
      <c r="F51" s="855" t="str">
        <f>入力シート!L75&amp;""</f>
        <v/>
      </c>
      <c r="G51" s="856"/>
      <c r="H51" s="856"/>
      <c r="I51" s="856"/>
      <c r="J51" s="856"/>
      <c r="K51" s="856"/>
      <c r="L51" s="856"/>
      <c r="M51" s="855" t="str">
        <f>入力シート!L76&amp;""</f>
        <v/>
      </c>
      <c r="N51" s="856"/>
      <c r="O51" s="856"/>
      <c r="P51" s="856"/>
      <c r="Q51" s="856"/>
      <c r="R51" s="857"/>
      <c r="S51" s="855" t="str">
        <f>入力シート!L77&amp;""</f>
        <v/>
      </c>
      <c r="T51" s="856"/>
      <c r="U51" s="856"/>
      <c r="V51" s="856"/>
      <c r="W51" s="861"/>
    </row>
    <row r="52" spans="2:23" ht="15" customHeight="1" thickBot="1" x14ac:dyDescent="0.2">
      <c r="B52" s="11"/>
      <c r="C52" s="894"/>
      <c r="D52" s="895"/>
      <c r="E52" s="896"/>
      <c r="F52" s="858"/>
      <c r="G52" s="859"/>
      <c r="H52" s="859"/>
      <c r="I52" s="859"/>
      <c r="J52" s="859"/>
      <c r="K52" s="859"/>
      <c r="L52" s="859"/>
      <c r="M52" s="858"/>
      <c r="N52" s="859"/>
      <c r="O52" s="859"/>
      <c r="P52" s="859"/>
      <c r="Q52" s="859"/>
      <c r="R52" s="860"/>
      <c r="S52" s="858"/>
      <c r="T52" s="859"/>
      <c r="U52" s="859"/>
      <c r="V52" s="859"/>
      <c r="W52" s="862"/>
    </row>
    <row r="53" spans="2:23" ht="11.1" customHeight="1" thickBot="1" x14ac:dyDescent="0.2">
      <c r="B53" s="11"/>
      <c r="C53" s="4"/>
      <c r="D53" s="4"/>
      <c r="E53" s="4"/>
      <c r="F53" s="4"/>
      <c r="G53" s="4"/>
      <c r="H53" s="4"/>
      <c r="I53" s="4"/>
      <c r="J53" s="4"/>
      <c r="K53" s="4"/>
      <c r="L53" s="4"/>
      <c r="M53" s="4"/>
      <c r="N53" s="4"/>
      <c r="O53" s="4"/>
      <c r="P53" s="4"/>
      <c r="Q53" s="4"/>
      <c r="R53" s="4"/>
      <c r="S53" s="4"/>
      <c r="T53" s="4"/>
      <c r="U53" s="4"/>
      <c r="V53" s="4"/>
      <c r="W53" s="4"/>
    </row>
    <row r="54" spans="2:23" ht="15" customHeight="1" x14ac:dyDescent="0.15">
      <c r="B54" s="11" t="s">
        <v>215</v>
      </c>
      <c r="C54" s="842" t="s">
        <v>216</v>
      </c>
      <c r="D54" s="832"/>
      <c r="E54" s="832"/>
      <c r="F54" s="832"/>
      <c r="G54" s="833"/>
      <c r="H54" s="639" t="str">
        <f>IF(入力シート!L83="英語以外",入力シート!L85,入力シート!L83)&amp;""</f>
        <v/>
      </c>
      <c r="I54" s="640"/>
      <c r="J54" s="640"/>
      <c r="K54" s="640"/>
      <c r="L54" s="640"/>
      <c r="M54" s="640"/>
      <c r="N54" s="640"/>
      <c r="O54" s="813"/>
      <c r="P54" s="639" t="str">
        <f>IF(入力シート!L89="英語以外",入力シート!L91,入力シート!L89)&amp;""</f>
        <v/>
      </c>
      <c r="Q54" s="640"/>
      <c r="R54" s="640"/>
      <c r="S54" s="640"/>
      <c r="T54" s="640"/>
      <c r="U54" s="640"/>
      <c r="V54" s="640"/>
      <c r="W54" s="641"/>
    </row>
    <row r="55" spans="2:23" ht="15" customHeight="1" x14ac:dyDescent="0.15">
      <c r="B55" s="11"/>
      <c r="C55" s="798"/>
      <c r="D55" s="799"/>
      <c r="E55" s="799"/>
      <c r="F55" s="799"/>
      <c r="G55" s="800"/>
      <c r="H55" s="642"/>
      <c r="I55" s="643"/>
      <c r="J55" s="643"/>
      <c r="K55" s="643"/>
      <c r="L55" s="643"/>
      <c r="M55" s="643"/>
      <c r="N55" s="643"/>
      <c r="O55" s="737"/>
      <c r="P55" s="642"/>
      <c r="Q55" s="643"/>
      <c r="R55" s="643"/>
      <c r="S55" s="643"/>
      <c r="T55" s="643"/>
      <c r="U55" s="643"/>
      <c r="V55" s="643"/>
      <c r="W55" s="644"/>
    </row>
    <row r="56" spans="2:23" ht="15" customHeight="1" x14ac:dyDescent="0.15">
      <c r="B56" s="11"/>
      <c r="C56" s="843" t="s">
        <v>217</v>
      </c>
      <c r="D56" s="844"/>
      <c r="E56" s="844"/>
      <c r="F56" s="844"/>
      <c r="G56" s="845"/>
      <c r="H56" s="734" t="str">
        <f>IF(入力シート!L83="英語以外",入力シート!L86,入力シート!L84)&amp;""</f>
        <v/>
      </c>
      <c r="I56" s="735"/>
      <c r="J56" s="735"/>
      <c r="K56" s="735"/>
      <c r="L56" s="735"/>
      <c r="M56" s="735"/>
      <c r="N56" s="735"/>
      <c r="O56" s="735"/>
      <c r="P56" s="734" t="str">
        <f>IF(入力シート!L89="英語以外",入力シート!L92,入力シート!L90)&amp;""</f>
        <v/>
      </c>
      <c r="Q56" s="735"/>
      <c r="R56" s="735"/>
      <c r="S56" s="735"/>
      <c r="T56" s="735"/>
      <c r="U56" s="735"/>
      <c r="V56" s="735"/>
      <c r="W56" s="846"/>
    </row>
    <row r="57" spans="2:23" ht="15" customHeight="1" x14ac:dyDescent="0.15">
      <c r="B57" s="11"/>
      <c r="C57" s="798"/>
      <c r="D57" s="799"/>
      <c r="E57" s="799"/>
      <c r="F57" s="799"/>
      <c r="G57" s="800"/>
      <c r="H57" s="642"/>
      <c r="I57" s="643"/>
      <c r="J57" s="643"/>
      <c r="K57" s="643"/>
      <c r="L57" s="643"/>
      <c r="M57" s="643"/>
      <c r="N57" s="643"/>
      <c r="O57" s="643"/>
      <c r="P57" s="642"/>
      <c r="Q57" s="643"/>
      <c r="R57" s="643"/>
      <c r="S57" s="643"/>
      <c r="T57" s="643"/>
      <c r="U57" s="643"/>
      <c r="V57" s="643"/>
      <c r="W57" s="644"/>
    </row>
    <row r="58" spans="2:23" ht="15" customHeight="1" x14ac:dyDescent="0.15">
      <c r="B58" s="11"/>
      <c r="C58" s="782" t="s">
        <v>218</v>
      </c>
      <c r="D58" s="783"/>
      <c r="E58" s="783"/>
      <c r="F58" s="783"/>
      <c r="G58" s="793"/>
      <c r="H58" s="734" t="str">
        <f>入力シート!L87&amp;""</f>
        <v/>
      </c>
      <c r="I58" s="735"/>
      <c r="J58" s="735"/>
      <c r="K58" s="735"/>
      <c r="L58" s="735"/>
      <c r="M58" s="735"/>
      <c r="N58" s="735"/>
      <c r="O58" s="736"/>
      <c r="P58" s="734" t="str">
        <f>入力シート!L93&amp;""</f>
        <v/>
      </c>
      <c r="Q58" s="735"/>
      <c r="R58" s="735"/>
      <c r="S58" s="735"/>
      <c r="T58" s="735"/>
      <c r="U58" s="735"/>
      <c r="V58" s="735"/>
      <c r="W58" s="846"/>
    </row>
    <row r="59" spans="2:23" ht="15" customHeight="1" x14ac:dyDescent="0.15">
      <c r="B59" s="11"/>
      <c r="C59" s="784"/>
      <c r="D59" s="785"/>
      <c r="E59" s="785"/>
      <c r="F59" s="785"/>
      <c r="G59" s="788"/>
      <c r="H59" s="642"/>
      <c r="I59" s="643"/>
      <c r="J59" s="643"/>
      <c r="K59" s="643"/>
      <c r="L59" s="643"/>
      <c r="M59" s="643"/>
      <c r="N59" s="643"/>
      <c r="O59" s="737"/>
      <c r="P59" s="642"/>
      <c r="Q59" s="643"/>
      <c r="R59" s="643"/>
      <c r="S59" s="643"/>
      <c r="T59" s="643"/>
      <c r="U59" s="643"/>
      <c r="V59" s="643"/>
      <c r="W59" s="644"/>
    </row>
    <row r="60" spans="2:23" ht="15" customHeight="1" x14ac:dyDescent="0.15">
      <c r="B60" s="11"/>
      <c r="C60" s="782" t="s">
        <v>988</v>
      </c>
      <c r="D60" s="783"/>
      <c r="E60" s="783"/>
      <c r="F60" s="783"/>
      <c r="G60" s="793"/>
      <c r="H60" s="734" t="str">
        <f>入力シート!L88&amp;""</f>
        <v/>
      </c>
      <c r="I60" s="735"/>
      <c r="J60" s="735"/>
      <c r="K60" s="735"/>
      <c r="L60" s="735"/>
      <c r="M60" s="735"/>
      <c r="N60" s="735"/>
      <c r="O60" s="736"/>
      <c r="P60" s="734" t="str">
        <f>入力シート!L94&amp;""</f>
        <v/>
      </c>
      <c r="Q60" s="735"/>
      <c r="R60" s="735"/>
      <c r="S60" s="735"/>
      <c r="T60" s="735"/>
      <c r="U60" s="735"/>
      <c r="V60" s="735"/>
      <c r="W60" s="846"/>
    </row>
    <row r="61" spans="2:23" ht="15" customHeight="1" thickBot="1" x14ac:dyDescent="0.2">
      <c r="B61" s="11"/>
      <c r="C61" s="651"/>
      <c r="D61" s="652"/>
      <c r="E61" s="652"/>
      <c r="F61" s="652"/>
      <c r="G61" s="653"/>
      <c r="H61" s="906"/>
      <c r="I61" s="907"/>
      <c r="J61" s="907"/>
      <c r="K61" s="907"/>
      <c r="L61" s="907"/>
      <c r="M61" s="907"/>
      <c r="N61" s="907"/>
      <c r="O61" s="908"/>
      <c r="P61" s="906"/>
      <c r="Q61" s="907"/>
      <c r="R61" s="907"/>
      <c r="S61" s="907"/>
      <c r="T61" s="907"/>
      <c r="U61" s="907"/>
      <c r="V61" s="907"/>
      <c r="W61" s="909"/>
    </row>
    <row r="62" spans="2:23" ht="11.1" customHeight="1" thickBot="1" x14ac:dyDescent="0.2">
      <c r="B62" s="11"/>
      <c r="C62" s="4"/>
      <c r="D62" s="4"/>
      <c r="E62" s="4"/>
      <c r="F62" s="4"/>
      <c r="G62" s="4"/>
      <c r="H62" s="4"/>
      <c r="I62" s="4"/>
      <c r="J62" s="4"/>
      <c r="K62" s="4"/>
      <c r="L62" s="4"/>
      <c r="M62" s="4"/>
      <c r="N62" s="4"/>
      <c r="O62" s="4"/>
      <c r="P62" s="4"/>
      <c r="Q62" s="4"/>
      <c r="R62" s="4"/>
      <c r="S62" s="4"/>
      <c r="T62" s="4"/>
      <c r="U62" s="4"/>
      <c r="V62" s="4"/>
      <c r="W62" s="4"/>
    </row>
    <row r="63" spans="2:23" ht="15" customHeight="1" x14ac:dyDescent="0.15">
      <c r="B63" s="11" t="s">
        <v>109</v>
      </c>
      <c r="C63" s="839" t="s">
        <v>1090</v>
      </c>
      <c r="D63" s="840"/>
      <c r="E63" s="840"/>
      <c r="F63" s="614" t="str">
        <f>入力シート!L99&amp;""</f>
        <v/>
      </c>
      <c r="G63" s="614"/>
      <c r="H63" s="614"/>
      <c r="I63" s="614"/>
      <c r="J63" s="614"/>
      <c r="K63" s="614"/>
      <c r="L63" s="614"/>
      <c r="M63" s="614"/>
      <c r="N63" s="614"/>
      <c r="O63" s="614" t="str">
        <f>入力シート!L100&amp;""</f>
        <v/>
      </c>
      <c r="P63" s="614"/>
      <c r="Q63" s="614"/>
      <c r="R63" s="614"/>
      <c r="S63" s="614"/>
      <c r="T63" s="614"/>
      <c r="U63" s="614"/>
      <c r="V63" s="614"/>
      <c r="W63" s="929"/>
    </row>
    <row r="64" spans="2:23" ht="15" customHeight="1" x14ac:dyDescent="0.15">
      <c r="B64" s="11"/>
      <c r="C64" s="809"/>
      <c r="D64" s="841"/>
      <c r="E64" s="841"/>
      <c r="F64" s="905"/>
      <c r="G64" s="905"/>
      <c r="H64" s="905"/>
      <c r="I64" s="905"/>
      <c r="J64" s="905"/>
      <c r="K64" s="905"/>
      <c r="L64" s="905"/>
      <c r="M64" s="905"/>
      <c r="N64" s="905"/>
      <c r="O64" s="905"/>
      <c r="P64" s="905"/>
      <c r="Q64" s="905"/>
      <c r="R64" s="905"/>
      <c r="S64" s="905"/>
      <c r="T64" s="905"/>
      <c r="U64" s="905"/>
      <c r="V64" s="905"/>
      <c r="W64" s="930"/>
    </row>
    <row r="65" spans="2:23" ht="15" customHeight="1" x14ac:dyDescent="0.15">
      <c r="B65" s="11"/>
      <c r="C65" s="809" t="s">
        <v>1091</v>
      </c>
      <c r="D65" s="841"/>
      <c r="E65" s="841"/>
      <c r="F65" s="931" t="str">
        <f>入力シート!L101&amp;""</f>
        <v/>
      </c>
      <c r="G65" s="931"/>
      <c r="H65" s="931"/>
      <c r="I65" s="931"/>
      <c r="J65" s="931"/>
      <c r="K65" s="931"/>
      <c r="L65" s="931"/>
      <c r="M65" s="931"/>
      <c r="N65" s="931"/>
      <c r="O65" s="810" t="s">
        <v>219</v>
      </c>
      <c r="P65" s="810"/>
      <c r="Q65" s="810"/>
      <c r="R65" s="810"/>
      <c r="S65" s="905" t="str">
        <f>入力シート!L102&amp;""</f>
        <v/>
      </c>
      <c r="T65" s="905"/>
      <c r="U65" s="905"/>
      <c r="V65" s="905"/>
      <c r="W65" s="930"/>
    </row>
    <row r="66" spans="2:23" ht="15" customHeight="1" x14ac:dyDescent="0.15">
      <c r="B66" s="11"/>
      <c r="C66" s="809"/>
      <c r="D66" s="841"/>
      <c r="E66" s="841"/>
      <c r="F66" s="931"/>
      <c r="G66" s="931"/>
      <c r="H66" s="931"/>
      <c r="I66" s="931"/>
      <c r="J66" s="931"/>
      <c r="K66" s="931"/>
      <c r="L66" s="931"/>
      <c r="M66" s="931"/>
      <c r="N66" s="931"/>
      <c r="O66" s="810"/>
      <c r="P66" s="810"/>
      <c r="Q66" s="810"/>
      <c r="R66" s="810"/>
      <c r="S66" s="905"/>
      <c r="T66" s="905"/>
      <c r="U66" s="905"/>
      <c r="V66" s="905"/>
      <c r="W66" s="930"/>
    </row>
    <row r="67" spans="2:23" ht="15" customHeight="1" x14ac:dyDescent="0.15">
      <c r="B67" s="11"/>
      <c r="C67" s="588" t="s">
        <v>1118</v>
      </c>
      <c r="D67" s="589"/>
      <c r="E67" s="594"/>
      <c r="F67" s="728" t="str">
        <f>入力シート!$L103&amp;""</f>
        <v/>
      </c>
      <c r="G67" s="729"/>
      <c r="H67" s="729"/>
      <c r="I67" s="729"/>
      <c r="J67" s="729"/>
      <c r="K67" s="729"/>
      <c r="L67" s="729"/>
      <c r="M67" s="729"/>
      <c r="N67" s="729"/>
      <c r="O67" s="729"/>
      <c r="P67" s="729"/>
      <c r="Q67" s="729"/>
      <c r="R67" s="729"/>
      <c r="S67" s="729"/>
      <c r="T67" s="729"/>
      <c r="U67" s="729"/>
      <c r="V67" s="729"/>
      <c r="W67" s="730"/>
    </row>
    <row r="68" spans="2:23" ht="15" customHeight="1" thickBot="1" x14ac:dyDescent="0.2">
      <c r="B68" s="11"/>
      <c r="C68" s="591"/>
      <c r="D68" s="592"/>
      <c r="E68" s="595"/>
      <c r="F68" s="731"/>
      <c r="G68" s="732"/>
      <c r="H68" s="732"/>
      <c r="I68" s="732"/>
      <c r="J68" s="732"/>
      <c r="K68" s="732"/>
      <c r="L68" s="732"/>
      <c r="M68" s="732"/>
      <c r="N68" s="732"/>
      <c r="O68" s="732"/>
      <c r="P68" s="732"/>
      <c r="Q68" s="732"/>
      <c r="R68" s="732"/>
      <c r="S68" s="732"/>
      <c r="T68" s="732"/>
      <c r="U68" s="732"/>
      <c r="V68" s="732"/>
      <c r="W68" s="733"/>
    </row>
    <row r="69" spans="2:23" ht="15" customHeight="1" thickBot="1" x14ac:dyDescent="0.2"/>
    <row r="70" spans="2:23" ht="14.25" customHeight="1" x14ac:dyDescent="0.15">
      <c r="B70" s="11"/>
      <c r="C70" s="764" t="s">
        <v>195</v>
      </c>
      <c r="D70" s="765"/>
      <c r="E70" s="765"/>
      <c r="F70" s="768" t="str">
        <f>F2</f>
        <v/>
      </c>
      <c r="G70" s="769"/>
      <c r="H70" s="769"/>
      <c r="I70" s="770"/>
      <c r="J70" s="3"/>
      <c r="K70" s="3"/>
      <c r="L70" s="774" t="s">
        <v>196</v>
      </c>
      <c r="M70" s="774"/>
      <c r="N70" s="791" t="str">
        <f>入力シート!L13&amp;""</f>
        <v/>
      </c>
      <c r="O70" s="791"/>
      <c r="P70" s="791"/>
      <c r="Q70" s="791" t="str">
        <f>入力シート!L14&amp;""</f>
        <v/>
      </c>
      <c r="R70" s="791"/>
      <c r="S70" s="791"/>
      <c r="T70" s="32"/>
      <c r="U70" s="734" t="str">
        <f>IF(入力シート!L41="",入力シート!L40,入力シート!L41)&amp;""</f>
        <v>専門分野コードを入力してください</v>
      </c>
      <c r="V70" s="735"/>
      <c r="W70" s="736"/>
    </row>
    <row r="71" spans="2:23" ht="13.5" customHeight="1" thickBot="1" x14ac:dyDescent="0.2">
      <c r="B71" s="11"/>
      <c r="C71" s="766"/>
      <c r="D71" s="767"/>
      <c r="E71" s="767"/>
      <c r="F71" s="771"/>
      <c r="G71" s="772"/>
      <c r="H71" s="772"/>
      <c r="I71" s="773"/>
      <c r="J71" s="3"/>
      <c r="K71" s="3"/>
      <c r="L71" s="775"/>
      <c r="M71" s="775"/>
      <c r="N71" s="792"/>
      <c r="O71" s="792"/>
      <c r="P71" s="792"/>
      <c r="Q71" s="792"/>
      <c r="R71" s="792"/>
      <c r="S71" s="792"/>
      <c r="T71" s="32"/>
      <c r="U71" s="642"/>
      <c r="V71" s="643"/>
      <c r="W71" s="737"/>
    </row>
    <row r="72" spans="2:23" ht="5.0999999999999996" customHeight="1" x14ac:dyDescent="0.15">
      <c r="B72" s="11"/>
      <c r="C72" s="4"/>
      <c r="D72" s="4"/>
      <c r="E72" s="4"/>
      <c r="F72" s="4"/>
      <c r="G72" s="4"/>
      <c r="H72" s="4"/>
      <c r="I72" s="4"/>
      <c r="J72" s="4"/>
      <c r="K72" s="4"/>
      <c r="L72" s="4"/>
      <c r="M72" s="4"/>
      <c r="N72" s="4"/>
      <c r="O72" s="4"/>
      <c r="P72" s="4"/>
      <c r="Q72" s="4"/>
      <c r="R72" s="4"/>
      <c r="S72" s="4"/>
      <c r="T72" s="4"/>
      <c r="U72" s="4"/>
      <c r="V72" s="4"/>
      <c r="W72" s="4"/>
    </row>
    <row r="73" spans="2:23" ht="12.75" customHeight="1" x14ac:dyDescent="0.15">
      <c r="B73" s="11"/>
      <c r="C73" s="4"/>
      <c r="D73" s="4"/>
      <c r="E73" s="4"/>
      <c r="F73" s="4"/>
      <c r="G73" s="4"/>
      <c r="H73" s="4"/>
      <c r="I73" s="4"/>
      <c r="J73" s="4"/>
      <c r="K73" s="4"/>
      <c r="L73" s="4"/>
      <c r="M73" s="4"/>
      <c r="N73" s="4"/>
      <c r="O73" s="4"/>
      <c r="P73" s="4"/>
      <c r="Q73" s="4"/>
      <c r="R73" s="4"/>
      <c r="S73" s="4"/>
      <c r="T73" s="4"/>
      <c r="U73" s="4"/>
      <c r="V73" s="4"/>
      <c r="W73" s="4"/>
    </row>
    <row r="74" spans="2:23" ht="12.75" customHeight="1" x14ac:dyDescent="0.15">
      <c r="B74" s="11"/>
      <c r="C74" s="4"/>
      <c r="D74" s="4"/>
      <c r="E74" s="4"/>
      <c r="F74" s="4"/>
      <c r="G74" s="4"/>
      <c r="H74" s="4"/>
      <c r="I74" s="4"/>
      <c r="J74" s="4"/>
      <c r="K74" s="4"/>
      <c r="L74" s="4"/>
      <c r="M74" s="4"/>
      <c r="N74" s="4"/>
      <c r="O74" s="4"/>
      <c r="P74" s="4"/>
      <c r="Q74" s="4"/>
      <c r="R74" s="4"/>
      <c r="S74" s="4"/>
      <c r="T74" s="4"/>
      <c r="U74" s="4"/>
      <c r="V74" s="4"/>
      <c r="W74" s="4"/>
    </row>
    <row r="75" spans="2:23" ht="5.0999999999999996" customHeight="1" thickBot="1" x14ac:dyDescent="0.2">
      <c r="B75" s="11"/>
      <c r="C75" s="4"/>
      <c r="D75" s="4"/>
      <c r="E75" s="4"/>
      <c r="F75" s="4"/>
      <c r="G75" s="4"/>
      <c r="H75" s="4"/>
      <c r="I75" s="4"/>
      <c r="J75" s="4"/>
      <c r="K75" s="4"/>
      <c r="L75" s="4"/>
      <c r="M75" s="4"/>
      <c r="N75" s="4"/>
      <c r="O75" s="4"/>
      <c r="P75" s="4"/>
      <c r="Q75" s="4"/>
      <c r="R75" s="4"/>
      <c r="S75" s="4"/>
      <c r="T75" s="4"/>
      <c r="U75" s="4"/>
      <c r="V75" s="4"/>
      <c r="W75" s="4"/>
    </row>
    <row r="76" spans="2:23" ht="12.75" customHeight="1" x14ac:dyDescent="0.15">
      <c r="B76" s="11"/>
      <c r="C76" s="629" t="s">
        <v>220</v>
      </c>
      <c r="D76" s="630"/>
      <c r="E76" s="630"/>
      <c r="F76" s="630"/>
      <c r="G76" s="630"/>
      <c r="H76" s="630"/>
      <c r="I76" s="630"/>
      <c r="J76" s="630"/>
      <c r="K76" s="630"/>
      <c r="L76" s="630"/>
      <c r="M76" s="630"/>
      <c r="N76" s="630"/>
      <c r="O76" s="630"/>
      <c r="P76" s="630"/>
      <c r="Q76" s="630"/>
      <c r="R76" s="630"/>
      <c r="S76" s="630"/>
      <c r="T76" s="630"/>
      <c r="U76" s="630"/>
      <c r="V76" s="630"/>
      <c r="W76" s="631"/>
    </row>
    <row r="77" spans="2:23" ht="12.75" customHeight="1" thickBot="1" x14ac:dyDescent="0.2">
      <c r="B77" s="11"/>
      <c r="C77" s="632"/>
      <c r="D77" s="633"/>
      <c r="E77" s="633"/>
      <c r="F77" s="633"/>
      <c r="G77" s="633"/>
      <c r="H77" s="633"/>
      <c r="I77" s="633"/>
      <c r="J77" s="633"/>
      <c r="K77" s="633"/>
      <c r="L77" s="633"/>
      <c r="M77" s="633"/>
      <c r="N77" s="633"/>
      <c r="O77" s="633"/>
      <c r="P77" s="633"/>
      <c r="Q77" s="633"/>
      <c r="R77" s="633"/>
      <c r="S77" s="633"/>
      <c r="T77" s="633"/>
      <c r="U77" s="633"/>
      <c r="V77" s="633"/>
      <c r="W77" s="634"/>
    </row>
    <row r="78" spans="2:23" ht="5.0999999999999996" customHeight="1" thickBot="1" x14ac:dyDescent="0.2">
      <c r="B78" s="11"/>
      <c r="C78" s="4"/>
      <c r="D78" s="4"/>
      <c r="E78" s="4"/>
      <c r="F78" s="4"/>
      <c r="G78" s="4"/>
      <c r="H78" s="4"/>
      <c r="I78" s="4"/>
      <c r="J78" s="4"/>
      <c r="K78" s="4"/>
      <c r="L78" s="4"/>
      <c r="M78" s="4"/>
      <c r="N78" s="4"/>
      <c r="O78" s="4"/>
      <c r="P78" s="4"/>
      <c r="Q78" s="4"/>
      <c r="R78" s="4"/>
      <c r="S78" s="4"/>
      <c r="T78" s="4"/>
      <c r="U78" s="4"/>
      <c r="V78" s="4"/>
      <c r="W78" s="4"/>
    </row>
    <row r="79" spans="2:23" ht="15" customHeight="1" x14ac:dyDescent="0.15">
      <c r="B79" s="11" t="s">
        <v>117</v>
      </c>
      <c r="C79" s="645" t="s">
        <v>221</v>
      </c>
      <c r="D79" s="646"/>
      <c r="E79" s="647"/>
      <c r="F79" s="822" t="str">
        <f>入力シート!L110&amp;""</f>
        <v/>
      </c>
      <c r="G79" s="610"/>
      <c r="H79" s="610"/>
      <c r="I79" s="610"/>
      <c r="J79" s="610"/>
      <c r="K79" s="610"/>
      <c r="L79" s="610"/>
      <c r="M79" s="610"/>
      <c r="N79" s="830"/>
      <c r="O79" s="831" t="s">
        <v>222</v>
      </c>
      <c r="P79" s="832"/>
      <c r="Q79" s="832"/>
      <c r="R79" s="833"/>
      <c r="S79" s="818" t="str">
        <f>入力シート!L111&amp;""</f>
        <v/>
      </c>
      <c r="T79" s="934"/>
      <c r="U79" s="937" t="s">
        <v>735</v>
      </c>
      <c r="V79" s="934" t="str">
        <f>入力シート!L112&amp;""</f>
        <v/>
      </c>
      <c r="W79" s="939" t="s">
        <v>769</v>
      </c>
    </row>
    <row r="80" spans="2:23" ht="15" customHeight="1" thickBot="1" x14ac:dyDescent="0.2">
      <c r="B80" s="11"/>
      <c r="C80" s="651"/>
      <c r="D80" s="652"/>
      <c r="E80" s="653"/>
      <c r="F80" s="738"/>
      <c r="G80" s="612"/>
      <c r="H80" s="612"/>
      <c r="I80" s="612"/>
      <c r="J80" s="612"/>
      <c r="K80" s="612"/>
      <c r="L80" s="612"/>
      <c r="M80" s="612"/>
      <c r="N80" s="739"/>
      <c r="O80" s="834"/>
      <c r="P80" s="835"/>
      <c r="Q80" s="835"/>
      <c r="R80" s="836"/>
      <c r="S80" s="935"/>
      <c r="T80" s="936"/>
      <c r="U80" s="938"/>
      <c r="V80" s="936"/>
      <c r="W80" s="940"/>
    </row>
    <row r="81" spans="2:23" ht="5.0999999999999996" customHeight="1" thickBot="1" x14ac:dyDescent="0.2">
      <c r="B81" s="11"/>
      <c r="C81" s="4"/>
      <c r="D81" s="4"/>
      <c r="E81" s="4"/>
      <c r="F81" s="4"/>
      <c r="G81" s="4"/>
      <c r="H81" s="4"/>
      <c r="I81" s="4"/>
      <c r="J81" s="4"/>
      <c r="K81" s="4"/>
      <c r="L81" s="4"/>
      <c r="M81" s="4"/>
      <c r="N81" s="4"/>
      <c r="O81" s="4"/>
      <c r="P81" s="4"/>
      <c r="Q81" s="4"/>
      <c r="R81" s="4"/>
      <c r="S81" s="4"/>
      <c r="T81" s="4"/>
      <c r="U81" s="4"/>
      <c r="V81" s="4"/>
      <c r="W81" s="4"/>
    </row>
    <row r="82" spans="2:23" ht="12.75" customHeight="1" x14ac:dyDescent="0.15">
      <c r="B82" s="11" t="s">
        <v>119</v>
      </c>
      <c r="C82" s="657" t="s">
        <v>223</v>
      </c>
      <c r="D82" s="658"/>
      <c r="E82" s="658"/>
      <c r="F82" s="752" t="str">
        <f>入力シート!L113&amp;""</f>
        <v/>
      </c>
      <c r="G82" s="752"/>
      <c r="H82" s="752"/>
      <c r="I82" s="752"/>
      <c r="J82" s="752"/>
      <c r="K82" s="752"/>
      <c r="L82" s="752"/>
      <c r="M82" s="752"/>
      <c r="N82" s="752"/>
      <c r="O82" s="752" t="str">
        <f>入力シート!L114&amp;""</f>
        <v/>
      </c>
      <c r="P82" s="752"/>
      <c r="Q82" s="752"/>
      <c r="R82" s="752"/>
      <c r="S82" s="752"/>
      <c r="T82" s="752"/>
      <c r="U82" s="752"/>
      <c r="V82" s="752"/>
      <c r="W82" s="916"/>
    </row>
    <row r="83" spans="2:23" ht="12.75" customHeight="1" x14ac:dyDescent="0.15">
      <c r="B83" s="11"/>
      <c r="C83" s="659"/>
      <c r="D83" s="628"/>
      <c r="E83" s="628"/>
      <c r="F83" s="600"/>
      <c r="G83" s="600"/>
      <c r="H83" s="600"/>
      <c r="I83" s="600"/>
      <c r="J83" s="600"/>
      <c r="K83" s="600"/>
      <c r="L83" s="600"/>
      <c r="M83" s="600"/>
      <c r="N83" s="600"/>
      <c r="O83" s="600"/>
      <c r="P83" s="600"/>
      <c r="Q83" s="600"/>
      <c r="R83" s="600"/>
      <c r="S83" s="600"/>
      <c r="T83" s="600"/>
      <c r="U83" s="600"/>
      <c r="V83" s="600"/>
      <c r="W83" s="654"/>
    </row>
    <row r="84" spans="2:23" ht="12.75" customHeight="1" x14ac:dyDescent="0.15">
      <c r="B84" s="11"/>
      <c r="C84" s="659"/>
      <c r="D84" s="628"/>
      <c r="E84" s="628"/>
      <c r="F84" s="600" t="str">
        <f>入力シート!L115&amp;""</f>
        <v/>
      </c>
      <c r="G84" s="600"/>
      <c r="H84" s="600"/>
      <c r="I84" s="600"/>
      <c r="J84" s="600"/>
      <c r="K84" s="600"/>
      <c r="L84" s="600"/>
      <c r="M84" s="600"/>
      <c r="N84" s="600"/>
      <c r="O84" s="600" t="str">
        <f>入力シート!L116&amp;""</f>
        <v/>
      </c>
      <c r="P84" s="600"/>
      <c r="Q84" s="600"/>
      <c r="R84" s="600"/>
      <c r="S84" s="600"/>
      <c r="T84" s="600"/>
      <c r="U84" s="600"/>
      <c r="V84" s="600"/>
      <c r="W84" s="654"/>
    </row>
    <row r="85" spans="2:23" ht="12.75" customHeight="1" x14ac:dyDescent="0.15">
      <c r="B85" s="11"/>
      <c r="C85" s="659"/>
      <c r="D85" s="628"/>
      <c r="E85" s="628"/>
      <c r="F85" s="600"/>
      <c r="G85" s="600"/>
      <c r="H85" s="600"/>
      <c r="I85" s="600"/>
      <c r="J85" s="600"/>
      <c r="K85" s="600"/>
      <c r="L85" s="600"/>
      <c r="M85" s="600"/>
      <c r="N85" s="600"/>
      <c r="O85" s="600"/>
      <c r="P85" s="600"/>
      <c r="Q85" s="600"/>
      <c r="R85" s="600"/>
      <c r="S85" s="600"/>
      <c r="T85" s="600"/>
      <c r="U85" s="600"/>
      <c r="V85" s="600"/>
      <c r="W85" s="654"/>
    </row>
    <row r="86" spans="2:23" ht="12.75" customHeight="1" x14ac:dyDescent="0.15">
      <c r="B86" s="11"/>
      <c r="C86" s="659"/>
      <c r="D86" s="628"/>
      <c r="E86" s="628"/>
      <c r="F86" s="888" t="s">
        <v>224</v>
      </c>
      <c r="G86" s="889"/>
      <c r="H86" s="889"/>
      <c r="I86" s="889"/>
      <c r="J86" s="889"/>
      <c r="K86" s="889"/>
      <c r="L86" s="890"/>
      <c r="M86" s="638" t="str">
        <f>入力シート!L117&amp;""</f>
        <v/>
      </c>
      <c r="N86" s="638"/>
      <c r="O86" s="754" t="s">
        <v>735</v>
      </c>
      <c r="P86" s="753" t="str">
        <f>入力シート!L118&amp;""</f>
        <v/>
      </c>
      <c r="Q86" s="754" t="s">
        <v>743</v>
      </c>
      <c r="R86" s="837" t="s">
        <v>225</v>
      </c>
      <c r="S86" s="638" t="str">
        <f>入力シート!L119&amp;""</f>
        <v/>
      </c>
      <c r="T86" s="638"/>
      <c r="U86" s="754" t="s">
        <v>735</v>
      </c>
      <c r="V86" s="753" t="str">
        <f>入力シート!L120&amp;""</f>
        <v/>
      </c>
      <c r="W86" s="897" t="s">
        <v>743</v>
      </c>
    </row>
    <row r="87" spans="2:23" ht="12.75" customHeight="1" x14ac:dyDescent="0.15">
      <c r="B87" s="11"/>
      <c r="C87" s="659"/>
      <c r="D87" s="628"/>
      <c r="E87" s="628"/>
      <c r="F87" s="911"/>
      <c r="G87" s="912"/>
      <c r="H87" s="912"/>
      <c r="I87" s="912"/>
      <c r="J87" s="912"/>
      <c r="K87" s="912"/>
      <c r="L87" s="913"/>
      <c r="M87" s="638"/>
      <c r="N87" s="638"/>
      <c r="O87" s="754"/>
      <c r="P87" s="753"/>
      <c r="Q87" s="754"/>
      <c r="R87" s="838"/>
      <c r="S87" s="638"/>
      <c r="T87" s="638"/>
      <c r="U87" s="754"/>
      <c r="V87" s="753"/>
      <c r="W87" s="897"/>
    </row>
    <row r="88" spans="2:23" ht="12.75" customHeight="1" x14ac:dyDescent="0.15">
      <c r="B88" s="11"/>
      <c r="C88" s="659"/>
      <c r="D88" s="628"/>
      <c r="E88" s="628"/>
      <c r="F88" s="888" t="s">
        <v>226</v>
      </c>
      <c r="G88" s="889"/>
      <c r="H88" s="889"/>
      <c r="I88" s="889"/>
      <c r="J88" s="889"/>
      <c r="K88" s="889"/>
      <c r="L88" s="890"/>
      <c r="M88" s="734" t="str">
        <f>入力シート!L121&amp;""</f>
        <v/>
      </c>
      <c r="N88" s="736"/>
      <c r="O88" s="662" t="str">
        <f>入力シート!L122&amp;""</f>
        <v/>
      </c>
      <c r="P88" s="663"/>
      <c r="Q88" s="663"/>
      <c r="R88" s="663"/>
      <c r="S88" s="663"/>
      <c r="T88" s="663"/>
      <c r="U88" s="663"/>
      <c r="V88" s="663"/>
      <c r="W88" s="664"/>
    </row>
    <row r="89" spans="2:23" ht="12.75" customHeight="1" x14ac:dyDescent="0.15">
      <c r="B89" s="11"/>
      <c r="C89" s="659"/>
      <c r="D89" s="628"/>
      <c r="E89" s="628"/>
      <c r="F89" s="891"/>
      <c r="G89" s="892"/>
      <c r="H89" s="892"/>
      <c r="I89" s="892"/>
      <c r="J89" s="892"/>
      <c r="K89" s="892"/>
      <c r="L89" s="893"/>
      <c r="M89" s="932"/>
      <c r="N89" s="933"/>
      <c r="O89" s="676"/>
      <c r="P89" s="677"/>
      <c r="Q89" s="677"/>
      <c r="R89" s="677"/>
      <c r="S89" s="677"/>
      <c r="T89" s="677"/>
      <c r="U89" s="677"/>
      <c r="V89" s="677"/>
      <c r="W89" s="678"/>
    </row>
    <row r="90" spans="2:23" ht="12.75" customHeight="1" x14ac:dyDescent="0.15">
      <c r="B90" s="11"/>
      <c r="C90" s="659"/>
      <c r="D90" s="628"/>
      <c r="E90" s="628"/>
      <c r="F90" s="585" t="s">
        <v>850</v>
      </c>
      <c r="G90" s="585"/>
      <c r="H90" s="585"/>
      <c r="I90" s="585"/>
      <c r="J90" s="600" t="str">
        <f>入力シート!L123&amp;""</f>
        <v/>
      </c>
      <c r="K90" s="600"/>
      <c r="L90" s="601"/>
      <c r="M90" s="604" t="str">
        <f>入力シート!L124&amp;""</f>
        <v/>
      </c>
      <c r="N90" s="605"/>
      <c r="O90" s="605"/>
      <c r="P90" s="605"/>
      <c r="Q90" s="605"/>
      <c r="R90" s="605"/>
      <c r="S90" s="605"/>
      <c r="T90" s="605"/>
      <c r="U90" s="605"/>
      <c r="V90" s="605"/>
      <c r="W90" s="606"/>
    </row>
    <row r="91" spans="2:23" ht="12.75" customHeight="1" x14ac:dyDescent="0.15">
      <c r="B91" s="11"/>
      <c r="C91" s="659"/>
      <c r="D91" s="628"/>
      <c r="E91" s="628"/>
      <c r="F91" s="585"/>
      <c r="G91" s="585"/>
      <c r="H91" s="585"/>
      <c r="I91" s="585"/>
      <c r="J91" s="600"/>
      <c r="K91" s="600"/>
      <c r="L91" s="601"/>
      <c r="M91" s="604"/>
      <c r="N91" s="605"/>
      <c r="O91" s="605"/>
      <c r="P91" s="605"/>
      <c r="Q91" s="605"/>
      <c r="R91" s="605"/>
      <c r="S91" s="605"/>
      <c r="T91" s="605"/>
      <c r="U91" s="605"/>
      <c r="V91" s="605"/>
      <c r="W91" s="606"/>
    </row>
    <row r="92" spans="2:23" ht="12.75" customHeight="1" thickBot="1" x14ac:dyDescent="0.2">
      <c r="B92" s="11"/>
      <c r="C92" s="660"/>
      <c r="D92" s="661"/>
      <c r="E92" s="661"/>
      <c r="F92" s="655"/>
      <c r="G92" s="655"/>
      <c r="H92" s="655"/>
      <c r="I92" s="655"/>
      <c r="J92" s="602"/>
      <c r="K92" s="602"/>
      <c r="L92" s="603"/>
      <c r="M92" s="607"/>
      <c r="N92" s="608"/>
      <c r="O92" s="608"/>
      <c r="P92" s="608"/>
      <c r="Q92" s="608"/>
      <c r="R92" s="608"/>
      <c r="S92" s="608"/>
      <c r="T92" s="608"/>
      <c r="U92" s="608"/>
      <c r="V92" s="608"/>
      <c r="W92" s="609"/>
    </row>
    <row r="93" spans="2:23" ht="5.0999999999999996" customHeight="1" thickBot="1" x14ac:dyDescent="0.2">
      <c r="B93" s="11"/>
      <c r="C93" s="4"/>
      <c r="D93" s="4"/>
      <c r="E93" s="4"/>
      <c r="F93" s="4"/>
      <c r="G93" s="4"/>
      <c r="H93" s="4"/>
      <c r="I93" s="4"/>
      <c r="J93" s="4"/>
      <c r="K93" s="4"/>
      <c r="L93" s="4"/>
      <c r="M93" s="4"/>
      <c r="N93" s="4"/>
      <c r="O93" s="4"/>
      <c r="P93" s="4"/>
      <c r="Q93" s="4"/>
      <c r="R93" s="4"/>
      <c r="S93" s="4"/>
      <c r="T93" s="4"/>
      <c r="U93" s="4"/>
      <c r="V93" s="4"/>
      <c r="W93" s="4"/>
    </row>
    <row r="94" spans="2:23" ht="12.75" customHeight="1" x14ac:dyDescent="0.15">
      <c r="B94" s="11" t="s">
        <v>131</v>
      </c>
      <c r="C94" s="645" t="s">
        <v>227</v>
      </c>
      <c r="D94" s="646"/>
      <c r="E94" s="647"/>
      <c r="F94" s="752" t="str">
        <f>入力シート!L125&amp;""</f>
        <v/>
      </c>
      <c r="G94" s="752"/>
      <c r="H94" s="752"/>
      <c r="I94" s="752"/>
      <c r="J94" s="752"/>
      <c r="K94" s="752"/>
      <c r="L94" s="752"/>
      <c r="M94" s="752"/>
      <c r="N94" s="752"/>
      <c r="O94" s="752" t="str">
        <f>入力シート!L126&amp;""</f>
        <v/>
      </c>
      <c r="P94" s="752"/>
      <c r="Q94" s="752"/>
      <c r="R94" s="752"/>
      <c r="S94" s="752"/>
      <c r="T94" s="752"/>
      <c r="U94" s="752"/>
      <c r="V94" s="752"/>
      <c r="W94" s="916"/>
    </row>
    <row r="95" spans="2:23" ht="12.75" customHeight="1" x14ac:dyDescent="0.15">
      <c r="B95" s="11"/>
      <c r="C95" s="648"/>
      <c r="D95" s="649"/>
      <c r="E95" s="650"/>
      <c r="F95" s="600"/>
      <c r="G95" s="600"/>
      <c r="H95" s="600"/>
      <c r="I95" s="600"/>
      <c r="J95" s="600"/>
      <c r="K95" s="600"/>
      <c r="L95" s="600"/>
      <c r="M95" s="600"/>
      <c r="N95" s="600"/>
      <c r="O95" s="600"/>
      <c r="P95" s="600"/>
      <c r="Q95" s="600"/>
      <c r="R95" s="600"/>
      <c r="S95" s="600"/>
      <c r="T95" s="600"/>
      <c r="U95" s="600"/>
      <c r="V95" s="600"/>
      <c r="W95" s="654"/>
    </row>
    <row r="96" spans="2:23" ht="12.75" customHeight="1" x14ac:dyDescent="0.15">
      <c r="B96" s="11"/>
      <c r="C96" s="648"/>
      <c r="D96" s="649"/>
      <c r="E96" s="650"/>
      <c r="F96" s="600" t="str">
        <f>入力シート!L127&amp;""</f>
        <v/>
      </c>
      <c r="G96" s="600"/>
      <c r="H96" s="600"/>
      <c r="I96" s="600"/>
      <c r="J96" s="600"/>
      <c r="K96" s="600"/>
      <c r="L96" s="600"/>
      <c r="M96" s="600"/>
      <c r="N96" s="600"/>
      <c r="O96" s="600" t="str">
        <f>入力シート!L128&amp;""</f>
        <v/>
      </c>
      <c r="P96" s="600"/>
      <c r="Q96" s="600"/>
      <c r="R96" s="600"/>
      <c r="S96" s="600"/>
      <c r="T96" s="600"/>
      <c r="U96" s="600"/>
      <c r="V96" s="600"/>
      <c r="W96" s="654"/>
    </row>
    <row r="97" spans="2:23" ht="12.75" customHeight="1" x14ac:dyDescent="0.15">
      <c r="B97" s="11"/>
      <c r="C97" s="648"/>
      <c r="D97" s="649"/>
      <c r="E97" s="650"/>
      <c r="F97" s="600"/>
      <c r="G97" s="600"/>
      <c r="H97" s="600"/>
      <c r="I97" s="600"/>
      <c r="J97" s="600"/>
      <c r="K97" s="600"/>
      <c r="L97" s="600"/>
      <c r="M97" s="600"/>
      <c r="N97" s="600"/>
      <c r="O97" s="600"/>
      <c r="P97" s="600"/>
      <c r="Q97" s="600"/>
      <c r="R97" s="600"/>
      <c r="S97" s="600"/>
      <c r="T97" s="600"/>
      <c r="U97" s="600"/>
      <c r="V97" s="600"/>
      <c r="W97" s="654"/>
    </row>
    <row r="98" spans="2:23" ht="12.75" customHeight="1" x14ac:dyDescent="0.15">
      <c r="B98" s="11"/>
      <c r="C98" s="648"/>
      <c r="D98" s="649"/>
      <c r="E98" s="650"/>
      <c r="F98" s="585" t="s">
        <v>224</v>
      </c>
      <c r="G98" s="585"/>
      <c r="H98" s="585"/>
      <c r="I98" s="585"/>
      <c r="J98" s="585"/>
      <c r="K98" s="585"/>
      <c r="L98" s="585"/>
      <c r="M98" s="638" t="str">
        <f>入力シート!L129&amp;""</f>
        <v/>
      </c>
      <c r="N98" s="638"/>
      <c r="O98" s="754" t="s">
        <v>735</v>
      </c>
      <c r="P98" s="753" t="str">
        <f>入力シート!L130&amp;""</f>
        <v/>
      </c>
      <c r="Q98" s="754" t="s">
        <v>769</v>
      </c>
      <c r="R98" s="656" t="s">
        <v>225</v>
      </c>
      <c r="S98" s="638" t="str">
        <f>入力シート!L131&amp;""</f>
        <v/>
      </c>
      <c r="T98" s="638"/>
      <c r="U98" s="754" t="s">
        <v>735</v>
      </c>
      <c r="V98" s="753" t="str">
        <f>入力シート!L132&amp;""</f>
        <v/>
      </c>
      <c r="W98" s="897" t="s">
        <v>769</v>
      </c>
    </row>
    <row r="99" spans="2:23" ht="12.75" customHeight="1" x14ac:dyDescent="0.15">
      <c r="B99" s="11"/>
      <c r="C99" s="648"/>
      <c r="D99" s="649"/>
      <c r="E99" s="650"/>
      <c r="F99" s="585"/>
      <c r="G99" s="585"/>
      <c r="H99" s="585"/>
      <c r="I99" s="585"/>
      <c r="J99" s="585"/>
      <c r="K99" s="585"/>
      <c r="L99" s="585"/>
      <c r="M99" s="638"/>
      <c r="N99" s="638"/>
      <c r="O99" s="754"/>
      <c r="P99" s="753"/>
      <c r="Q99" s="754"/>
      <c r="R99" s="656"/>
      <c r="S99" s="638"/>
      <c r="T99" s="638"/>
      <c r="U99" s="754"/>
      <c r="V99" s="753"/>
      <c r="W99" s="897"/>
    </row>
    <row r="100" spans="2:23" ht="12.75" customHeight="1" x14ac:dyDescent="0.15">
      <c r="B100" s="11"/>
      <c r="C100" s="648"/>
      <c r="D100" s="649"/>
      <c r="E100" s="650"/>
      <c r="F100" s="585" t="s">
        <v>226</v>
      </c>
      <c r="G100" s="585"/>
      <c r="H100" s="585"/>
      <c r="I100" s="585"/>
      <c r="J100" s="585"/>
      <c r="K100" s="585"/>
      <c r="L100" s="585"/>
      <c r="M100" s="600" t="str">
        <f>入力シート!L133&amp;""</f>
        <v/>
      </c>
      <c r="N100" s="600"/>
      <c r="O100" s="605" t="str">
        <f>入力シート!L134&amp;""</f>
        <v/>
      </c>
      <c r="P100" s="605"/>
      <c r="Q100" s="605"/>
      <c r="R100" s="605"/>
      <c r="S100" s="605"/>
      <c r="T100" s="605"/>
      <c r="U100" s="605"/>
      <c r="V100" s="605"/>
      <c r="W100" s="606"/>
    </row>
    <row r="101" spans="2:23" ht="12.75" customHeight="1" x14ac:dyDescent="0.15">
      <c r="B101" s="11"/>
      <c r="C101" s="648"/>
      <c r="D101" s="649"/>
      <c r="E101" s="650"/>
      <c r="F101" s="585"/>
      <c r="G101" s="585"/>
      <c r="H101" s="585"/>
      <c r="I101" s="585"/>
      <c r="J101" s="585"/>
      <c r="K101" s="585"/>
      <c r="L101" s="585"/>
      <c r="M101" s="600"/>
      <c r="N101" s="600"/>
      <c r="O101" s="605"/>
      <c r="P101" s="605"/>
      <c r="Q101" s="605"/>
      <c r="R101" s="605"/>
      <c r="S101" s="605"/>
      <c r="T101" s="605"/>
      <c r="U101" s="605"/>
      <c r="V101" s="605"/>
      <c r="W101" s="606"/>
    </row>
    <row r="102" spans="2:23" ht="12.75" customHeight="1" x14ac:dyDescent="0.15">
      <c r="B102" s="11"/>
      <c r="C102" s="648"/>
      <c r="D102" s="649"/>
      <c r="E102" s="650"/>
      <c r="F102" s="585" t="s">
        <v>850</v>
      </c>
      <c r="G102" s="585"/>
      <c r="H102" s="585"/>
      <c r="I102" s="585"/>
      <c r="J102" s="600" t="str">
        <f>入力シート!L135&amp;""</f>
        <v/>
      </c>
      <c r="K102" s="600"/>
      <c r="L102" s="601"/>
      <c r="M102" s="604" t="str">
        <f>入力シート!L136&amp;""</f>
        <v/>
      </c>
      <c r="N102" s="605"/>
      <c r="O102" s="605"/>
      <c r="P102" s="605"/>
      <c r="Q102" s="605"/>
      <c r="R102" s="605"/>
      <c r="S102" s="605"/>
      <c r="T102" s="605"/>
      <c r="U102" s="605"/>
      <c r="V102" s="605"/>
      <c r="W102" s="606"/>
    </row>
    <row r="103" spans="2:23" ht="12.75" customHeight="1" x14ac:dyDescent="0.15">
      <c r="B103" s="11"/>
      <c r="C103" s="648"/>
      <c r="D103" s="649"/>
      <c r="E103" s="650"/>
      <c r="F103" s="585"/>
      <c r="G103" s="585"/>
      <c r="H103" s="585"/>
      <c r="I103" s="585"/>
      <c r="J103" s="600"/>
      <c r="K103" s="600"/>
      <c r="L103" s="601"/>
      <c r="M103" s="604"/>
      <c r="N103" s="605"/>
      <c r="O103" s="605"/>
      <c r="P103" s="605"/>
      <c r="Q103" s="605"/>
      <c r="R103" s="605"/>
      <c r="S103" s="605"/>
      <c r="T103" s="605"/>
      <c r="U103" s="605"/>
      <c r="V103" s="605"/>
      <c r="W103" s="606"/>
    </row>
    <row r="104" spans="2:23" ht="12.75" customHeight="1" thickBot="1" x14ac:dyDescent="0.2">
      <c r="B104" s="11"/>
      <c r="C104" s="651"/>
      <c r="D104" s="652"/>
      <c r="E104" s="653"/>
      <c r="F104" s="655"/>
      <c r="G104" s="655"/>
      <c r="H104" s="655"/>
      <c r="I104" s="655"/>
      <c r="J104" s="602"/>
      <c r="K104" s="602"/>
      <c r="L104" s="603"/>
      <c r="M104" s="607"/>
      <c r="N104" s="608"/>
      <c r="O104" s="608"/>
      <c r="P104" s="608"/>
      <c r="Q104" s="608"/>
      <c r="R104" s="608"/>
      <c r="S104" s="608"/>
      <c r="T104" s="608"/>
      <c r="U104" s="608"/>
      <c r="V104" s="608"/>
      <c r="W104" s="609"/>
    </row>
    <row r="105" spans="2:23" ht="5.0999999999999996" customHeight="1" thickBot="1" x14ac:dyDescent="0.2">
      <c r="B105" s="11"/>
      <c r="C105" s="4"/>
      <c r="D105" s="4"/>
      <c r="E105" s="4"/>
      <c r="F105" s="4"/>
      <c r="G105" s="4"/>
      <c r="H105" s="4"/>
      <c r="I105" s="4"/>
      <c r="J105" s="4"/>
      <c r="K105" s="4"/>
      <c r="L105" s="4"/>
      <c r="M105" s="4"/>
      <c r="N105" s="4"/>
      <c r="O105" s="4"/>
      <c r="P105" s="4"/>
      <c r="Q105" s="4"/>
      <c r="R105" s="4"/>
      <c r="S105" s="4"/>
      <c r="T105" s="4"/>
      <c r="U105" s="4"/>
      <c r="V105" s="4"/>
      <c r="W105" s="4"/>
    </row>
    <row r="106" spans="2:23" ht="12.75" customHeight="1" x14ac:dyDescent="0.15">
      <c r="B106" s="11" t="s">
        <v>135</v>
      </c>
      <c r="C106" s="645" t="s">
        <v>228</v>
      </c>
      <c r="D106" s="646"/>
      <c r="E106" s="647"/>
      <c r="F106" s="752" t="str">
        <f>入力シート!L137&amp;""</f>
        <v/>
      </c>
      <c r="G106" s="752"/>
      <c r="H106" s="752"/>
      <c r="I106" s="752"/>
      <c r="J106" s="752"/>
      <c r="K106" s="752"/>
      <c r="L106" s="752"/>
      <c r="M106" s="752"/>
      <c r="N106" s="752"/>
      <c r="O106" s="639" t="str">
        <f>入力シート!L138&amp;""</f>
        <v/>
      </c>
      <c r="P106" s="640"/>
      <c r="Q106" s="640"/>
      <c r="R106" s="640"/>
      <c r="S106" s="640"/>
      <c r="T106" s="640"/>
      <c r="U106" s="640"/>
      <c r="V106" s="640"/>
      <c r="W106" s="641"/>
    </row>
    <row r="107" spans="2:23" ht="12.75" customHeight="1" x14ac:dyDescent="0.15">
      <c r="B107" s="11"/>
      <c r="C107" s="648"/>
      <c r="D107" s="649"/>
      <c r="E107" s="650"/>
      <c r="F107" s="600"/>
      <c r="G107" s="600"/>
      <c r="H107" s="600"/>
      <c r="I107" s="600"/>
      <c r="J107" s="600"/>
      <c r="K107" s="600"/>
      <c r="L107" s="600"/>
      <c r="M107" s="600"/>
      <c r="N107" s="600"/>
      <c r="O107" s="642"/>
      <c r="P107" s="643"/>
      <c r="Q107" s="643"/>
      <c r="R107" s="643"/>
      <c r="S107" s="643"/>
      <c r="T107" s="643"/>
      <c r="U107" s="643"/>
      <c r="V107" s="643"/>
      <c r="W107" s="644"/>
    </row>
    <row r="108" spans="2:23" ht="12.75" customHeight="1" x14ac:dyDescent="0.15">
      <c r="B108" s="11"/>
      <c r="C108" s="648"/>
      <c r="D108" s="649"/>
      <c r="E108" s="650"/>
      <c r="F108" s="600" t="str">
        <f>入力シート!L139&amp;""</f>
        <v/>
      </c>
      <c r="G108" s="600"/>
      <c r="H108" s="600"/>
      <c r="I108" s="600"/>
      <c r="J108" s="600"/>
      <c r="K108" s="600"/>
      <c r="L108" s="600"/>
      <c r="M108" s="600"/>
      <c r="N108" s="600"/>
      <c r="O108" s="600" t="str">
        <f>入力シート!L140&amp;""</f>
        <v/>
      </c>
      <c r="P108" s="600"/>
      <c r="Q108" s="600"/>
      <c r="R108" s="600"/>
      <c r="S108" s="600"/>
      <c r="T108" s="600"/>
      <c r="U108" s="600"/>
      <c r="V108" s="600"/>
      <c r="W108" s="654"/>
    </row>
    <row r="109" spans="2:23" ht="12.75" customHeight="1" x14ac:dyDescent="0.15">
      <c r="B109" s="11"/>
      <c r="C109" s="648"/>
      <c r="D109" s="649"/>
      <c r="E109" s="650"/>
      <c r="F109" s="600"/>
      <c r="G109" s="600"/>
      <c r="H109" s="600"/>
      <c r="I109" s="600"/>
      <c r="J109" s="600"/>
      <c r="K109" s="600"/>
      <c r="L109" s="600"/>
      <c r="M109" s="600"/>
      <c r="N109" s="600"/>
      <c r="O109" s="600"/>
      <c r="P109" s="600"/>
      <c r="Q109" s="600"/>
      <c r="R109" s="600"/>
      <c r="S109" s="600"/>
      <c r="T109" s="600"/>
      <c r="U109" s="600"/>
      <c r="V109" s="600"/>
      <c r="W109" s="654"/>
    </row>
    <row r="110" spans="2:23" ht="12.75" customHeight="1" x14ac:dyDescent="0.15">
      <c r="B110" s="11"/>
      <c r="C110" s="648"/>
      <c r="D110" s="649"/>
      <c r="E110" s="650"/>
      <c r="F110" s="585" t="s">
        <v>224</v>
      </c>
      <c r="G110" s="585"/>
      <c r="H110" s="585"/>
      <c r="I110" s="585"/>
      <c r="J110" s="585"/>
      <c r="K110" s="585"/>
      <c r="L110" s="585"/>
      <c r="M110" s="586" t="str">
        <f>入力シート!L141&amp;""</f>
        <v/>
      </c>
      <c r="N110" s="586"/>
      <c r="O110" s="587" t="s">
        <v>735</v>
      </c>
      <c r="P110" s="637" t="str">
        <f>入力シート!L142&amp;""</f>
        <v/>
      </c>
      <c r="Q110" s="587" t="s">
        <v>743</v>
      </c>
      <c r="R110" s="656" t="s">
        <v>225</v>
      </c>
      <c r="S110" s="586" t="str">
        <f>入力シート!L143&amp;""</f>
        <v/>
      </c>
      <c r="T110" s="586"/>
      <c r="U110" s="587" t="s">
        <v>735</v>
      </c>
      <c r="V110" s="637" t="str">
        <f>入力シート!L144&amp;""</f>
        <v/>
      </c>
      <c r="W110" s="672" t="s">
        <v>743</v>
      </c>
    </row>
    <row r="111" spans="2:23" ht="12.75" customHeight="1" x14ac:dyDescent="0.15">
      <c r="B111" s="11"/>
      <c r="C111" s="648"/>
      <c r="D111" s="649"/>
      <c r="E111" s="650"/>
      <c r="F111" s="585"/>
      <c r="G111" s="585"/>
      <c r="H111" s="585"/>
      <c r="I111" s="585"/>
      <c r="J111" s="585"/>
      <c r="K111" s="585"/>
      <c r="L111" s="585"/>
      <c r="M111" s="586"/>
      <c r="N111" s="586"/>
      <c r="O111" s="587"/>
      <c r="P111" s="637"/>
      <c r="Q111" s="587"/>
      <c r="R111" s="656"/>
      <c r="S111" s="586"/>
      <c r="T111" s="586"/>
      <c r="U111" s="587"/>
      <c r="V111" s="637"/>
      <c r="W111" s="672"/>
    </row>
    <row r="112" spans="2:23" ht="12.75" customHeight="1" x14ac:dyDescent="0.15">
      <c r="B112" s="11"/>
      <c r="C112" s="648"/>
      <c r="D112" s="649"/>
      <c r="E112" s="650"/>
      <c r="F112" s="585" t="s">
        <v>226</v>
      </c>
      <c r="G112" s="585"/>
      <c r="H112" s="585"/>
      <c r="I112" s="585"/>
      <c r="J112" s="585"/>
      <c r="K112" s="585"/>
      <c r="L112" s="585"/>
      <c r="M112" s="600" t="str">
        <f>入力シート!L145&amp;""</f>
        <v/>
      </c>
      <c r="N112" s="600"/>
      <c r="O112" s="605" t="str">
        <f>入力シート!L146&amp;""</f>
        <v/>
      </c>
      <c r="P112" s="605"/>
      <c r="Q112" s="605"/>
      <c r="R112" s="605"/>
      <c r="S112" s="605"/>
      <c r="T112" s="605"/>
      <c r="U112" s="605"/>
      <c r="V112" s="605"/>
      <c r="W112" s="606"/>
    </row>
    <row r="113" spans="2:23" ht="12.75" customHeight="1" x14ac:dyDescent="0.15">
      <c r="B113" s="11"/>
      <c r="C113" s="648"/>
      <c r="D113" s="649"/>
      <c r="E113" s="650"/>
      <c r="F113" s="585"/>
      <c r="G113" s="585"/>
      <c r="H113" s="585"/>
      <c r="I113" s="585"/>
      <c r="J113" s="585"/>
      <c r="K113" s="585"/>
      <c r="L113" s="585"/>
      <c r="M113" s="600"/>
      <c r="N113" s="600"/>
      <c r="O113" s="605"/>
      <c r="P113" s="605"/>
      <c r="Q113" s="605"/>
      <c r="R113" s="605"/>
      <c r="S113" s="605"/>
      <c r="T113" s="605"/>
      <c r="U113" s="605"/>
      <c r="V113" s="605"/>
      <c r="W113" s="606"/>
    </row>
    <row r="114" spans="2:23" ht="12.75" customHeight="1" x14ac:dyDescent="0.15">
      <c r="B114" s="11"/>
      <c r="C114" s="648"/>
      <c r="D114" s="649"/>
      <c r="E114" s="650"/>
      <c r="F114" s="585" t="s">
        <v>850</v>
      </c>
      <c r="G114" s="585"/>
      <c r="H114" s="585"/>
      <c r="I114" s="585"/>
      <c r="J114" s="600" t="str">
        <f>入力シート!L147&amp;""</f>
        <v/>
      </c>
      <c r="K114" s="600"/>
      <c r="L114" s="601"/>
      <c r="M114" s="604" t="str">
        <f>入力シート!L148&amp;""</f>
        <v/>
      </c>
      <c r="N114" s="605"/>
      <c r="O114" s="605"/>
      <c r="P114" s="605"/>
      <c r="Q114" s="605"/>
      <c r="R114" s="605"/>
      <c r="S114" s="605"/>
      <c r="T114" s="605"/>
      <c r="U114" s="605"/>
      <c r="V114" s="605"/>
      <c r="W114" s="606"/>
    </row>
    <row r="115" spans="2:23" ht="12.75" customHeight="1" x14ac:dyDescent="0.15">
      <c r="B115" s="11"/>
      <c r="C115" s="648"/>
      <c r="D115" s="649"/>
      <c r="E115" s="650"/>
      <c r="F115" s="585"/>
      <c r="G115" s="585"/>
      <c r="H115" s="585"/>
      <c r="I115" s="585"/>
      <c r="J115" s="600"/>
      <c r="K115" s="600"/>
      <c r="L115" s="601"/>
      <c r="M115" s="604"/>
      <c r="N115" s="605"/>
      <c r="O115" s="605"/>
      <c r="P115" s="605"/>
      <c r="Q115" s="605"/>
      <c r="R115" s="605"/>
      <c r="S115" s="605"/>
      <c r="T115" s="605"/>
      <c r="U115" s="605"/>
      <c r="V115" s="605"/>
      <c r="W115" s="606"/>
    </row>
    <row r="116" spans="2:23" ht="12.75" customHeight="1" thickBot="1" x14ac:dyDescent="0.2">
      <c r="B116" s="11"/>
      <c r="C116" s="651"/>
      <c r="D116" s="652"/>
      <c r="E116" s="653"/>
      <c r="F116" s="655"/>
      <c r="G116" s="655"/>
      <c r="H116" s="655"/>
      <c r="I116" s="655"/>
      <c r="J116" s="602"/>
      <c r="K116" s="602"/>
      <c r="L116" s="603"/>
      <c r="M116" s="607"/>
      <c r="N116" s="608"/>
      <c r="O116" s="608"/>
      <c r="P116" s="608"/>
      <c r="Q116" s="608"/>
      <c r="R116" s="608"/>
      <c r="S116" s="608"/>
      <c r="T116" s="608"/>
      <c r="U116" s="608"/>
      <c r="V116" s="608"/>
      <c r="W116" s="609"/>
    </row>
    <row r="117" spans="2:23" ht="5.0999999999999996" customHeight="1" thickBot="1" x14ac:dyDescent="0.2">
      <c r="B117" s="11"/>
      <c r="C117" s="4"/>
      <c r="D117" s="4"/>
      <c r="E117" s="4"/>
      <c r="F117" s="4"/>
      <c r="G117" s="4"/>
      <c r="H117" s="4"/>
      <c r="I117" s="4"/>
      <c r="J117" s="4"/>
      <c r="K117" s="4"/>
      <c r="L117" s="4"/>
      <c r="M117" s="4"/>
      <c r="N117" s="4"/>
      <c r="O117" s="4"/>
      <c r="P117" s="4"/>
      <c r="Q117" s="4"/>
      <c r="R117" s="4"/>
      <c r="S117" s="4"/>
      <c r="T117" s="4"/>
      <c r="U117" s="4"/>
      <c r="V117" s="4"/>
      <c r="W117" s="4"/>
    </row>
    <row r="118" spans="2:23" ht="12.75" customHeight="1" x14ac:dyDescent="0.15">
      <c r="B118" s="11" t="s">
        <v>136</v>
      </c>
      <c r="C118" s="645" t="s">
        <v>229</v>
      </c>
      <c r="D118" s="646"/>
      <c r="E118" s="647"/>
      <c r="F118" s="752" t="str">
        <f>入力シート!L149&amp;""</f>
        <v/>
      </c>
      <c r="G118" s="752"/>
      <c r="H118" s="752"/>
      <c r="I118" s="752"/>
      <c r="J118" s="752"/>
      <c r="K118" s="752"/>
      <c r="L118" s="752"/>
      <c r="M118" s="752"/>
      <c r="N118" s="752"/>
      <c r="O118" s="639" t="str">
        <f>入力シート!L150&amp;""</f>
        <v/>
      </c>
      <c r="P118" s="640"/>
      <c r="Q118" s="640"/>
      <c r="R118" s="640"/>
      <c r="S118" s="640"/>
      <c r="T118" s="640"/>
      <c r="U118" s="640"/>
      <c r="V118" s="640"/>
      <c r="W118" s="641"/>
    </row>
    <row r="119" spans="2:23" ht="12.75" customHeight="1" x14ac:dyDescent="0.15">
      <c r="B119" s="11"/>
      <c r="C119" s="648"/>
      <c r="D119" s="649"/>
      <c r="E119" s="650"/>
      <c r="F119" s="600"/>
      <c r="G119" s="600"/>
      <c r="H119" s="600"/>
      <c r="I119" s="600"/>
      <c r="J119" s="600"/>
      <c r="K119" s="600"/>
      <c r="L119" s="600"/>
      <c r="M119" s="600"/>
      <c r="N119" s="600"/>
      <c r="O119" s="642"/>
      <c r="P119" s="643"/>
      <c r="Q119" s="643"/>
      <c r="R119" s="643"/>
      <c r="S119" s="643"/>
      <c r="T119" s="643"/>
      <c r="U119" s="643"/>
      <c r="V119" s="643"/>
      <c r="W119" s="644"/>
    </row>
    <row r="120" spans="2:23" ht="12.75" customHeight="1" x14ac:dyDescent="0.15">
      <c r="B120" s="11"/>
      <c r="C120" s="648"/>
      <c r="D120" s="649"/>
      <c r="E120" s="650"/>
      <c r="F120" s="600" t="str">
        <f>入力シート!L151&amp;""</f>
        <v/>
      </c>
      <c r="G120" s="600"/>
      <c r="H120" s="600"/>
      <c r="I120" s="600"/>
      <c r="J120" s="600"/>
      <c r="K120" s="600"/>
      <c r="L120" s="600"/>
      <c r="M120" s="600"/>
      <c r="N120" s="600"/>
      <c r="O120" s="600" t="str">
        <f>入力シート!L152&amp;""</f>
        <v/>
      </c>
      <c r="P120" s="600"/>
      <c r="Q120" s="600"/>
      <c r="R120" s="600"/>
      <c r="S120" s="600"/>
      <c r="T120" s="600"/>
      <c r="U120" s="600"/>
      <c r="V120" s="600"/>
      <c r="W120" s="654"/>
    </row>
    <row r="121" spans="2:23" ht="12.75" customHeight="1" x14ac:dyDescent="0.15">
      <c r="B121" s="11"/>
      <c r="C121" s="648"/>
      <c r="D121" s="649"/>
      <c r="E121" s="650"/>
      <c r="F121" s="600"/>
      <c r="G121" s="600"/>
      <c r="H121" s="600"/>
      <c r="I121" s="600"/>
      <c r="J121" s="600"/>
      <c r="K121" s="600"/>
      <c r="L121" s="600"/>
      <c r="M121" s="600"/>
      <c r="N121" s="600"/>
      <c r="O121" s="600"/>
      <c r="P121" s="600"/>
      <c r="Q121" s="600"/>
      <c r="R121" s="600"/>
      <c r="S121" s="600"/>
      <c r="T121" s="600"/>
      <c r="U121" s="600"/>
      <c r="V121" s="600"/>
      <c r="W121" s="654"/>
    </row>
    <row r="122" spans="2:23" ht="12.75" customHeight="1" x14ac:dyDescent="0.15">
      <c r="B122" s="11"/>
      <c r="C122" s="648"/>
      <c r="D122" s="649"/>
      <c r="E122" s="650"/>
      <c r="F122" s="585" t="s">
        <v>224</v>
      </c>
      <c r="G122" s="585"/>
      <c r="H122" s="585"/>
      <c r="I122" s="585"/>
      <c r="J122" s="585"/>
      <c r="K122" s="585"/>
      <c r="L122" s="585"/>
      <c r="M122" s="586" t="str">
        <f>入力シート!L153&amp;""</f>
        <v/>
      </c>
      <c r="N122" s="586"/>
      <c r="O122" s="587" t="s">
        <v>735</v>
      </c>
      <c r="P122" s="637" t="str">
        <f>入力シート!L154&amp;""</f>
        <v/>
      </c>
      <c r="Q122" s="587" t="s">
        <v>743</v>
      </c>
      <c r="R122" s="656" t="s">
        <v>225</v>
      </c>
      <c r="S122" s="586" t="str">
        <f>入力シート!L155&amp;""</f>
        <v/>
      </c>
      <c r="T122" s="586"/>
      <c r="U122" s="587" t="s">
        <v>735</v>
      </c>
      <c r="V122" s="637" t="str">
        <f>入力シート!L156&amp;""</f>
        <v/>
      </c>
      <c r="W122" s="672" t="s">
        <v>743</v>
      </c>
    </row>
    <row r="123" spans="2:23" ht="12.75" customHeight="1" x14ac:dyDescent="0.15">
      <c r="B123" s="11"/>
      <c r="C123" s="648"/>
      <c r="D123" s="649"/>
      <c r="E123" s="650"/>
      <c r="F123" s="585"/>
      <c r="G123" s="585"/>
      <c r="H123" s="585"/>
      <c r="I123" s="585"/>
      <c r="J123" s="585"/>
      <c r="K123" s="585"/>
      <c r="L123" s="585"/>
      <c r="M123" s="586"/>
      <c r="N123" s="586"/>
      <c r="O123" s="587"/>
      <c r="P123" s="637"/>
      <c r="Q123" s="587"/>
      <c r="R123" s="656"/>
      <c r="S123" s="586"/>
      <c r="T123" s="586"/>
      <c r="U123" s="587"/>
      <c r="V123" s="637"/>
      <c r="W123" s="672"/>
    </row>
    <row r="124" spans="2:23" ht="12.75" customHeight="1" x14ac:dyDescent="0.15">
      <c r="B124" s="11"/>
      <c r="C124" s="648"/>
      <c r="D124" s="649"/>
      <c r="E124" s="650"/>
      <c r="F124" s="585" t="s">
        <v>226</v>
      </c>
      <c r="G124" s="585"/>
      <c r="H124" s="585"/>
      <c r="I124" s="585"/>
      <c r="J124" s="585"/>
      <c r="K124" s="585"/>
      <c r="L124" s="585"/>
      <c r="M124" s="600" t="str">
        <f>入力シート!L157&amp;""</f>
        <v/>
      </c>
      <c r="N124" s="600"/>
      <c r="O124" s="605" t="str">
        <f>入力シート!L158&amp;""</f>
        <v/>
      </c>
      <c r="P124" s="605"/>
      <c r="Q124" s="605"/>
      <c r="R124" s="605"/>
      <c r="S124" s="605"/>
      <c r="T124" s="605"/>
      <c r="U124" s="605"/>
      <c r="V124" s="605"/>
      <c r="W124" s="606"/>
    </row>
    <row r="125" spans="2:23" ht="12.75" customHeight="1" x14ac:dyDescent="0.15">
      <c r="B125" s="11"/>
      <c r="C125" s="648"/>
      <c r="D125" s="649"/>
      <c r="E125" s="650"/>
      <c r="F125" s="585"/>
      <c r="G125" s="585"/>
      <c r="H125" s="585"/>
      <c r="I125" s="585"/>
      <c r="J125" s="585"/>
      <c r="K125" s="585"/>
      <c r="L125" s="585"/>
      <c r="M125" s="600"/>
      <c r="N125" s="600"/>
      <c r="O125" s="605"/>
      <c r="P125" s="605"/>
      <c r="Q125" s="605"/>
      <c r="R125" s="605"/>
      <c r="S125" s="605"/>
      <c r="T125" s="605"/>
      <c r="U125" s="605"/>
      <c r="V125" s="605"/>
      <c r="W125" s="606"/>
    </row>
    <row r="126" spans="2:23" ht="12.75" customHeight="1" x14ac:dyDescent="0.15">
      <c r="B126" s="11"/>
      <c r="C126" s="648"/>
      <c r="D126" s="649"/>
      <c r="E126" s="650"/>
      <c r="F126" s="585" t="s">
        <v>850</v>
      </c>
      <c r="G126" s="585"/>
      <c r="H126" s="585"/>
      <c r="I126" s="585"/>
      <c r="J126" s="600" t="str">
        <f>入力シート!L159&amp;""</f>
        <v/>
      </c>
      <c r="K126" s="600"/>
      <c r="L126" s="601"/>
      <c r="M126" s="604" t="str">
        <f>入力シート!L160&amp;""</f>
        <v/>
      </c>
      <c r="N126" s="605"/>
      <c r="O126" s="605"/>
      <c r="P126" s="605"/>
      <c r="Q126" s="605"/>
      <c r="R126" s="605"/>
      <c r="S126" s="605"/>
      <c r="T126" s="605"/>
      <c r="U126" s="605"/>
      <c r="V126" s="605"/>
      <c r="W126" s="606"/>
    </row>
    <row r="127" spans="2:23" ht="12.75" customHeight="1" x14ac:dyDescent="0.15">
      <c r="B127" s="11"/>
      <c r="C127" s="648"/>
      <c r="D127" s="649"/>
      <c r="E127" s="650"/>
      <c r="F127" s="585"/>
      <c r="G127" s="585"/>
      <c r="H127" s="585"/>
      <c r="I127" s="585"/>
      <c r="J127" s="600"/>
      <c r="K127" s="600"/>
      <c r="L127" s="601"/>
      <c r="M127" s="604"/>
      <c r="N127" s="605"/>
      <c r="O127" s="605"/>
      <c r="P127" s="605"/>
      <c r="Q127" s="605"/>
      <c r="R127" s="605"/>
      <c r="S127" s="605"/>
      <c r="T127" s="605"/>
      <c r="U127" s="605"/>
      <c r="V127" s="605"/>
      <c r="W127" s="606"/>
    </row>
    <row r="128" spans="2:23" ht="12.75" customHeight="1" thickBot="1" x14ac:dyDescent="0.2">
      <c r="B128" s="11"/>
      <c r="C128" s="651"/>
      <c r="D128" s="652"/>
      <c r="E128" s="653"/>
      <c r="F128" s="655"/>
      <c r="G128" s="655"/>
      <c r="H128" s="655"/>
      <c r="I128" s="655"/>
      <c r="J128" s="602"/>
      <c r="K128" s="602"/>
      <c r="L128" s="603"/>
      <c r="M128" s="607"/>
      <c r="N128" s="608"/>
      <c r="O128" s="608"/>
      <c r="P128" s="608"/>
      <c r="Q128" s="608"/>
      <c r="R128" s="608"/>
      <c r="S128" s="608"/>
      <c r="T128" s="608"/>
      <c r="U128" s="608"/>
      <c r="V128" s="608"/>
      <c r="W128" s="609"/>
    </row>
    <row r="129" spans="2:23" ht="5.0999999999999996" customHeight="1" thickBot="1" x14ac:dyDescent="0.2">
      <c r="B129" s="11"/>
      <c r="C129" s="4"/>
      <c r="D129" s="4"/>
      <c r="E129" s="4"/>
      <c r="F129" s="4"/>
      <c r="G129" s="4"/>
      <c r="H129" s="4"/>
      <c r="I129" s="4"/>
      <c r="J129" s="4"/>
      <c r="K129" s="4"/>
      <c r="L129" s="4"/>
      <c r="M129" s="4"/>
      <c r="N129" s="4"/>
      <c r="O129" s="4"/>
      <c r="P129" s="4"/>
      <c r="Q129" s="4"/>
      <c r="R129" s="4"/>
      <c r="S129" s="4"/>
      <c r="T129" s="4"/>
      <c r="U129" s="4"/>
      <c r="V129" s="4"/>
      <c r="W129" s="4"/>
    </row>
    <row r="130" spans="2:23" ht="12.75" customHeight="1" x14ac:dyDescent="0.15">
      <c r="B130" s="11" t="s">
        <v>139</v>
      </c>
      <c r="C130" s="657" t="s">
        <v>230</v>
      </c>
      <c r="D130" s="658"/>
      <c r="E130" s="658"/>
      <c r="F130" s="752" t="str">
        <f>入力シート!L161&amp;""</f>
        <v/>
      </c>
      <c r="G130" s="752"/>
      <c r="H130" s="752"/>
      <c r="I130" s="752"/>
      <c r="J130" s="752"/>
      <c r="K130" s="752"/>
      <c r="L130" s="752"/>
      <c r="M130" s="752"/>
      <c r="N130" s="752"/>
      <c r="O130" s="639" t="str">
        <f>入力シート!L162&amp;""</f>
        <v/>
      </c>
      <c r="P130" s="640"/>
      <c r="Q130" s="640"/>
      <c r="R130" s="640"/>
      <c r="S130" s="640"/>
      <c r="T130" s="640"/>
      <c r="U130" s="640"/>
      <c r="V130" s="640"/>
      <c r="W130" s="641"/>
    </row>
    <row r="131" spans="2:23" ht="12.75" customHeight="1" x14ac:dyDescent="0.15">
      <c r="B131" s="11"/>
      <c r="C131" s="659"/>
      <c r="D131" s="628"/>
      <c r="E131" s="628"/>
      <c r="F131" s="600"/>
      <c r="G131" s="600"/>
      <c r="H131" s="600"/>
      <c r="I131" s="600"/>
      <c r="J131" s="600"/>
      <c r="K131" s="600"/>
      <c r="L131" s="600"/>
      <c r="M131" s="600"/>
      <c r="N131" s="600"/>
      <c r="O131" s="642"/>
      <c r="P131" s="643"/>
      <c r="Q131" s="643"/>
      <c r="R131" s="643"/>
      <c r="S131" s="643"/>
      <c r="T131" s="643"/>
      <c r="U131" s="643"/>
      <c r="V131" s="643"/>
      <c r="W131" s="644"/>
    </row>
    <row r="132" spans="2:23" ht="12.75" customHeight="1" x14ac:dyDescent="0.15">
      <c r="B132" s="11"/>
      <c r="C132" s="659"/>
      <c r="D132" s="628"/>
      <c r="E132" s="628"/>
      <c r="F132" s="600" t="str">
        <f>入力シート!L163&amp;""</f>
        <v/>
      </c>
      <c r="G132" s="600"/>
      <c r="H132" s="600"/>
      <c r="I132" s="600"/>
      <c r="J132" s="600"/>
      <c r="K132" s="600"/>
      <c r="L132" s="600"/>
      <c r="M132" s="600"/>
      <c r="N132" s="600"/>
      <c r="O132" s="600" t="str">
        <f>入力シート!L164&amp;""</f>
        <v/>
      </c>
      <c r="P132" s="600"/>
      <c r="Q132" s="600"/>
      <c r="R132" s="600"/>
      <c r="S132" s="600"/>
      <c r="T132" s="600"/>
      <c r="U132" s="600"/>
      <c r="V132" s="600"/>
      <c r="W132" s="654"/>
    </row>
    <row r="133" spans="2:23" ht="12.75" customHeight="1" x14ac:dyDescent="0.15">
      <c r="B133" s="11"/>
      <c r="C133" s="659"/>
      <c r="D133" s="628"/>
      <c r="E133" s="628"/>
      <c r="F133" s="600"/>
      <c r="G133" s="600"/>
      <c r="H133" s="600"/>
      <c r="I133" s="600"/>
      <c r="J133" s="600"/>
      <c r="K133" s="600"/>
      <c r="L133" s="600"/>
      <c r="M133" s="600"/>
      <c r="N133" s="600"/>
      <c r="O133" s="600"/>
      <c r="P133" s="600"/>
      <c r="Q133" s="600"/>
      <c r="R133" s="600"/>
      <c r="S133" s="600"/>
      <c r="T133" s="600"/>
      <c r="U133" s="600"/>
      <c r="V133" s="600"/>
      <c r="W133" s="654"/>
    </row>
    <row r="134" spans="2:23" ht="12.75" customHeight="1" x14ac:dyDescent="0.15">
      <c r="B134" s="11"/>
      <c r="C134" s="659"/>
      <c r="D134" s="628"/>
      <c r="E134" s="628"/>
      <c r="F134" s="585" t="s">
        <v>224</v>
      </c>
      <c r="G134" s="585"/>
      <c r="H134" s="585"/>
      <c r="I134" s="585"/>
      <c r="J134" s="585"/>
      <c r="K134" s="585"/>
      <c r="L134" s="585"/>
      <c r="M134" s="586" t="str">
        <f>入力シート!L165&amp;""</f>
        <v/>
      </c>
      <c r="N134" s="586"/>
      <c r="O134" s="587" t="s">
        <v>735</v>
      </c>
      <c r="P134" s="637" t="str">
        <f>入力シート!L166&amp;""</f>
        <v/>
      </c>
      <c r="Q134" s="587" t="s">
        <v>743</v>
      </c>
      <c r="R134" s="656" t="s">
        <v>225</v>
      </c>
      <c r="S134" s="586" t="str">
        <f>入力シート!L167&amp;""</f>
        <v/>
      </c>
      <c r="T134" s="586"/>
      <c r="U134" s="587" t="s">
        <v>735</v>
      </c>
      <c r="V134" s="637" t="str">
        <f>入力シート!L168&amp;""</f>
        <v/>
      </c>
      <c r="W134" s="672" t="s">
        <v>743</v>
      </c>
    </row>
    <row r="135" spans="2:23" ht="12.75" customHeight="1" x14ac:dyDescent="0.15">
      <c r="B135" s="11"/>
      <c r="C135" s="659"/>
      <c r="D135" s="628"/>
      <c r="E135" s="628"/>
      <c r="F135" s="585"/>
      <c r="G135" s="585"/>
      <c r="H135" s="585"/>
      <c r="I135" s="585"/>
      <c r="J135" s="585"/>
      <c r="K135" s="585"/>
      <c r="L135" s="585"/>
      <c r="M135" s="586"/>
      <c r="N135" s="586"/>
      <c r="O135" s="587"/>
      <c r="P135" s="637"/>
      <c r="Q135" s="587"/>
      <c r="R135" s="656"/>
      <c r="S135" s="586"/>
      <c r="T135" s="586"/>
      <c r="U135" s="587"/>
      <c r="V135" s="637"/>
      <c r="W135" s="672"/>
    </row>
    <row r="136" spans="2:23" ht="12.75" customHeight="1" x14ac:dyDescent="0.15">
      <c r="B136" s="11"/>
      <c r="C136" s="659"/>
      <c r="D136" s="628"/>
      <c r="E136" s="628"/>
      <c r="F136" s="585" t="s">
        <v>226</v>
      </c>
      <c r="G136" s="585"/>
      <c r="H136" s="585"/>
      <c r="I136" s="585"/>
      <c r="J136" s="585"/>
      <c r="K136" s="585"/>
      <c r="L136" s="585"/>
      <c r="M136" s="600" t="str">
        <f>入力シート!L169&amp;""</f>
        <v/>
      </c>
      <c r="N136" s="600"/>
      <c r="O136" s="605" t="str">
        <f>入力シート!L170&amp;""</f>
        <v/>
      </c>
      <c r="P136" s="605"/>
      <c r="Q136" s="605"/>
      <c r="R136" s="605"/>
      <c r="S136" s="605"/>
      <c r="T136" s="605"/>
      <c r="U136" s="605"/>
      <c r="V136" s="605"/>
      <c r="W136" s="606"/>
    </row>
    <row r="137" spans="2:23" ht="12.75" customHeight="1" x14ac:dyDescent="0.15">
      <c r="B137" s="11"/>
      <c r="C137" s="659"/>
      <c r="D137" s="628"/>
      <c r="E137" s="628"/>
      <c r="F137" s="585"/>
      <c r="G137" s="585"/>
      <c r="H137" s="585"/>
      <c r="I137" s="585"/>
      <c r="J137" s="585"/>
      <c r="K137" s="585"/>
      <c r="L137" s="585"/>
      <c r="M137" s="600"/>
      <c r="N137" s="600"/>
      <c r="O137" s="605"/>
      <c r="P137" s="605"/>
      <c r="Q137" s="605"/>
      <c r="R137" s="605"/>
      <c r="S137" s="605"/>
      <c r="T137" s="605"/>
      <c r="U137" s="605"/>
      <c r="V137" s="605"/>
      <c r="W137" s="606"/>
    </row>
    <row r="138" spans="2:23" ht="12.75" customHeight="1" x14ac:dyDescent="0.15">
      <c r="B138" s="11"/>
      <c r="C138" s="659"/>
      <c r="D138" s="628"/>
      <c r="E138" s="628"/>
      <c r="F138" s="585" t="s">
        <v>850</v>
      </c>
      <c r="G138" s="585"/>
      <c r="H138" s="585"/>
      <c r="I138" s="585"/>
      <c r="J138" s="600" t="str">
        <f>入力シート!L171&amp;""</f>
        <v/>
      </c>
      <c r="K138" s="600"/>
      <c r="L138" s="601"/>
      <c r="M138" s="604" t="str">
        <f>入力シート!L172&amp;""</f>
        <v/>
      </c>
      <c r="N138" s="605"/>
      <c r="O138" s="605"/>
      <c r="P138" s="605"/>
      <c r="Q138" s="605"/>
      <c r="R138" s="605"/>
      <c r="S138" s="605"/>
      <c r="T138" s="605"/>
      <c r="U138" s="605"/>
      <c r="V138" s="605"/>
      <c r="W138" s="606"/>
    </row>
    <row r="139" spans="2:23" ht="12.75" customHeight="1" x14ac:dyDescent="0.15">
      <c r="B139" s="11"/>
      <c r="C139" s="659"/>
      <c r="D139" s="628"/>
      <c r="E139" s="628"/>
      <c r="F139" s="585"/>
      <c r="G139" s="585"/>
      <c r="H139" s="585"/>
      <c r="I139" s="585"/>
      <c r="J139" s="600"/>
      <c r="K139" s="600"/>
      <c r="L139" s="601"/>
      <c r="M139" s="604"/>
      <c r="N139" s="605"/>
      <c r="O139" s="605"/>
      <c r="P139" s="605"/>
      <c r="Q139" s="605"/>
      <c r="R139" s="605"/>
      <c r="S139" s="605"/>
      <c r="T139" s="605"/>
      <c r="U139" s="605"/>
      <c r="V139" s="605"/>
      <c r="W139" s="606"/>
    </row>
    <row r="140" spans="2:23" ht="12.75" customHeight="1" thickBot="1" x14ac:dyDescent="0.2">
      <c r="B140" s="11"/>
      <c r="C140" s="660"/>
      <c r="D140" s="661"/>
      <c r="E140" s="661"/>
      <c r="F140" s="655"/>
      <c r="G140" s="655"/>
      <c r="H140" s="655"/>
      <c r="I140" s="655"/>
      <c r="J140" s="602"/>
      <c r="K140" s="602"/>
      <c r="L140" s="603"/>
      <c r="M140" s="607"/>
      <c r="N140" s="608"/>
      <c r="O140" s="608"/>
      <c r="P140" s="608"/>
      <c r="Q140" s="608"/>
      <c r="R140" s="608"/>
      <c r="S140" s="608"/>
      <c r="T140" s="608"/>
      <c r="U140" s="608"/>
      <c r="V140" s="608"/>
      <c r="W140" s="609"/>
    </row>
    <row r="141" spans="2:23" ht="5.0999999999999996" customHeight="1" thickBot="1" x14ac:dyDescent="0.2">
      <c r="B141" s="11"/>
      <c r="C141" s="4"/>
      <c r="D141" s="4"/>
      <c r="E141" s="4"/>
      <c r="F141" s="4"/>
      <c r="G141" s="4"/>
      <c r="H141" s="4"/>
      <c r="I141" s="4"/>
      <c r="J141" s="4"/>
      <c r="K141" s="4"/>
      <c r="L141" s="4"/>
      <c r="M141" s="4"/>
      <c r="N141" s="4"/>
      <c r="O141" s="4"/>
      <c r="P141" s="4"/>
      <c r="Q141" s="4"/>
      <c r="R141" s="4"/>
      <c r="S141" s="4"/>
      <c r="T141" s="4"/>
      <c r="U141" s="4"/>
      <c r="V141" s="4"/>
      <c r="W141" s="4"/>
    </row>
    <row r="142" spans="2:23" ht="12.75" customHeight="1" x14ac:dyDescent="0.15">
      <c r="B142" s="11" t="s">
        <v>142</v>
      </c>
      <c r="C142" s="622" t="s">
        <v>231</v>
      </c>
      <c r="D142" s="623"/>
      <c r="E142" s="623"/>
      <c r="F142" s="126"/>
      <c r="G142" s="126"/>
      <c r="H142" s="126"/>
      <c r="I142" s="126"/>
      <c r="J142" s="126"/>
      <c r="K142" s="126"/>
      <c r="L142" s="126"/>
      <c r="M142" s="126"/>
      <c r="N142" s="126"/>
      <c r="O142" s="126"/>
      <c r="P142" s="126"/>
      <c r="Q142" s="126"/>
      <c r="R142" s="126"/>
      <c r="S142" s="126"/>
      <c r="T142" s="126"/>
      <c r="U142" s="126"/>
      <c r="V142" s="126"/>
      <c r="W142" s="127"/>
    </row>
    <row r="143" spans="2:23" ht="12.75" customHeight="1" x14ac:dyDescent="0.15">
      <c r="B143" s="11"/>
      <c r="C143" s="624"/>
      <c r="D143" s="625"/>
      <c r="E143" s="625"/>
      <c r="F143" s="42"/>
      <c r="G143" s="42"/>
      <c r="H143" s="42"/>
      <c r="I143" s="42"/>
      <c r="J143" s="42"/>
      <c r="K143" s="42"/>
      <c r="L143" s="42"/>
      <c r="M143" s="42"/>
      <c r="N143" s="42"/>
      <c r="O143" s="42"/>
      <c r="P143" s="42"/>
      <c r="Q143" s="42"/>
      <c r="R143" s="42"/>
      <c r="S143" s="42"/>
      <c r="T143" s="42"/>
      <c r="U143" s="42"/>
      <c r="V143" s="42"/>
      <c r="W143" s="10"/>
    </row>
    <row r="144" spans="2:23" ht="12.75" customHeight="1" x14ac:dyDescent="0.15">
      <c r="B144" s="11">
        <v>1</v>
      </c>
      <c r="C144" s="626" t="str">
        <f>入力シート!L173&amp;""</f>
        <v/>
      </c>
      <c r="D144" s="627"/>
      <c r="E144" s="627"/>
      <c r="F144" s="627"/>
      <c r="G144" s="627"/>
      <c r="H144" s="627"/>
      <c r="I144" s="627"/>
      <c r="J144" s="627"/>
      <c r="K144" s="627"/>
      <c r="L144" s="627"/>
      <c r="M144" s="586" t="str">
        <f>入力シート!L174&amp;""</f>
        <v/>
      </c>
      <c r="N144" s="586"/>
      <c r="O144" s="587" t="s">
        <v>735</v>
      </c>
      <c r="P144" s="637" t="str">
        <f>入力シート!L175&amp;""</f>
        <v/>
      </c>
      <c r="Q144" s="587" t="s">
        <v>769</v>
      </c>
      <c r="R144" s="628" t="s">
        <v>225</v>
      </c>
      <c r="S144" s="586" t="str">
        <f>入力シート!L176&amp;""</f>
        <v/>
      </c>
      <c r="T144" s="586"/>
      <c r="U144" s="587" t="s">
        <v>735</v>
      </c>
      <c r="V144" s="637" t="str">
        <f>入力シート!L177&amp;""</f>
        <v/>
      </c>
      <c r="W144" s="672" t="s">
        <v>769</v>
      </c>
    </row>
    <row r="145" spans="2:23" ht="12.75" customHeight="1" x14ac:dyDescent="0.15">
      <c r="B145" s="11"/>
      <c r="C145" s="626"/>
      <c r="D145" s="627"/>
      <c r="E145" s="627"/>
      <c r="F145" s="627"/>
      <c r="G145" s="627"/>
      <c r="H145" s="627"/>
      <c r="I145" s="627"/>
      <c r="J145" s="627"/>
      <c r="K145" s="627"/>
      <c r="L145" s="627"/>
      <c r="M145" s="586"/>
      <c r="N145" s="586"/>
      <c r="O145" s="587"/>
      <c r="P145" s="637"/>
      <c r="Q145" s="587"/>
      <c r="R145" s="628"/>
      <c r="S145" s="586"/>
      <c r="T145" s="586"/>
      <c r="U145" s="587"/>
      <c r="V145" s="637"/>
      <c r="W145" s="672"/>
    </row>
    <row r="146" spans="2:23" ht="12.75" customHeight="1" x14ac:dyDescent="0.15">
      <c r="B146" s="11">
        <v>2</v>
      </c>
      <c r="C146" s="626" t="str">
        <f>入力シート!$L178&amp;""</f>
        <v/>
      </c>
      <c r="D146" s="627"/>
      <c r="E146" s="627"/>
      <c r="F146" s="627"/>
      <c r="G146" s="627"/>
      <c r="H146" s="627"/>
      <c r="I146" s="627"/>
      <c r="J146" s="627"/>
      <c r="K146" s="627"/>
      <c r="L146" s="627"/>
      <c r="M146" s="586" t="str">
        <f>入力シート!L179&amp;""</f>
        <v/>
      </c>
      <c r="N146" s="586"/>
      <c r="O146" s="587" t="s">
        <v>735</v>
      </c>
      <c r="P146" s="637" t="str">
        <f>入力シート!L180&amp;""</f>
        <v/>
      </c>
      <c r="Q146" s="587" t="s">
        <v>769</v>
      </c>
      <c r="R146" s="628" t="s">
        <v>225</v>
      </c>
      <c r="S146" s="586" t="str">
        <f>入力シート!L181&amp;""</f>
        <v/>
      </c>
      <c r="T146" s="586"/>
      <c r="U146" s="587" t="s">
        <v>735</v>
      </c>
      <c r="V146" s="637" t="str">
        <f>入力シート!L182&amp;""</f>
        <v/>
      </c>
      <c r="W146" s="672" t="s">
        <v>769</v>
      </c>
    </row>
    <row r="147" spans="2:23" ht="12.75" customHeight="1" x14ac:dyDescent="0.15">
      <c r="B147" s="11"/>
      <c r="C147" s="626"/>
      <c r="D147" s="627"/>
      <c r="E147" s="627"/>
      <c r="F147" s="627"/>
      <c r="G147" s="627"/>
      <c r="H147" s="627"/>
      <c r="I147" s="627"/>
      <c r="J147" s="627"/>
      <c r="K147" s="627"/>
      <c r="L147" s="627"/>
      <c r="M147" s="586"/>
      <c r="N147" s="586"/>
      <c r="O147" s="587"/>
      <c r="P147" s="637"/>
      <c r="Q147" s="587"/>
      <c r="R147" s="628"/>
      <c r="S147" s="586"/>
      <c r="T147" s="586"/>
      <c r="U147" s="587"/>
      <c r="V147" s="637"/>
      <c r="W147" s="672"/>
    </row>
    <row r="148" spans="2:23" ht="12.75" customHeight="1" x14ac:dyDescent="0.15">
      <c r="B148" s="11">
        <v>3</v>
      </c>
      <c r="C148" s="626" t="str">
        <f>入力シート!$L183&amp;""</f>
        <v/>
      </c>
      <c r="D148" s="627"/>
      <c r="E148" s="627"/>
      <c r="F148" s="627"/>
      <c r="G148" s="627"/>
      <c r="H148" s="627"/>
      <c r="I148" s="627"/>
      <c r="J148" s="627"/>
      <c r="K148" s="627"/>
      <c r="L148" s="627"/>
      <c r="M148" s="586" t="str">
        <f>入力シート!L184&amp;""</f>
        <v/>
      </c>
      <c r="N148" s="586"/>
      <c r="O148" s="587" t="s">
        <v>735</v>
      </c>
      <c r="P148" s="637" t="str">
        <f>入力シート!L185&amp;""</f>
        <v/>
      </c>
      <c r="Q148" s="587" t="s">
        <v>769</v>
      </c>
      <c r="R148" s="628" t="s">
        <v>225</v>
      </c>
      <c r="S148" s="586" t="str">
        <f>入力シート!L186&amp;""</f>
        <v/>
      </c>
      <c r="T148" s="586"/>
      <c r="U148" s="587" t="s">
        <v>735</v>
      </c>
      <c r="V148" s="637" t="str">
        <f>入力シート!L187&amp;""</f>
        <v/>
      </c>
      <c r="W148" s="672" t="s">
        <v>769</v>
      </c>
    </row>
    <row r="149" spans="2:23" ht="12.75" customHeight="1" thickBot="1" x14ac:dyDescent="0.2">
      <c r="B149" s="11"/>
      <c r="C149" s="679"/>
      <c r="D149" s="680"/>
      <c r="E149" s="680"/>
      <c r="F149" s="680"/>
      <c r="G149" s="680"/>
      <c r="H149" s="680"/>
      <c r="I149" s="680"/>
      <c r="J149" s="680"/>
      <c r="K149" s="680"/>
      <c r="L149" s="680"/>
      <c r="M149" s="910"/>
      <c r="N149" s="910"/>
      <c r="O149" s="914"/>
      <c r="P149" s="915"/>
      <c r="Q149" s="914"/>
      <c r="R149" s="661"/>
      <c r="S149" s="910"/>
      <c r="T149" s="910"/>
      <c r="U149" s="914"/>
      <c r="V149" s="915"/>
      <c r="W149" s="701"/>
    </row>
    <row r="150" spans="2:23" ht="5.0999999999999996" customHeight="1" thickBot="1" x14ac:dyDescent="0.2">
      <c r="B150" s="11"/>
      <c r="C150" s="4"/>
      <c r="D150" s="4"/>
      <c r="E150" s="4"/>
      <c r="F150" s="4"/>
      <c r="G150" s="4"/>
      <c r="H150" s="4"/>
      <c r="I150" s="4"/>
      <c r="J150" s="4"/>
      <c r="K150" s="4"/>
      <c r="L150" s="4"/>
      <c r="M150" s="4"/>
      <c r="N150" s="4"/>
      <c r="O150" s="4"/>
      <c r="P150" s="4"/>
      <c r="Q150" s="4"/>
      <c r="R150" s="4"/>
      <c r="S150" s="4"/>
      <c r="T150" s="4"/>
      <c r="U150" s="4"/>
      <c r="V150" s="4"/>
      <c r="W150" s="4"/>
    </row>
    <row r="151" spans="2:23" ht="12.75" customHeight="1" x14ac:dyDescent="0.15">
      <c r="B151" s="11" t="s">
        <v>781</v>
      </c>
      <c r="C151" s="711" t="s">
        <v>232</v>
      </c>
      <c r="D151" s="712"/>
      <c r="E151" s="712"/>
      <c r="F151" s="712"/>
      <c r="G151" s="712"/>
      <c r="H151" s="712"/>
      <c r="I151" s="712"/>
      <c r="J151" s="712"/>
      <c r="K151" s="712"/>
      <c r="L151" s="712"/>
      <c r="M151" s="712"/>
      <c r="N151" s="712"/>
      <c r="O151" s="712"/>
      <c r="P151" s="712"/>
      <c r="Q151" s="712"/>
      <c r="R151" s="712"/>
      <c r="S151" s="712"/>
      <c r="T151" s="712"/>
      <c r="U151" s="712"/>
      <c r="V151" s="712"/>
      <c r="W151" s="713"/>
    </row>
    <row r="152" spans="2:23" ht="12.75" customHeight="1" thickBot="1" x14ac:dyDescent="0.2">
      <c r="B152" s="11"/>
      <c r="C152" s="714"/>
      <c r="D152" s="715"/>
      <c r="E152" s="715"/>
      <c r="F152" s="715"/>
      <c r="G152" s="715"/>
      <c r="H152" s="715"/>
      <c r="I152" s="715"/>
      <c r="J152" s="715"/>
      <c r="K152" s="715"/>
      <c r="L152" s="715"/>
      <c r="M152" s="715"/>
      <c r="N152" s="715"/>
      <c r="O152" s="715"/>
      <c r="P152" s="715"/>
      <c r="Q152" s="715"/>
      <c r="R152" s="715"/>
      <c r="S152" s="715"/>
      <c r="T152" s="715"/>
      <c r="U152" s="715"/>
      <c r="V152" s="715"/>
      <c r="W152" s="716"/>
    </row>
    <row r="153" spans="2:23" ht="9.6" customHeight="1" x14ac:dyDescent="0.15">
      <c r="B153" s="30"/>
      <c r="C153" s="702" t="str">
        <f>入力シート!L188&amp;""</f>
        <v/>
      </c>
      <c r="D153" s="703"/>
      <c r="E153" s="703"/>
      <c r="F153" s="703"/>
      <c r="G153" s="703"/>
      <c r="H153" s="703"/>
      <c r="I153" s="703"/>
      <c r="J153" s="703"/>
      <c r="K153" s="703"/>
      <c r="L153" s="703"/>
      <c r="M153" s="703"/>
      <c r="N153" s="703"/>
      <c r="O153" s="703"/>
      <c r="P153" s="703"/>
      <c r="Q153" s="703"/>
      <c r="R153" s="703"/>
      <c r="S153" s="703"/>
      <c r="T153" s="703"/>
      <c r="U153" s="703"/>
      <c r="V153" s="703"/>
      <c r="W153" s="704"/>
    </row>
    <row r="154" spans="2:23" ht="9.6" customHeight="1" x14ac:dyDescent="0.15">
      <c r="B154" s="11"/>
      <c r="C154" s="705"/>
      <c r="D154" s="706"/>
      <c r="E154" s="706"/>
      <c r="F154" s="706"/>
      <c r="G154" s="706"/>
      <c r="H154" s="706"/>
      <c r="I154" s="706"/>
      <c r="J154" s="706"/>
      <c r="K154" s="706"/>
      <c r="L154" s="706"/>
      <c r="M154" s="706"/>
      <c r="N154" s="706"/>
      <c r="O154" s="706"/>
      <c r="P154" s="706"/>
      <c r="Q154" s="706"/>
      <c r="R154" s="706"/>
      <c r="S154" s="706"/>
      <c r="T154" s="706"/>
      <c r="U154" s="706"/>
      <c r="V154" s="706"/>
      <c r="W154" s="707"/>
    </row>
    <row r="155" spans="2:23" ht="9.6" customHeight="1" x14ac:dyDescent="0.15">
      <c r="B155" s="11"/>
      <c r="C155" s="705"/>
      <c r="D155" s="706"/>
      <c r="E155" s="706"/>
      <c r="F155" s="706"/>
      <c r="G155" s="706"/>
      <c r="H155" s="706"/>
      <c r="I155" s="706"/>
      <c r="J155" s="706"/>
      <c r="K155" s="706"/>
      <c r="L155" s="706"/>
      <c r="M155" s="706"/>
      <c r="N155" s="706"/>
      <c r="O155" s="706"/>
      <c r="P155" s="706"/>
      <c r="Q155" s="706"/>
      <c r="R155" s="706"/>
      <c r="S155" s="706"/>
      <c r="T155" s="706"/>
      <c r="U155" s="706"/>
      <c r="V155" s="706"/>
      <c r="W155" s="707"/>
    </row>
    <row r="156" spans="2:23" ht="9.6" customHeight="1" x14ac:dyDescent="0.15">
      <c r="B156" s="11"/>
      <c r="C156" s="705"/>
      <c r="D156" s="706"/>
      <c r="E156" s="706"/>
      <c r="F156" s="706"/>
      <c r="G156" s="706"/>
      <c r="H156" s="706"/>
      <c r="I156" s="706"/>
      <c r="J156" s="706"/>
      <c r="K156" s="706"/>
      <c r="L156" s="706"/>
      <c r="M156" s="706"/>
      <c r="N156" s="706"/>
      <c r="O156" s="706"/>
      <c r="P156" s="706"/>
      <c r="Q156" s="706"/>
      <c r="R156" s="706"/>
      <c r="S156" s="706"/>
      <c r="T156" s="706"/>
      <c r="U156" s="706"/>
      <c r="V156" s="706"/>
      <c r="W156" s="707"/>
    </row>
    <row r="157" spans="2:23" ht="9.6" customHeight="1" x14ac:dyDescent="0.15">
      <c r="B157" s="11"/>
      <c r="C157" s="705"/>
      <c r="D157" s="706"/>
      <c r="E157" s="706"/>
      <c r="F157" s="706"/>
      <c r="G157" s="706"/>
      <c r="H157" s="706"/>
      <c r="I157" s="706"/>
      <c r="J157" s="706"/>
      <c r="K157" s="706"/>
      <c r="L157" s="706"/>
      <c r="M157" s="706"/>
      <c r="N157" s="706"/>
      <c r="O157" s="706"/>
      <c r="P157" s="706"/>
      <c r="Q157" s="706"/>
      <c r="R157" s="706"/>
      <c r="S157" s="706"/>
      <c r="T157" s="706"/>
      <c r="U157" s="706"/>
      <c r="V157" s="706"/>
      <c r="W157" s="707"/>
    </row>
    <row r="158" spans="2:23" ht="9.6" customHeight="1" x14ac:dyDescent="0.15">
      <c r="B158" s="11"/>
      <c r="C158" s="705"/>
      <c r="D158" s="706"/>
      <c r="E158" s="706"/>
      <c r="F158" s="706"/>
      <c r="G158" s="706"/>
      <c r="H158" s="706"/>
      <c r="I158" s="706"/>
      <c r="J158" s="706"/>
      <c r="K158" s="706"/>
      <c r="L158" s="706"/>
      <c r="M158" s="706"/>
      <c r="N158" s="706"/>
      <c r="O158" s="706"/>
      <c r="P158" s="706"/>
      <c r="Q158" s="706"/>
      <c r="R158" s="706"/>
      <c r="S158" s="706"/>
      <c r="T158" s="706"/>
      <c r="U158" s="706"/>
      <c r="V158" s="706"/>
      <c r="W158" s="707"/>
    </row>
    <row r="159" spans="2:23" ht="9.6" customHeight="1" x14ac:dyDescent="0.15">
      <c r="C159" s="705"/>
      <c r="D159" s="706"/>
      <c r="E159" s="706"/>
      <c r="F159" s="706"/>
      <c r="G159" s="706"/>
      <c r="H159" s="706"/>
      <c r="I159" s="706"/>
      <c r="J159" s="706"/>
      <c r="K159" s="706"/>
      <c r="L159" s="706"/>
      <c r="M159" s="706"/>
      <c r="N159" s="706"/>
      <c r="O159" s="706"/>
      <c r="P159" s="706"/>
      <c r="Q159" s="706"/>
      <c r="R159" s="706"/>
      <c r="S159" s="706"/>
      <c r="T159" s="706"/>
      <c r="U159" s="706"/>
      <c r="V159" s="706"/>
      <c r="W159" s="707"/>
    </row>
    <row r="160" spans="2:23" ht="9.6" customHeight="1" x14ac:dyDescent="0.15">
      <c r="C160" s="705"/>
      <c r="D160" s="706"/>
      <c r="E160" s="706"/>
      <c r="F160" s="706"/>
      <c r="G160" s="706"/>
      <c r="H160" s="706"/>
      <c r="I160" s="706"/>
      <c r="J160" s="706"/>
      <c r="K160" s="706"/>
      <c r="L160" s="706"/>
      <c r="M160" s="706"/>
      <c r="N160" s="706"/>
      <c r="O160" s="706"/>
      <c r="P160" s="706"/>
      <c r="Q160" s="706"/>
      <c r="R160" s="706"/>
      <c r="S160" s="706"/>
      <c r="T160" s="706"/>
      <c r="U160" s="706"/>
      <c r="V160" s="706"/>
      <c r="W160" s="707"/>
    </row>
    <row r="161" spans="2:23" ht="9.6" customHeight="1" x14ac:dyDescent="0.15">
      <c r="C161" s="705"/>
      <c r="D161" s="706"/>
      <c r="E161" s="706"/>
      <c r="F161" s="706"/>
      <c r="G161" s="706"/>
      <c r="H161" s="706"/>
      <c r="I161" s="706"/>
      <c r="J161" s="706"/>
      <c r="K161" s="706"/>
      <c r="L161" s="706"/>
      <c r="M161" s="706"/>
      <c r="N161" s="706"/>
      <c r="O161" s="706"/>
      <c r="P161" s="706"/>
      <c r="Q161" s="706"/>
      <c r="R161" s="706"/>
      <c r="S161" s="706"/>
      <c r="T161" s="706"/>
      <c r="U161" s="706"/>
      <c r="V161" s="706"/>
      <c r="W161" s="707"/>
    </row>
    <row r="162" spans="2:23" ht="9.6" customHeight="1" x14ac:dyDescent="0.15">
      <c r="C162" s="705"/>
      <c r="D162" s="706"/>
      <c r="E162" s="706"/>
      <c r="F162" s="706"/>
      <c r="G162" s="706"/>
      <c r="H162" s="706"/>
      <c r="I162" s="706"/>
      <c r="J162" s="706"/>
      <c r="K162" s="706"/>
      <c r="L162" s="706"/>
      <c r="M162" s="706"/>
      <c r="N162" s="706"/>
      <c r="O162" s="706"/>
      <c r="P162" s="706"/>
      <c r="Q162" s="706"/>
      <c r="R162" s="706"/>
      <c r="S162" s="706"/>
      <c r="T162" s="706"/>
      <c r="U162" s="706"/>
      <c r="V162" s="706"/>
      <c r="W162" s="707"/>
    </row>
    <row r="163" spans="2:23" ht="9.6" customHeight="1" x14ac:dyDescent="0.15">
      <c r="C163" s="705"/>
      <c r="D163" s="706"/>
      <c r="E163" s="706"/>
      <c r="F163" s="706"/>
      <c r="G163" s="706"/>
      <c r="H163" s="706"/>
      <c r="I163" s="706"/>
      <c r="J163" s="706"/>
      <c r="K163" s="706"/>
      <c r="L163" s="706"/>
      <c r="M163" s="706"/>
      <c r="N163" s="706"/>
      <c r="O163" s="706"/>
      <c r="P163" s="706"/>
      <c r="Q163" s="706"/>
      <c r="R163" s="706"/>
      <c r="S163" s="706"/>
      <c r="T163" s="706"/>
      <c r="U163" s="706"/>
      <c r="V163" s="706"/>
      <c r="W163" s="707"/>
    </row>
    <row r="164" spans="2:23" ht="9.6" customHeight="1" x14ac:dyDescent="0.15">
      <c r="C164" s="705"/>
      <c r="D164" s="706"/>
      <c r="E164" s="706"/>
      <c r="F164" s="706"/>
      <c r="G164" s="706"/>
      <c r="H164" s="706"/>
      <c r="I164" s="706"/>
      <c r="J164" s="706"/>
      <c r="K164" s="706"/>
      <c r="L164" s="706"/>
      <c r="M164" s="706"/>
      <c r="N164" s="706"/>
      <c r="O164" s="706"/>
      <c r="P164" s="706"/>
      <c r="Q164" s="706"/>
      <c r="R164" s="706"/>
      <c r="S164" s="706"/>
      <c r="T164" s="706"/>
      <c r="U164" s="706"/>
      <c r="V164" s="706"/>
      <c r="W164" s="707"/>
    </row>
    <row r="165" spans="2:23" ht="9.6" customHeight="1" thickBot="1" x14ac:dyDescent="0.2">
      <c r="C165" s="708"/>
      <c r="D165" s="709"/>
      <c r="E165" s="709"/>
      <c r="F165" s="709"/>
      <c r="G165" s="709"/>
      <c r="H165" s="709"/>
      <c r="I165" s="709"/>
      <c r="J165" s="709"/>
      <c r="K165" s="709"/>
      <c r="L165" s="709"/>
      <c r="M165" s="709"/>
      <c r="N165" s="709"/>
      <c r="O165" s="709"/>
      <c r="P165" s="709"/>
      <c r="Q165" s="709"/>
      <c r="R165" s="709"/>
      <c r="S165" s="709"/>
      <c r="T165" s="709"/>
      <c r="U165" s="709"/>
      <c r="V165" s="709"/>
      <c r="W165" s="710"/>
    </row>
    <row r="166" spans="2:23" ht="5.0999999999999996" customHeight="1" x14ac:dyDescent="0.15"/>
    <row r="167" spans="2:23" ht="5.0999999999999996" customHeight="1" x14ac:dyDescent="0.15"/>
    <row r="168" spans="2:23" ht="5.0999999999999996" customHeight="1" thickBot="1" x14ac:dyDescent="0.2"/>
    <row r="169" spans="2:23" ht="14.25" customHeight="1" x14ac:dyDescent="0.15">
      <c r="B169" s="11"/>
      <c r="C169" s="764" t="s">
        <v>195</v>
      </c>
      <c r="D169" s="765"/>
      <c r="E169" s="765"/>
      <c r="F169" s="768" t="str">
        <f>F2</f>
        <v/>
      </c>
      <c r="G169" s="769"/>
      <c r="H169" s="769"/>
      <c r="I169" s="770"/>
      <c r="J169" s="3"/>
      <c r="K169" s="3"/>
      <c r="L169" s="774" t="s">
        <v>196</v>
      </c>
      <c r="M169" s="774"/>
      <c r="N169" s="791" t="str">
        <f>入力シート!L13&amp;""</f>
        <v/>
      </c>
      <c r="O169" s="791"/>
      <c r="P169" s="791"/>
      <c r="Q169" s="791" t="str">
        <f>入力シート!L14&amp;""</f>
        <v/>
      </c>
      <c r="R169" s="791"/>
      <c r="S169" s="791"/>
      <c r="T169" s="32"/>
      <c r="U169" s="734" t="str">
        <f>IF(入力シート!L41="",入力シート!L40,入力シート!L41)&amp;""</f>
        <v>専門分野コードを入力してください</v>
      </c>
      <c r="V169" s="735"/>
      <c r="W169" s="736"/>
    </row>
    <row r="170" spans="2:23" ht="13.5" customHeight="1" thickBot="1" x14ac:dyDescent="0.2">
      <c r="B170" s="11"/>
      <c r="C170" s="766"/>
      <c r="D170" s="767"/>
      <c r="E170" s="767"/>
      <c r="F170" s="771"/>
      <c r="G170" s="772"/>
      <c r="H170" s="772"/>
      <c r="I170" s="773"/>
      <c r="J170" s="3"/>
      <c r="K170" s="3"/>
      <c r="L170" s="775"/>
      <c r="M170" s="775"/>
      <c r="N170" s="792"/>
      <c r="O170" s="792"/>
      <c r="P170" s="792"/>
      <c r="Q170" s="792"/>
      <c r="R170" s="792"/>
      <c r="S170" s="792"/>
      <c r="T170" s="32"/>
      <c r="U170" s="642"/>
      <c r="V170" s="643"/>
      <c r="W170" s="737"/>
    </row>
    <row r="171" spans="2:23" ht="5.0999999999999996" customHeight="1" x14ac:dyDescent="0.15">
      <c r="B171" s="11"/>
      <c r="C171" s="4"/>
      <c r="D171" s="4"/>
      <c r="E171" s="4"/>
      <c r="F171" s="4"/>
      <c r="G171" s="4"/>
      <c r="H171" s="4"/>
      <c r="I171" s="4"/>
      <c r="J171" s="4"/>
      <c r="K171" s="4"/>
      <c r="L171" s="4"/>
      <c r="M171" s="4"/>
      <c r="N171" s="4"/>
      <c r="O171" s="4"/>
      <c r="P171" s="4"/>
      <c r="Q171" s="4"/>
      <c r="R171" s="4"/>
      <c r="S171" s="4"/>
      <c r="T171" s="4"/>
      <c r="U171" s="4"/>
      <c r="V171" s="4"/>
      <c r="W171" s="4"/>
    </row>
    <row r="172" spans="2:23" ht="12.75" customHeight="1" x14ac:dyDescent="0.15">
      <c r="B172" s="11"/>
      <c r="C172" s="4"/>
      <c r="D172" s="4"/>
      <c r="E172" s="4"/>
      <c r="F172" s="4"/>
      <c r="G172" s="4"/>
      <c r="H172" s="4"/>
      <c r="I172" s="4"/>
      <c r="J172" s="4"/>
      <c r="K172" s="4"/>
      <c r="L172" s="4"/>
      <c r="M172" s="4"/>
      <c r="N172" s="4"/>
      <c r="O172" s="4"/>
      <c r="P172" s="4"/>
      <c r="Q172" s="4"/>
      <c r="R172" s="4"/>
      <c r="S172" s="4"/>
      <c r="T172" s="4"/>
      <c r="U172" s="4"/>
      <c r="V172" s="4"/>
      <c r="W172" s="4"/>
    </row>
    <row r="173" spans="2:23" ht="12.75" customHeight="1" x14ac:dyDescent="0.15">
      <c r="B173" s="11"/>
      <c r="C173" s="4"/>
      <c r="D173" s="4"/>
      <c r="E173" s="4"/>
      <c r="F173" s="4"/>
      <c r="G173" s="4"/>
      <c r="H173" s="4"/>
      <c r="I173" s="4"/>
      <c r="J173" s="4"/>
      <c r="K173" s="4"/>
      <c r="L173" s="4"/>
      <c r="M173" s="4"/>
      <c r="N173" s="4"/>
      <c r="O173" s="4"/>
      <c r="P173" s="4"/>
      <c r="Q173" s="4"/>
      <c r="R173" s="4"/>
      <c r="S173" s="4"/>
      <c r="T173" s="4"/>
      <c r="U173" s="4"/>
      <c r="V173" s="4"/>
      <c r="W173" s="4"/>
    </row>
    <row r="174" spans="2:23" ht="5.0999999999999996" customHeight="1" thickBot="1" x14ac:dyDescent="0.2">
      <c r="B174" s="11"/>
      <c r="C174" s="4"/>
      <c r="D174" s="4"/>
      <c r="E174" s="4"/>
      <c r="F174" s="4"/>
      <c r="G174" s="4"/>
      <c r="H174" s="4"/>
      <c r="I174" s="4"/>
      <c r="J174" s="4"/>
      <c r="K174" s="4"/>
      <c r="L174" s="4"/>
      <c r="M174" s="4"/>
      <c r="N174" s="4"/>
      <c r="O174" s="4"/>
      <c r="P174" s="4"/>
      <c r="Q174" s="4"/>
      <c r="R174" s="4"/>
      <c r="S174" s="4"/>
      <c r="T174" s="4"/>
      <c r="U174" s="4"/>
      <c r="V174" s="4"/>
      <c r="W174" s="4"/>
    </row>
    <row r="175" spans="2:23" ht="12.75" customHeight="1" x14ac:dyDescent="0.15">
      <c r="B175" s="11" t="s">
        <v>976</v>
      </c>
      <c r="C175" s="629" t="s">
        <v>233</v>
      </c>
      <c r="D175" s="630"/>
      <c r="E175" s="630"/>
      <c r="F175" s="630"/>
      <c r="G175" s="630"/>
      <c r="H175" s="630"/>
      <c r="I175" s="630"/>
      <c r="J175" s="630"/>
      <c r="K175" s="630"/>
      <c r="L175" s="630"/>
      <c r="M175" s="630"/>
      <c r="N175" s="630"/>
      <c r="O175" s="630"/>
      <c r="P175" s="630"/>
      <c r="Q175" s="630"/>
      <c r="R175" s="630"/>
      <c r="S175" s="630"/>
      <c r="T175" s="630"/>
      <c r="U175" s="630"/>
      <c r="V175" s="630"/>
      <c r="W175" s="631"/>
    </row>
    <row r="176" spans="2:23" ht="12.75" customHeight="1" thickBot="1" x14ac:dyDescent="0.2">
      <c r="B176" s="11"/>
      <c r="C176" s="632"/>
      <c r="D176" s="633"/>
      <c r="E176" s="633"/>
      <c r="F176" s="633"/>
      <c r="G176" s="633"/>
      <c r="H176" s="633"/>
      <c r="I176" s="633"/>
      <c r="J176" s="633"/>
      <c r="K176" s="633"/>
      <c r="L176" s="633"/>
      <c r="M176" s="633"/>
      <c r="N176" s="633"/>
      <c r="O176" s="633"/>
      <c r="P176" s="633"/>
      <c r="Q176" s="633"/>
      <c r="R176" s="633"/>
      <c r="S176" s="633"/>
      <c r="T176" s="633"/>
      <c r="U176" s="633"/>
      <c r="V176" s="633"/>
      <c r="W176" s="634"/>
    </row>
    <row r="177" spans="2:23" ht="5.0999999999999996" customHeight="1" thickBot="1" x14ac:dyDescent="0.2">
      <c r="B177" s="11"/>
      <c r="C177" s="4"/>
      <c r="D177" s="4"/>
      <c r="E177" s="4"/>
      <c r="F177" s="4"/>
      <c r="G177" s="4"/>
      <c r="H177" s="4"/>
      <c r="I177" s="4"/>
      <c r="J177" s="4"/>
      <c r="K177" s="4"/>
      <c r="L177" s="4"/>
      <c r="M177" s="4"/>
      <c r="N177" s="4"/>
      <c r="O177" s="4"/>
      <c r="P177" s="4"/>
      <c r="Q177" s="4"/>
      <c r="R177" s="4"/>
      <c r="S177" s="4"/>
      <c r="T177" s="4"/>
      <c r="U177" s="4"/>
      <c r="V177" s="4"/>
      <c r="W177" s="4"/>
    </row>
    <row r="178" spans="2:23" ht="12.75" customHeight="1" x14ac:dyDescent="0.15">
      <c r="C178" s="740" t="s">
        <v>234</v>
      </c>
      <c r="D178" s="741"/>
      <c r="E178" s="741"/>
      <c r="F178" s="741"/>
      <c r="G178" s="741"/>
      <c r="H178" s="741"/>
      <c r="I178" s="742"/>
      <c r="J178" s="755" t="str">
        <f>入力シート!L193&amp;""</f>
        <v/>
      </c>
      <c r="K178" s="756"/>
      <c r="L178" s="756"/>
      <c r="M178" s="756"/>
      <c r="N178" s="756"/>
      <c r="O178" s="756"/>
      <c r="P178" s="756"/>
      <c r="Q178" s="756"/>
      <c r="R178" s="756"/>
      <c r="S178" s="756"/>
      <c r="T178" s="756"/>
      <c r="U178" s="756"/>
      <c r="V178" s="756"/>
      <c r="W178" s="757"/>
    </row>
    <row r="179" spans="2:23" ht="12.75" customHeight="1" x14ac:dyDescent="0.15">
      <c r="C179" s="743"/>
      <c r="D179" s="744"/>
      <c r="E179" s="744"/>
      <c r="F179" s="744"/>
      <c r="G179" s="744"/>
      <c r="H179" s="744"/>
      <c r="I179" s="745"/>
      <c r="J179" s="758"/>
      <c r="K179" s="759"/>
      <c r="L179" s="759"/>
      <c r="M179" s="759"/>
      <c r="N179" s="759"/>
      <c r="O179" s="759"/>
      <c r="P179" s="759"/>
      <c r="Q179" s="759"/>
      <c r="R179" s="759"/>
      <c r="S179" s="759"/>
      <c r="T179" s="759"/>
      <c r="U179" s="759"/>
      <c r="V179" s="759"/>
      <c r="W179" s="760"/>
    </row>
    <row r="180" spans="2:23" ht="12.75" customHeight="1" x14ac:dyDescent="0.15">
      <c r="C180" s="782" t="s">
        <v>235</v>
      </c>
      <c r="D180" s="783"/>
      <c r="E180" s="783"/>
      <c r="F180" s="628" t="s">
        <v>236</v>
      </c>
      <c r="G180" s="628"/>
      <c r="H180" s="628"/>
      <c r="I180" s="628"/>
      <c r="J180" s="628"/>
      <c r="K180" s="628"/>
      <c r="L180" s="628"/>
      <c r="M180" s="628"/>
      <c r="N180" s="786" t="s">
        <v>237</v>
      </c>
      <c r="O180" s="649"/>
      <c r="P180" s="649"/>
      <c r="Q180" s="649"/>
      <c r="R180" s="650"/>
      <c r="S180" s="786" t="s">
        <v>238</v>
      </c>
      <c r="T180" s="649"/>
      <c r="U180" s="649"/>
      <c r="V180" s="649"/>
      <c r="W180" s="789"/>
    </row>
    <row r="181" spans="2:23" ht="12.75" customHeight="1" x14ac:dyDescent="0.15">
      <c r="C181" s="784"/>
      <c r="D181" s="785"/>
      <c r="E181" s="785"/>
      <c r="F181" s="628"/>
      <c r="G181" s="628"/>
      <c r="H181" s="628"/>
      <c r="I181" s="628"/>
      <c r="J181" s="628"/>
      <c r="K181" s="628"/>
      <c r="L181" s="628"/>
      <c r="M181" s="628"/>
      <c r="N181" s="787"/>
      <c r="O181" s="785"/>
      <c r="P181" s="785"/>
      <c r="Q181" s="785"/>
      <c r="R181" s="788"/>
      <c r="S181" s="787"/>
      <c r="T181" s="785"/>
      <c r="U181" s="785"/>
      <c r="V181" s="785"/>
      <c r="W181" s="790"/>
    </row>
    <row r="182" spans="2:23" ht="12.75" customHeight="1" x14ac:dyDescent="0.15">
      <c r="C182" s="659" t="s">
        <v>239</v>
      </c>
      <c r="D182" s="628"/>
      <c r="E182" s="628"/>
      <c r="F182" s="662" t="str">
        <f>入力シート!L197&amp;""</f>
        <v/>
      </c>
      <c r="G182" s="663"/>
      <c r="H182" s="663"/>
      <c r="I182" s="663"/>
      <c r="J182" s="663"/>
      <c r="K182" s="663"/>
      <c r="L182" s="663"/>
      <c r="M182" s="668"/>
      <c r="N182" s="605" t="str">
        <f>入力シート!L198&amp;""</f>
        <v/>
      </c>
      <c r="O182" s="605"/>
      <c r="P182" s="605"/>
      <c r="Q182" s="605"/>
      <c r="R182" s="605"/>
      <c r="S182" s="605" t="str">
        <f>入力シート!L199&amp;""</f>
        <v/>
      </c>
      <c r="T182" s="605"/>
      <c r="U182" s="605"/>
      <c r="V182" s="605"/>
      <c r="W182" s="606"/>
    </row>
    <row r="183" spans="2:23" ht="12.75" customHeight="1" x14ac:dyDescent="0.15">
      <c r="C183" s="659"/>
      <c r="D183" s="628"/>
      <c r="E183" s="628"/>
      <c r="F183" s="669"/>
      <c r="G183" s="670"/>
      <c r="H183" s="670"/>
      <c r="I183" s="670"/>
      <c r="J183" s="670"/>
      <c r="K183" s="670"/>
      <c r="L183" s="670"/>
      <c r="M183" s="671"/>
      <c r="N183" s="605"/>
      <c r="O183" s="605"/>
      <c r="P183" s="605"/>
      <c r="Q183" s="605"/>
      <c r="R183" s="605"/>
      <c r="S183" s="605"/>
      <c r="T183" s="605"/>
      <c r="U183" s="605"/>
      <c r="V183" s="605"/>
      <c r="W183" s="606"/>
    </row>
    <row r="184" spans="2:23" ht="12.75" customHeight="1" x14ac:dyDescent="0.15">
      <c r="C184" s="659" t="s">
        <v>240</v>
      </c>
      <c r="D184" s="628"/>
      <c r="E184" s="628"/>
      <c r="F184" s="662" t="str">
        <f>入力シート!L200&amp;""</f>
        <v/>
      </c>
      <c r="G184" s="663"/>
      <c r="H184" s="663"/>
      <c r="I184" s="663"/>
      <c r="J184" s="663"/>
      <c r="K184" s="663"/>
      <c r="L184" s="663"/>
      <c r="M184" s="668"/>
      <c r="N184" s="605" t="str">
        <f>入力シート!L201&amp;""</f>
        <v/>
      </c>
      <c r="O184" s="605"/>
      <c r="P184" s="605"/>
      <c r="Q184" s="605"/>
      <c r="R184" s="605"/>
      <c r="S184" s="605" t="str">
        <f>入力シート!L202&amp;""</f>
        <v/>
      </c>
      <c r="T184" s="605"/>
      <c r="U184" s="605"/>
      <c r="V184" s="605"/>
      <c r="W184" s="606"/>
    </row>
    <row r="185" spans="2:23" ht="12.75" customHeight="1" x14ac:dyDescent="0.15">
      <c r="C185" s="659"/>
      <c r="D185" s="628"/>
      <c r="E185" s="628"/>
      <c r="F185" s="669"/>
      <c r="G185" s="670"/>
      <c r="H185" s="670"/>
      <c r="I185" s="670"/>
      <c r="J185" s="670"/>
      <c r="K185" s="670"/>
      <c r="L185" s="670"/>
      <c r="M185" s="671"/>
      <c r="N185" s="605"/>
      <c r="O185" s="605"/>
      <c r="P185" s="605"/>
      <c r="Q185" s="605"/>
      <c r="R185" s="605"/>
      <c r="S185" s="605"/>
      <c r="T185" s="605"/>
      <c r="U185" s="605"/>
      <c r="V185" s="605"/>
      <c r="W185" s="606"/>
    </row>
    <row r="186" spans="2:23" ht="12.75" customHeight="1" x14ac:dyDescent="0.15">
      <c r="C186" s="659" t="s">
        <v>241</v>
      </c>
      <c r="D186" s="628"/>
      <c r="E186" s="628"/>
      <c r="F186" s="662" t="str">
        <f>入力シート!L206&amp;""</f>
        <v/>
      </c>
      <c r="G186" s="663"/>
      <c r="H186" s="663"/>
      <c r="I186" s="663"/>
      <c r="J186" s="663"/>
      <c r="K186" s="663"/>
      <c r="L186" s="663"/>
      <c r="M186" s="668"/>
      <c r="N186" s="605" t="str">
        <f>入力シート!L207&amp;""</f>
        <v/>
      </c>
      <c r="O186" s="605"/>
      <c r="P186" s="605"/>
      <c r="Q186" s="605"/>
      <c r="R186" s="605"/>
      <c r="S186" s="605" t="str">
        <f>入力シート!L208&amp;""</f>
        <v/>
      </c>
      <c r="T186" s="605"/>
      <c r="U186" s="605"/>
      <c r="V186" s="605"/>
      <c r="W186" s="606"/>
    </row>
    <row r="187" spans="2:23" ht="12.75" customHeight="1" x14ac:dyDescent="0.15">
      <c r="C187" s="659"/>
      <c r="D187" s="628"/>
      <c r="E187" s="628"/>
      <c r="F187" s="669"/>
      <c r="G187" s="670"/>
      <c r="H187" s="670"/>
      <c r="I187" s="670"/>
      <c r="J187" s="670"/>
      <c r="K187" s="670"/>
      <c r="L187" s="670"/>
      <c r="M187" s="671"/>
      <c r="N187" s="605"/>
      <c r="O187" s="605"/>
      <c r="P187" s="605"/>
      <c r="Q187" s="605"/>
      <c r="R187" s="605"/>
      <c r="S187" s="605"/>
      <c r="T187" s="605"/>
      <c r="U187" s="605"/>
      <c r="V187" s="605"/>
      <c r="W187" s="606"/>
    </row>
    <row r="188" spans="2:23" ht="12.75" customHeight="1" x14ac:dyDescent="0.15">
      <c r="C188" s="659" t="s">
        <v>242</v>
      </c>
      <c r="D188" s="628"/>
      <c r="E188" s="628"/>
      <c r="F188" s="662" t="str">
        <f>入力シート!L209&amp;""</f>
        <v/>
      </c>
      <c r="G188" s="663"/>
      <c r="H188" s="663"/>
      <c r="I188" s="663"/>
      <c r="J188" s="663"/>
      <c r="K188" s="663"/>
      <c r="L188" s="663"/>
      <c r="M188" s="668"/>
      <c r="N188" s="605" t="str">
        <f>入力シート!L210&amp;""</f>
        <v/>
      </c>
      <c r="O188" s="605"/>
      <c r="P188" s="605"/>
      <c r="Q188" s="605"/>
      <c r="R188" s="605"/>
      <c r="S188" s="605" t="str">
        <f>入力シート!L211&amp;""</f>
        <v/>
      </c>
      <c r="T188" s="605"/>
      <c r="U188" s="605"/>
      <c r="V188" s="605"/>
      <c r="W188" s="606"/>
    </row>
    <row r="189" spans="2:23" ht="12.75" customHeight="1" x14ac:dyDescent="0.15">
      <c r="C189" s="659"/>
      <c r="D189" s="628"/>
      <c r="E189" s="628"/>
      <c r="F189" s="669"/>
      <c r="G189" s="670"/>
      <c r="H189" s="670"/>
      <c r="I189" s="670"/>
      <c r="J189" s="670"/>
      <c r="K189" s="670"/>
      <c r="L189" s="670"/>
      <c r="M189" s="671"/>
      <c r="N189" s="605"/>
      <c r="O189" s="605"/>
      <c r="P189" s="605"/>
      <c r="Q189" s="605"/>
      <c r="R189" s="605"/>
      <c r="S189" s="605"/>
      <c r="T189" s="605"/>
      <c r="U189" s="605"/>
      <c r="V189" s="605"/>
      <c r="W189" s="606"/>
    </row>
    <row r="190" spans="2:23" ht="12.75" customHeight="1" x14ac:dyDescent="0.15">
      <c r="C190" s="659" t="s">
        <v>243</v>
      </c>
      <c r="D190" s="628"/>
      <c r="E190" s="628"/>
      <c r="F190" s="662" t="str">
        <f>入力シート!L212&amp;""</f>
        <v/>
      </c>
      <c r="G190" s="663"/>
      <c r="H190" s="663"/>
      <c r="I190" s="663"/>
      <c r="J190" s="663"/>
      <c r="K190" s="663"/>
      <c r="L190" s="663"/>
      <c r="M190" s="668"/>
      <c r="N190" s="605" t="str">
        <f>入力シート!L213&amp;""</f>
        <v/>
      </c>
      <c r="O190" s="605"/>
      <c r="P190" s="605"/>
      <c r="Q190" s="605"/>
      <c r="R190" s="605"/>
      <c r="S190" s="605" t="str">
        <f>入力シート!L214&amp;""</f>
        <v/>
      </c>
      <c r="T190" s="605"/>
      <c r="U190" s="605"/>
      <c r="V190" s="605"/>
      <c r="W190" s="606"/>
    </row>
    <row r="191" spans="2:23" ht="12.75" customHeight="1" x14ac:dyDescent="0.15">
      <c r="C191" s="659"/>
      <c r="D191" s="628"/>
      <c r="E191" s="628"/>
      <c r="F191" s="669"/>
      <c r="G191" s="670"/>
      <c r="H191" s="670"/>
      <c r="I191" s="670"/>
      <c r="J191" s="670"/>
      <c r="K191" s="670"/>
      <c r="L191" s="670"/>
      <c r="M191" s="671"/>
      <c r="N191" s="605"/>
      <c r="O191" s="605"/>
      <c r="P191" s="605"/>
      <c r="Q191" s="605"/>
      <c r="R191" s="605"/>
      <c r="S191" s="605"/>
      <c r="T191" s="605"/>
      <c r="U191" s="605"/>
      <c r="V191" s="605"/>
      <c r="W191" s="606"/>
    </row>
    <row r="192" spans="2:23" ht="12.75" customHeight="1" x14ac:dyDescent="0.15">
      <c r="C192" s="659" t="s">
        <v>244</v>
      </c>
      <c r="D192" s="628"/>
      <c r="E192" s="628"/>
      <c r="F192" s="662" t="str">
        <f>入力シート!L215&amp;""</f>
        <v/>
      </c>
      <c r="G192" s="663"/>
      <c r="H192" s="663"/>
      <c r="I192" s="663"/>
      <c r="J192" s="663"/>
      <c r="K192" s="663"/>
      <c r="L192" s="663"/>
      <c r="M192" s="668"/>
      <c r="N192" s="605" t="str">
        <f>入力シート!L216&amp;""</f>
        <v/>
      </c>
      <c r="O192" s="605"/>
      <c r="P192" s="605"/>
      <c r="Q192" s="605"/>
      <c r="R192" s="605"/>
      <c r="S192" s="605" t="str">
        <f>入力シート!L217&amp;""</f>
        <v/>
      </c>
      <c r="T192" s="605"/>
      <c r="U192" s="605"/>
      <c r="V192" s="605"/>
      <c r="W192" s="606"/>
    </row>
    <row r="193" spans="2:33" ht="12.75" customHeight="1" thickBot="1" x14ac:dyDescent="0.2">
      <c r="C193" s="660"/>
      <c r="D193" s="661"/>
      <c r="E193" s="661"/>
      <c r="F193" s="738"/>
      <c r="G193" s="612"/>
      <c r="H193" s="612"/>
      <c r="I193" s="612"/>
      <c r="J193" s="612"/>
      <c r="K193" s="612"/>
      <c r="L193" s="612"/>
      <c r="M193" s="739"/>
      <c r="N193" s="608"/>
      <c r="O193" s="608"/>
      <c r="P193" s="608"/>
      <c r="Q193" s="608"/>
      <c r="R193" s="608"/>
      <c r="S193" s="608"/>
      <c r="T193" s="608"/>
      <c r="U193" s="608"/>
      <c r="V193" s="608"/>
      <c r="W193" s="609"/>
      <c r="Z193" s="29"/>
      <c r="AA193" s="29"/>
      <c r="AB193" s="29"/>
      <c r="AC193" s="29"/>
      <c r="AD193" s="29"/>
      <c r="AE193" s="29"/>
      <c r="AF193" s="29"/>
      <c r="AG193" s="29"/>
    </row>
    <row r="194" spans="2:33" ht="11.1" customHeight="1" thickBot="1" x14ac:dyDescent="0.2">
      <c r="B194" s="11"/>
      <c r="C194" s="4"/>
      <c r="D194" s="4"/>
      <c r="E194" s="4"/>
      <c r="F194" s="4"/>
      <c r="G194" s="4"/>
      <c r="H194" s="4"/>
      <c r="I194" s="4"/>
      <c r="J194" s="4"/>
      <c r="K194" s="4"/>
      <c r="L194" s="4"/>
      <c r="M194" s="4"/>
      <c r="N194" s="4"/>
      <c r="O194" s="4"/>
      <c r="P194" s="4"/>
      <c r="Q194" s="4"/>
      <c r="R194" s="4"/>
      <c r="S194" s="4"/>
      <c r="T194" s="4"/>
      <c r="U194" s="4"/>
      <c r="V194" s="4"/>
      <c r="W194" s="4"/>
      <c r="Z194" s="29"/>
      <c r="AA194" s="583"/>
      <c r="AB194" s="583"/>
      <c r="AC194" s="583"/>
      <c r="AD194" s="583"/>
      <c r="AE194" s="583"/>
      <c r="AF194" s="583"/>
      <c r="AG194" s="583"/>
    </row>
    <row r="195" spans="2:33" ht="12.75" customHeight="1" x14ac:dyDescent="0.15">
      <c r="B195" s="11" t="s">
        <v>162</v>
      </c>
      <c r="C195" s="596" t="s">
        <v>885</v>
      </c>
      <c r="D195" s="776"/>
      <c r="E195" s="777"/>
      <c r="F195" s="690" t="s">
        <v>794</v>
      </c>
      <c r="G195" s="691"/>
      <c r="H195" s="691"/>
      <c r="I195" s="692"/>
      <c r="J195" s="618" t="str">
        <f>入力シート!L222&amp;""</f>
        <v/>
      </c>
      <c r="K195" s="618"/>
      <c r="L195" s="618"/>
      <c r="M195" s="618"/>
      <c r="N195" s="618"/>
      <c r="O195" s="618"/>
      <c r="P195" s="618"/>
      <c r="Q195" s="618"/>
      <c r="R195" s="618"/>
      <c r="S195" s="618"/>
      <c r="T195" s="618"/>
      <c r="U195" s="618"/>
      <c r="V195" s="618"/>
      <c r="W195" s="619"/>
      <c r="Z195" s="29"/>
      <c r="AA195" s="583"/>
      <c r="AB195" s="583"/>
      <c r="AC195" s="583"/>
      <c r="AD195" s="583"/>
      <c r="AE195" s="583"/>
      <c r="AF195" s="583"/>
      <c r="AG195" s="583"/>
    </row>
    <row r="196" spans="2:33" ht="12.75" customHeight="1" x14ac:dyDescent="0.15">
      <c r="B196" s="11"/>
      <c r="C196" s="778"/>
      <c r="D196" s="685"/>
      <c r="E196" s="779"/>
      <c r="F196" s="693"/>
      <c r="G196" s="694"/>
      <c r="H196" s="694"/>
      <c r="I196" s="695"/>
      <c r="J196" s="620"/>
      <c r="K196" s="620"/>
      <c r="L196" s="620"/>
      <c r="M196" s="620"/>
      <c r="N196" s="620"/>
      <c r="O196" s="620"/>
      <c r="P196" s="620"/>
      <c r="Q196" s="620"/>
      <c r="R196" s="620"/>
      <c r="S196" s="620"/>
      <c r="T196" s="620"/>
      <c r="U196" s="620"/>
      <c r="V196" s="620"/>
      <c r="W196" s="621"/>
      <c r="Z196" s="29"/>
      <c r="AA196" s="583"/>
      <c r="AB196" s="583"/>
      <c r="AC196" s="583"/>
      <c r="AD196" s="583"/>
      <c r="AE196" s="583"/>
      <c r="AF196" s="583"/>
      <c r="AG196" s="583"/>
    </row>
    <row r="197" spans="2:33" ht="12.75" customHeight="1" x14ac:dyDescent="0.15">
      <c r="B197" s="11"/>
      <c r="C197" s="778"/>
      <c r="D197" s="685"/>
      <c r="E197" s="779"/>
      <c r="F197" s="693" t="s">
        <v>795</v>
      </c>
      <c r="G197" s="694"/>
      <c r="H197" s="694"/>
      <c r="I197" s="695"/>
      <c r="J197" s="635" t="str">
        <f>入力シート!L223&amp;""</f>
        <v/>
      </c>
      <c r="K197" s="635"/>
      <c r="L197" s="635"/>
      <c r="M197" s="635"/>
      <c r="N197" s="635"/>
      <c r="O197" s="635"/>
      <c r="P197" s="635"/>
      <c r="Q197" s="635"/>
      <c r="R197" s="635"/>
      <c r="S197" s="635"/>
      <c r="T197" s="635"/>
      <c r="U197" s="635"/>
      <c r="V197" s="635"/>
      <c r="W197" s="636"/>
      <c r="Z197" s="29"/>
      <c r="AA197" s="583"/>
      <c r="AB197" s="583"/>
      <c r="AC197" s="583"/>
      <c r="AD197" s="583"/>
      <c r="AE197" s="583"/>
      <c r="AF197" s="583"/>
      <c r="AG197" s="583"/>
    </row>
    <row r="198" spans="2:33" ht="12.75" customHeight="1" x14ac:dyDescent="0.15">
      <c r="B198" s="11"/>
      <c r="C198" s="780"/>
      <c r="D198" s="688"/>
      <c r="E198" s="781"/>
      <c r="F198" s="761"/>
      <c r="G198" s="762"/>
      <c r="H198" s="762"/>
      <c r="I198" s="763"/>
      <c r="J198" s="605"/>
      <c r="K198" s="605"/>
      <c r="L198" s="605"/>
      <c r="M198" s="605"/>
      <c r="N198" s="605"/>
      <c r="O198" s="605"/>
      <c r="P198" s="605"/>
      <c r="Q198" s="605"/>
      <c r="R198" s="605"/>
      <c r="S198" s="605"/>
      <c r="T198" s="605"/>
      <c r="U198" s="605"/>
      <c r="V198" s="605"/>
      <c r="W198" s="606"/>
      <c r="Z198" s="29"/>
      <c r="AA198" s="584"/>
      <c r="AB198" s="584"/>
      <c r="AC198" s="584"/>
      <c r="AD198" s="584"/>
      <c r="AE198" s="583"/>
      <c r="AF198" s="583"/>
      <c r="AG198" s="583"/>
    </row>
    <row r="199" spans="2:33" ht="12.75" customHeight="1" x14ac:dyDescent="0.15">
      <c r="B199" s="11"/>
      <c r="C199" s="588" t="s">
        <v>883</v>
      </c>
      <c r="D199" s="589"/>
      <c r="E199" s="590"/>
      <c r="F199" s="717" t="s">
        <v>794</v>
      </c>
      <c r="G199" s="718"/>
      <c r="H199" s="718"/>
      <c r="I199" s="719"/>
      <c r="J199" s="605" t="str">
        <f>入力シート!L224&amp;""</f>
        <v/>
      </c>
      <c r="K199" s="605"/>
      <c r="L199" s="605"/>
      <c r="M199" s="605"/>
      <c r="N199" s="605"/>
      <c r="O199" s="605"/>
      <c r="P199" s="605"/>
      <c r="Q199" s="605"/>
      <c r="R199" s="605"/>
      <c r="S199" s="605"/>
      <c r="T199" s="605"/>
      <c r="U199" s="605"/>
      <c r="V199" s="605"/>
      <c r="W199" s="606"/>
      <c r="Z199" s="29"/>
      <c r="AA199" s="584"/>
      <c r="AB199" s="584"/>
      <c r="AC199" s="584"/>
      <c r="AD199" s="584"/>
      <c r="AE199" s="583"/>
      <c r="AF199" s="583"/>
      <c r="AG199" s="583"/>
    </row>
    <row r="200" spans="2:33" ht="12.75" customHeight="1" x14ac:dyDescent="0.15">
      <c r="B200" s="11"/>
      <c r="C200" s="746"/>
      <c r="D200" s="747"/>
      <c r="E200" s="748"/>
      <c r="F200" s="693"/>
      <c r="G200" s="694"/>
      <c r="H200" s="694"/>
      <c r="I200" s="695"/>
      <c r="J200" s="620"/>
      <c r="K200" s="620"/>
      <c r="L200" s="620"/>
      <c r="M200" s="620"/>
      <c r="N200" s="620"/>
      <c r="O200" s="620"/>
      <c r="P200" s="620"/>
      <c r="Q200" s="620"/>
      <c r="R200" s="620"/>
      <c r="S200" s="620"/>
      <c r="T200" s="620"/>
      <c r="U200" s="620"/>
      <c r="V200" s="620"/>
      <c r="W200" s="621"/>
      <c r="Z200" s="29"/>
      <c r="AA200" s="584"/>
      <c r="AB200" s="584"/>
      <c r="AC200" s="584"/>
      <c r="AD200" s="584"/>
      <c r="AE200" s="583"/>
      <c r="AF200" s="583"/>
      <c r="AG200" s="583"/>
    </row>
    <row r="201" spans="2:33" ht="12.75" customHeight="1" x14ac:dyDescent="0.15">
      <c r="B201" s="11"/>
      <c r="C201" s="746"/>
      <c r="D201" s="747"/>
      <c r="E201" s="748"/>
      <c r="F201" s="681" t="s">
        <v>795</v>
      </c>
      <c r="G201" s="682"/>
      <c r="H201" s="682"/>
      <c r="I201" s="683"/>
      <c r="J201" s="673" t="str">
        <f>入力シート!L225&amp;""</f>
        <v/>
      </c>
      <c r="K201" s="674"/>
      <c r="L201" s="674"/>
      <c r="M201" s="674"/>
      <c r="N201" s="674"/>
      <c r="O201" s="674"/>
      <c r="P201" s="674"/>
      <c r="Q201" s="674"/>
      <c r="R201" s="674"/>
      <c r="S201" s="674"/>
      <c r="T201" s="674"/>
      <c r="U201" s="674"/>
      <c r="V201" s="674"/>
      <c r="W201" s="675"/>
      <c r="Z201" s="29"/>
      <c r="AA201" s="584"/>
      <c r="AB201" s="584"/>
      <c r="AC201" s="584"/>
      <c r="AD201" s="584"/>
      <c r="AE201" s="583"/>
      <c r="AF201" s="583"/>
      <c r="AG201" s="583"/>
    </row>
    <row r="202" spans="2:33" ht="12.75" customHeight="1" x14ac:dyDescent="0.15">
      <c r="B202" s="11"/>
      <c r="C202" s="746"/>
      <c r="D202" s="747"/>
      <c r="E202" s="748"/>
      <c r="F202" s="684"/>
      <c r="G202" s="685"/>
      <c r="H202" s="685"/>
      <c r="I202" s="686"/>
      <c r="J202" s="676"/>
      <c r="K202" s="677"/>
      <c r="L202" s="677"/>
      <c r="M202" s="677"/>
      <c r="N202" s="677"/>
      <c r="O202" s="677"/>
      <c r="P202" s="677"/>
      <c r="Q202" s="677"/>
      <c r="R202" s="677"/>
      <c r="S202" s="677"/>
      <c r="T202" s="677"/>
      <c r="U202" s="677"/>
      <c r="V202" s="677"/>
      <c r="W202" s="678"/>
      <c r="Z202" s="29"/>
      <c r="AA202" s="584"/>
      <c r="AB202" s="584"/>
      <c r="AC202" s="584"/>
      <c r="AD202" s="584"/>
      <c r="AE202" s="583"/>
      <c r="AF202" s="583"/>
      <c r="AG202" s="583"/>
    </row>
    <row r="203" spans="2:33" ht="12.75" customHeight="1" x14ac:dyDescent="0.15">
      <c r="B203" s="11"/>
      <c r="C203" s="746"/>
      <c r="D203" s="747"/>
      <c r="E203" s="748"/>
      <c r="F203" s="684"/>
      <c r="G203" s="685"/>
      <c r="H203" s="685"/>
      <c r="I203" s="686"/>
      <c r="J203" s="673" t="str">
        <f>入力シート!L226&amp;""</f>
        <v/>
      </c>
      <c r="K203" s="674"/>
      <c r="L203" s="674"/>
      <c r="M203" s="674"/>
      <c r="N203" s="674"/>
      <c r="O203" s="696"/>
      <c r="P203" s="698" t="str">
        <f>入力シート!L227&amp;""</f>
        <v/>
      </c>
      <c r="Q203" s="674"/>
      <c r="R203" s="674"/>
      <c r="S203" s="674"/>
      <c r="T203" s="674"/>
      <c r="U203" s="674"/>
      <c r="V203" s="674"/>
      <c r="W203" s="675"/>
      <c r="Z203" s="29"/>
      <c r="AA203" s="584"/>
      <c r="AB203" s="584"/>
      <c r="AC203" s="584"/>
      <c r="AD203" s="584"/>
      <c r="AE203" s="583"/>
      <c r="AF203" s="583"/>
      <c r="AG203" s="583"/>
    </row>
    <row r="204" spans="2:33" ht="12.75" customHeight="1" x14ac:dyDescent="0.15">
      <c r="B204" s="11"/>
      <c r="C204" s="749"/>
      <c r="D204" s="750"/>
      <c r="E204" s="751"/>
      <c r="F204" s="687"/>
      <c r="G204" s="688"/>
      <c r="H204" s="688"/>
      <c r="I204" s="689"/>
      <c r="J204" s="669"/>
      <c r="K204" s="670"/>
      <c r="L204" s="670"/>
      <c r="M204" s="670"/>
      <c r="N204" s="670"/>
      <c r="O204" s="697"/>
      <c r="P204" s="699"/>
      <c r="Q204" s="670"/>
      <c r="R204" s="670"/>
      <c r="S204" s="670"/>
      <c r="T204" s="670"/>
      <c r="U204" s="670"/>
      <c r="V204" s="670"/>
      <c r="W204" s="700"/>
      <c r="Z204" s="29"/>
      <c r="AA204" s="584"/>
      <c r="AB204" s="584"/>
      <c r="AC204" s="584"/>
      <c r="AD204" s="584"/>
      <c r="AE204" s="583"/>
      <c r="AF204" s="583"/>
      <c r="AG204" s="583"/>
    </row>
    <row r="205" spans="2:33" ht="12.75" customHeight="1" x14ac:dyDescent="0.15">
      <c r="B205" s="11"/>
      <c r="C205" s="588" t="s">
        <v>884</v>
      </c>
      <c r="D205" s="589"/>
      <c r="E205" s="590"/>
      <c r="F205" s="717" t="s">
        <v>794</v>
      </c>
      <c r="G205" s="718"/>
      <c r="H205" s="718"/>
      <c r="I205" s="719"/>
      <c r="J205" s="662" t="str">
        <f>入力シート!L228&amp;""</f>
        <v/>
      </c>
      <c r="K205" s="663"/>
      <c r="L205" s="663"/>
      <c r="M205" s="663"/>
      <c r="N205" s="663"/>
      <c r="O205" s="663"/>
      <c r="P205" s="663"/>
      <c r="Q205" s="663"/>
      <c r="R205" s="663"/>
      <c r="S205" s="663"/>
      <c r="T205" s="663"/>
      <c r="U205" s="663"/>
      <c r="V205" s="663"/>
      <c r="W205" s="664"/>
      <c r="Z205" s="29"/>
      <c r="AA205" s="584"/>
      <c r="AB205" s="584"/>
      <c r="AC205" s="584"/>
      <c r="AD205" s="584"/>
      <c r="AE205" s="583"/>
      <c r="AF205" s="583"/>
      <c r="AG205" s="583"/>
    </row>
    <row r="206" spans="2:33" ht="12.75" customHeight="1" x14ac:dyDescent="0.15">
      <c r="B206" s="11"/>
      <c r="C206" s="746"/>
      <c r="D206" s="747"/>
      <c r="E206" s="748"/>
      <c r="F206" s="693"/>
      <c r="G206" s="694"/>
      <c r="H206" s="694"/>
      <c r="I206" s="695"/>
      <c r="J206" s="665"/>
      <c r="K206" s="666"/>
      <c r="L206" s="666"/>
      <c r="M206" s="666"/>
      <c r="N206" s="666"/>
      <c r="O206" s="666"/>
      <c r="P206" s="666"/>
      <c r="Q206" s="666"/>
      <c r="R206" s="666"/>
      <c r="S206" s="666"/>
      <c r="T206" s="666"/>
      <c r="U206" s="666"/>
      <c r="V206" s="666"/>
      <c r="W206" s="667"/>
      <c r="Z206" s="29"/>
      <c r="AA206" s="584"/>
      <c r="AB206" s="584"/>
      <c r="AC206" s="584"/>
      <c r="AD206" s="584"/>
      <c r="AE206" s="583"/>
      <c r="AF206" s="583"/>
      <c r="AG206" s="583"/>
    </row>
    <row r="207" spans="2:33" ht="12.75" customHeight="1" x14ac:dyDescent="0.15">
      <c r="B207" s="11"/>
      <c r="C207" s="746"/>
      <c r="D207" s="747"/>
      <c r="E207" s="748"/>
      <c r="F207" s="681" t="s">
        <v>795</v>
      </c>
      <c r="G207" s="682"/>
      <c r="H207" s="325"/>
      <c r="I207" s="326"/>
      <c r="J207" s="673" t="str">
        <f>入力シート!L229&amp;""</f>
        <v/>
      </c>
      <c r="K207" s="674"/>
      <c r="L207" s="674"/>
      <c r="M207" s="674"/>
      <c r="N207" s="674"/>
      <c r="O207" s="674"/>
      <c r="P207" s="674"/>
      <c r="Q207" s="674"/>
      <c r="R207" s="674"/>
      <c r="S207" s="674"/>
      <c r="T207" s="674"/>
      <c r="U207" s="674"/>
      <c r="V207" s="674"/>
      <c r="W207" s="675"/>
      <c r="Z207" s="29"/>
      <c r="AA207" s="584"/>
      <c r="AB207" s="584"/>
      <c r="AC207" s="584"/>
      <c r="AD207" s="584"/>
      <c r="AE207" s="583"/>
      <c r="AF207" s="583"/>
      <c r="AG207" s="583"/>
    </row>
    <row r="208" spans="2:33" ht="12.75" customHeight="1" x14ac:dyDescent="0.15">
      <c r="B208" s="11"/>
      <c r="C208" s="746"/>
      <c r="D208" s="747"/>
      <c r="E208" s="748"/>
      <c r="F208" s="684"/>
      <c r="G208" s="685"/>
      <c r="H208" s="327"/>
      <c r="I208" s="328"/>
      <c r="J208" s="676"/>
      <c r="K208" s="677"/>
      <c r="L208" s="677"/>
      <c r="M208" s="677"/>
      <c r="N208" s="677"/>
      <c r="O208" s="677"/>
      <c r="P208" s="677"/>
      <c r="Q208" s="677"/>
      <c r="R208" s="677"/>
      <c r="S208" s="677"/>
      <c r="T208" s="677"/>
      <c r="U208" s="677"/>
      <c r="V208" s="677"/>
      <c r="W208" s="678"/>
      <c r="AA208" s="584"/>
      <c r="AB208" s="584"/>
      <c r="AC208" s="584"/>
      <c r="AD208" s="584"/>
      <c r="AE208" s="583"/>
      <c r="AF208" s="583"/>
      <c r="AG208" s="583"/>
    </row>
    <row r="209" spans="2:33" ht="12.75" customHeight="1" x14ac:dyDescent="0.15">
      <c r="B209" s="11"/>
      <c r="C209" s="746"/>
      <c r="D209" s="747"/>
      <c r="E209" s="748"/>
      <c r="F209" s="684"/>
      <c r="G209" s="685"/>
      <c r="H209" s="327"/>
      <c r="I209" s="328"/>
      <c r="J209" s="673" t="str">
        <f>入力シート!L230&amp;""</f>
        <v/>
      </c>
      <c r="K209" s="674"/>
      <c r="L209" s="674"/>
      <c r="M209" s="674"/>
      <c r="N209" s="674"/>
      <c r="O209" s="696"/>
      <c r="P209" s="698" t="str">
        <f>入力シート!L231&amp;""</f>
        <v/>
      </c>
      <c r="Q209" s="674"/>
      <c r="R209" s="674"/>
      <c r="S209" s="674"/>
      <c r="T209" s="674"/>
      <c r="U209" s="674"/>
      <c r="V209" s="674"/>
      <c r="W209" s="675"/>
      <c r="Z209" s="29"/>
      <c r="AA209" s="584"/>
      <c r="AB209" s="584"/>
      <c r="AC209" s="584"/>
      <c r="AD209" s="584"/>
      <c r="AE209" s="583"/>
      <c r="AF209" s="583"/>
      <c r="AG209" s="583"/>
    </row>
    <row r="210" spans="2:33" ht="12.75" customHeight="1" x14ac:dyDescent="0.15">
      <c r="B210" s="11"/>
      <c r="C210" s="746"/>
      <c r="D210" s="747"/>
      <c r="E210" s="748"/>
      <c r="F210" s="684"/>
      <c r="G210" s="685"/>
      <c r="H210" s="327"/>
      <c r="I210" s="328"/>
      <c r="J210" s="676"/>
      <c r="K210" s="677"/>
      <c r="L210" s="677"/>
      <c r="M210" s="677"/>
      <c r="N210" s="677"/>
      <c r="O210" s="927"/>
      <c r="P210" s="926"/>
      <c r="Q210" s="677"/>
      <c r="R210" s="677"/>
      <c r="S210" s="677"/>
      <c r="T210" s="677"/>
      <c r="U210" s="677"/>
      <c r="V210" s="677"/>
      <c r="W210" s="678"/>
      <c r="AA210" s="584"/>
      <c r="AB210" s="584"/>
      <c r="AC210" s="584"/>
      <c r="AD210" s="584"/>
      <c r="AE210" s="584"/>
      <c r="AF210" s="584"/>
      <c r="AG210" s="584"/>
    </row>
    <row r="211" spans="2:33" ht="12.75" customHeight="1" x14ac:dyDescent="0.15">
      <c r="B211" s="11"/>
      <c r="C211" s="746"/>
      <c r="D211" s="747"/>
      <c r="E211" s="748"/>
      <c r="F211" s="684"/>
      <c r="G211" s="685"/>
      <c r="H211" s="681" t="s">
        <v>1429</v>
      </c>
      <c r="I211" s="683"/>
      <c r="J211" s="917" t="str">
        <f>入力シート!L232&amp;""</f>
        <v/>
      </c>
      <c r="K211" s="918"/>
      <c r="L211" s="918"/>
      <c r="M211" s="918"/>
      <c r="N211" s="918"/>
      <c r="O211" s="918"/>
      <c r="P211" s="918"/>
      <c r="Q211" s="918"/>
      <c r="R211" s="918"/>
      <c r="S211" s="918"/>
      <c r="T211" s="918"/>
      <c r="U211" s="918"/>
      <c r="V211" s="918"/>
      <c r="W211" s="919"/>
      <c r="AA211" s="584"/>
      <c r="AB211" s="584"/>
      <c r="AC211" s="584"/>
      <c r="AD211" s="584"/>
      <c r="AE211" s="584"/>
      <c r="AF211" s="584"/>
      <c r="AG211" s="584"/>
    </row>
    <row r="212" spans="2:33" ht="12.75" customHeight="1" x14ac:dyDescent="0.15">
      <c r="B212" s="11"/>
      <c r="C212" s="746"/>
      <c r="D212" s="747"/>
      <c r="E212" s="748"/>
      <c r="F212" s="684"/>
      <c r="G212" s="685"/>
      <c r="H212" s="684"/>
      <c r="I212" s="686"/>
      <c r="J212" s="920"/>
      <c r="K212" s="921"/>
      <c r="L212" s="921"/>
      <c r="M212" s="921"/>
      <c r="N212" s="921"/>
      <c r="O212" s="921"/>
      <c r="P212" s="921"/>
      <c r="Q212" s="921"/>
      <c r="R212" s="921"/>
      <c r="S212" s="921"/>
      <c r="T212" s="921"/>
      <c r="U212" s="921"/>
      <c r="V212" s="921"/>
      <c r="W212" s="922"/>
      <c r="AA212" s="584"/>
      <c r="AB212" s="584"/>
      <c r="AC212" s="584"/>
      <c r="AD212" s="584"/>
      <c r="AE212" s="584"/>
      <c r="AF212" s="584"/>
      <c r="AG212" s="584"/>
    </row>
    <row r="213" spans="2:33" ht="12.75" customHeight="1" x14ac:dyDescent="0.15">
      <c r="B213" s="11"/>
      <c r="C213" s="749"/>
      <c r="D213" s="750"/>
      <c r="E213" s="751"/>
      <c r="F213" s="687"/>
      <c r="G213" s="688"/>
      <c r="H213" s="687"/>
      <c r="I213" s="689"/>
      <c r="J213" s="923"/>
      <c r="K213" s="924"/>
      <c r="L213" s="924"/>
      <c r="M213" s="924"/>
      <c r="N213" s="924"/>
      <c r="O213" s="924"/>
      <c r="P213" s="924"/>
      <c r="Q213" s="924"/>
      <c r="R213" s="924"/>
      <c r="S213" s="924"/>
      <c r="T213" s="924"/>
      <c r="U213" s="924"/>
      <c r="V213" s="924"/>
      <c r="W213" s="925"/>
      <c r="AA213" s="584"/>
      <c r="AB213" s="584"/>
      <c r="AC213" s="584"/>
      <c r="AD213" s="584"/>
      <c r="AE213" s="584"/>
      <c r="AF213" s="584"/>
      <c r="AG213" s="584"/>
    </row>
    <row r="214" spans="2:33" ht="12.75" customHeight="1" x14ac:dyDescent="0.15">
      <c r="C214" s="588" t="s">
        <v>800</v>
      </c>
      <c r="D214" s="589"/>
      <c r="E214" s="590"/>
      <c r="F214" s="589" t="s">
        <v>825</v>
      </c>
      <c r="G214" s="589"/>
      <c r="H214" s="589"/>
      <c r="I214" s="594"/>
      <c r="J214" s="600" t="str">
        <f>入力シート!L233&amp;""</f>
        <v/>
      </c>
      <c r="K214" s="601"/>
      <c r="L214" s="604" t="str">
        <f>入力シート!L234&amp;""</f>
        <v/>
      </c>
      <c r="M214" s="605"/>
      <c r="N214" s="605"/>
      <c r="O214" s="605"/>
      <c r="P214" s="605"/>
      <c r="Q214" s="605"/>
      <c r="R214" s="605"/>
      <c r="S214" s="605"/>
      <c r="T214" s="605"/>
      <c r="U214" s="605"/>
      <c r="V214" s="605"/>
      <c r="W214" s="606"/>
      <c r="AA214" s="584"/>
      <c r="AB214" s="584"/>
      <c r="AC214" s="584"/>
      <c r="AD214" s="584"/>
      <c r="AE214" s="584"/>
      <c r="AF214" s="584"/>
      <c r="AG214" s="584"/>
    </row>
    <row r="215" spans="2:33" ht="12.75" customHeight="1" thickBot="1" x14ac:dyDescent="0.2">
      <c r="C215" s="591"/>
      <c r="D215" s="592"/>
      <c r="E215" s="593"/>
      <c r="F215" s="592"/>
      <c r="G215" s="592"/>
      <c r="H215" s="592"/>
      <c r="I215" s="595"/>
      <c r="J215" s="602"/>
      <c r="K215" s="603"/>
      <c r="L215" s="607"/>
      <c r="M215" s="608"/>
      <c r="N215" s="608"/>
      <c r="O215" s="608"/>
      <c r="P215" s="608"/>
      <c r="Q215" s="608"/>
      <c r="R215" s="608"/>
      <c r="S215" s="608"/>
      <c r="T215" s="608"/>
      <c r="U215" s="608"/>
      <c r="V215" s="608"/>
      <c r="W215" s="609"/>
    </row>
    <row r="216" spans="2:33" ht="5.0999999999999996" customHeight="1" thickBot="1" x14ac:dyDescent="0.2">
      <c r="B216" s="11"/>
      <c r="C216" s="31"/>
      <c r="D216" s="31"/>
      <c r="E216" s="31"/>
      <c r="F216" s="31"/>
      <c r="G216" s="31"/>
      <c r="H216" s="31"/>
      <c r="I216" s="31"/>
      <c r="J216" s="4"/>
      <c r="K216" s="4"/>
      <c r="L216" s="4"/>
      <c r="M216" s="4"/>
      <c r="N216" s="4"/>
      <c r="O216" s="4"/>
      <c r="P216" s="4"/>
      <c r="Q216" s="4"/>
      <c r="R216" s="4"/>
      <c r="S216" s="4"/>
      <c r="T216" s="4"/>
      <c r="U216" s="4"/>
      <c r="V216" s="4"/>
      <c r="W216" s="4"/>
    </row>
    <row r="217" spans="2:33" ht="12.75" customHeight="1" x14ac:dyDescent="0.15">
      <c r="B217" s="11" t="s">
        <v>168</v>
      </c>
      <c r="C217" s="596" t="s">
        <v>800</v>
      </c>
      <c r="D217" s="597"/>
      <c r="E217" s="598"/>
      <c r="F217" s="597" t="s">
        <v>917</v>
      </c>
      <c r="G217" s="597"/>
      <c r="H217" s="597"/>
      <c r="I217" s="599"/>
      <c r="J217" s="614" t="str">
        <f>入力シート!$L235&amp;""</f>
        <v/>
      </c>
      <c r="K217" s="615"/>
      <c r="L217" s="610" t="str">
        <f>入力シート!$L236&amp;""</f>
        <v/>
      </c>
      <c r="M217" s="610"/>
      <c r="N217" s="610"/>
      <c r="O217" s="610"/>
      <c r="P217" s="610"/>
      <c r="Q217" s="610"/>
      <c r="R217" s="610"/>
      <c r="S217" s="610"/>
      <c r="T217" s="610"/>
      <c r="U217" s="610"/>
      <c r="V217" s="610"/>
      <c r="W217" s="611"/>
    </row>
    <row r="218" spans="2:33" ht="12.75" customHeight="1" thickBot="1" x14ac:dyDescent="0.2">
      <c r="B218" s="11"/>
      <c r="C218" s="591"/>
      <c r="D218" s="592"/>
      <c r="E218" s="593"/>
      <c r="F218" s="592"/>
      <c r="G218" s="592"/>
      <c r="H218" s="592"/>
      <c r="I218" s="595"/>
      <c r="J218" s="616"/>
      <c r="K218" s="617"/>
      <c r="L218" s="612"/>
      <c r="M218" s="612"/>
      <c r="N218" s="612"/>
      <c r="O218" s="612"/>
      <c r="P218" s="612"/>
      <c r="Q218" s="612"/>
      <c r="R218" s="612"/>
      <c r="S218" s="612"/>
      <c r="T218" s="612"/>
      <c r="U218" s="612"/>
      <c r="V218" s="612"/>
      <c r="W218" s="613"/>
    </row>
    <row r="219" spans="2:33" ht="6.75" customHeight="1" x14ac:dyDescent="0.15">
      <c r="B219" s="11"/>
      <c r="C219" s="4"/>
      <c r="D219" s="4"/>
      <c r="E219" s="4"/>
      <c r="F219" s="4"/>
      <c r="G219" s="4"/>
      <c r="H219" s="4"/>
      <c r="I219" s="4"/>
      <c r="J219" s="4"/>
      <c r="K219" s="4"/>
      <c r="L219" s="4"/>
      <c r="M219" s="4"/>
      <c r="N219" s="4"/>
      <c r="O219" s="4"/>
      <c r="P219" s="4"/>
      <c r="Q219" s="4"/>
      <c r="R219" s="4"/>
      <c r="S219" s="4"/>
      <c r="T219" s="4"/>
      <c r="U219" s="4"/>
      <c r="V219" s="4"/>
      <c r="W219" s="4"/>
    </row>
    <row r="222" spans="2:33" x14ac:dyDescent="0.15">
      <c r="E222" s="582"/>
      <c r="F222" s="582"/>
      <c r="G222" s="582"/>
      <c r="H222" s="582"/>
      <c r="I222" s="582"/>
      <c r="J222" s="582"/>
      <c r="K222" s="582"/>
    </row>
    <row r="223" spans="2:33" x14ac:dyDescent="0.15">
      <c r="E223" s="582"/>
      <c r="F223" s="582"/>
      <c r="G223" s="582"/>
      <c r="H223" s="582"/>
      <c r="I223" s="582"/>
      <c r="J223" s="582"/>
      <c r="K223" s="582"/>
    </row>
  </sheetData>
  <sheetProtection password="8C52" sheet="1" objects="1" scenarios="1"/>
  <mergeCells count="319">
    <mergeCell ref="J211:W213"/>
    <mergeCell ref="C205:E213"/>
    <mergeCell ref="H211:I213"/>
    <mergeCell ref="F207:G213"/>
    <mergeCell ref="O144:O145"/>
    <mergeCell ref="R146:R147"/>
    <mergeCell ref="P209:W210"/>
    <mergeCell ref="J209:O210"/>
    <mergeCell ref="A1:E1"/>
    <mergeCell ref="O82:W83"/>
    <mergeCell ref="O63:W64"/>
    <mergeCell ref="C76:W77"/>
    <mergeCell ref="F65:N66"/>
    <mergeCell ref="O65:R66"/>
    <mergeCell ref="S65:W66"/>
    <mergeCell ref="C82:E92"/>
    <mergeCell ref="O88:W89"/>
    <mergeCell ref="M88:N89"/>
    <mergeCell ref="S79:T80"/>
    <mergeCell ref="U79:U80"/>
    <mergeCell ref="V79:V80"/>
    <mergeCell ref="W79:W80"/>
    <mergeCell ref="M86:N87"/>
    <mergeCell ref="O86:O87"/>
    <mergeCell ref="F82:N83"/>
    <mergeCell ref="P86:P87"/>
    <mergeCell ref="Q86:Q87"/>
    <mergeCell ref="W144:W145"/>
    <mergeCell ref="M148:N149"/>
    <mergeCell ref="S86:T87"/>
    <mergeCell ref="U86:U87"/>
    <mergeCell ref="F86:L87"/>
    <mergeCell ref="U148:U149"/>
    <mergeCell ref="V148:V149"/>
    <mergeCell ref="Q144:Q145"/>
    <mergeCell ref="S144:T145"/>
    <mergeCell ref="M146:N147"/>
    <mergeCell ref="O146:O147"/>
    <mergeCell ref="P146:P147"/>
    <mergeCell ref="R134:R135"/>
    <mergeCell ref="S148:T149"/>
    <mergeCell ref="U144:U145"/>
    <mergeCell ref="V146:V147"/>
    <mergeCell ref="O148:O149"/>
    <mergeCell ref="P148:P149"/>
    <mergeCell ref="Q148:Q149"/>
    <mergeCell ref="V144:V145"/>
    <mergeCell ref="O94:W95"/>
    <mergeCell ref="F70:I71"/>
    <mergeCell ref="F114:I116"/>
    <mergeCell ref="M144:N145"/>
    <mergeCell ref="V86:V87"/>
    <mergeCell ref="W86:W87"/>
    <mergeCell ref="C14:E15"/>
    <mergeCell ref="F14:L15"/>
    <mergeCell ref="M14:S15"/>
    <mergeCell ref="V21:W22"/>
    <mergeCell ref="N70:P71"/>
    <mergeCell ref="Q70:S71"/>
    <mergeCell ref="F63:N64"/>
    <mergeCell ref="M110:N111"/>
    <mergeCell ref="O110:O111"/>
    <mergeCell ref="P110:P111"/>
    <mergeCell ref="Q110:Q111"/>
    <mergeCell ref="S110:T111"/>
    <mergeCell ref="U110:U111"/>
    <mergeCell ref="V110:V111"/>
    <mergeCell ref="S98:T99"/>
    <mergeCell ref="U98:U99"/>
    <mergeCell ref="V98:V99"/>
    <mergeCell ref="H60:O61"/>
    <mergeCell ref="P60:W61"/>
    <mergeCell ref="C79:E80"/>
    <mergeCell ref="R98:R99"/>
    <mergeCell ref="O84:W85"/>
    <mergeCell ref="F88:L89"/>
    <mergeCell ref="C70:E71"/>
    <mergeCell ref="C2:E3"/>
    <mergeCell ref="F2:I3"/>
    <mergeCell ref="F134:L135"/>
    <mergeCell ref="O132:W133"/>
    <mergeCell ref="P134:P135"/>
    <mergeCell ref="Q134:Q135"/>
    <mergeCell ref="S134:T135"/>
    <mergeCell ref="F51:L52"/>
    <mergeCell ref="C51:E52"/>
    <mergeCell ref="O120:W121"/>
    <mergeCell ref="C65:E66"/>
    <mergeCell ref="C67:E68"/>
    <mergeCell ref="W98:W99"/>
    <mergeCell ref="G23:W23"/>
    <mergeCell ref="F24:W25"/>
    <mergeCell ref="F21:G22"/>
    <mergeCell ref="H21:H22"/>
    <mergeCell ref="I21:I22"/>
    <mergeCell ref="J21:J22"/>
    <mergeCell ref="T21:U22"/>
    <mergeCell ref="F41:W44"/>
    <mergeCell ref="C49:E50"/>
    <mergeCell ref="C45:E47"/>
    <mergeCell ref="R45:S47"/>
    <mergeCell ref="T45:W47"/>
    <mergeCell ref="L45:M47"/>
    <mergeCell ref="N45:Q47"/>
    <mergeCell ref="F45:G47"/>
    <mergeCell ref="H45:K47"/>
    <mergeCell ref="F49:L50"/>
    <mergeCell ref="C33:E35"/>
    <mergeCell ref="F33:W35"/>
    <mergeCell ref="K21:K22"/>
    <mergeCell ref="L21:L22"/>
    <mergeCell ref="M26:O27"/>
    <mergeCell ref="P26:W27"/>
    <mergeCell ref="C23:E25"/>
    <mergeCell ref="C41:E44"/>
    <mergeCell ref="F79:N80"/>
    <mergeCell ref="O79:R80"/>
    <mergeCell ref="R86:R87"/>
    <mergeCell ref="F84:N85"/>
    <mergeCell ref="C63:E64"/>
    <mergeCell ref="C16:E17"/>
    <mergeCell ref="C54:G55"/>
    <mergeCell ref="H54:O55"/>
    <mergeCell ref="P54:W55"/>
    <mergeCell ref="C56:G57"/>
    <mergeCell ref="C58:G59"/>
    <mergeCell ref="C60:G61"/>
    <mergeCell ref="H56:O57"/>
    <mergeCell ref="P56:W57"/>
    <mergeCell ref="H58:O59"/>
    <mergeCell ref="P58:W59"/>
    <mergeCell ref="F16:L17"/>
    <mergeCell ref="M16:S17"/>
    <mergeCell ref="C19:E20"/>
    <mergeCell ref="F19:L20"/>
    <mergeCell ref="M19:W20"/>
    <mergeCell ref="M51:R52"/>
    <mergeCell ref="S51:W52"/>
    <mergeCell ref="L70:M71"/>
    <mergeCell ref="AE204:AG205"/>
    <mergeCell ref="L2:M3"/>
    <mergeCell ref="N2:P3"/>
    <mergeCell ref="Q2:S3"/>
    <mergeCell ref="C31:E32"/>
    <mergeCell ref="F31:J32"/>
    <mergeCell ref="K31:L32"/>
    <mergeCell ref="M31:W32"/>
    <mergeCell ref="C37:E40"/>
    <mergeCell ref="F37:W40"/>
    <mergeCell ref="C26:E27"/>
    <mergeCell ref="C29:E30"/>
    <mergeCell ref="F29:J30"/>
    <mergeCell ref="K29:L30"/>
    <mergeCell ref="M29:N30"/>
    <mergeCell ref="O29:W30"/>
    <mergeCell ref="F26:L27"/>
    <mergeCell ref="U2:W3"/>
    <mergeCell ref="C21:E22"/>
    <mergeCell ref="M21:S22"/>
    <mergeCell ref="D7:S8"/>
    <mergeCell ref="C13:E13"/>
    <mergeCell ref="F13:L13"/>
    <mergeCell ref="M13:S13"/>
    <mergeCell ref="AE196:AG197"/>
    <mergeCell ref="J178:W179"/>
    <mergeCell ref="C184:E185"/>
    <mergeCell ref="F197:I198"/>
    <mergeCell ref="C169:E170"/>
    <mergeCell ref="F169:I170"/>
    <mergeCell ref="U169:W170"/>
    <mergeCell ref="L169:M170"/>
    <mergeCell ref="C188:E189"/>
    <mergeCell ref="C190:E191"/>
    <mergeCell ref="C192:E193"/>
    <mergeCell ref="C195:E198"/>
    <mergeCell ref="C180:E181"/>
    <mergeCell ref="F180:M181"/>
    <mergeCell ref="N180:R181"/>
    <mergeCell ref="N182:R183"/>
    <mergeCell ref="F184:M185"/>
    <mergeCell ref="N184:R185"/>
    <mergeCell ref="S184:W185"/>
    <mergeCell ref="S180:W181"/>
    <mergeCell ref="N169:P170"/>
    <mergeCell ref="Q169:S170"/>
    <mergeCell ref="O106:W107"/>
    <mergeCell ref="M134:N135"/>
    <mergeCell ref="O134:O135"/>
    <mergeCell ref="W110:W111"/>
    <mergeCell ref="P122:P123"/>
    <mergeCell ref="Q122:Q123"/>
    <mergeCell ref="S122:T123"/>
    <mergeCell ref="F118:N119"/>
    <mergeCell ref="F132:N133"/>
    <mergeCell ref="U122:U123"/>
    <mergeCell ref="M114:W116"/>
    <mergeCell ref="F124:L125"/>
    <mergeCell ref="J114:L116"/>
    <mergeCell ref="M112:N113"/>
    <mergeCell ref="M90:W92"/>
    <mergeCell ref="O136:W137"/>
    <mergeCell ref="M136:N137"/>
    <mergeCell ref="V134:V135"/>
    <mergeCell ref="W134:W135"/>
    <mergeCell ref="F94:N95"/>
    <mergeCell ref="F106:N107"/>
    <mergeCell ref="M124:N125"/>
    <mergeCell ref="J102:L104"/>
    <mergeCell ref="F130:N131"/>
    <mergeCell ref="R122:R123"/>
    <mergeCell ref="U134:U135"/>
    <mergeCell ref="P98:P99"/>
    <mergeCell ref="Q98:Q99"/>
    <mergeCell ref="F90:I92"/>
    <mergeCell ref="F102:I104"/>
    <mergeCell ref="M102:W104"/>
    <mergeCell ref="F136:L137"/>
    <mergeCell ref="V122:V123"/>
    <mergeCell ref="W122:W123"/>
    <mergeCell ref="J90:L92"/>
    <mergeCell ref="O98:O99"/>
    <mergeCell ref="F112:L113"/>
    <mergeCell ref="F110:L111"/>
    <mergeCell ref="AE206:AG209"/>
    <mergeCell ref="F205:I206"/>
    <mergeCell ref="AE210:AG214"/>
    <mergeCell ref="AE200:AG203"/>
    <mergeCell ref="M49:R50"/>
    <mergeCell ref="S49:W50"/>
    <mergeCell ref="F67:W68"/>
    <mergeCell ref="U70:W71"/>
    <mergeCell ref="AE198:AG199"/>
    <mergeCell ref="F199:I200"/>
    <mergeCell ref="S192:W193"/>
    <mergeCell ref="F188:M189"/>
    <mergeCell ref="N188:R189"/>
    <mergeCell ref="S188:W189"/>
    <mergeCell ref="F190:M191"/>
    <mergeCell ref="N190:R191"/>
    <mergeCell ref="S190:W191"/>
    <mergeCell ref="F192:M193"/>
    <mergeCell ref="N192:R193"/>
    <mergeCell ref="J199:W200"/>
    <mergeCell ref="F96:N97"/>
    <mergeCell ref="AE194:AG195"/>
    <mergeCell ref="C178:I179"/>
    <mergeCell ref="C199:E204"/>
    <mergeCell ref="M138:W140"/>
    <mergeCell ref="J205:W206"/>
    <mergeCell ref="S182:W183"/>
    <mergeCell ref="C182:E183"/>
    <mergeCell ref="F182:M183"/>
    <mergeCell ref="C186:E187"/>
    <mergeCell ref="W146:W147"/>
    <mergeCell ref="J207:W208"/>
    <mergeCell ref="Q146:Q147"/>
    <mergeCell ref="S146:T147"/>
    <mergeCell ref="U146:U147"/>
    <mergeCell ref="S186:W187"/>
    <mergeCell ref="C148:L149"/>
    <mergeCell ref="R148:R149"/>
    <mergeCell ref="F201:I204"/>
    <mergeCell ref="F195:I196"/>
    <mergeCell ref="F186:M187"/>
    <mergeCell ref="N186:R187"/>
    <mergeCell ref="J201:W202"/>
    <mergeCell ref="J203:O204"/>
    <mergeCell ref="P203:W204"/>
    <mergeCell ref="W148:W149"/>
    <mergeCell ref="C153:W165"/>
    <mergeCell ref="C151:W152"/>
    <mergeCell ref="P144:P145"/>
    <mergeCell ref="M98:N99"/>
    <mergeCell ref="O118:W119"/>
    <mergeCell ref="C94:E104"/>
    <mergeCell ref="O96:W97"/>
    <mergeCell ref="O124:W125"/>
    <mergeCell ref="O130:W131"/>
    <mergeCell ref="C106:E116"/>
    <mergeCell ref="F126:I128"/>
    <mergeCell ref="J126:L128"/>
    <mergeCell ref="M126:W128"/>
    <mergeCell ref="C118:E128"/>
    <mergeCell ref="F98:L99"/>
    <mergeCell ref="F120:N121"/>
    <mergeCell ref="O112:W113"/>
    <mergeCell ref="F108:N109"/>
    <mergeCell ref="O108:W109"/>
    <mergeCell ref="R110:R111"/>
    <mergeCell ref="O100:W101"/>
    <mergeCell ref="F100:L101"/>
    <mergeCell ref="M100:N101"/>
    <mergeCell ref="C130:E140"/>
    <mergeCell ref="F138:I140"/>
    <mergeCell ref="J138:L140"/>
    <mergeCell ref="U13:V13"/>
    <mergeCell ref="E222:K223"/>
    <mergeCell ref="AA194:AD197"/>
    <mergeCell ref="AA198:AD203"/>
    <mergeCell ref="AA204:AD209"/>
    <mergeCell ref="AA210:AD214"/>
    <mergeCell ref="F122:L123"/>
    <mergeCell ref="M122:N123"/>
    <mergeCell ref="O122:O123"/>
    <mergeCell ref="C214:E215"/>
    <mergeCell ref="F214:I215"/>
    <mergeCell ref="C217:E218"/>
    <mergeCell ref="F217:I218"/>
    <mergeCell ref="J214:K215"/>
    <mergeCell ref="L214:W215"/>
    <mergeCell ref="L217:W218"/>
    <mergeCell ref="J217:K218"/>
    <mergeCell ref="J195:W196"/>
    <mergeCell ref="C142:E143"/>
    <mergeCell ref="C144:L145"/>
    <mergeCell ref="R144:R145"/>
    <mergeCell ref="C146:L147"/>
    <mergeCell ref="C175:W176"/>
    <mergeCell ref="J197:W198"/>
  </mergeCells>
  <phoneticPr fontId="7"/>
  <dataValidations count="1">
    <dataValidation imeMode="off" allowBlank="1" showInputMessage="1" showErrorMessage="1" sqref="F2:I3"/>
  </dataValidations>
  <hyperlinks>
    <hyperlink ref="A1" location="入力シート!A1" display="「入力シート」へ戻る"/>
  </hyperlinks>
  <printOptions horizontalCentered="1"/>
  <pageMargins left="0.70866141732283461" right="0.70866141732283461" top="0.74803149606299213" bottom="0.74803149606299213" header="0.31496062992125984" footer="0.31496062992125984"/>
  <pageSetup paperSize="9" scale="69" fitToWidth="0" fitToHeight="0" orientation="portrait" r:id="rId1"/>
  <headerFooter>
    <oddFooter>&amp;C&amp;P</oddFooter>
  </headerFooter>
  <rowBreaks count="2" manualBreakCount="2">
    <brk id="68" min="2" max="22" man="1"/>
    <brk id="165" min="2" max="2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W77"/>
  <sheetViews>
    <sheetView showGridLines="0" view="pageBreakPreview" zoomScaleNormal="100" zoomScaleSheetLayoutView="100" workbookViewId="0">
      <selection activeCell="X2" sqref="X2"/>
    </sheetView>
  </sheetViews>
  <sheetFormatPr defaultColWidth="9" defaultRowHeight="12" x14ac:dyDescent="0.15"/>
  <cols>
    <col min="1" max="1" width="5.625" style="1" customWidth="1"/>
    <col min="2" max="2" width="4.75" style="12" customWidth="1"/>
    <col min="3" max="7" width="5.875" style="1" customWidth="1"/>
    <col min="8" max="23" width="5.25" style="1" customWidth="1"/>
    <col min="24" max="37" width="4.75" style="1" customWidth="1"/>
    <col min="38" max="16384" width="9" style="1"/>
  </cols>
  <sheetData>
    <row r="1" spans="1:23" ht="66" customHeight="1" thickBot="1" x14ac:dyDescent="0.2">
      <c r="A1" s="928" t="s">
        <v>194</v>
      </c>
      <c r="B1" s="928"/>
      <c r="C1" s="928"/>
      <c r="D1" s="928"/>
      <c r="E1" s="928"/>
    </row>
    <row r="2" spans="1:23" ht="14.25" customHeight="1" x14ac:dyDescent="0.15">
      <c r="C2" s="764" t="s">
        <v>195</v>
      </c>
      <c r="D2" s="765"/>
      <c r="E2" s="765"/>
      <c r="F2" s="768" t="str">
        <f>入力シート!L12&amp;""</f>
        <v/>
      </c>
      <c r="G2" s="769"/>
      <c r="H2" s="769"/>
      <c r="I2" s="770"/>
      <c r="J2" s="3"/>
      <c r="K2" s="3"/>
      <c r="L2" s="774" t="s">
        <v>196</v>
      </c>
      <c r="M2" s="774"/>
      <c r="N2" s="791" t="str">
        <f>入力シート!L13&amp;""</f>
        <v/>
      </c>
      <c r="O2" s="791"/>
      <c r="P2" s="791"/>
      <c r="Q2" s="791" t="str">
        <f>入力シート!L14&amp;""</f>
        <v/>
      </c>
      <c r="R2" s="791"/>
      <c r="S2" s="791"/>
      <c r="T2" s="32"/>
      <c r="U2" s="734" t="str">
        <f>IF(入力シート!L41="",入力シート!L40,入力シート!L41)&amp;""</f>
        <v>専門分野コードを入力してください</v>
      </c>
      <c r="V2" s="735"/>
      <c r="W2" s="736"/>
    </row>
    <row r="3" spans="1:23" ht="13.5" customHeight="1" thickBot="1" x14ac:dyDescent="0.2">
      <c r="C3" s="766"/>
      <c r="D3" s="767"/>
      <c r="E3" s="767"/>
      <c r="F3" s="771"/>
      <c r="G3" s="772"/>
      <c r="H3" s="772"/>
      <c r="I3" s="773"/>
      <c r="J3" s="3"/>
      <c r="K3" s="3"/>
      <c r="L3" s="775"/>
      <c r="M3" s="775"/>
      <c r="N3" s="792"/>
      <c r="O3" s="792"/>
      <c r="P3" s="792"/>
      <c r="Q3" s="792"/>
      <c r="R3" s="792"/>
      <c r="S3" s="792"/>
      <c r="T3" s="32"/>
      <c r="U3" s="642"/>
      <c r="V3" s="643"/>
      <c r="W3" s="737"/>
    </row>
    <row r="4" spans="1:23" ht="5.0999999999999996" customHeight="1" x14ac:dyDescent="0.15">
      <c r="C4" s="3"/>
      <c r="D4" s="3"/>
      <c r="E4" s="3"/>
      <c r="F4" s="3"/>
      <c r="G4" s="3"/>
      <c r="H4" s="3"/>
      <c r="I4" s="3"/>
      <c r="J4" s="3"/>
      <c r="K4" s="3"/>
      <c r="L4" s="3"/>
      <c r="M4" s="3"/>
      <c r="N4" s="3"/>
      <c r="O4" s="3"/>
      <c r="P4" s="3"/>
      <c r="Q4" s="3"/>
      <c r="R4" s="3"/>
      <c r="S4" s="3"/>
      <c r="T4" s="3"/>
      <c r="U4" s="3"/>
      <c r="V4" s="3"/>
      <c r="W4" s="3"/>
    </row>
    <row r="5" spans="1:23" x14ac:dyDescent="0.15">
      <c r="A5" s="5"/>
      <c r="C5" s="4"/>
      <c r="D5" s="4"/>
      <c r="E5" s="4"/>
      <c r="F5" s="4"/>
      <c r="G5" s="4"/>
      <c r="H5" s="4"/>
      <c r="I5" s="4"/>
      <c r="J5" s="4"/>
      <c r="K5" s="4"/>
      <c r="L5" s="4"/>
      <c r="M5" s="4"/>
      <c r="N5" s="4"/>
      <c r="O5" s="4"/>
      <c r="P5" s="4"/>
      <c r="Q5" s="4"/>
      <c r="R5" s="4"/>
      <c r="S5" s="4"/>
      <c r="T5" s="4"/>
      <c r="U5" s="4"/>
      <c r="V5" s="4"/>
      <c r="W5" s="4"/>
    </row>
    <row r="6" spans="1:23" x14ac:dyDescent="0.15">
      <c r="A6" s="5"/>
      <c r="C6" s="4"/>
      <c r="D6" s="4"/>
      <c r="E6" s="4"/>
      <c r="F6" s="4"/>
      <c r="G6" s="4"/>
      <c r="H6" s="4"/>
      <c r="I6" s="4"/>
      <c r="J6" s="4"/>
      <c r="K6" s="4"/>
      <c r="L6" s="4"/>
      <c r="M6" s="4"/>
      <c r="N6" s="4"/>
      <c r="O6" s="4"/>
      <c r="P6" s="4"/>
      <c r="Q6" s="4"/>
      <c r="R6" s="4"/>
      <c r="S6" s="4"/>
      <c r="T6" s="4"/>
      <c r="U6" s="4"/>
      <c r="V6" s="4"/>
      <c r="W6" s="4"/>
    </row>
    <row r="7" spans="1:23" x14ac:dyDescent="0.15">
      <c r="A7" s="5"/>
      <c r="C7" s="4"/>
      <c r="D7" s="4"/>
      <c r="E7" s="4"/>
      <c r="F7" s="4"/>
      <c r="G7" s="4"/>
      <c r="H7" s="4"/>
      <c r="I7" s="4"/>
      <c r="J7" s="4"/>
      <c r="K7" s="4"/>
      <c r="L7" s="4"/>
      <c r="M7" s="4"/>
      <c r="N7" s="4"/>
      <c r="O7" s="4"/>
      <c r="P7" s="4"/>
      <c r="Q7" s="4"/>
      <c r="R7" s="4"/>
      <c r="S7" s="4"/>
      <c r="T7" s="4"/>
      <c r="U7" s="4"/>
      <c r="V7" s="4"/>
      <c r="W7" s="4"/>
    </row>
    <row r="8" spans="1:23" ht="12.75" customHeight="1" x14ac:dyDescent="0.15">
      <c r="A8" s="5"/>
      <c r="C8" s="989" t="s">
        <v>1035</v>
      </c>
      <c r="D8" s="989"/>
      <c r="E8" s="989"/>
      <c r="F8" s="989"/>
      <c r="G8" s="989"/>
      <c r="H8" s="989"/>
      <c r="I8" s="989"/>
      <c r="J8" s="989"/>
      <c r="K8" s="989"/>
      <c r="L8" s="989"/>
      <c r="M8" s="7"/>
      <c r="N8" s="7"/>
      <c r="O8" s="7"/>
      <c r="P8" s="4"/>
      <c r="Q8" s="4"/>
      <c r="R8" s="4"/>
      <c r="S8" s="4"/>
      <c r="T8" s="4"/>
      <c r="U8" s="4"/>
      <c r="V8" s="4"/>
      <c r="W8" s="4"/>
    </row>
    <row r="9" spans="1:23" ht="12.75" customHeight="1" x14ac:dyDescent="0.15">
      <c r="A9" s="5"/>
      <c r="C9" s="989"/>
      <c r="D9" s="989"/>
      <c r="E9" s="989"/>
      <c r="F9" s="989"/>
      <c r="G9" s="989"/>
      <c r="H9" s="989"/>
      <c r="I9" s="989"/>
      <c r="J9" s="989"/>
      <c r="K9" s="989"/>
      <c r="L9" s="989"/>
      <c r="M9" s="7"/>
      <c r="N9" s="7"/>
      <c r="O9" s="7"/>
      <c r="P9" s="4"/>
      <c r="Q9" s="4"/>
      <c r="R9" s="791" t="str">
        <f>IF(入力シート!L290="","ー","特別枠")&amp;""</f>
        <v>ー</v>
      </c>
      <c r="S9" s="791"/>
      <c r="T9" s="791"/>
      <c r="U9" s="791" t="str">
        <f>IF(入力シート!L291="","ー",IF(入力シート!L291="根拠資料別添⑧で説明","根拠資料別添⑧で説明","リストに掲載あり")&amp;"")</f>
        <v>ー</v>
      </c>
      <c r="V9" s="791"/>
      <c r="W9" s="791"/>
    </row>
    <row r="10" spans="1:23" ht="12" customHeight="1" x14ac:dyDescent="0.15">
      <c r="A10" s="5"/>
      <c r="C10" s="4"/>
      <c r="D10" s="4"/>
      <c r="E10" s="4"/>
      <c r="F10" s="4"/>
      <c r="G10" s="4"/>
      <c r="H10" s="4"/>
      <c r="I10" s="4"/>
      <c r="J10" s="4"/>
      <c r="K10" s="4"/>
      <c r="L10" s="4"/>
      <c r="M10" s="4"/>
      <c r="N10" s="4"/>
      <c r="O10" s="4"/>
      <c r="P10" s="4"/>
      <c r="Q10" s="4"/>
      <c r="R10" s="792"/>
      <c r="S10" s="792"/>
      <c r="T10" s="792"/>
      <c r="U10" s="792"/>
      <c r="V10" s="792"/>
      <c r="W10" s="792"/>
    </row>
    <row r="11" spans="1:23" ht="12.75" customHeight="1" x14ac:dyDescent="0.15">
      <c r="A11" s="5"/>
      <c r="C11" s="2"/>
      <c r="D11" s="2"/>
      <c r="E11" s="2"/>
      <c r="F11" s="2"/>
      <c r="G11" s="2"/>
      <c r="H11" s="2"/>
      <c r="I11" s="2"/>
      <c r="J11" s="4"/>
      <c r="K11" s="4"/>
      <c r="L11" s="4"/>
      <c r="M11" s="4"/>
      <c r="N11" s="4"/>
      <c r="O11" s="4"/>
      <c r="P11" s="4"/>
      <c r="Q11" s="4"/>
      <c r="R11" s="4"/>
      <c r="S11" s="4"/>
      <c r="T11" s="4"/>
      <c r="U11" s="4"/>
      <c r="V11" s="4"/>
      <c r="W11" s="4"/>
    </row>
    <row r="12" spans="1:23" ht="12.75" customHeight="1" x14ac:dyDescent="0.15">
      <c r="A12" s="5"/>
      <c r="C12" s="2"/>
      <c r="D12" s="2"/>
      <c r="E12" s="2"/>
      <c r="F12" s="2"/>
      <c r="G12" s="2"/>
      <c r="H12" s="2"/>
      <c r="I12" s="2"/>
      <c r="J12" s="4"/>
      <c r="K12" s="4"/>
      <c r="L12" s="4"/>
      <c r="M12" s="4"/>
      <c r="N12" s="4"/>
      <c r="O12" s="4"/>
      <c r="P12" s="4"/>
      <c r="Q12" s="4"/>
      <c r="R12" s="4"/>
      <c r="S12" s="4"/>
      <c r="T12" s="4"/>
      <c r="U12" s="4"/>
      <c r="V12" s="4"/>
      <c r="W12" s="4"/>
    </row>
    <row r="13" spans="1:23" ht="5.0999999999999996" customHeight="1" thickBot="1" x14ac:dyDescent="0.2">
      <c r="C13" s="3"/>
      <c r="D13" s="3"/>
      <c r="E13" s="3"/>
      <c r="F13" s="3"/>
      <c r="G13" s="3"/>
      <c r="H13" s="3"/>
      <c r="I13" s="3"/>
      <c r="J13" s="3"/>
      <c r="K13" s="3"/>
      <c r="L13" s="3"/>
      <c r="M13" s="3"/>
      <c r="N13" s="3"/>
      <c r="O13" s="3"/>
      <c r="P13" s="3"/>
      <c r="Q13" s="3"/>
      <c r="R13" s="3"/>
      <c r="S13" s="3"/>
      <c r="T13" s="3"/>
      <c r="U13" s="3"/>
      <c r="V13" s="3"/>
      <c r="W13" s="3"/>
    </row>
    <row r="14" spans="1:23" x14ac:dyDescent="0.15">
      <c r="A14" s="5"/>
      <c r="B14" s="12" t="s">
        <v>1023</v>
      </c>
      <c r="C14" s="657" t="s">
        <v>245</v>
      </c>
      <c r="D14" s="658"/>
      <c r="E14" s="658"/>
      <c r="F14" s="658"/>
      <c r="G14" s="658"/>
      <c r="H14" s="618" t="str">
        <f>入力シート!L247&amp;""</f>
        <v/>
      </c>
      <c r="I14" s="618"/>
      <c r="J14" s="618"/>
      <c r="K14" s="618"/>
      <c r="L14" s="618"/>
      <c r="M14" s="618"/>
      <c r="N14" s="618"/>
      <c r="O14" s="618"/>
      <c r="P14" s="618"/>
      <c r="Q14" s="618"/>
      <c r="R14" s="618"/>
      <c r="S14" s="618"/>
      <c r="T14" s="618"/>
      <c r="U14" s="618"/>
      <c r="V14" s="618"/>
      <c r="W14" s="619"/>
    </row>
    <row r="15" spans="1:23" x14ac:dyDescent="0.15">
      <c r="A15" s="5"/>
      <c r="C15" s="659"/>
      <c r="D15" s="628"/>
      <c r="E15" s="628"/>
      <c r="F15" s="628"/>
      <c r="G15" s="628"/>
      <c r="H15" s="605"/>
      <c r="I15" s="605"/>
      <c r="J15" s="605"/>
      <c r="K15" s="605"/>
      <c r="L15" s="605"/>
      <c r="M15" s="605"/>
      <c r="N15" s="605"/>
      <c r="O15" s="605"/>
      <c r="P15" s="605"/>
      <c r="Q15" s="605"/>
      <c r="R15" s="605"/>
      <c r="S15" s="605"/>
      <c r="T15" s="605"/>
      <c r="U15" s="605"/>
      <c r="V15" s="605"/>
      <c r="W15" s="606"/>
    </row>
    <row r="16" spans="1:23" x14ac:dyDescent="0.15">
      <c r="A16" s="5"/>
      <c r="C16" s="782" t="s">
        <v>246</v>
      </c>
      <c r="D16" s="783"/>
      <c r="E16" s="783"/>
      <c r="F16" s="783"/>
      <c r="G16" s="793"/>
      <c r="H16" s="994" t="str">
        <f>入力シート!L248&amp;""</f>
        <v/>
      </c>
      <c r="I16" s="995"/>
      <c r="J16" s="995"/>
      <c r="K16" s="995"/>
      <c r="L16" s="995"/>
      <c r="M16" s="995"/>
      <c r="N16" s="995"/>
      <c r="O16" s="995"/>
      <c r="P16" s="995"/>
      <c r="Q16" s="995"/>
      <c r="R16" s="995"/>
      <c r="S16" s="995"/>
      <c r="T16" s="995"/>
      <c r="U16" s="995"/>
      <c r="V16" s="995"/>
      <c r="W16" s="996"/>
    </row>
    <row r="17" spans="1:23" x14ac:dyDescent="0.15">
      <c r="A17" s="5"/>
      <c r="C17" s="784"/>
      <c r="D17" s="785"/>
      <c r="E17" s="785"/>
      <c r="F17" s="785"/>
      <c r="G17" s="788"/>
      <c r="H17" s="997"/>
      <c r="I17" s="998"/>
      <c r="J17" s="998"/>
      <c r="K17" s="998"/>
      <c r="L17" s="998"/>
      <c r="M17" s="998"/>
      <c r="N17" s="998"/>
      <c r="O17" s="998"/>
      <c r="P17" s="998"/>
      <c r="Q17" s="998"/>
      <c r="R17" s="998"/>
      <c r="S17" s="998"/>
      <c r="T17" s="998"/>
      <c r="U17" s="998"/>
      <c r="V17" s="998"/>
      <c r="W17" s="999"/>
    </row>
    <row r="18" spans="1:23" ht="12.75" customHeight="1" x14ac:dyDescent="0.15">
      <c r="A18" s="5"/>
      <c r="C18" s="659" t="s">
        <v>838</v>
      </c>
      <c r="D18" s="628"/>
      <c r="E18" s="628"/>
      <c r="F18" s="628"/>
      <c r="G18" s="628"/>
      <c r="H18" s="605" t="str">
        <f>入力シート!L246&amp;""</f>
        <v/>
      </c>
      <c r="I18" s="605"/>
      <c r="J18" s="605"/>
      <c r="K18" s="605"/>
      <c r="L18" s="605"/>
      <c r="M18" s="605"/>
      <c r="N18" s="605"/>
      <c r="O18" s="754" t="s">
        <v>247</v>
      </c>
      <c r="P18" s="754"/>
      <c r="Q18" s="754"/>
      <c r="R18" s="754"/>
      <c r="S18" s="754"/>
      <c r="T18" s="663" t="str">
        <f>入力シート!L249&amp;""</f>
        <v/>
      </c>
      <c r="U18" s="663"/>
      <c r="V18" s="663"/>
      <c r="W18" s="664"/>
    </row>
    <row r="19" spans="1:23" x14ac:dyDescent="0.15">
      <c r="A19" s="5"/>
      <c r="C19" s="659"/>
      <c r="D19" s="628"/>
      <c r="E19" s="628"/>
      <c r="F19" s="628"/>
      <c r="G19" s="628"/>
      <c r="H19" s="605"/>
      <c r="I19" s="605"/>
      <c r="J19" s="605"/>
      <c r="K19" s="605"/>
      <c r="L19" s="605"/>
      <c r="M19" s="605"/>
      <c r="N19" s="605"/>
      <c r="O19" s="754"/>
      <c r="P19" s="754"/>
      <c r="Q19" s="754"/>
      <c r="R19" s="754"/>
      <c r="S19" s="754"/>
      <c r="T19" s="670"/>
      <c r="U19" s="670"/>
      <c r="V19" s="670"/>
      <c r="W19" s="700"/>
    </row>
    <row r="20" spans="1:23" x14ac:dyDescent="0.15">
      <c r="A20" s="5"/>
      <c r="C20" s="659" t="s">
        <v>248</v>
      </c>
      <c r="D20" s="628"/>
      <c r="E20" s="628"/>
      <c r="F20" s="863" t="str">
        <f>入力シート!L250&amp;""</f>
        <v/>
      </c>
      <c r="G20" s="863"/>
      <c r="H20" s="605" t="str">
        <f>入力シート!L251&amp;""</f>
        <v>国・地域コードを入力してください</v>
      </c>
      <c r="I20" s="605"/>
      <c r="J20" s="605"/>
      <c r="K20" s="605"/>
      <c r="L20" s="605"/>
      <c r="M20" s="605"/>
      <c r="N20" s="605"/>
      <c r="O20" s="605"/>
      <c r="P20" s="605"/>
      <c r="Q20" s="605"/>
      <c r="R20" s="605"/>
      <c r="S20" s="605"/>
      <c r="T20" s="605"/>
      <c r="U20" s="605"/>
      <c r="V20" s="605"/>
      <c r="W20" s="606"/>
    </row>
    <row r="21" spans="1:23" x14ac:dyDescent="0.15">
      <c r="A21" s="5"/>
      <c r="C21" s="659"/>
      <c r="D21" s="628"/>
      <c r="E21" s="628"/>
      <c r="F21" s="863"/>
      <c r="G21" s="863"/>
      <c r="H21" s="605"/>
      <c r="I21" s="605"/>
      <c r="J21" s="605"/>
      <c r="K21" s="605"/>
      <c r="L21" s="605"/>
      <c r="M21" s="605"/>
      <c r="N21" s="605"/>
      <c r="O21" s="605"/>
      <c r="P21" s="605"/>
      <c r="Q21" s="605"/>
      <c r="R21" s="605"/>
      <c r="S21" s="605"/>
      <c r="T21" s="605"/>
      <c r="U21" s="605"/>
      <c r="V21" s="605"/>
      <c r="W21" s="606"/>
    </row>
    <row r="22" spans="1:23" ht="12" customHeight="1" x14ac:dyDescent="0.15">
      <c r="A22" s="5"/>
      <c r="C22" s="782" t="s">
        <v>249</v>
      </c>
      <c r="D22" s="783"/>
      <c r="E22" s="793"/>
      <c r="F22" s="863" t="str">
        <f>入力シート!L252&amp;""</f>
        <v/>
      </c>
      <c r="G22" s="863"/>
      <c r="H22" s="662" t="str">
        <f>入力シート!L254&amp;""</f>
        <v/>
      </c>
      <c r="I22" s="663"/>
      <c r="J22" s="663"/>
      <c r="K22" s="663"/>
      <c r="L22" s="663"/>
      <c r="M22" s="663"/>
      <c r="N22" s="663"/>
      <c r="O22" s="663"/>
      <c r="P22" s="663"/>
      <c r="Q22" s="663"/>
      <c r="R22" s="663"/>
      <c r="S22" s="663"/>
      <c r="T22" s="663"/>
      <c r="U22" s="663"/>
      <c r="V22" s="663"/>
      <c r="W22" s="664"/>
    </row>
    <row r="23" spans="1:23" x14ac:dyDescent="0.15">
      <c r="A23" s="5"/>
      <c r="C23" s="784"/>
      <c r="D23" s="785"/>
      <c r="E23" s="788"/>
      <c r="F23" s="863"/>
      <c r="G23" s="863"/>
      <c r="H23" s="669"/>
      <c r="I23" s="670"/>
      <c r="J23" s="670"/>
      <c r="K23" s="670"/>
      <c r="L23" s="670"/>
      <c r="M23" s="670"/>
      <c r="N23" s="670"/>
      <c r="O23" s="670"/>
      <c r="P23" s="670"/>
      <c r="Q23" s="670"/>
      <c r="R23" s="670"/>
      <c r="S23" s="670"/>
      <c r="T23" s="670"/>
      <c r="U23" s="670"/>
      <c r="V23" s="670"/>
      <c r="W23" s="700"/>
    </row>
    <row r="24" spans="1:23" x14ac:dyDescent="0.15">
      <c r="A24" s="5"/>
      <c r="C24" s="782" t="s">
        <v>250</v>
      </c>
      <c r="D24" s="783"/>
      <c r="E24" s="793"/>
      <c r="F24" s="1006" t="str">
        <f>入力シート!L255&amp;""</f>
        <v/>
      </c>
      <c r="G24" s="1007"/>
      <c r="H24" s="1007"/>
      <c r="I24" s="1007"/>
      <c r="J24" s="1007"/>
      <c r="K24" s="1007"/>
      <c r="L24" s="1007"/>
      <c r="M24" s="1007"/>
      <c r="N24" s="1007"/>
      <c r="O24" s="1007"/>
      <c r="P24" s="1007"/>
      <c r="Q24" s="1007"/>
      <c r="R24" s="1007"/>
      <c r="S24" s="1007"/>
      <c r="T24" s="1007"/>
      <c r="U24" s="1007"/>
      <c r="V24" s="1007"/>
      <c r="W24" s="1008"/>
    </row>
    <row r="25" spans="1:23" x14ac:dyDescent="0.15">
      <c r="A25" s="5"/>
      <c r="C25" s="648"/>
      <c r="D25" s="649"/>
      <c r="E25" s="650"/>
      <c r="F25" s="1009"/>
      <c r="G25" s="1010"/>
      <c r="H25" s="1010"/>
      <c r="I25" s="1010"/>
      <c r="J25" s="1010"/>
      <c r="K25" s="1010"/>
      <c r="L25" s="1010"/>
      <c r="M25" s="1010"/>
      <c r="N25" s="1010"/>
      <c r="O25" s="1010"/>
      <c r="P25" s="1010"/>
      <c r="Q25" s="1010"/>
      <c r="R25" s="1010"/>
      <c r="S25" s="1010"/>
      <c r="T25" s="1010"/>
      <c r="U25" s="1010"/>
      <c r="V25" s="1010"/>
      <c r="W25" s="1011"/>
    </row>
    <row r="26" spans="1:23" x14ac:dyDescent="0.15">
      <c r="A26" s="5"/>
      <c r="C26" s="648"/>
      <c r="D26" s="649"/>
      <c r="E26" s="650"/>
      <c r="F26" s="1009"/>
      <c r="G26" s="1010"/>
      <c r="H26" s="1010"/>
      <c r="I26" s="1010"/>
      <c r="J26" s="1010"/>
      <c r="K26" s="1010"/>
      <c r="L26" s="1010"/>
      <c r="M26" s="1010"/>
      <c r="N26" s="1010"/>
      <c r="O26" s="1010"/>
      <c r="P26" s="1010"/>
      <c r="Q26" s="1010"/>
      <c r="R26" s="1010"/>
      <c r="S26" s="1010"/>
      <c r="T26" s="1010"/>
      <c r="U26" s="1010"/>
      <c r="V26" s="1010"/>
      <c r="W26" s="1011"/>
    </row>
    <row r="27" spans="1:23" x14ac:dyDescent="0.15">
      <c r="A27" s="5"/>
      <c r="C27" s="784"/>
      <c r="D27" s="785"/>
      <c r="E27" s="788"/>
      <c r="F27" s="1012"/>
      <c r="G27" s="1013"/>
      <c r="H27" s="1013"/>
      <c r="I27" s="1013"/>
      <c r="J27" s="1013"/>
      <c r="K27" s="1013"/>
      <c r="L27" s="1013"/>
      <c r="M27" s="1013"/>
      <c r="N27" s="1013"/>
      <c r="O27" s="1013"/>
      <c r="P27" s="1013"/>
      <c r="Q27" s="1013"/>
      <c r="R27" s="1013"/>
      <c r="S27" s="1013"/>
      <c r="T27" s="1013"/>
      <c r="U27" s="1013"/>
      <c r="V27" s="1013"/>
      <c r="W27" s="1014"/>
    </row>
    <row r="28" spans="1:23" ht="12" customHeight="1" x14ac:dyDescent="0.15">
      <c r="A28" s="5"/>
      <c r="C28" s="782" t="s">
        <v>210</v>
      </c>
      <c r="D28" s="783"/>
      <c r="E28" s="793"/>
      <c r="F28" s="994" t="str">
        <f>入力シート!L256&amp;""</f>
        <v/>
      </c>
      <c r="G28" s="995"/>
      <c r="H28" s="995"/>
      <c r="I28" s="995"/>
      <c r="J28" s="995"/>
      <c r="K28" s="995"/>
      <c r="L28" s="995"/>
      <c r="M28" s="995"/>
      <c r="N28" s="995"/>
      <c r="O28" s="995"/>
      <c r="P28" s="995"/>
      <c r="Q28" s="995"/>
      <c r="R28" s="995"/>
      <c r="S28" s="995"/>
      <c r="T28" s="995"/>
      <c r="U28" s="995"/>
      <c r="V28" s="995"/>
      <c r="W28" s="996"/>
    </row>
    <row r="29" spans="1:23" x14ac:dyDescent="0.15">
      <c r="A29" s="5"/>
      <c r="C29" s="784"/>
      <c r="D29" s="785"/>
      <c r="E29" s="788"/>
      <c r="F29" s="997"/>
      <c r="G29" s="998"/>
      <c r="H29" s="998"/>
      <c r="I29" s="998"/>
      <c r="J29" s="998"/>
      <c r="K29" s="998"/>
      <c r="L29" s="998"/>
      <c r="M29" s="998"/>
      <c r="N29" s="998"/>
      <c r="O29" s="998"/>
      <c r="P29" s="998"/>
      <c r="Q29" s="998"/>
      <c r="R29" s="998"/>
      <c r="S29" s="998"/>
      <c r="T29" s="998"/>
      <c r="U29" s="998"/>
      <c r="V29" s="998"/>
      <c r="W29" s="999"/>
    </row>
    <row r="30" spans="1:23" ht="13.35" customHeight="1" x14ac:dyDescent="0.15">
      <c r="A30" s="5"/>
      <c r="C30" s="782" t="s">
        <v>873</v>
      </c>
      <c r="D30" s="783"/>
      <c r="E30" s="783"/>
      <c r="F30" s="783"/>
      <c r="G30" s="793"/>
      <c r="H30" s="586" t="str">
        <f>入力シート!L257&amp;""</f>
        <v/>
      </c>
      <c r="I30" s="586"/>
      <c r="J30" s="587" t="s">
        <v>735</v>
      </c>
      <c r="K30" s="637" t="str">
        <f>入力シート!L258&amp;""</f>
        <v/>
      </c>
      <c r="L30" s="587" t="s">
        <v>826</v>
      </c>
      <c r="M30" s="1002" t="s">
        <v>252</v>
      </c>
      <c r="N30" s="1004" t="str">
        <f>入力シート!L259&amp;""</f>
        <v>0か月</v>
      </c>
      <c r="O30" s="1004"/>
      <c r="P30" s="1004"/>
      <c r="Q30" s="955" t="s">
        <v>253</v>
      </c>
      <c r="R30" s="41"/>
      <c r="S30" s="41"/>
      <c r="T30" s="41"/>
      <c r="U30" s="41"/>
      <c r="V30" s="41"/>
      <c r="W30" s="37"/>
    </row>
    <row r="31" spans="1:23" ht="12" customHeight="1" x14ac:dyDescent="0.15">
      <c r="A31" s="5"/>
      <c r="C31" s="784"/>
      <c r="D31" s="785"/>
      <c r="E31" s="785"/>
      <c r="F31" s="785"/>
      <c r="G31" s="788"/>
      <c r="H31" s="586"/>
      <c r="I31" s="586"/>
      <c r="J31" s="587"/>
      <c r="K31" s="637"/>
      <c r="L31" s="587"/>
      <c r="M31" s="1003"/>
      <c r="N31" s="1005"/>
      <c r="O31" s="1005"/>
      <c r="P31" s="1005"/>
      <c r="Q31" s="961"/>
      <c r="R31" s="42"/>
      <c r="S31" s="42"/>
      <c r="T31" s="42"/>
      <c r="U31" s="42"/>
      <c r="V31" s="42"/>
      <c r="W31" s="10"/>
    </row>
    <row r="32" spans="1:23" ht="12" customHeight="1" x14ac:dyDescent="0.15">
      <c r="A32" s="5"/>
      <c r="C32" s="782" t="s">
        <v>251</v>
      </c>
      <c r="D32" s="783"/>
      <c r="E32" s="783"/>
      <c r="F32" s="783"/>
      <c r="G32" s="793"/>
      <c r="H32" s="586" t="str">
        <f>入力シート!L260&amp;""</f>
        <v/>
      </c>
      <c r="I32" s="586"/>
      <c r="J32" s="587" t="s">
        <v>735</v>
      </c>
      <c r="K32" s="637" t="str">
        <f>入力シート!L261&amp;""</f>
        <v/>
      </c>
      <c r="L32" s="587" t="s">
        <v>743</v>
      </c>
      <c r="M32" s="837" t="s">
        <v>225</v>
      </c>
      <c r="N32" s="586" t="str">
        <f>入力シート!L262&amp;""</f>
        <v/>
      </c>
      <c r="O32" s="586"/>
      <c r="P32" s="587" t="s">
        <v>735</v>
      </c>
      <c r="Q32" s="637" t="str">
        <f>入力シート!L263&amp;""</f>
        <v/>
      </c>
      <c r="R32" s="587" t="s">
        <v>743</v>
      </c>
      <c r="S32" s="1002" t="s">
        <v>252</v>
      </c>
      <c r="T32" s="1004" t="str">
        <f>入力シート!L264&amp;""</f>
        <v>0か月</v>
      </c>
      <c r="U32" s="1004"/>
      <c r="V32" s="1004"/>
      <c r="W32" s="1000" t="s">
        <v>253</v>
      </c>
    </row>
    <row r="33" spans="1:23" ht="12" customHeight="1" x14ac:dyDescent="0.15">
      <c r="A33" s="5"/>
      <c r="C33" s="784"/>
      <c r="D33" s="785"/>
      <c r="E33" s="785"/>
      <c r="F33" s="785"/>
      <c r="G33" s="788"/>
      <c r="H33" s="586"/>
      <c r="I33" s="586"/>
      <c r="J33" s="587"/>
      <c r="K33" s="637"/>
      <c r="L33" s="587"/>
      <c r="M33" s="838"/>
      <c r="N33" s="586"/>
      <c r="O33" s="586"/>
      <c r="P33" s="587"/>
      <c r="Q33" s="637"/>
      <c r="R33" s="587"/>
      <c r="S33" s="1003"/>
      <c r="T33" s="1005"/>
      <c r="U33" s="1005"/>
      <c r="V33" s="1005"/>
      <c r="W33" s="1001"/>
    </row>
    <row r="34" spans="1:23" ht="12" customHeight="1" x14ac:dyDescent="0.15">
      <c r="A34" s="5"/>
      <c r="C34" s="782" t="s">
        <v>254</v>
      </c>
      <c r="D34" s="783"/>
      <c r="E34" s="783"/>
      <c r="F34" s="783"/>
      <c r="G34" s="793"/>
      <c r="H34" s="586" t="str">
        <f>入力シート!L265&amp;""</f>
        <v/>
      </c>
      <c r="I34" s="586"/>
      <c r="J34" s="587" t="s">
        <v>735</v>
      </c>
      <c r="K34" s="637" t="str">
        <f>入力シート!L266&amp;""</f>
        <v/>
      </c>
      <c r="L34" s="587" t="s">
        <v>743</v>
      </c>
      <c r="M34" s="35"/>
      <c r="N34" s="33"/>
      <c r="O34" s="33"/>
      <c r="P34" s="33"/>
      <c r="Q34" s="33"/>
      <c r="R34" s="33"/>
      <c r="S34" s="33"/>
      <c r="T34" s="868"/>
      <c r="U34" s="868"/>
      <c r="V34" s="868"/>
      <c r="W34" s="976"/>
    </row>
    <row r="35" spans="1:23" ht="12" customHeight="1" x14ac:dyDescent="0.15">
      <c r="A35" s="5"/>
      <c r="C35" s="784"/>
      <c r="D35" s="785"/>
      <c r="E35" s="785"/>
      <c r="F35" s="785"/>
      <c r="G35" s="788"/>
      <c r="H35" s="586"/>
      <c r="I35" s="586"/>
      <c r="J35" s="587"/>
      <c r="K35" s="637"/>
      <c r="L35" s="587"/>
      <c r="M35" s="36"/>
      <c r="N35" s="34"/>
      <c r="O35" s="34"/>
      <c r="P35" s="34"/>
      <c r="Q35" s="34"/>
      <c r="R35" s="34"/>
      <c r="S35" s="34"/>
      <c r="T35" s="868"/>
      <c r="U35" s="868"/>
      <c r="V35" s="868"/>
      <c r="W35" s="976"/>
    </row>
    <row r="36" spans="1:23" ht="12.75" customHeight="1" x14ac:dyDescent="0.15">
      <c r="A36" s="5"/>
      <c r="C36" s="977" t="s">
        <v>255</v>
      </c>
      <c r="D36" s="966"/>
      <c r="E36" s="966"/>
      <c r="F36" s="966"/>
      <c r="G36" s="967"/>
      <c r="H36" s="734" t="str">
        <f>入力シート!L267&amp;""</f>
        <v/>
      </c>
      <c r="I36" s="735"/>
      <c r="J36" s="990"/>
      <c r="K36" s="990"/>
      <c r="L36" s="991"/>
      <c r="M36" s="966" t="s">
        <v>256</v>
      </c>
      <c r="N36" s="966"/>
      <c r="O36" s="966"/>
      <c r="P36" s="966"/>
      <c r="Q36" s="967"/>
      <c r="R36" s="970" t="str">
        <f>入力シート!L268&amp;""</f>
        <v>ー</v>
      </c>
      <c r="S36" s="971"/>
      <c r="T36" s="971"/>
      <c r="U36" s="971"/>
      <c r="V36" s="971"/>
      <c r="W36" s="972"/>
    </row>
    <row r="37" spans="1:23" ht="12.75" customHeight="1" thickBot="1" x14ac:dyDescent="0.2">
      <c r="A37" s="5"/>
      <c r="C37" s="978"/>
      <c r="D37" s="968"/>
      <c r="E37" s="968"/>
      <c r="F37" s="968"/>
      <c r="G37" s="969"/>
      <c r="H37" s="906"/>
      <c r="I37" s="907"/>
      <c r="J37" s="992"/>
      <c r="K37" s="992"/>
      <c r="L37" s="993"/>
      <c r="M37" s="968"/>
      <c r="N37" s="968"/>
      <c r="O37" s="968"/>
      <c r="P37" s="968"/>
      <c r="Q37" s="969"/>
      <c r="R37" s="973"/>
      <c r="S37" s="974"/>
      <c r="T37" s="974"/>
      <c r="U37" s="974"/>
      <c r="V37" s="974"/>
      <c r="W37" s="975"/>
    </row>
    <row r="38" spans="1:23" ht="9" customHeight="1" thickBot="1" x14ac:dyDescent="0.2">
      <c r="C38" s="4"/>
      <c r="D38" s="4"/>
      <c r="E38" s="4"/>
      <c r="F38" s="4"/>
      <c r="G38" s="4"/>
      <c r="H38" s="4"/>
      <c r="I38" s="4"/>
      <c r="J38" s="4"/>
      <c r="K38" s="4"/>
      <c r="L38" s="4"/>
      <c r="M38" s="4"/>
      <c r="N38" s="4"/>
      <c r="O38" s="4"/>
      <c r="P38" s="4"/>
      <c r="Q38" s="4"/>
      <c r="R38" s="4"/>
      <c r="S38" s="4"/>
      <c r="T38" s="4"/>
      <c r="U38" s="4"/>
      <c r="V38" s="4"/>
      <c r="W38" s="4"/>
    </row>
    <row r="39" spans="1:23" ht="12" customHeight="1" x14ac:dyDescent="0.15">
      <c r="A39" s="5"/>
      <c r="B39" s="12" t="s">
        <v>1015</v>
      </c>
      <c r="C39" s="987" t="s">
        <v>216</v>
      </c>
      <c r="D39" s="988"/>
      <c r="E39" s="988"/>
      <c r="F39" s="988"/>
      <c r="G39" s="988"/>
      <c r="H39" s="979" t="str">
        <f>IF(入力シート!L275="使用言語2",入力シート!L274,入力シート!L273)&amp;""</f>
        <v/>
      </c>
      <c r="I39" s="980"/>
      <c r="J39" s="980"/>
      <c r="K39" s="980"/>
      <c r="L39" s="980"/>
      <c r="M39" s="980"/>
      <c r="N39" s="980"/>
      <c r="O39" s="981"/>
      <c r="P39" s="979" t="str">
        <f>IF(入力シート!L275="使用言語1と2",入力シート!L274,"")</f>
        <v/>
      </c>
      <c r="Q39" s="980"/>
      <c r="R39" s="980"/>
      <c r="S39" s="980"/>
      <c r="T39" s="980"/>
      <c r="U39" s="980"/>
      <c r="V39" s="980"/>
      <c r="W39" s="985"/>
    </row>
    <row r="40" spans="1:23" ht="12" customHeight="1" x14ac:dyDescent="0.15">
      <c r="A40" s="5"/>
      <c r="C40" s="960"/>
      <c r="D40" s="961"/>
      <c r="E40" s="961"/>
      <c r="F40" s="961"/>
      <c r="G40" s="961"/>
      <c r="H40" s="982"/>
      <c r="I40" s="983"/>
      <c r="J40" s="983"/>
      <c r="K40" s="983"/>
      <c r="L40" s="983"/>
      <c r="M40" s="983"/>
      <c r="N40" s="983"/>
      <c r="O40" s="984"/>
      <c r="P40" s="982"/>
      <c r="Q40" s="983"/>
      <c r="R40" s="983"/>
      <c r="S40" s="983"/>
      <c r="T40" s="983"/>
      <c r="U40" s="983"/>
      <c r="V40" s="983"/>
      <c r="W40" s="986"/>
    </row>
    <row r="41" spans="1:23" ht="12" customHeight="1" x14ac:dyDescent="0.15">
      <c r="A41" s="5"/>
      <c r="B41" s="12" t="s">
        <v>1016</v>
      </c>
      <c r="C41" s="954" t="s">
        <v>257</v>
      </c>
      <c r="D41" s="955"/>
      <c r="E41" s="955"/>
      <c r="F41" s="955"/>
      <c r="G41" s="955"/>
      <c r="H41" s="963" t="str">
        <f>入力シート!L276&amp;""</f>
        <v/>
      </c>
      <c r="I41" s="964"/>
      <c r="J41" s="964"/>
      <c r="K41" s="964"/>
      <c r="L41" s="964"/>
      <c r="M41" s="964"/>
      <c r="N41" s="964"/>
      <c r="O41" s="964"/>
      <c r="P41" s="964"/>
      <c r="Q41" s="964"/>
      <c r="R41" s="964"/>
      <c r="S41" s="964"/>
      <c r="T41" s="964"/>
      <c r="U41" s="964"/>
      <c r="V41" s="964"/>
      <c r="W41" s="965"/>
    </row>
    <row r="42" spans="1:23" ht="12" customHeight="1" x14ac:dyDescent="0.15">
      <c r="A42" s="5"/>
      <c r="C42" s="960"/>
      <c r="D42" s="961"/>
      <c r="E42" s="961"/>
      <c r="F42" s="961"/>
      <c r="G42" s="961"/>
      <c r="H42" s="923"/>
      <c r="I42" s="924"/>
      <c r="J42" s="924"/>
      <c r="K42" s="924"/>
      <c r="L42" s="924"/>
      <c r="M42" s="924"/>
      <c r="N42" s="924"/>
      <c r="O42" s="924"/>
      <c r="P42" s="924"/>
      <c r="Q42" s="924"/>
      <c r="R42" s="924"/>
      <c r="S42" s="924"/>
      <c r="T42" s="924"/>
      <c r="U42" s="924"/>
      <c r="V42" s="924"/>
      <c r="W42" s="925"/>
    </row>
    <row r="43" spans="1:23" ht="12" customHeight="1" x14ac:dyDescent="0.15">
      <c r="A43" s="5"/>
      <c r="C43" s="954" t="s">
        <v>990</v>
      </c>
      <c r="D43" s="955"/>
      <c r="E43" s="955"/>
      <c r="F43" s="955"/>
      <c r="G43" s="956"/>
      <c r="H43" s="963" t="str">
        <f>入力シート!L277&amp;""</f>
        <v/>
      </c>
      <c r="I43" s="964"/>
      <c r="J43" s="964"/>
      <c r="K43" s="964"/>
      <c r="L43" s="964"/>
      <c r="M43" s="964"/>
      <c r="N43" s="964"/>
      <c r="O43" s="964"/>
      <c r="P43" s="964"/>
      <c r="Q43" s="964"/>
      <c r="R43" s="964"/>
      <c r="S43" s="964"/>
      <c r="T43" s="964"/>
      <c r="U43" s="964"/>
      <c r="V43" s="964"/>
      <c r="W43" s="965"/>
    </row>
    <row r="44" spans="1:23" ht="12" customHeight="1" x14ac:dyDescent="0.15">
      <c r="A44" s="5"/>
      <c r="C44" s="957"/>
      <c r="D44" s="958"/>
      <c r="E44" s="958"/>
      <c r="F44" s="958"/>
      <c r="G44" s="959"/>
      <c r="H44" s="920"/>
      <c r="I44" s="921"/>
      <c r="J44" s="921"/>
      <c r="K44" s="921"/>
      <c r="L44" s="921"/>
      <c r="M44" s="921"/>
      <c r="N44" s="921"/>
      <c r="O44" s="921"/>
      <c r="P44" s="921"/>
      <c r="Q44" s="921"/>
      <c r="R44" s="921"/>
      <c r="S44" s="921"/>
      <c r="T44" s="921"/>
      <c r="U44" s="921"/>
      <c r="V44" s="921"/>
      <c r="W44" s="922"/>
    </row>
    <row r="45" spans="1:23" ht="12" customHeight="1" x14ac:dyDescent="0.15">
      <c r="A45" s="5"/>
      <c r="C45" s="957"/>
      <c r="D45" s="958"/>
      <c r="E45" s="958"/>
      <c r="F45" s="958"/>
      <c r="G45" s="959"/>
      <c r="H45" s="920"/>
      <c r="I45" s="921"/>
      <c r="J45" s="921"/>
      <c r="K45" s="921"/>
      <c r="L45" s="921"/>
      <c r="M45" s="921"/>
      <c r="N45" s="921"/>
      <c r="O45" s="921"/>
      <c r="P45" s="921"/>
      <c r="Q45" s="921"/>
      <c r="R45" s="921"/>
      <c r="S45" s="921"/>
      <c r="T45" s="921"/>
      <c r="U45" s="921"/>
      <c r="V45" s="921"/>
      <c r="W45" s="922"/>
    </row>
    <row r="46" spans="1:23" ht="12" customHeight="1" x14ac:dyDescent="0.15">
      <c r="A46" s="5"/>
      <c r="C46" s="957"/>
      <c r="D46" s="958"/>
      <c r="E46" s="958"/>
      <c r="F46" s="958"/>
      <c r="G46" s="959"/>
      <c r="H46" s="920"/>
      <c r="I46" s="921"/>
      <c r="J46" s="921"/>
      <c r="K46" s="921"/>
      <c r="L46" s="921"/>
      <c r="M46" s="921"/>
      <c r="N46" s="921"/>
      <c r="O46" s="921"/>
      <c r="P46" s="921"/>
      <c r="Q46" s="921"/>
      <c r="R46" s="921"/>
      <c r="S46" s="921"/>
      <c r="T46" s="921"/>
      <c r="U46" s="921"/>
      <c r="V46" s="921"/>
      <c r="W46" s="922"/>
    </row>
    <row r="47" spans="1:23" ht="13.5" customHeight="1" x14ac:dyDescent="0.15">
      <c r="A47" s="5"/>
      <c r="C47" s="960"/>
      <c r="D47" s="961"/>
      <c r="E47" s="961"/>
      <c r="F47" s="961"/>
      <c r="G47" s="962"/>
      <c r="H47" s="923"/>
      <c r="I47" s="924"/>
      <c r="J47" s="924"/>
      <c r="K47" s="924"/>
      <c r="L47" s="924"/>
      <c r="M47" s="924"/>
      <c r="N47" s="924"/>
      <c r="O47" s="924"/>
      <c r="P47" s="924"/>
      <c r="Q47" s="924"/>
      <c r="R47" s="924"/>
      <c r="S47" s="924"/>
      <c r="T47" s="924"/>
      <c r="U47" s="924"/>
      <c r="V47" s="924"/>
      <c r="W47" s="925"/>
    </row>
    <row r="48" spans="1:23" ht="18" customHeight="1" x14ac:dyDescent="0.15">
      <c r="C48" s="588" t="s">
        <v>1054</v>
      </c>
      <c r="D48" s="589"/>
      <c r="E48" s="589"/>
      <c r="F48" s="589"/>
      <c r="G48" s="594"/>
      <c r="H48" s="950" t="str">
        <f>IF(入力シート!L276="入学における語学要件の指定なし","語学要件なし",入力シート!L278)&amp;""</f>
        <v/>
      </c>
      <c r="I48" s="950"/>
      <c r="J48" s="950"/>
      <c r="K48" s="950"/>
      <c r="L48" s="950"/>
      <c r="M48" s="950"/>
      <c r="N48" s="950"/>
      <c r="O48" s="950"/>
      <c r="P48" s="950"/>
      <c r="Q48" s="950"/>
      <c r="R48" s="950"/>
      <c r="S48" s="950"/>
      <c r="T48" s="950"/>
      <c r="U48" s="950"/>
      <c r="V48" s="950"/>
      <c r="W48" s="951"/>
    </row>
    <row r="49" spans="1:23" ht="18" customHeight="1" thickBot="1" x14ac:dyDescent="0.2">
      <c r="C49" s="591"/>
      <c r="D49" s="592"/>
      <c r="E49" s="592"/>
      <c r="F49" s="592"/>
      <c r="G49" s="595"/>
      <c r="H49" s="952"/>
      <c r="I49" s="952"/>
      <c r="J49" s="952"/>
      <c r="K49" s="952"/>
      <c r="L49" s="952"/>
      <c r="M49" s="952"/>
      <c r="N49" s="952"/>
      <c r="O49" s="952"/>
      <c r="P49" s="952"/>
      <c r="Q49" s="952"/>
      <c r="R49" s="952"/>
      <c r="S49" s="952"/>
      <c r="T49" s="952"/>
      <c r="U49" s="952"/>
      <c r="V49" s="952"/>
      <c r="W49" s="953"/>
    </row>
    <row r="50" spans="1:23" ht="8.25" customHeight="1" thickBot="1" x14ac:dyDescent="0.2">
      <c r="C50" s="4"/>
      <c r="D50" s="4"/>
      <c r="E50" s="4"/>
      <c r="F50" s="4"/>
      <c r="G50" s="4"/>
      <c r="H50" s="4"/>
      <c r="I50" s="4"/>
      <c r="J50" s="4"/>
      <c r="K50" s="4"/>
      <c r="L50" s="4"/>
      <c r="M50" s="4"/>
      <c r="N50" s="4"/>
      <c r="O50" s="4"/>
      <c r="P50" s="4"/>
      <c r="Q50" s="4"/>
      <c r="R50" s="4"/>
      <c r="S50" s="4"/>
      <c r="T50" s="4"/>
      <c r="U50" s="4"/>
      <c r="V50" s="4"/>
      <c r="W50" s="4"/>
    </row>
    <row r="51" spans="1:23" ht="13.35" customHeight="1" x14ac:dyDescent="0.15">
      <c r="A51" s="5"/>
      <c r="B51" s="12" t="s">
        <v>1024</v>
      </c>
      <c r="C51" s="941" t="s">
        <v>1053</v>
      </c>
      <c r="D51" s="776"/>
      <c r="E51" s="776"/>
      <c r="F51" s="776"/>
      <c r="G51" s="776"/>
      <c r="H51" s="776"/>
      <c r="I51" s="776"/>
      <c r="J51" s="776"/>
      <c r="K51" s="776"/>
      <c r="L51" s="776"/>
      <c r="M51" s="776"/>
      <c r="N51" s="776"/>
      <c r="O51" s="776"/>
      <c r="P51" s="776"/>
      <c r="Q51" s="776"/>
      <c r="R51" s="776"/>
      <c r="S51" s="776"/>
      <c r="T51" s="776"/>
      <c r="U51" s="776"/>
      <c r="V51" s="776"/>
      <c r="W51" s="942"/>
    </row>
    <row r="52" spans="1:23" x14ac:dyDescent="0.15">
      <c r="A52" s="5"/>
      <c r="C52" s="780"/>
      <c r="D52" s="688"/>
      <c r="E52" s="688"/>
      <c r="F52" s="688"/>
      <c r="G52" s="688"/>
      <c r="H52" s="688"/>
      <c r="I52" s="688"/>
      <c r="J52" s="688"/>
      <c r="K52" s="688"/>
      <c r="L52" s="688"/>
      <c r="M52" s="688"/>
      <c r="N52" s="688"/>
      <c r="O52" s="688"/>
      <c r="P52" s="688"/>
      <c r="Q52" s="688"/>
      <c r="R52" s="688"/>
      <c r="S52" s="688"/>
      <c r="T52" s="688"/>
      <c r="U52" s="688"/>
      <c r="V52" s="688"/>
      <c r="W52" s="943"/>
    </row>
    <row r="53" spans="1:23" x14ac:dyDescent="0.15">
      <c r="A53" s="5"/>
      <c r="C53" s="944" t="str">
        <f>入力シート!L283&amp;""</f>
        <v/>
      </c>
      <c r="D53" s="945"/>
      <c r="E53" s="945"/>
      <c r="F53" s="945"/>
      <c r="G53" s="945"/>
      <c r="H53" s="945"/>
      <c r="I53" s="945"/>
      <c r="J53" s="945"/>
      <c r="K53" s="945"/>
      <c r="L53" s="945"/>
      <c r="M53" s="945"/>
      <c r="N53" s="945"/>
      <c r="O53" s="945"/>
      <c r="P53" s="945"/>
      <c r="Q53" s="945"/>
      <c r="R53" s="945"/>
      <c r="S53" s="945"/>
      <c r="T53" s="945"/>
      <c r="U53" s="945"/>
      <c r="V53" s="945"/>
      <c r="W53" s="946"/>
    </row>
    <row r="54" spans="1:23" x14ac:dyDescent="0.15">
      <c r="A54" s="5"/>
      <c r="C54" s="944"/>
      <c r="D54" s="945"/>
      <c r="E54" s="945"/>
      <c r="F54" s="945"/>
      <c r="G54" s="945"/>
      <c r="H54" s="945"/>
      <c r="I54" s="945"/>
      <c r="J54" s="945"/>
      <c r="K54" s="945"/>
      <c r="L54" s="945"/>
      <c r="M54" s="945"/>
      <c r="N54" s="945"/>
      <c r="O54" s="945"/>
      <c r="P54" s="945"/>
      <c r="Q54" s="945"/>
      <c r="R54" s="945"/>
      <c r="S54" s="945"/>
      <c r="T54" s="945"/>
      <c r="U54" s="945"/>
      <c r="V54" s="945"/>
      <c r="W54" s="946"/>
    </row>
    <row r="55" spans="1:23" x14ac:dyDescent="0.15">
      <c r="A55" s="5"/>
      <c r="C55" s="944"/>
      <c r="D55" s="945"/>
      <c r="E55" s="945"/>
      <c r="F55" s="945"/>
      <c r="G55" s="945"/>
      <c r="H55" s="945"/>
      <c r="I55" s="945"/>
      <c r="J55" s="945"/>
      <c r="K55" s="945"/>
      <c r="L55" s="945"/>
      <c r="M55" s="945"/>
      <c r="N55" s="945"/>
      <c r="O55" s="945"/>
      <c r="P55" s="945"/>
      <c r="Q55" s="945"/>
      <c r="R55" s="945"/>
      <c r="S55" s="945"/>
      <c r="T55" s="945"/>
      <c r="U55" s="945"/>
      <c r="V55" s="945"/>
      <c r="W55" s="946"/>
    </row>
    <row r="56" spans="1:23" x14ac:dyDescent="0.15">
      <c r="A56" s="5"/>
      <c r="C56" s="944"/>
      <c r="D56" s="945"/>
      <c r="E56" s="945"/>
      <c r="F56" s="945"/>
      <c r="G56" s="945"/>
      <c r="H56" s="945"/>
      <c r="I56" s="945"/>
      <c r="J56" s="945"/>
      <c r="K56" s="945"/>
      <c r="L56" s="945"/>
      <c r="M56" s="945"/>
      <c r="N56" s="945"/>
      <c r="O56" s="945"/>
      <c r="P56" s="945"/>
      <c r="Q56" s="945"/>
      <c r="R56" s="945"/>
      <c r="S56" s="945"/>
      <c r="T56" s="945"/>
      <c r="U56" s="945"/>
      <c r="V56" s="945"/>
      <c r="W56" s="946"/>
    </row>
    <row r="57" spans="1:23" x14ac:dyDescent="0.15">
      <c r="A57" s="5"/>
      <c r="C57" s="944"/>
      <c r="D57" s="945"/>
      <c r="E57" s="945"/>
      <c r="F57" s="945"/>
      <c r="G57" s="945"/>
      <c r="H57" s="945"/>
      <c r="I57" s="945"/>
      <c r="J57" s="945"/>
      <c r="K57" s="945"/>
      <c r="L57" s="945"/>
      <c r="M57" s="945"/>
      <c r="N57" s="945"/>
      <c r="O57" s="945"/>
      <c r="P57" s="945"/>
      <c r="Q57" s="945"/>
      <c r="R57" s="945"/>
      <c r="S57" s="945"/>
      <c r="T57" s="945"/>
      <c r="U57" s="945"/>
      <c r="V57" s="945"/>
      <c r="W57" s="946"/>
    </row>
    <row r="58" spans="1:23" x14ac:dyDescent="0.15">
      <c r="A58" s="5"/>
      <c r="C58" s="944"/>
      <c r="D58" s="945"/>
      <c r="E58" s="945"/>
      <c r="F58" s="945"/>
      <c r="G58" s="945"/>
      <c r="H58" s="945"/>
      <c r="I58" s="945"/>
      <c r="J58" s="945"/>
      <c r="K58" s="945"/>
      <c r="L58" s="945"/>
      <c r="M58" s="945"/>
      <c r="N58" s="945"/>
      <c r="O58" s="945"/>
      <c r="P58" s="945"/>
      <c r="Q58" s="945"/>
      <c r="R58" s="945"/>
      <c r="S58" s="945"/>
      <c r="T58" s="945"/>
      <c r="U58" s="945"/>
      <c r="V58" s="945"/>
      <c r="W58" s="946"/>
    </row>
    <row r="59" spans="1:23" x14ac:dyDescent="0.15">
      <c r="A59" s="5"/>
      <c r="C59" s="944"/>
      <c r="D59" s="945"/>
      <c r="E59" s="945"/>
      <c r="F59" s="945"/>
      <c r="G59" s="945"/>
      <c r="H59" s="945"/>
      <c r="I59" s="945"/>
      <c r="J59" s="945"/>
      <c r="K59" s="945"/>
      <c r="L59" s="945"/>
      <c r="M59" s="945"/>
      <c r="N59" s="945"/>
      <c r="O59" s="945"/>
      <c r="P59" s="945"/>
      <c r="Q59" s="945"/>
      <c r="R59" s="945"/>
      <c r="S59" s="945"/>
      <c r="T59" s="945"/>
      <c r="U59" s="945"/>
      <c r="V59" s="945"/>
      <c r="W59" s="946"/>
    </row>
    <row r="60" spans="1:23" x14ac:dyDescent="0.15">
      <c r="A60" s="5"/>
      <c r="C60" s="944"/>
      <c r="D60" s="945"/>
      <c r="E60" s="945"/>
      <c r="F60" s="945"/>
      <c r="G60" s="945"/>
      <c r="H60" s="945"/>
      <c r="I60" s="945"/>
      <c r="J60" s="945"/>
      <c r="K60" s="945"/>
      <c r="L60" s="945"/>
      <c r="M60" s="945"/>
      <c r="N60" s="945"/>
      <c r="O60" s="945"/>
      <c r="P60" s="945"/>
      <c r="Q60" s="945"/>
      <c r="R60" s="945"/>
      <c r="S60" s="945"/>
      <c r="T60" s="945"/>
      <c r="U60" s="945"/>
      <c r="V60" s="945"/>
      <c r="W60" s="946"/>
    </row>
    <row r="61" spans="1:23" x14ac:dyDescent="0.15">
      <c r="A61" s="5"/>
      <c r="C61" s="944"/>
      <c r="D61" s="945"/>
      <c r="E61" s="945"/>
      <c r="F61" s="945"/>
      <c r="G61" s="945"/>
      <c r="H61" s="945"/>
      <c r="I61" s="945"/>
      <c r="J61" s="945"/>
      <c r="K61" s="945"/>
      <c r="L61" s="945"/>
      <c r="M61" s="945"/>
      <c r="N61" s="945"/>
      <c r="O61" s="945"/>
      <c r="P61" s="945"/>
      <c r="Q61" s="945"/>
      <c r="R61" s="945"/>
      <c r="S61" s="945"/>
      <c r="T61" s="945"/>
      <c r="U61" s="945"/>
      <c r="V61" s="945"/>
      <c r="W61" s="946"/>
    </row>
    <row r="62" spans="1:23" x14ac:dyDescent="0.15">
      <c r="A62" s="5"/>
      <c r="C62" s="944"/>
      <c r="D62" s="945"/>
      <c r="E62" s="945"/>
      <c r="F62" s="945"/>
      <c r="G62" s="945"/>
      <c r="H62" s="945"/>
      <c r="I62" s="945"/>
      <c r="J62" s="945"/>
      <c r="K62" s="945"/>
      <c r="L62" s="945"/>
      <c r="M62" s="945"/>
      <c r="N62" s="945"/>
      <c r="O62" s="945"/>
      <c r="P62" s="945"/>
      <c r="Q62" s="945"/>
      <c r="R62" s="945"/>
      <c r="S62" s="945"/>
      <c r="T62" s="945"/>
      <c r="U62" s="945"/>
      <c r="V62" s="945"/>
      <c r="W62" s="946"/>
    </row>
    <row r="63" spans="1:23" x14ac:dyDescent="0.15">
      <c r="A63" s="5"/>
      <c r="C63" s="944"/>
      <c r="D63" s="945"/>
      <c r="E63" s="945"/>
      <c r="F63" s="945"/>
      <c r="G63" s="945"/>
      <c r="H63" s="945"/>
      <c r="I63" s="945"/>
      <c r="J63" s="945"/>
      <c r="K63" s="945"/>
      <c r="L63" s="945"/>
      <c r="M63" s="945"/>
      <c r="N63" s="945"/>
      <c r="O63" s="945"/>
      <c r="P63" s="945"/>
      <c r="Q63" s="945"/>
      <c r="R63" s="945"/>
      <c r="S63" s="945"/>
      <c r="T63" s="945"/>
      <c r="U63" s="945"/>
      <c r="V63" s="945"/>
      <c r="W63" s="946"/>
    </row>
    <row r="64" spans="1:23" x14ac:dyDescent="0.15">
      <c r="A64" s="5"/>
      <c r="C64" s="944"/>
      <c r="D64" s="945"/>
      <c r="E64" s="945"/>
      <c r="F64" s="945"/>
      <c r="G64" s="945"/>
      <c r="H64" s="945"/>
      <c r="I64" s="945"/>
      <c r="J64" s="945"/>
      <c r="K64" s="945"/>
      <c r="L64" s="945"/>
      <c r="M64" s="945"/>
      <c r="N64" s="945"/>
      <c r="O64" s="945"/>
      <c r="P64" s="945"/>
      <c r="Q64" s="945"/>
      <c r="R64" s="945"/>
      <c r="S64" s="945"/>
      <c r="T64" s="945"/>
      <c r="U64" s="945"/>
      <c r="V64" s="945"/>
      <c r="W64" s="946"/>
    </row>
    <row r="65" spans="1:23" x14ac:dyDescent="0.15">
      <c r="A65" s="5"/>
      <c r="C65" s="944"/>
      <c r="D65" s="945"/>
      <c r="E65" s="945"/>
      <c r="F65" s="945"/>
      <c r="G65" s="945"/>
      <c r="H65" s="945"/>
      <c r="I65" s="945"/>
      <c r="J65" s="945"/>
      <c r="K65" s="945"/>
      <c r="L65" s="945"/>
      <c r="M65" s="945"/>
      <c r="N65" s="945"/>
      <c r="O65" s="945"/>
      <c r="P65" s="945"/>
      <c r="Q65" s="945"/>
      <c r="R65" s="945"/>
      <c r="S65" s="945"/>
      <c r="T65" s="945"/>
      <c r="U65" s="945"/>
      <c r="V65" s="945"/>
      <c r="W65" s="946"/>
    </row>
    <row r="66" spans="1:23" x14ac:dyDescent="0.15">
      <c r="A66" s="5"/>
      <c r="C66" s="944"/>
      <c r="D66" s="945"/>
      <c r="E66" s="945"/>
      <c r="F66" s="945"/>
      <c r="G66" s="945"/>
      <c r="H66" s="945"/>
      <c r="I66" s="945"/>
      <c r="J66" s="945"/>
      <c r="K66" s="945"/>
      <c r="L66" s="945"/>
      <c r="M66" s="945"/>
      <c r="N66" s="945"/>
      <c r="O66" s="945"/>
      <c r="P66" s="945"/>
      <c r="Q66" s="945"/>
      <c r="R66" s="945"/>
      <c r="S66" s="945"/>
      <c r="T66" s="945"/>
      <c r="U66" s="945"/>
      <c r="V66" s="945"/>
      <c r="W66" s="946"/>
    </row>
    <row r="67" spans="1:23" x14ac:dyDescent="0.15">
      <c r="A67" s="5"/>
      <c r="C67" s="944"/>
      <c r="D67" s="945"/>
      <c r="E67" s="945"/>
      <c r="F67" s="945"/>
      <c r="G67" s="945"/>
      <c r="H67" s="945"/>
      <c r="I67" s="945"/>
      <c r="J67" s="945"/>
      <c r="K67" s="945"/>
      <c r="L67" s="945"/>
      <c r="M67" s="945"/>
      <c r="N67" s="945"/>
      <c r="O67" s="945"/>
      <c r="P67" s="945"/>
      <c r="Q67" s="945"/>
      <c r="R67" s="945"/>
      <c r="S67" s="945"/>
      <c r="T67" s="945"/>
      <c r="U67" s="945"/>
      <c r="V67" s="945"/>
      <c r="W67" s="946"/>
    </row>
    <row r="68" spans="1:23" x14ac:dyDescent="0.15">
      <c r="A68" s="5"/>
      <c r="C68" s="944"/>
      <c r="D68" s="945"/>
      <c r="E68" s="945"/>
      <c r="F68" s="945"/>
      <c r="G68" s="945"/>
      <c r="H68" s="945"/>
      <c r="I68" s="945"/>
      <c r="J68" s="945"/>
      <c r="K68" s="945"/>
      <c r="L68" s="945"/>
      <c r="M68" s="945"/>
      <c r="N68" s="945"/>
      <c r="O68" s="945"/>
      <c r="P68" s="945"/>
      <c r="Q68" s="945"/>
      <c r="R68" s="945"/>
      <c r="S68" s="945"/>
      <c r="T68" s="945"/>
      <c r="U68" s="945"/>
      <c r="V68" s="945"/>
      <c r="W68" s="946"/>
    </row>
    <row r="69" spans="1:23" x14ac:dyDescent="0.15">
      <c r="A69" s="5"/>
      <c r="C69" s="944"/>
      <c r="D69" s="945"/>
      <c r="E69" s="945"/>
      <c r="F69" s="945"/>
      <c r="G69" s="945"/>
      <c r="H69" s="945"/>
      <c r="I69" s="945"/>
      <c r="J69" s="945"/>
      <c r="K69" s="945"/>
      <c r="L69" s="945"/>
      <c r="M69" s="945"/>
      <c r="N69" s="945"/>
      <c r="O69" s="945"/>
      <c r="P69" s="945"/>
      <c r="Q69" s="945"/>
      <c r="R69" s="945"/>
      <c r="S69" s="945"/>
      <c r="T69" s="945"/>
      <c r="U69" s="945"/>
      <c r="V69" s="945"/>
      <c r="W69" s="946"/>
    </row>
    <row r="70" spans="1:23" x14ac:dyDescent="0.15">
      <c r="A70" s="5"/>
      <c r="C70" s="944"/>
      <c r="D70" s="945"/>
      <c r="E70" s="945"/>
      <c r="F70" s="945"/>
      <c r="G70" s="945"/>
      <c r="H70" s="945"/>
      <c r="I70" s="945"/>
      <c r="J70" s="945"/>
      <c r="K70" s="945"/>
      <c r="L70" s="945"/>
      <c r="M70" s="945"/>
      <c r="N70" s="945"/>
      <c r="O70" s="945"/>
      <c r="P70" s="945"/>
      <c r="Q70" s="945"/>
      <c r="R70" s="945"/>
      <c r="S70" s="945"/>
      <c r="T70" s="945"/>
      <c r="U70" s="945"/>
      <c r="V70" s="945"/>
      <c r="W70" s="946"/>
    </row>
    <row r="71" spans="1:23" x14ac:dyDescent="0.15">
      <c r="A71" s="5"/>
      <c r="C71" s="944"/>
      <c r="D71" s="945"/>
      <c r="E71" s="945"/>
      <c r="F71" s="945"/>
      <c r="G71" s="945"/>
      <c r="H71" s="945"/>
      <c r="I71" s="945"/>
      <c r="J71" s="945"/>
      <c r="K71" s="945"/>
      <c r="L71" s="945"/>
      <c r="M71" s="945"/>
      <c r="N71" s="945"/>
      <c r="O71" s="945"/>
      <c r="P71" s="945"/>
      <c r="Q71" s="945"/>
      <c r="R71" s="945"/>
      <c r="S71" s="945"/>
      <c r="T71" s="945"/>
      <c r="U71" s="945"/>
      <c r="V71" s="945"/>
      <c r="W71" s="946"/>
    </row>
    <row r="72" spans="1:23" x14ac:dyDescent="0.15">
      <c r="A72" s="5"/>
      <c r="C72" s="944"/>
      <c r="D72" s="945"/>
      <c r="E72" s="945"/>
      <c r="F72" s="945"/>
      <c r="G72" s="945"/>
      <c r="H72" s="945"/>
      <c r="I72" s="945"/>
      <c r="J72" s="945"/>
      <c r="K72" s="945"/>
      <c r="L72" s="945"/>
      <c r="M72" s="945"/>
      <c r="N72" s="945"/>
      <c r="O72" s="945"/>
      <c r="P72" s="945"/>
      <c r="Q72" s="945"/>
      <c r="R72" s="945"/>
      <c r="S72" s="945"/>
      <c r="T72" s="945"/>
      <c r="U72" s="945"/>
      <c r="V72" s="945"/>
      <c r="W72" s="946"/>
    </row>
    <row r="73" spans="1:23" x14ac:dyDescent="0.15">
      <c r="A73" s="5"/>
      <c r="C73" s="944"/>
      <c r="D73" s="945"/>
      <c r="E73" s="945"/>
      <c r="F73" s="945"/>
      <c r="G73" s="945"/>
      <c r="H73" s="945"/>
      <c r="I73" s="945"/>
      <c r="J73" s="945"/>
      <c r="K73" s="945"/>
      <c r="L73" s="945"/>
      <c r="M73" s="945"/>
      <c r="N73" s="945"/>
      <c r="O73" s="945"/>
      <c r="P73" s="945"/>
      <c r="Q73" s="945"/>
      <c r="R73" s="945"/>
      <c r="S73" s="945"/>
      <c r="T73" s="945"/>
      <c r="U73" s="945"/>
      <c r="V73" s="945"/>
      <c r="W73" s="946"/>
    </row>
    <row r="74" spans="1:23" x14ac:dyDescent="0.15">
      <c r="A74" s="5"/>
      <c r="C74" s="947"/>
      <c r="D74" s="948"/>
      <c r="E74" s="948"/>
      <c r="F74" s="948"/>
      <c r="G74" s="948"/>
      <c r="H74" s="948"/>
      <c r="I74" s="948"/>
      <c r="J74" s="948"/>
      <c r="K74" s="948"/>
      <c r="L74" s="948"/>
      <c r="M74" s="948"/>
      <c r="N74" s="948"/>
      <c r="O74" s="948"/>
      <c r="P74" s="948"/>
      <c r="Q74" s="948"/>
      <c r="R74" s="948"/>
      <c r="S74" s="948"/>
      <c r="T74" s="948"/>
      <c r="U74" s="948"/>
      <c r="V74" s="948"/>
      <c r="W74" s="949"/>
    </row>
    <row r="75" spans="1:23" x14ac:dyDescent="0.15">
      <c r="A75" s="5"/>
      <c r="C75" s="659" t="s">
        <v>258</v>
      </c>
      <c r="D75" s="628"/>
      <c r="E75" s="628"/>
      <c r="F75" s="605" t="str">
        <f>入力シート!L284&amp;""</f>
        <v/>
      </c>
      <c r="G75" s="605"/>
      <c r="H75" s="605"/>
      <c r="I75" s="605"/>
      <c r="J75" s="605"/>
      <c r="K75" s="605"/>
      <c r="L75" s="605"/>
      <c r="M75" s="605"/>
      <c r="N75" s="605"/>
      <c r="O75" s="605"/>
      <c r="P75" s="605"/>
      <c r="Q75" s="605"/>
      <c r="R75" s="605"/>
      <c r="S75" s="605"/>
      <c r="T75" s="605"/>
      <c r="U75" s="605"/>
      <c r="V75" s="605"/>
      <c r="W75" s="606"/>
    </row>
    <row r="76" spans="1:23" ht="12.75" thickBot="1" x14ac:dyDescent="0.2">
      <c r="A76" s="5"/>
      <c r="C76" s="660"/>
      <c r="D76" s="661"/>
      <c r="E76" s="661"/>
      <c r="F76" s="608"/>
      <c r="G76" s="608"/>
      <c r="H76" s="608"/>
      <c r="I76" s="608"/>
      <c r="J76" s="608"/>
      <c r="K76" s="608"/>
      <c r="L76" s="608"/>
      <c r="M76" s="608"/>
      <c r="N76" s="608"/>
      <c r="O76" s="608"/>
      <c r="P76" s="608"/>
      <c r="Q76" s="608"/>
      <c r="R76" s="608"/>
      <c r="S76" s="608"/>
      <c r="T76" s="608"/>
      <c r="U76" s="608"/>
      <c r="V76" s="608"/>
      <c r="W76" s="609"/>
    </row>
    <row r="77" spans="1:23" x14ac:dyDescent="0.15">
      <c r="A77" s="5"/>
      <c r="C77" s="4"/>
      <c r="D77" s="4"/>
      <c r="E77" s="4"/>
      <c r="F77" s="4"/>
      <c r="G77" s="4"/>
      <c r="H77" s="4"/>
      <c r="I77" s="4"/>
      <c r="J77" s="4"/>
      <c r="K77" s="4"/>
      <c r="L77" s="4"/>
      <c r="M77" s="4"/>
      <c r="N77" s="4"/>
      <c r="O77" s="4"/>
      <c r="P77" s="4"/>
      <c r="Q77" s="4"/>
      <c r="R77" s="4"/>
      <c r="S77" s="4"/>
      <c r="T77" s="4"/>
      <c r="U77" s="4"/>
      <c r="V77" s="4"/>
      <c r="W77" s="4"/>
    </row>
  </sheetData>
  <sheetProtection password="8C52" sheet="1" objects="1" scenarios="1"/>
  <mergeCells count="73">
    <mergeCell ref="F20:G21"/>
    <mergeCell ref="H20:W21"/>
    <mergeCell ref="J30:J31"/>
    <mergeCell ref="K30:K31"/>
    <mergeCell ref="H22:W23"/>
    <mergeCell ref="L30:L31"/>
    <mergeCell ref="H30:I31"/>
    <mergeCell ref="M30:M31"/>
    <mergeCell ref="N30:P31"/>
    <mergeCell ref="H16:W17"/>
    <mergeCell ref="C28:E29"/>
    <mergeCell ref="F28:W29"/>
    <mergeCell ref="W32:W33"/>
    <mergeCell ref="S32:S33"/>
    <mergeCell ref="T32:V33"/>
    <mergeCell ref="Q30:Q31"/>
    <mergeCell ref="R32:R33"/>
    <mergeCell ref="C30:G31"/>
    <mergeCell ref="C24:E27"/>
    <mergeCell ref="F24:W27"/>
    <mergeCell ref="C18:G19"/>
    <mergeCell ref="H18:N19"/>
    <mergeCell ref="O18:S19"/>
    <mergeCell ref="T18:W19"/>
    <mergeCell ref="C20:E21"/>
    <mergeCell ref="H39:O40"/>
    <mergeCell ref="P39:W40"/>
    <mergeCell ref="C39:G40"/>
    <mergeCell ref="C2:E3"/>
    <mergeCell ref="F2:I3"/>
    <mergeCell ref="L2:M3"/>
    <mergeCell ref="N2:P3"/>
    <mergeCell ref="Q2:S3"/>
    <mergeCell ref="U2:W3"/>
    <mergeCell ref="C8:L9"/>
    <mergeCell ref="C14:G15"/>
    <mergeCell ref="H14:W15"/>
    <mergeCell ref="C22:E23"/>
    <mergeCell ref="F22:G23"/>
    <mergeCell ref="H36:L37"/>
    <mergeCell ref="C16:G17"/>
    <mergeCell ref="K34:K35"/>
    <mergeCell ref="C32:G33"/>
    <mergeCell ref="J32:J33"/>
    <mergeCell ref="K32:K33"/>
    <mergeCell ref="H41:W42"/>
    <mergeCell ref="M32:M33"/>
    <mergeCell ref="H32:I33"/>
    <mergeCell ref="Q32:Q33"/>
    <mergeCell ref="L32:L33"/>
    <mergeCell ref="N32:O33"/>
    <mergeCell ref="P32:P33"/>
    <mergeCell ref="L34:L35"/>
    <mergeCell ref="J34:J35"/>
    <mergeCell ref="H34:I35"/>
    <mergeCell ref="C36:G37"/>
    <mergeCell ref="C41:G42"/>
    <mergeCell ref="A1:E1"/>
    <mergeCell ref="R9:T10"/>
    <mergeCell ref="U9:W10"/>
    <mergeCell ref="C75:E76"/>
    <mergeCell ref="F75:W76"/>
    <mergeCell ref="C51:W52"/>
    <mergeCell ref="C53:W74"/>
    <mergeCell ref="C48:G49"/>
    <mergeCell ref="H48:W49"/>
    <mergeCell ref="C43:G47"/>
    <mergeCell ref="H43:W47"/>
    <mergeCell ref="M36:Q37"/>
    <mergeCell ref="R36:W37"/>
    <mergeCell ref="C34:G35"/>
    <mergeCell ref="T34:U35"/>
    <mergeCell ref="V34:W35"/>
  </mergeCells>
  <phoneticPr fontId="7"/>
  <conditionalFormatting sqref="R9:T10">
    <cfRule type="expression" dxfId="3" priority="1">
      <formula>$R$9="特別枠"</formula>
    </cfRule>
  </conditionalFormatting>
  <hyperlinks>
    <hyperlink ref="A1" location="入力シート!A1" display="「入力シート」へ戻る"/>
  </hyperlinks>
  <printOptions horizontalCentered="1"/>
  <pageMargins left="0.70866141732283461" right="0.70866141732283461" top="0.74803149606299213" bottom="0.74803149606299213" header="0.31496062992125984" footer="0.31496062992125984"/>
  <pageSetup paperSize="9" scale="79" orientation="portrait" r:id="rId1"/>
  <headerFooter>
    <oddHeader>&amp;R&amp;"ＭＳ Ｐゴシック,標準"&amp;14　</oddHeader>
    <oddFooter>&amp;C&amp;P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W121"/>
  <sheetViews>
    <sheetView showGridLines="0" view="pageBreakPreview" zoomScaleNormal="100" zoomScaleSheetLayoutView="100" workbookViewId="0">
      <selection activeCell="Z3" sqref="Z3"/>
    </sheetView>
  </sheetViews>
  <sheetFormatPr defaultColWidth="9" defaultRowHeight="12" x14ac:dyDescent="0.15"/>
  <cols>
    <col min="1" max="1" width="4.875" style="1" customWidth="1"/>
    <col min="2" max="2" width="5.5" style="12" customWidth="1"/>
    <col min="3" max="7" width="5.875" style="1" customWidth="1"/>
    <col min="8" max="23" width="5.25" style="1" customWidth="1"/>
    <col min="24" max="30" width="4.75" style="1" customWidth="1"/>
    <col min="31" max="16384" width="9" style="1"/>
  </cols>
  <sheetData>
    <row r="1" spans="1:23" ht="66" customHeight="1" thickBot="1" x14ac:dyDescent="0.2">
      <c r="A1" s="928" t="s">
        <v>194</v>
      </c>
      <c r="B1" s="928"/>
      <c r="C1" s="928"/>
      <c r="D1" s="928"/>
      <c r="E1" s="928"/>
    </row>
    <row r="2" spans="1:23" ht="14.25" customHeight="1" x14ac:dyDescent="0.15">
      <c r="C2" s="764" t="s">
        <v>195</v>
      </c>
      <c r="D2" s="765"/>
      <c r="E2" s="765"/>
      <c r="F2" s="768" t="str">
        <f>入力シート!L12&amp;""</f>
        <v/>
      </c>
      <c r="G2" s="769"/>
      <c r="H2" s="769"/>
      <c r="I2" s="770"/>
      <c r="J2" s="3"/>
      <c r="K2" s="3"/>
      <c r="L2" s="774" t="s">
        <v>196</v>
      </c>
      <c r="M2" s="774"/>
      <c r="N2" s="791" t="str">
        <f>入力シート!L13&amp;""</f>
        <v/>
      </c>
      <c r="O2" s="791"/>
      <c r="P2" s="791"/>
      <c r="Q2" s="791" t="str">
        <f>入力シート!L14&amp;""</f>
        <v/>
      </c>
      <c r="R2" s="791"/>
      <c r="S2" s="791"/>
      <c r="T2" s="32"/>
      <c r="U2" s="734" t="str">
        <f>IF(入力シート!L41="",入力シート!L40,入力シート!L41)&amp;""</f>
        <v>専門分野コードを入力してください</v>
      </c>
      <c r="V2" s="735"/>
      <c r="W2" s="736"/>
    </row>
    <row r="3" spans="1:23" ht="13.5" customHeight="1" thickBot="1" x14ac:dyDescent="0.2">
      <c r="C3" s="766"/>
      <c r="D3" s="767"/>
      <c r="E3" s="767"/>
      <c r="F3" s="771"/>
      <c r="G3" s="772"/>
      <c r="H3" s="772"/>
      <c r="I3" s="773"/>
      <c r="J3" s="3"/>
      <c r="K3" s="3"/>
      <c r="L3" s="775"/>
      <c r="M3" s="775"/>
      <c r="N3" s="792"/>
      <c r="O3" s="792"/>
      <c r="P3" s="792"/>
      <c r="Q3" s="792"/>
      <c r="R3" s="792"/>
      <c r="S3" s="792"/>
      <c r="T3" s="32"/>
      <c r="U3" s="642"/>
      <c r="V3" s="643"/>
      <c r="W3" s="737"/>
    </row>
    <row r="4" spans="1:23" ht="5.0999999999999996" customHeight="1" x14ac:dyDescent="0.15">
      <c r="C4" s="3"/>
      <c r="D4" s="3"/>
      <c r="E4" s="3"/>
      <c r="F4" s="3"/>
      <c r="G4" s="3"/>
      <c r="H4" s="3"/>
      <c r="I4" s="3"/>
      <c r="J4" s="3"/>
      <c r="K4" s="3"/>
      <c r="L4" s="3"/>
      <c r="M4" s="3"/>
      <c r="N4" s="3"/>
      <c r="O4" s="3"/>
      <c r="P4" s="3"/>
      <c r="Q4" s="3"/>
      <c r="R4" s="3"/>
      <c r="S4" s="3"/>
      <c r="T4" s="3"/>
      <c r="U4" s="3"/>
      <c r="V4" s="3"/>
      <c r="W4" s="3"/>
    </row>
    <row r="5" spans="1:23" x14ac:dyDescent="0.15">
      <c r="A5" s="5"/>
      <c r="C5" s="4"/>
      <c r="D5" s="4"/>
      <c r="E5" s="4"/>
      <c r="F5" s="4"/>
      <c r="G5" s="4"/>
      <c r="H5" s="4"/>
      <c r="I5" s="4"/>
      <c r="J5" s="4"/>
      <c r="K5" s="4"/>
      <c r="L5" s="4"/>
      <c r="M5" s="4"/>
      <c r="N5" s="4"/>
      <c r="O5" s="4"/>
      <c r="P5" s="4"/>
      <c r="Q5" s="4"/>
      <c r="R5" s="4"/>
      <c r="S5" s="4"/>
      <c r="T5" s="4"/>
      <c r="U5" s="4"/>
      <c r="V5" s="4"/>
      <c r="W5" s="4"/>
    </row>
    <row r="6" spans="1:23" x14ac:dyDescent="0.15">
      <c r="A6" s="5"/>
      <c r="C6" s="4"/>
      <c r="D6" s="4"/>
      <c r="E6" s="4"/>
      <c r="F6" s="4"/>
      <c r="G6" s="4"/>
      <c r="H6" s="4"/>
      <c r="I6" s="4"/>
      <c r="J6" s="4"/>
      <c r="K6" s="4"/>
      <c r="L6" s="4"/>
      <c r="M6" s="4"/>
      <c r="N6" s="4"/>
      <c r="O6" s="4"/>
      <c r="P6" s="4"/>
      <c r="Q6" s="4"/>
      <c r="R6" s="4"/>
      <c r="S6" s="4"/>
      <c r="T6" s="4"/>
      <c r="U6" s="4"/>
      <c r="V6" s="4"/>
      <c r="W6" s="4"/>
    </row>
    <row r="7" spans="1:23" x14ac:dyDescent="0.15">
      <c r="A7" s="5"/>
      <c r="C7" s="4"/>
      <c r="D7" s="4"/>
      <c r="E7" s="4"/>
      <c r="F7" s="4"/>
      <c r="G7" s="4"/>
      <c r="H7" s="4"/>
      <c r="I7" s="4"/>
      <c r="J7" s="4"/>
      <c r="K7" s="4"/>
      <c r="L7" s="4"/>
      <c r="M7" s="4"/>
      <c r="N7" s="4"/>
      <c r="O7" s="4"/>
      <c r="P7" s="4"/>
      <c r="Q7" s="4"/>
      <c r="R7" s="4"/>
      <c r="S7" s="4"/>
      <c r="T7" s="4"/>
      <c r="U7" s="4"/>
      <c r="V7" s="4"/>
      <c r="W7" s="4"/>
    </row>
    <row r="8" spans="1:23" ht="12.75" customHeight="1" x14ac:dyDescent="0.15">
      <c r="A8" s="5"/>
      <c r="C8" s="989" t="s">
        <v>1034</v>
      </c>
      <c r="D8" s="989"/>
      <c r="E8" s="989"/>
      <c r="F8" s="989"/>
      <c r="G8" s="989"/>
      <c r="H8" s="989"/>
      <c r="I8" s="989"/>
      <c r="J8" s="989"/>
      <c r="K8" s="989"/>
      <c r="L8" s="989"/>
      <c r="M8" s="7"/>
      <c r="N8" s="7"/>
      <c r="O8" s="7"/>
      <c r="P8" s="4"/>
      <c r="Q8" s="4"/>
      <c r="R8" s="4"/>
      <c r="S8" s="4"/>
      <c r="T8" s="4"/>
      <c r="U8" s="4"/>
      <c r="V8" s="4"/>
      <c r="W8" s="4"/>
    </row>
    <row r="9" spans="1:23" ht="12.75" customHeight="1" x14ac:dyDescent="0.15">
      <c r="A9" s="5"/>
      <c r="C9" s="989"/>
      <c r="D9" s="989"/>
      <c r="E9" s="989"/>
      <c r="F9" s="989"/>
      <c r="G9" s="989"/>
      <c r="H9" s="989"/>
      <c r="I9" s="989"/>
      <c r="J9" s="989"/>
      <c r="K9" s="989"/>
      <c r="L9" s="989"/>
      <c r="M9" s="7"/>
      <c r="N9" s="7"/>
      <c r="O9" s="7"/>
      <c r="P9" s="4"/>
      <c r="Q9" s="321"/>
      <c r="R9" s="1015" t="str">
        <f>IF(入力シート!L345="","ー","特別枠")&amp;""</f>
        <v>ー</v>
      </c>
      <c r="S9" s="1016"/>
      <c r="T9" s="1017"/>
      <c r="U9" s="1017" t="str">
        <f>IF(入力シート!L346="","ー",IF(入力シート!L346="根拠資料別添⑧で説明","根拠資料別添⑧で説明","リストに掲載あり")&amp;"")</f>
        <v>ー</v>
      </c>
      <c r="V9" s="791"/>
      <c r="W9" s="791"/>
    </row>
    <row r="10" spans="1:23" ht="12" customHeight="1" x14ac:dyDescent="0.15">
      <c r="A10" s="5"/>
      <c r="C10" s="4"/>
      <c r="D10" s="4"/>
      <c r="E10" s="4"/>
      <c r="F10" s="4"/>
      <c r="G10" s="4"/>
      <c r="H10" s="4"/>
      <c r="I10" s="4"/>
      <c r="J10" s="4"/>
      <c r="K10" s="4"/>
      <c r="L10" s="4"/>
      <c r="M10" s="4"/>
      <c r="N10" s="4"/>
      <c r="O10" s="4"/>
      <c r="P10" s="4"/>
      <c r="Q10" s="321"/>
      <c r="R10" s="1018"/>
      <c r="S10" s="1019"/>
      <c r="T10" s="1020"/>
      <c r="U10" s="1020"/>
      <c r="V10" s="792"/>
      <c r="W10" s="792"/>
    </row>
    <row r="11" spans="1:23" ht="12.75" customHeight="1" x14ac:dyDescent="0.15">
      <c r="A11" s="5"/>
      <c r="C11" s="2"/>
      <c r="D11" s="2"/>
      <c r="E11" s="2"/>
      <c r="F11" s="2"/>
      <c r="G11" s="2"/>
      <c r="H11" s="2"/>
      <c r="I11" s="2"/>
      <c r="J11" s="4"/>
      <c r="K11" s="4"/>
      <c r="L11" s="4"/>
      <c r="M11" s="4"/>
      <c r="N11" s="4"/>
      <c r="O11" s="4"/>
      <c r="P11" s="4"/>
      <c r="Q11" s="4"/>
      <c r="R11" s="4"/>
      <c r="S11" s="4"/>
      <c r="T11" s="4"/>
      <c r="U11" s="4"/>
      <c r="V11" s="4"/>
      <c r="W11" s="4"/>
    </row>
    <row r="12" spans="1:23" ht="12.75" customHeight="1" x14ac:dyDescent="0.15">
      <c r="A12" s="5"/>
      <c r="C12" s="2"/>
      <c r="D12" s="2"/>
      <c r="E12" s="2"/>
      <c r="F12" s="2"/>
      <c r="G12" s="2"/>
      <c r="H12" s="2"/>
      <c r="I12" s="2"/>
      <c r="J12" s="4"/>
      <c r="K12" s="4"/>
      <c r="L12" s="4"/>
      <c r="M12" s="4"/>
      <c r="N12" s="4"/>
      <c r="O12" s="4"/>
      <c r="P12" s="4"/>
      <c r="Q12" s="4"/>
      <c r="R12" s="4"/>
      <c r="S12" s="4"/>
      <c r="T12" s="4"/>
      <c r="U12" s="4"/>
      <c r="V12" s="4"/>
      <c r="W12" s="4"/>
    </row>
    <row r="13" spans="1:23" ht="5.0999999999999996" customHeight="1" thickBot="1" x14ac:dyDescent="0.2">
      <c r="C13" s="3"/>
      <c r="D13" s="3"/>
      <c r="E13" s="3"/>
      <c r="F13" s="3"/>
      <c r="G13" s="3"/>
      <c r="H13" s="3"/>
      <c r="I13" s="3"/>
      <c r="J13" s="3"/>
      <c r="K13" s="3"/>
      <c r="L13" s="3"/>
      <c r="M13" s="3"/>
      <c r="N13" s="3"/>
      <c r="O13" s="3"/>
      <c r="P13" s="3"/>
      <c r="Q13" s="3"/>
      <c r="R13" s="3"/>
      <c r="S13" s="3"/>
      <c r="T13" s="3"/>
      <c r="U13" s="3"/>
      <c r="V13" s="3"/>
      <c r="W13" s="3"/>
    </row>
    <row r="14" spans="1:23" x14ac:dyDescent="0.15">
      <c r="A14" s="5"/>
      <c r="B14" s="12" t="s">
        <v>1025</v>
      </c>
      <c r="C14" s="657" t="s">
        <v>245</v>
      </c>
      <c r="D14" s="658"/>
      <c r="E14" s="658"/>
      <c r="F14" s="658"/>
      <c r="G14" s="658"/>
      <c r="H14" s="618" t="str">
        <f>入力シート!L302&amp;""</f>
        <v/>
      </c>
      <c r="I14" s="618"/>
      <c r="J14" s="618"/>
      <c r="K14" s="618"/>
      <c r="L14" s="618"/>
      <c r="M14" s="618"/>
      <c r="N14" s="618"/>
      <c r="O14" s="618"/>
      <c r="P14" s="618"/>
      <c r="Q14" s="618"/>
      <c r="R14" s="618"/>
      <c r="S14" s="618"/>
      <c r="T14" s="618"/>
      <c r="U14" s="618"/>
      <c r="V14" s="618"/>
      <c r="W14" s="619"/>
    </row>
    <row r="15" spans="1:23" x14ac:dyDescent="0.15">
      <c r="A15" s="5"/>
      <c r="C15" s="659"/>
      <c r="D15" s="628"/>
      <c r="E15" s="628"/>
      <c r="F15" s="628"/>
      <c r="G15" s="628"/>
      <c r="H15" s="605"/>
      <c r="I15" s="605"/>
      <c r="J15" s="605"/>
      <c r="K15" s="605"/>
      <c r="L15" s="605"/>
      <c r="M15" s="605"/>
      <c r="N15" s="605"/>
      <c r="O15" s="605"/>
      <c r="P15" s="605"/>
      <c r="Q15" s="605"/>
      <c r="R15" s="605"/>
      <c r="S15" s="605"/>
      <c r="T15" s="605"/>
      <c r="U15" s="605"/>
      <c r="V15" s="605"/>
      <c r="W15" s="606"/>
    </row>
    <row r="16" spans="1:23" x14ac:dyDescent="0.15">
      <c r="A16" s="5"/>
      <c r="C16" s="782" t="s">
        <v>246</v>
      </c>
      <c r="D16" s="783"/>
      <c r="E16" s="783"/>
      <c r="F16" s="783"/>
      <c r="G16" s="793"/>
      <c r="H16" s="994" t="str">
        <f>入力シート!L303&amp;""</f>
        <v/>
      </c>
      <c r="I16" s="995"/>
      <c r="J16" s="995"/>
      <c r="K16" s="995"/>
      <c r="L16" s="995"/>
      <c r="M16" s="995"/>
      <c r="N16" s="995"/>
      <c r="O16" s="995"/>
      <c r="P16" s="995"/>
      <c r="Q16" s="995"/>
      <c r="R16" s="995"/>
      <c r="S16" s="995"/>
      <c r="T16" s="995"/>
      <c r="U16" s="995"/>
      <c r="V16" s="995"/>
      <c r="W16" s="996"/>
    </row>
    <row r="17" spans="1:23" x14ac:dyDescent="0.15">
      <c r="A17" s="5"/>
      <c r="C17" s="784"/>
      <c r="D17" s="785"/>
      <c r="E17" s="785"/>
      <c r="F17" s="785"/>
      <c r="G17" s="788"/>
      <c r="H17" s="997"/>
      <c r="I17" s="998"/>
      <c r="J17" s="998"/>
      <c r="K17" s="998"/>
      <c r="L17" s="998"/>
      <c r="M17" s="998"/>
      <c r="N17" s="998"/>
      <c r="O17" s="998"/>
      <c r="P17" s="998"/>
      <c r="Q17" s="998"/>
      <c r="R17" s="998"/>
      <c r="S17" s="998"/>
      <c r="T17" s="998"/>
      <c r="U17" s="998"/>
      <c r="V17" s="998"/>
      <c r="W17" s="999"/>
    </row>
    <row r="18" spans="1:23" ht="12.75" customHeight="1" x14ac:dyDescent="0.15">
      <c r="A18" s="5"/>
      <c r="C18" s="659" t="s">
        <v>838</v>
      </c>
      <c r="D18" s="628"/>
      <c r="E18" s="628"/>
      <c r="F18" s="628"/>
      <c r="G18" s="628"/>
      <c r="H18" s="605" t="str">
        <f>入力シート!L301&amp;""</f>
        <v/>
      </c>
      <c r="I18" s="605"/>
      <c r="J18" s="605"/>
      <c r="K18" s="605"/>
      <c r="L18" s="605"/>
      <c r="M18" s="605"/>
      <c r="N18" s="605"/>
      <c r="O18" s="754" t="s">
        <v>247</v>
      </c>
      <c r="P18" s="754"/>
      <c r="Q18" s="754"/>
      <c r="R18" s="754"/>
      <c r="S18" s="754"/>
      <c r="T18" s="663" t="str">
        <f>入力シート!L304&amp;""</f>
        <v/>
      </c>
      <c r="U18" s="663"/>
      <c r="V18" s="663"/>
      <c r="W18" s="664"/>
    </row>
    <row r="19" spans="1:23" x14ac:dyDescent="0.15">
      <c r="A19" s="5"/>
      <c r="C19" s="659"/>
      <c r="D19" s="628"/>
      <c r="E19" s="628"/>
      <c r="F19" s="628"/>
      <c r="G19" s="628"/>
      <c r="H19" s="605"/>
      <c r="I19" s="605"/>
      <c r="J19" s="605"/>
      <c r="K19" s="605"/>
      <c r="L19" s="605"/>
      <c r="M19" s="605"/>
      <c r="N19" s="605"/>
      <c r="O19" s="754"/>
      <c r="P19" s="754"/>
      <c r="Q19" s="754"/>
      <c r="R19" s="754"/>
      <c r="S19" s="754"/>
      <c r="T19" s="670"/>
      <c r="U19" s="670"/>
      <c r="V19" s="670"/>
      <c r="W19" s="700"/>
    </row>
    <row r="20" spans="1:23" x14ac:dyDescent="0.15">
      <c r="A20" s="5"/>
      <c r="C20" s="659" t="s">
        <v>248</v>
      </c>
      <c r="D20" s="628"/>
      <c r="E20" s="628"/>
      <c r="F20" s="863" t="str">
        <f>入力シート!L305&amp;""</f>
        <v/>
      </c>
      <c r="G20" s="863"/>
      <c r="H20" s="605" t="str">
        <f>入力シート!L306&amp;""</f>
        <v>国・地域コードを入力してください</v>
      </c>
      <c r="I20" s="605"/>
      <c r="J20" s="605"/>
      <c r="K20" s="605"/>
      <c r="L20" s="605"/>
      <c r="M20" s="605"/>
      <c r="N20" s="605"/>
      <c r="O20" s="605"/>
      <c r="P20" s="605"/>
      <c r="Q20" s="605"/>
      <c r="R20" s="605"/>
      <c r="S20" s="605"/>
      <c r="T20" s="605"/>
      <c r="U20" s="605"/>
      <c r="V20" s="605"/>
      <c r="W20" s="606"/>
    </row>
    <row r="21" spans="1:23" x14ac:dyDescent="0.15">
      <c r="A21" s="5"/>
      <c r="C21" s="659"/>
      <c r="D21" s="628"/>
      <c r="E21" s="628"/>
      <c r="F21" s="863"/>
      <c r="G21" s="863"/>
      <c r="H21" s="605"/>
      <c r="I21" s="605"/>
      <c r="J21" s="605"/>
      <c r="K21" s="605"/>
      <c r="L21" s="605"/>
      <c r="M21" s="605"/>
      <c r="N21" s="605"/>
      <c r="O21" s="605"/>
      <c r="P21" s="605"/>
      <c r="Q21" s="605"/>
      <c r="R21" s="605"/>
      <c r="S21" s="605"/>
      <c r="T21" s="605"/>
      <c r="U21" s="605"/>
      <c r="V21" s="605"/>
      <c r="W21" s="606"/>
    </row>
    <row r="22" spans="1:23" ht="12" customHeight="1" x14ac:dyDescent="0.15">
      <c r="A22" s="5"/>
      <c r="C22" s="782" t="s">
        <v>249</v>
      </c>
      <c r="D22" s="783"/>
      <c r="E22" s="793"/>
      <c r="F22" s="863" t="str">
        <f>入力シート!L307&amp;""</f>
        <v/>
      </c>
      <c r="G22" s="863"/>
      <c r="H22" s="662" t="str">
        <f>入力シート!L309&amp;""</f>
        <v/>
      </c>
      <c r="I22" s="663"/>
      <c r="J22" s="663"/>
      <c r="K22" s="663"/>
      <c r="L22" s="663"/>
      <c r="M22" s="663"/>
      <c r="N22" s="663"/>
      <c r="O22" s="663"/>
      <c r="P22" s="663"/>
      <c r="Q22" s="663"/>
      <c r="R22" s="663"/>
      <c r="S22" s="663"/>
      <c r="T22" s="663"/>
      <c r="U22" s="663"/>
      <c r="V22" s="663"/>
      <c r="W22" s="664"/>
    </row>
    <row r="23" spans="1:23" x14ac:dyDescent="0.15">
      <c r="A23" s="5"/>
      <c r="C23" s="784"/>
      <c r="D23" s="785"/>
      <c r="E23" s="788"/>
      <c r="F23" s="863"/>
      <c r="G23" s="863"/>
      <c r="H23" s="669"/>
      <c r="I23" s="670"/>
      <c r="J23" s="670"/>
      <c r="K23" s="670"/>
      <c r="L23" s="670"/>
      <c r="M23" s="670"/>
      <c r="N23" s="670"/>
      <c r="O23" s="670"/>
      <c r="P23" s="670"/>
      <c r="Q23" s="670"/>
      <c r="R23" s="670"/>
      <c r="S23" s="670"/>
      <c r="T23" s="670"/>
      <c r="U23" s="670"/>
      <c r="V23" s="670"/>
      <c r="W23" s="700"/>
    </row>
    <row r="24" spans="1:23" x14ac:dyDescent="0.15">
      <c r="A24" s="5"/>
      <c r="C24" s="782" t="s">
        <v>250</v>
      </c>
      <c r="D24" s="783"/>
      <c r="E24" s="793"/>
      <c r="F24" s="1006" t="str">
        <f>入力シート!L310&amp;""</f>
        <v/>
      </c>
      <c r="G24" s="1007"/>
      <c r="H24" s="1007"/>
      <c r="I24" s="1007"/>
      <c r="J24" s="1007"/>
      <c r="K24" s="1007"/>
      <c r="L24" s="1007"/>
      <c r="M24" s="1007"/>
      <c r="N24" s="1007"/>
      <c r="O24" s="1007"/>
      <c r="P24" s="1007"/>
      <c r="Q24" s="1007"/>
      <c r="R24" s="1007"/>
      <c r="S24" s="1007"/>
      <c r="T24" s="1007"/>
      <c r="U24" s="1007"/>
      <c r="V24" s="1007"/>
      <c r="W24" s="1008"/>
    </row>
    <row r="25" spans="1:23" x14ac:dyDescent="0.15">
      <c r="A25" s="5"/>
      <c r="C25" s="648"/>
      <c r="D25" s="649"/>
      <c r="E25" s="650"/>
      <c r="F25" s="1009"/>
      <c r="G25" s="1010"/>
      <c r="H25" s="1010"/>
      <c r="I25" s="1010"/>
      <c r="J25" s="1010"/>
      <c r="K25" s="1010"/>
      <c r="L25" s="1010"/>
      <c r="M25" s="1010"/>
      <c r="N25" s="1010"/>
      <c r="O25" s="1010"/>
      <c r="P25" s="1010"/>
      <c r="Q25" s="1010"/>
      <c r="R25" s="1010"/>
      <c r="S25" s="1010"/>
      <c r="T25" s="1010"/>
      <c r="U25" s="1010"/>
      <c r="V25" s="1010"/>
      <c r="W25" s="1011"/>
    </row>
    <row r="26" spans="1:23" x14ac:dyDescent="0.15">
      <c r="A26" s="5"/>
      <c r="C26" s="648"/>
      <c r="D26" s="649"/>
      <c r="E26" s="650"/>
      <c r="F26" s="1009"/>
      <c r="G26" s="1010"/>
      <c r="H26" s="1010"/>
      <c r="I26" s="1010"/>
      <c r="J26" s="1010"/>
      <c r="K26" s="1010"/>
      <c r="L26" s="1010"/>
      <c r="M26" s="1010"/>
      <c r="N26" s="1010"/>
      <c r="O26" s="1010"/>
      <c r="P26" s="1010"/>
      <c r="Q26" s="1010"/>
      <c r="R26" s="1010"/>
      <c r="S26" s="1010"/>
      <c r="T26" s="1010"/>
      <c r="U26" s="1010"/>
      <c r="V26" s="1010"/>
      <c r="W26" s="1011"/>
    </row>
    <row r="27" spans="1:23" x14ac:dyDescent="0.15">
      <c r="A27" s="5"/>
      <c r="C27" s="784"/>
      <c r="D27" s="785"/>
      <c r="E27" s="788"/>
      <c r="F27" s="1012"/>
      <c r="G27" s="1013"/>
      <c r="H27" s="1013"/>
      <c r="I27" s="1013"/>
      <c r="J27" s="1013"/>
      <c r="K27" s="1013"/>
      <c r="L27" s="1013"/>
      <c r="M27" s="1013"/>
      <c r="N27" s="1013"/>
      <c r="O27" s="1013"/>
      <c r="P27" s="1013"/>
      <c r="Q27" s="1013"/>
      <c r="R27" s="1013"/>
      <c r="S27" s="1013"/>
      <c r="T27" s="1013"/>
      <c r="U27" s="1013"/>
      <c r="V27" s="1013"/>
      <c r="W27" s="1014"/>
    </row>
    <row r="28" spans="1:23" ht="12" customHeight="1" x14ac:dyDescent="0.15">
      <c r="A28" s="5"/>
      <c r="C28" s="782" t="s">
        <v>210</v>
      </c>
      <c r="D28" s="783"/>
      <c r="E28" s="793"/>
      <c r="F28" s="994" t="str">
        <f>入力シート!L311&amp;""</f>
        <v/>
      </c>
      <c r="G28" s="995"/>
      <c r="H28" s="995"/>
      <c r="I28" s="995"/>
      <c r="J28" s="995"/>
      <c r="K28" s="995"/>
      <c r="L28" s="995"/>
      <c r="M28" s="995"/>
      <c r="N28" s="995"/>
      <c r="O28" s="995"/>
      <c r="P28" s="995"/>
      <c r="Q28" s="995"/>
      <c r="R28" s="995"/>
      <c r="S28" s="995"/>
      <c r="T28" s="995"/>
      <c r="U28" s="995"/>
      <c r="V28" s="995"/>
      <c r="W28" s="996"/>
    </row>
    <row r="29" spans="1:23" x14ac:dyDescent="0.15">
      <c r="A29" s="5"/>
      <c r="C29" s="784"/>
      <c r="D29" s="785"/>
      <c r="E29" s="788"/>
      <c r="F29" s="997"/>
      <c r="G29" s="998"/>
      <c r="H29" s="998"/>
      <c r="I29" s="998"/>
      <c r="J29" s="998"/>
      <c r="K29" s="998"/>
      <c r="L29" s="998"/>
      <c r="M29" s="998"/>
      <c r="N29" s="998"/>
      <c r="O29" s="998"/>
      <c r="P29" s="998"/>
      <c r="Q29" s="998"/>
      <c r="R29" s="998"/>
      <c r="S29" s="998"/>
      <c r="T29" s="998"/>
      <c r="U29" s="998"/>
      <c r="V29" s="998"/>
      <c r="W29" s="999"/>
    </row>
    <row r="30" spans="1:23" ht="13.35" customHeight="1" x14ac:dyDescent="0.15">
      <c r="A30" s="5"/>
      <c r="C30" s="782" t="s">
        <v>873</v>
      </c>
      <c r="D30" s="783"/>
      <c r="E30" s="783"/>
      <c r="F30" s="783"/>
      <c r="G30" s="793"/>
      <c r="H30" s="586" t="str">
        <f>入力シート!L312&amp;""</f>
        <v/>
      </c>
      <c r="I30" s="586"/>
      <c r="J30" s="587" t="s">
        <v>735</v>
      </c>
      <c r="K30" s="637" t="str">
        <f>入力シート!L313&amp;""</f>
        <v/>
      </c>
      <c r="L30" s="587" t="s">
        <v>826</v>
      </c>
      <c r="M30" s="1002" t="s">
        <v>252</v>
      </c>
      <c r="N30" s="1004" t="str">
        <f>入力シート!L314&amp;""</f>
        <v>0か月</v>
      </c>
      <c r="O30" s="1004"/>
      <c r="P30" s="1004"/>
      <c r="Q30" s="955" t="s">
        <v>253</v>
      </c>
      <c r="R30" s="41"/>
      <c r="S30" s="41"/>
      <c r="T30" s="41"/>
      <c r="U30" s="41"/>
      <c r="V30" s="41"/>
      <c r="W30" s="37"/>
    </row>
    <row r="31" spans="1:23" ht="12" customHeight="1" x14ac:dyDescent="0.15">
      <c r="A31" s="5"/>
      <c r="C31" s="784"/>
      <c r="D31" s="785"/>
      <c r="E31" s="785"/>
      <c r="F31" s="785"/>
      <c r="G31" s="788"/>
      <c r="H31" s="586"/>
      <c r="I31" s="586"/>
      <c r="J31" s="587"/>
      <c r="K31" s="637"/>
      <c r="L31" s="587"/>
      <c r="M31" s="1003"/>
      <c r="N31" s="1005"/>
      <c r="O31" s="1005"/>
      <c r="P31" s="1005"/>
      <c r="Q31" s="961"/>
      <c r="R31" s="42"/>
      <c r="S31" s="42"/>
      <c r="T31" s="42"/>
      <c r="U31" s="42"/>
      <c r="V31" s="42"/>
      <c r="W31" s="10"/>
    </row>
    <row r="32" spans="1:23" ht="12" customHeight="1" x14ac:dyDescent="0.15">
      <c r="A32" s="5"/>
      <c r="C32" s="782" t="s">
        <v>251</v>
      </c>
      <c r="D32" s="783"/>
      <c r="E32" s="783"/>
      <c r="F32" s="783"/>
      <c r="G32" s="793"/>
      <c r="H32" s="586" t="str">
        <f>入力シート!L315&amp;""</f>
        <v/>
      </c>
      <c r="I32" s="586"/>
      <c r="J32" s="587" t="s">
        <v>735</v>
      </c>
      <c r="K32" s="637" t="str">
        <f>入力シート!L316&amp;""</f>
        <v/>
      </c>
      <c r="L32" s="587" t="s">
        <v>743</v>
      </c>
      <c r="M32" s="837" t="s">
        <v>225</v>
      </c>
      <c r="N32" s="586" t="str">
        <f>入力シート!L317&amp;""</f>
        <v/>
      </c>
      <c r="O32" s="586"/>
      <c r="P32" s="587" t="s">
        <v>735</v>
      </c>
      <c r="Q32" s="637" t="str">
        <f>入力シート!L318&amp;""</f>
        <v/>
      </c>
      <c r="R32" s="587" t="s">
        <v>743</v>
      </c>
      <c r="S32" s="1002" t="s">
        <v>252</v>
      </c>
      <c r="T32" s="1004" t="str">
        <f>入力シート!L319&amp;""</f>
        <v>0か月</v>
      </c>
      <c r="U32" s="1004"/>
      <c r="V32" s="1004"/>
      <c r="W32" s="1000" t="s">
        <v>253</v>
      </c>
    </row>
    <row r="33" spans="1:23" ht="12" customHeight="1" x14ac:dyDescent="0.15">
      <c r="A33" s="5"/>
      <c r="C33" s="784"/>
      <c r="D33" s="785"/>
      <c r="E33" s="785"/>
      <c r="F33" s="785"/>
      <c r="G33" s="788"/>
      <c r="H33" s="586"/>
      <c r="I33" s="586"/>
      <c r="J33" s="587"/>
      <c r="K33" s="637"/>
      <c r="L33" s="587"/>
      <c r="M33" s="838"/>
      <c r="N33" s="586"/>
      <c r="O33" s="586"/>
      <c r="P33" s="587"/>
      <c r="Q33" s="637"/>
      <c r="R33" s="587"/>
      <c r="S33" s="1003"/>
      <c r="T33" s="1005"/>
      <c r="U33" s="1005"/>
      <c r="V33" s="1005"/>
      <c r="W33" s="1001"/>
    </row>
    <row r="34" spans="1:23" ht="12" customHeight="1" x14ac:dyDescent="0.15">
      <c r="A34" s="5"/>
      <c r="C34" s="782" t="s">
        <v>254</v>
      </c>
      <c r="D34" s="783"/>
      <c r="E34" s="783"/>
      <c r="F34" s="783"/>
      <c r="G34" s="793"/>
      <c r="H34" s="586" t="str">
        <f>入力シート!L320&amp;""</f>
        <v/>
      </c>
      <c r="I34" s="586"/>
      <c r="J34" s="587" t="s">
        <v>735</v>
      </c>
      <c r="K34" s="637" t="str">
        <f>入力シート!L321&amp;""</f>
        <v/>
      </c>
      <c r="L34" s="587" t="s">
        <v>743</v>
      </c>
      <c r="M34" s="35"/>
      <c r="N34" s="33"/>
      <c r="O34" s="33"/>
      <c r="P34" s="33"/>
      <c r="Q34" s="33"/>
      <c r="R34" s="33"/>
      <c r="S34" s="33"/>
      <c r="T34" s="868"/>
      <c r="U34" s="868"/>
      <c r="V34" s="868"/>
      <c r="W34" s="976"/>
    </row>
    <row r="35" spans="1:23" ht="12" customHeight="1" x14ac:dyDescent="0.15">
      <c r="A35" s="5"/>
      <c r="C35" s="784"/>
      <c r="D35" s="785"/>
      <c r="E35" s="785"/>
      <c r="F35" s="785"/>
      <c r="G35" s="788"/>
      <c r="H35" s="586"/>
      <c r="I35" s="586"/>
      <c r="J35" s="587"/>
      <c r="K35" s="637"/>
      <c r="L35" s="587"/>
      <c r="M35" s="36"/>
      <c r="N35" s="34"/>
      <c r="O35" s="34"/>
      <c r="P35" s="34"/>
      <c r="Q35" s="34"/>
      <c r="R35" s="34"/>
      <c r="S35" s="34"/>
      <c r="T35" s="868"/>
      <c r="U35" s="868"/>
      <c r="V35" s="868"/>
      <c r="W35" s="976"/>
    </row>
    <row r="36" spans="1:23" ht="12.75" customHeight="1" x14ac:dyDescent="0.15">
      <c r="A36" s="5"/>
      <c r="C36" s="977" t="s">
        <v>255</v>
      </c>
      <c r="D36" s="966"/>
      <c r="E36" s="966"/>
      <c r="F36" s="966"/>
      <c r="G36" s="967"/>
      <c r="H36" s="734" t="str">
        <f>入力シート!L322&amp;""</f>
        <v/>
      </c>
      <c r="I36" s="735"/>
      <c r="J36" s="990"/>
      <c r="K36" s="990"/>
      <c r="L36" s="991"/>
      <c r="M36" s="966" t="s">
        <v>256</v>
      </c>
      <c r="N36" s="966"/>
      <c r="O36" s="966"/>
      <c r="P36" s="966"/>
      <c r="Q36" s="967"/>
      <c r="R36" s="1021" t="str">
        <f>入力シート!L323&amp;""</f>
        <v>ー</v>
      </c>
      <c r="S36" s="1022"/>
      <c r="T36" s="1022"/>
      <c r="U36" s="1022"/>
      <c r="V36" s="1022"/>
      <c r="W36" s="1023"/>
    </row>
    <row r="37" spans="1:23" ht="12.75" customHeight="1" thickBot="1" x14ac:dyDescent="0.2">
      <c r="A37" s="5"/>
      <c r="C37" s="978"/>
      <c r="D37" s="968"/>
      <c r="E37" s="968"/>
      <c r="F37" s="968"/>
      <c r="G37" s="969"/>
      <c r="H37" s="906"/>
      <c r="I37" s="907"/>
      <c r="J37" s="992"/>
      <c r="K37" s="992"/>
      <c r="L37" s="993"/>
      <c r="M37" s="968"/>
      <c r="N37" s="968"/>
      <c r="O37" s="968"/>
      <c r="P37" s="968"/>
      <c r="Q37" s="969"/>
      <c r="R37" s="1024"/>
      <c r="S37" s="1025"/>
      <c r="T37" s="1025"/>
      <c r="U37" s="1025"/>
      <c r="V37" s="1025"/>
      <c r="W37" s="1026"/>
    </row>
    <row r="38" spans="1:23" ht="9" customHeight="1" thickBot="1" x14ac:dyDescent="0.2">
      <c r="C38" s="4"/>
      <c r="D38" s="4"/>
      <c r="E38" s="4"/>
      <c r="F38" s="4"/>
      <c r="G38" s="4"/>
      <c r="H38" s="4"/>
      <c r="I38" s="4"/>
      <c r="J38" s="4"/>
      <c r="K38" s="4"/>
      <c r="L38" s="4"/>
      <c r="M38" s="4"/>
      <c r="N38" s="4"/>
      <c r="O38" s="4"/>
      <c r="P38" s="4"/>
      <c r="Q38" s="4"/>
      <c r="R38" s="4"/>
      <c r="S38" s="4"/>
      <c r="T38" s="4"/>
      <c r="U38" s="4"/>
      <c r="V38" s="4"/>
      <c r="W38" s="4"/>
    </row>
    <row r="39" spans="1:23" ht="12" customHeight="1" x14ac:dyDescent="0.15">
      <c r="A39" s="5"/>
      <c r="B39" s="12" t="s">
        <v>1020</v>
      </c>
      <c r="C39" s="987" t="s">
        <v>216</v>
      </c>
      <c r="D39" s="988"/>
      <c r="E39" s="988"/>
      <c r="F39" s="988"/>
      <c r="G39" s="988"/>
      <c r="H39" s="979" t="str">
        <f>IF(入力シート!L330="使用言語2",入力シート!L329,入力シート!L328)&amp;""</f>
        <v/>
      </c>
      <c r="I39" s="980"/>
      <c r="J39" s="980"/>
      <c r="K39" s="980"/>
      <c r="L39" s="980"/>
      <c r="M39" s="980"/>
      <c r="N39" s="980"/>
      <c r="O39" s="981"/>
      <c r="P39" s="979" t="str">
        <f>IF(入力シート!L330="使用言語1と2",入力シート!L329,"")</f>
        <v/>
      </c>
      <c r="Q39" s="980"/>
      <c r="R39" s="980"/>
      <c r="S39" s="980"/>
      <c r="T39" s="980"/>
      <c r="U39" s="980"/>
      <c r="V39" s="980"/>
      <c r="W39" s="985"/>
    </row>
    <row r="40" spans="1:23" ht="12" customHeight="1" x14ac:dyDescent="0.15">
      <c r="A40" s="5"/>
      <c r="C40" s="960"/>
      <c r="D40" s="961"/>
      <c r="E40" s="961"/>
      <c r="F40" s="961"/>
      <c r="G40" s="961"/>
      <c r="H40" s="982"/>
      <c r="I40" s="983"/>
      <c r="J40" s="983"/>
      <c r="K40" s="983"/>
      <c r="L40" s="983"/>
      <c r="M40" s="983"/>
      <c r="N40" s="983"/>
      <c r="O40" s="984"/>
      <c r="P40" s="982"/>
      <c r="Q40" s="983"/>
      <c r="R40" s="983"/>
      <c r="S40" s="983"/>
      <c r="T40" s="983"/>
      <c r="U40" s="983"/>
      <c r="V40" s="983"/>
      <c r="W40" s="986"/>
    </row>
    <row r="41" spans="1:23" ht="12" customHeight="1" x14ac:dyDescent="0.15">
      <c r="A41" s="5"/>
      <c r="B41" s="12" t="s">
        <v>1021</v>
      </c>
      <c r="C41" s="954" t="s">
        <v>257</v>
      </c>
      <c r="D41" s="955"/>
      <c r="E41" s="955"/>
      <c r="F41" s="955"/>
      <c r="G41" s="955"/>
      <c r="H41" s="963" t="str">
        <f>入力シート!L331&amp;""</f>
        <v/>
      </c>
      <c r="I41" s="964"/>
      <c r="J41" s="964"/>
      <c r="K41" s="964"/>
      <c r="L41" s="964"/>
      <c r="M41" s="964"/>
      <c r="N41" s="964"/>
      <c r="O41" s="964"/>
      <c r="P41" s="964"/>
      <c r="Q41" s="964"/>
      <c r="R41" s="964"/>
      <c r="S41" s="964"/>
      <c r="T41" s="964"/>
      <c r="U41" s="964"/>
      <c r="V41" s="964"/>
      <c r="W41" s="965"/>
    </row>
    <row r="42" spans="1:23" ht="12" customHeight="1" x14ac:dyDescent="0.15">
      <c r="A42" s="5"/>
      <c r="C42" s="960"/>
      <c r="D42" s="961"/>
      <c r="E42" s="961"/>
      <c r="F42" s="961"/>
      <c r="G42" s="961"/>
      <c r="H42" s="923"/>
      <c r="I42" s="924"/>
      <c r="J42" s="924"/>
      <c r="K42" s="924"/>
      <c r="L42" s="924"/>
      <c r="M42" s="924"/>
      <c r="N42" s="924"/>
      <c r="O42" s="924"/>
      <c r="P42" s="924"/>
      <c r="Q42" s="924"/>
      <c r="R42" s="924"/>
      <c r="S42" s="924"/>
      <c r="T42" s="924"/>
      <c r="U42" s="924"/>
      <c r="V42" s="924"/>
      <c r="W42" s="925"/>
    </row>
    <row r="43" spans="1:23" ht="12" customHeight="1" x14ac:dyDescent="0.15">
      <c r="A43" s="5"/>
      <c r="C43" s="954" t="s">
        <v>990</v>
      </c>
      <c r="D43" s="955"/>
      <c r="E43" s="955"/>
      <c r="F43" s="955"/>
      <c r="G43" s="956"/>
      <c r="H43" s="963" t="str">
        <f>入力シート!L332&amp;""</f>
        <v/>
      </c>
      <c r="I43" s="964"/>
      <c r="J43" s="964"/>
      <c r="K43" s="964"/>
      <c r="L43" s="964"/>
      <c r="M43" s="964"/>
      <c r="N43" s="964"/>
      <c r="O43" s="964"/>
      <c r="P43" s="964"/>
      <c r="Q43" s="964"/>
      <c r="R43" s="964"/>
      <c r="S43" s="964"/>
      <c r="T43" s="964"/>
      <c r="U43" s="964"/>
      <c r="V43" s="964"/>
      <c r="W43" s="965"/>
    </row>
    <row r="44" spans="1:23" ht="12" customHeight="1" x14ac:dyDescent="0.15">
      <c r="A44" s="5"/>
      <c r="C44" s="957"/>
      <c r="D44" s="958"/>
      <c r="E44" s="958"/>
      <c r="F44" s="958"/>
      <c r="G44" s="959"/>
      <c r="H44" s="920"/>
      <c r="I44" s="921"/>
      <c r="J44" s="921"/>
      <c r="K44" s="921"/>
      <c r="L44" s="921"/>
      <c r="M44" s="921"/>
      <c r="N44" s="921"/>
      <c r="O44" s="921"/>
      <c r="P44" s="921"/>
      <c r="Q44" s="921"/>
      <c r="R44" s="921"/>
      <c r="S44" s="921"/>
      <c r="T44" s="921"/>
      <c r="U44" s="921"/>
      <c r="V44" s="921"/>
      <c r="W44" s="922"/>
    </row>
    <row r="45" spans="1:23" ht="12" customHeight="1" x14ac:dyDescent="0.15">
      <c r="A45" s="5"/>
      <c r="C45" s="957"/>
      <c r="D45" s="958"/>
      <c r="E45" s="958"/>
      <c r="F45" s="958"/>
      <c r="G45" s="959"/>
      <c r="H45" s="920"/>
      <c r="I45" s="921"/>
      <c r="J45" s="921"/>
      <c r="K45" s="921"/>
      <c r="L45" s="921"/>
      <c r="M45" s="921"/>
      <c r="N45" s="921"/>
      <c r="O45" s="921"/>
      <c r="P45" s="921"/>
      <c r="Q45" s="921"/>
      <c r="R45" s="921"/>
      <c r="S45" s="921"/>
      <c r="T45" s="921"/>
      <c r="U45" s="921"/>
      <c r="V45" s="921"/>
      <c r="W45" s="922"/>
    </row>
    <row r="46" spans="1:23" ht="12" customHeight="1" x14ac:dyDescent="0.15">
      <c r="A46" s="5"/>
      <c r="C46" s="957"/>
      <c r="D46" s="958"/>
      <c r="E46" s="958"/>
      <c r="F46" s="958"/>
      <c r="G46" s="959"/>
      <c r="H46" s="920"/>
      <c r="I46" s="921"/>
      <c r="J46" s="921"/>
      <c r="K46" s="921"/>
      <c r="L46" s="921"/>
      <c r="M46" s="921"/>
      <c r="N46" s="921"/>
      <c r="O46" s="921"/>
      <c r="P46" s="921"/>
      <c r="Q46" s="921"/>
      <c r="R46" s="921"/>
      <c r="S46" s="921"/>
      <c r="T46" s="921"/>
      <c r="U46" s="921"/>
      <c r="V46" s="921"/>
      <c r="W46" s="922"/>
    </row>
    <row r="47" spans="1:23" ht="13.5" customHeight="1" x14ac:dyDescent="0.15">
      <c r="A47" s="5"/>
      <c r="C47" s="960"/>
      <c r="D47" s="961"/>
      <c r="E47" s="961"/>
      <c r="F47" s="961"/>
      <c r="G47" s="962"/>
      <c r="H47" s="923"/>
      <c r="I47" s="924"/>
      <c r="J47" s="924"/>
      <c r="K47" s="924"/>
      <c r="L47" s="924"/>
      <c r="M47" s="924"/>
      <c r="N47" s="924"/>
      <c r="O47" s="924"/>
      <c r="P47" s="924"/>
      <c r="Q47" s="924"/>
      <c r="R47" s="924"/>
      <c r="S47" s="924"/>
      <c r="T47" s="924"/>
      <c r="U47" s="924"/>
      <c r="V47" s="924"/>
      <c r="W47" s="925"/>
    </row>
    <row r="48" spans="1:23" ht="18" customHeight="1" x14ac:dyDescent="0.15">
      <c r="C48" s="588" t="s">
        <v>1054</v>
      </c>
      <c r="D48" s="589"/>
      <c r="E48" s="589"/>
      <c r="F48" s="589"/>
      <c r="G48" s="594"/>
      <c r="H48" s="950" t="str">
        <f>IF(入力シート!L331="入学における語学要件の指定なし","語学要件なし",入力シート!L333)&amp;""</f>
        <v/>
      </c>
      <c r="I48" s="950"/>
      <c r="J48" s="950"/>
      <c r="K48" s="950"/>
      <c r="L48" s="950"/>
      <c r="M48" s="950"/>
      <c r="N48" s="950"/>
      <c r="O48" s="950"/>
      <c r="P48" s="950"/>
      <c r="Q48" s="950"/>
      <c r="R48" s="950"/>
      <c r="S48" s="950"/>
      <c r="T48" s="950"/>
      <c r="U48" s="950"/>
      <c r="V48" s="950"/>
      <c r="W48" s="951"/>
    </row>
    <row r="49" spans="1:23" ht="18" customHeight="1" thickBot="1" x14ac:dyDescent="0.2">
      <c r="C49" s="591"/>
      <c r="D49" s="592"/>
      <c r="E49" s="592"/>
      <c r="F49" s="592"/>
      <c r="G49" s="595"/>
      <c r="H49" s="952"/>
      <c r="I49" s="952"/>
      <c r="J49" s="952"/>
      <c r="K49" s="952"/>
      <c r="L49" s="952"/>
      <c r="M49" s="952"/>
      <c r="N49" s="952"/>
      <c r="O49" s="952"/>
      <c r="P49" s="952"/>
      <c r="Q49" s="952"/>
      <c r="R49" s="952"/>
      <c r="S49" s="952"/>
      <c r="T49" s="952"/>
      <c r="U49" s="952"/>
      <c r="V49" s="952"/>
      <c r="W49" s="953"/>
    </row>
    <row r="50" spans="1:23" ht="9" customHeight="1" thickBot="1" x14ac:dyDescent="0.2">
      <c r="C50" s="4"/>
      <c r="D50" s="4"/>
      <c r="E50" s="4"/>
      <c r="F50" s="4"/>
      <c r="G50" s="4"/>
      <c r="H50" s="4"/>
      <c r="I50" s="4"/>
      <c r="J50" s="4"/>
      <c r="K50" s="4"/>
      <c r="L50" s="4"/>
      <c r="M50" s="4"/>
      <c r="N50" s="4"/>
      <c r="O50" s="4"/>
      <c r="P50" s="4"/>
      <c r="Q50" s="4"/>
      <c r="R50" s="4"/>
      <c r="S50" s="4"/>
      <c r="T50" s="4"/>
      <c r="U50" s="4"/>
      <c r="V50" s="4"/>
      <c r="W50" s="4"/>
    </row>
    <row r="51" spans="1:23" ht="13.35" customHeight="1" x14ac:dyDescent="0.15">
      <c r="A51" s="5"/>
      <c r="B51" s="12" t="s">
        <v>1026</v>
      </c>
      <c r="C51" s="941" t="s">
        <v>1053</v>
      </c>
      <c r="D51" s="776"/>
      <c r="E51" s="776"/>
      <c r="F51" s="776"/>
      <c r="G51" s="776"/>
      <c r="H51" s="776"/>
      <c r="I51" s="776"/>
      <c r="J51" s="776"/>
      <c r="K51" s="776"/>
      <c r="L51" s="776"/>
      <c r="M51" s="776"/>
      <c r="N51" s="776"/>
      <c r="O51" s="776"/>
      <c r="P51" s="776"/>
      <c r="Q51" s="776"/>
      <c r="R51" s="776"/>
      <c r="S51" s="776"/>
      <c r="T51" s="776"/>
      <c r="U51" s="776"/>
      <c r="V51" s="776"/>
      <c r="W51" s="942"/>
    </row>
    <row r="52" spans="1:23" x14ac:dyDescent="0.15">
      <c r="A52" s="5"/>
      <c r="C52" s="780"/>
      <c r="D52" s="688"/>
      <c r="E52" s="688"/>
      <c r="F52" s="688"/>
      <c r="G52" s="688"/>
      <c r="H52" s="688"/>
      <c r="I52" s="688"/>
      <c r="J52" s="688"/>
      <c r="K52" s="688"/>
      <c r="L52" s="688"/>
      <c r="M52" s="688"/>
      <c r="N52" s="688"/>
      <c r="O52" s="688"/>
      <c r="P52" s="688"/>
      <c r="Q52" s="688"/>
      <c r="R52" s="688"/>
      <c r="S52" s="688"/>
      <c r="T52" s="688"/>
      <c r="U52" s="688"/>
      <c r="V52" s="688"/>
      <c r="W52" s="943"/>
    </row>
    <row r="53" spans="1:23" x14ac:dyDescent="0.15">
      <c r="A53" s="5"/>
      <c r="C53" s="944" t="str">
        <f>入力シート!L338&amp;""</f>
        <v/>
      </c>
      <c r="D53" s="945"/>
      <c r="E53" s="945"/>
      <c r="F53" s="945"/>
      <c r="G53" s="945"/>
      <c r="H53" s="945"/>
      <c r="I53" s="945"/>
      <c r="J53" s="945"/>
      <c r="K53" s="945"/>
      <c r="L53" s="945"/>
      <c r="M53" s="945"/>
      <c r="N53" s="945"/>
      <c r="O53" s="945"/>
      <c r="P53" s="945"/>
      <c r="Q53" s="945"/>
      <c r="R53" s="945"/>
      <c r="S53" s="945"/>
      <c r="T53" s="945"/>
      <c r="U53" s="945"/>
      <c r="V53" s="945"/>
      <c r="W53" s="946"/>
    </row>
    <row r="54" spans="1:23" x14ac:dyDescent="0.15">
      <c r="A54" s="5"/>
      <c r="C54" s="944"/>
      <c r="D54" s="945"/>
      <c r="E54" s="945"/>
      <c r="F54" s="945"/>
      <c r="G54" s="945"/>
      <c r="H54" s="945"/>
      <c r="I54" s="945"/>
      <c r="J54" s="945"/>
      <c r="K54" s="945"/>
      <c r="L54" s="945"/>
      <c r="M54" s="945"/>
      <c r="N54" s="945"/>
      <c r="O54" s="945"/>
      <c r="P54" s="945"/>
      <c r="Q54" s="945"/>
      <c r="R54" s="945"/>
      <c r="S54" s="945"/>
      <c r="T54" s="945"/>
      <c r="U54" s="945"/>
      <c r="V54" s="945"/>
      <c r="W54" s="946"/>
    </row>
    <row r="55" spans="1:23" x14ac:dyDescent="0.15">
      <c r="A55" s="5"/>
      <c r="C55" s="944"/>
      <c r="D55" s="945"/>
      <c r="E55" s="945"/>
      <c r="F55" s="945"/>
      <c r="G55" s="945"/>
      <c r="H55" s="945"/>
      <c r="I55" s="945"/>
      <c r="J55" s="945"/>
      <c r="K55" s="945"/>
      <c r="L55" s="945"/>
      <c r="M55" s="945"/>
      <c r="N55" s="945"/>
      <c r="O55" s="945"/>
      <c r="P55" s="945"/>
      <c r="Q55" s="945"/>
      <c r="R55" s="945"/>
      <c r="S55" s="945"/>
      <c r="T55" s="945"/>
      <c r="U55" s="945"/>
      <c r="V55" s="945"/>
      <c r="W55" s="946"/>
    </row>
    <row r="56" spans="1:23" x14ac:dyDescent="0.15">
      <c r="A56" s="5"/>
      <c r="C56" s="944"/>
      <c r="D56" s="945"/>
      <c r="E56" s="945"/>
      <c r="F56" s="945"/>
      <c r="G56" s="945"/>
      <c r="H56" s="945"/>
      <c r="I56" s="945"/>
      <c r="J56" s="945"/>
      <c r="K56" s="945"/>
      <c r="L56" s="945"/>
      <c r="M56" s="945"/>
      <c r="N56" s="945"/>
      <c r="O56" s="945"/>
      <c r="P56" s="945"/>
      <c r="Q56" s="945"/>
      <c r="R56" s="945"/>
      <c r="S56" s="945"/>
      <c r="T56" s="945"/>
      <c r="U56" s="945"/>
      <c r="V56" s="945"/>
      <c r="W56" s="946"/>
    </row>
    <row r="57" spans="1:23" x14ac:dyDescent="0.15">
      <c r="A57" s="5"/>
      <c r="C57" s="944"/>
      <c r="D57" s="945"/>
      <c r="E57" s="945"/>
      <c r="F57" s="945"/>
      <c r="G57" s="945"/>
      <c r="H57" s="945"/>
      <c r="I57" s="945"/>
      <c r="J57" s="945"/>
      <c r="K57" s="945"/>
      <c r="L57" s="945"/>
      <c r="M57" s="945"/>
      <c r="N57" s="945"/>
      <c r="O57" s="945"/>
      <c r="P57" s="945"/>
      <c r="Q57" s="945"/>
      <c r="R57" s="945"/>
      <c r="S57" s="945"/>
      <c r="T57" s="945"/>
      <c r="U57" s="945"/>
      <c r="V57" s="945"/>
      <c r="W57" s="946"/>
    </row>
    <row r="58" spans="1:23" x14ac:dyDescent="0.15">
      <c r="A58" s="5"/>
      <c r="C58" s="944"/>
      <c r="D58" s="945"/>
      <c r="E58" s="945"/>
      <c r="F58" s="945"/>
      <c r="G58" s="945"/>
      <c r="H58" s="945"/>
      <c r="I58" s="945"/>
      <c r="J58" s="945"/>
      <c r="K58" s="945"/>
      <c r="L58" s="945"/>
      <c r="M58" s="945"/>
      <c r="N58" s="945"/>
      <c r="O58" s="945"/>
      <c r="P58" s="945"/>
      <c r="Q58" s="945"/>
      <c r="R58" s="945"/>
      <c r="S58" s="945"/>
      <c r="T58" s="945"/>
      <c r="U58" s="945"/>
      <c r="V58" s="945"/>
      <c r="W58" s="946"/>
    </row>
    <row r="59" spans="1:23" x14ac:dyDescent="0.15">
      <c r="A59" s="5"/>
      <c r="C59" s="944"/>
      <c r="D59" s="945"/>
      <c r="E59" s="945"/>
      <c r="F59" s="945"/>
      <c r="G59" s="945"/>
      <c r="H59" s="945"/>
      <c r="I59" s="945"/>
      <c r="J59" s="945"/>
      <c r="K59" s="945"/>
      <c r="L59" s="945"/>
      <c r="M59" s="945"/>
      <c r="N59" s="945"/>
      <c r="O59" s="945"/>
      <c r="P59" s="945"/>
      <c r="Q59" s="945"/>
      <c r="R59" s="945"/>
      <c r="S59" s="945"/>
      <c r="T59" s="945"/>
      <c r="U59" s="945"/>
      <c r="V59" s="945"/>
      <c r="W59" s="946"/>
    </row>
    <row r="60" spans="1:23" x14ac:dyDescent="0.15">
      <c r="A60" s="5"/>
      <c r="C60" s="944"/>
      <c r="D60" s="945"/>
      <c r="E60" s="945"/>
      <c r="F60" s="945"/>
      <c r="G60" s="945"/>
      <c r="H60" s="945"/>
      <c r="I60" s="945"/>
      <c r="J60" s="945"/>
      <c r="K60" s="945"/>
      <c r="L60" s="945"/>
      <c r="M60" s="945"/>
      <c r="N60" s="945"/>
      <c r="O60" s="945"/>
      <c r="P60" s="945"/>
      <c r="Q60" s="945"/>
      <c r="R60" s="945"/>
      <c r="S60" s="945"/>
      <c r="T60" s="945"/>
      <c r="U60" s="945"/>
      <c r="V60" s="945"/>
      <c r="W60" s="946"/>
    </row>
    <row r="61" spans="1:23" x14ac:dyDescent="0.15">
      <c r="A61" s="5"/>
      <c r="C61" s="944"/>
      <c r="D61" s="945"/>
      <c r="E61" s="945"/>
      <c r="F61" s="945"/>
      <c r="G61" s="945"/>
      <c r="H61" s="945"/>
      <c r="I61" s="945"/>
      <c r="J61" s="945"/>
      <c r="K61" s="945"/>
      <c r="L61" s="945"/>
      <c r="M61" s="945"/>
      <c r="N61" s="945"/>
      <c r="O61" s="945"/>
      <c r="P61" s="945"/>
      <c r="Q61" s="945"/>
      <c r="R61" s="945"/>
      <c r="S61" s="945"/>
      <c r="T61" s="945"/>
      <c r="U61" s="945"/>
      <c r="V61" s="945"/>
      <c r="W61" s="946"/>
    </row>
    <row r="62" spans="1:23" x14ac:dyDescent="0.15">
      <c r="A62" s="5"/>
      <c r="C62" s="944"/>
      <c r="D62" s="945"/>
      <c r="E62" s="945"/>
      <c r="F62" s="945"/>
      <c r="G62" s="945"/>
      <c r="H62" s="945"/>
      <c r="I62" s="945"/>
      <c r="J62" s="945"/>
      <c r="K62" s="945"/>
      <c r="L62" s="945"/>
      <c r="M62" s="945"/>
      <c r="N62" s="945"/>
      <c r="O62" s="945"/>
      <c r="P62" s="945"/>
      <c r="Q62" s="945"/>
      <c r="R62" s="945"/>
      <c r="S62" s="945"/>
      <c r="T62" s="945"/>
      <c r="U62" s="945"/>
      <c r="V62" s="945"/>
      <c r="W62" s="946"/>
    </row>
    <row r="63" spans="1:23" x14ac:dyDescent="0.15">
      <c r="A63" s="5"/>
      <c r="C63" s="944"/>
      <c r="D63" s="945"/>
      <c r="E63" s="945"/>
      <c r="F63" s="945"/>
      <c r="G63" s="945"/>
      <c r="H63" s="945"/>
      <c r="I63" s="945"/>
      <c r="J63" s="945"/>
      <c r="K63" s="945"/>
      <c r="L63" s="945"/>
      <c r="M63" s="945"/>
      <c r="N63" s="945"/>
      <c r="O63" s="945"/>
      <c r="P63" s="945"/>
      <c r="Q63" s="945"/>
      <c r="R63" s="945"/>
      <c r="S63" s="945"/>
      <c r="T63" s="945"/>
      <c r="U63" s="945"/>
      <c r="V63" s="945"/>
      <c r="W63" s="946"/>
    </row>
    <row r="64" spans="1:23" x14ac:dyDescent="0.15">
      <c r="A64" s="5"/>
      <c r="C64" s="944"/>
      <c r="D64" s="945"/>
      <c r="E64" s="945"/>
      <c r="F64" s="945"/>
      <c r="G64" s="945"/>
      <c r="H64" s="945"/>
      <c r="I64" s="945"/>
      <c r="J64" s="945"/>
      <c r="K64" s="945"/>
      <c r="L64" s="945"/>
      <c r="M64" s="945"/>
      <c r="N64" s="945"/>
      <c r="O64" s="945"/>
      <c r="P64" s="945"/>
      <c r="Q64" s="945"/>
      <c r="R64" s="945"/>
      <c r="S64" s="945"/>
      <c r="T64" s="945"/>
      <c r="U64" s="945"/>
      <c r="V64" s="945"/>
      <c r="W64" s="946"/>
    </row>
    <row r="65" spans="1:23" x14ac:dyDescent="0.15">
      <c r="A65" s="5"/>
      <c r="C65" s="944"/>
      <c r="D65" s="945"/>
      <c r="E65" s="945"/>
      <c r="F65" s="945"/>
      <c r="G65" s="945"/>
      <c r="H65" s="945"/>
      <c r="I65" s="945"/>
      <c r="J65" s="945"/>
      <c r="K65" s="945"/>
      <c r="L65" s="945"/>
      <c r="M65" s="945"/>
      <c r="N65" s="945"/>
      <c r="O65" s="945"/>
      <c r="P65" s="945"/>
      <c r="Q65" s="945"/>
      <c r="R65" s="945"/>
      <c r="S65" s="945"/>
      <c r="T65" s="945"/>
      <c r="U65" s="945"/>
      <c r="V65" s="945"/>
      <c r="W65" s="946"/>
    </row>
    <row r="66" spans="1:23" x14ac:dyDescent="0.15">
      <c r="A66" s="5"/>
      <c r="C66" s="944"/>
      <c r="D66" s="945"/>
      <c r="E66" s="945"/>
      <c r="F66" s="945"/>
      <c r="G66" s="945"/>
      <c r="H66" s="945"/>
      <c r="I66" s="945"/>
      <c r="J66" s="945"/>
      <c r="K66" s="945"/>
      <c r="L66" s="945"/>
      <c r="M66" s="945"/>
      <c r="N66" s="945"/>
      <c r="O66" s="945"/>
      <c r="P66" s="945"/>
      <c r="Q66" s="945"/>
      <c r="R66" s="945"/>
      <c r="S66" s="945"/>
      <c r="T66" s="945"/>
      <c r="U66" s="945"/>
      <c r="V66" s="945"/>
      <c r="W66" s="946"/>
    </row>
    <row r="67" spans="1:23" x14ac:dyDescent="0.15">
      <c r="A67" s="5"/>
      <c r="C67" s="944"/>
      <c r="D67" s="945"/>
      <c r="E67" s="945"/>
      <c r="F67" s="945"/>
      <c r="G67" s="945"/>
      <c r="H67" s="945"/>
      <c r="I67" s="945"/>
      <c r="J67" s="945"/>
      <c r="K67" s="945"/>
      <c r="L67" s="945"/>
      <c r="M67" s="945"/>
      <c r="N67" s="945"/>
      <c r="O67" s="945"/>
      <c r="P67" s="945"/>
      <c r="Q67" s="945"/>
      <c r="R67" s="945"/>
      <c r="S67" s="945"/>
      <c r="T67" s="945"/>
      <c r="U67" s="945"/>
      <c r="V67" s="945"/>
      <c r="W67" s="946"/>
    </row>
    <row r="68" spans="1:23" x14ac:dyDescent="0.15">
      <c r="A68" s="5"/>
      <c r="C68" s="944"/>
      <c r="D68" s="945"/>
      <c r="E68" s="945"/>
      <c r="F68" s="945"/>
      <c r="G68" s="945"/>
      <c r="H68" s="945"/>
      <c r="I68" s="945"/>
      <c r="J68" s="945"/>
      <c r="K68" s="945"/>
      <c r="L68" s="945"/>
      <c r="M68" s="945"/>
      <c r="N68" s="945"/>
      <c r="O68" s="945"/>
      <c r="P68" s="945"/>
      <c r="Q68" s="945"/>
      <c r="R68" s="945"/>
      <c r="S68" s="945"/>
      <c r="T68" s="945"/>
      <c r="U68" s="945"/>
      <c r="V68" s="945"/>
      <c r="W68" s="946"/>
    </row>
    <row r="69" spans="1:23" x14ac:dyDescent="0.15">
      <c r="A69" s="5"/>
      <c r="C69" s="944"/>
      <c r="D69" s="945"/>
      <c r="E69" s="945"/>
      <c r="F69" s="945"/>
      <c r="G69" s="945"/>
      <c r="H69" s="945"/>
      <c r="I69" s="945"/>
      <c r="J69" s="945"/>
      <c r="K69" s="945"/>
      <c r="L69" s="945"/>
      <c r="M69" s="945"/>
      <c r="N69" s="945"/>
      <c r="O69" s="945"/>
      <c r="P69" s="945"/>
      <c r="Q69" s="945"/>
      <c r="R69" s="945"/>
      <c r="S69" s="945"/>
      <c r="T69" s="945"/>
      <c r="U69" s="945"/>
      <c r="V69" s="945"/>
      <c r="W69" s="946"/>
    </row>
    <row r="70" spans="1:23" x14ac:dyDescent="0.15">
      <c r="A70" s="5"/>
      <c r="C70" s="944"/>
      <c r="D70" s="945"/>
      <c r="E70" s="945"/>
      <c r="F70" s="945"/>
      <c r="G70" s="945"/>
      <c r="H70" s="945"/>
      <c r="I70" s="945"/>
      <c r="J70" s="945"/>
      <c r="K70" s="945"/>
      <c r="L70" s="945"/>
      <c r="M70" s="945"/>
      <c r="N70" s="945"/>
      <c r="O70" s="945"/>
      <c r="P70" s="945"/>
      <c r="Q70" s="945"/>
      <c r="R70" s="945"/>
      <c r="S70" s="945"/>
      <c r="T70" s="945"/>
      <c r="U70" s="945"/>
      <c r="V70" s="945"/>
      <c r="W70" s="946"/>
    </row>
    <row r="71" spans="1:23" x14ac:dyDescent="0.15">
      <c r="A71" s="5"/>
      <c r="C71" s="944"/>
      <c r="D71" s="945"/>
      <c r="E71" s="945"/>
      <c r="F71" s="945"/>
      <c r="G71" s="945"/>
      <c r="H71" s="945"/>
      <c r="I71" s="945"/>
      <c r="J71" s="945"/>
      <c r="K71" s="945"/>
      <c r="L71" s="945"/>
      <c r="M71" s="945"/>
      <c r="N71" s="945"/>
      <c r="O71" s="945"/>
      <c r="P71" s="945"/>
      <c r="Q71" s="945"/>
      <c r="R71" s="945"/>
      <c r="S71" s="945"/>
      <c r="T71" s="945"/>
      <c r="U71" s="945"/>
      <c r="V71" s="945"/>
      <c r="W71" s="946"/>
    </row>
    <row r="72" spans="1:23" x14ac:dyDescent="0.15">
      <c r="A72" s="5"/>
      <c r="C72" s="944"/>
      <c r="D72" s="945"/>
      <c r="E72" s="945"/>
      <c r="F72" s="945"/>
      <c r="G72" s="945"/>
      <c r="H72" s="945"/>
      <c r="I72" s="945"/>
      <c r="J72" s="945"/>
      <c r="K72" s="945"/>
      <c r="L72" s="945"/>
      <c r="M72" s="945"/>
      <c r="N72" s="945"/>
      <c r="O72" s="945"/>
      <c r="P72" s="945"/>
      <c r="Q72" s="945"/>
      <c r="R72" s="945"/>
      <c r="S72" s="945"/>
      <c r="T72" s="945"/>
      <c r="U72" s="945"/>
      <c r="V72" s="945"/>
      <c r="W72" s="946"/>
    </row>
    <row r="73" spans="1:23" x14ac:dyDescent="0.15">
      <c r="A73" s="5"/>
      <c r="C73" s="944"/>
      <c r="D73" s="945"/>
      <c r="E73" s="945"/>
      <c r="F73" s="945"/>
      <c r="G73" s="945"/>
      <c r="H73" s="945"/>
      <c r="I73" s="945"/>
      <c r="J73" s="945"/>
      <c r="K73" s="945"/>
      <c r="L73" s="945"/>
      <c r="M73" s="945"/>
      <c r="N73" s="945"/>
      <c r="O73" s="945"/>
      <c r="P73" s="945"/>
      <c r="Q73" s="945"/>
      <c r="R73" s="945"/>
      <c r="S73" s="945"/>
      <c r="T73" s="945"/>
      <c r="U73" s="945"/>
      <c r="V73" s="945"/>
      <c r="W73" s="946"/>
    </row>
    <row r="74" spans="1:23" x14ac:dyDescent="0.15">
      <c r="A74" s="5"/>
      <c r="C74" s="947"/>
      <c r="D74" s="948"/>
      <c r="E74" s="948"/>
      <c r="F74" s="948"/>
      <c r="G74" s="948"/>
      <c r="H74" s="948"/>
      <c r="I74" s="948"/>
      <c r="J74" s="948"/>
      <c r="K74" s="948"/>
      <c r="L74" s="948"/>
      <c r="M74" s="948"/>
      <c r="N74" s="948"/>
      <c r="O74" s="948"/>
      <c r="P74" s="948"/>
      <c r="Q74" s="948"/>
      <c r="R74" s="948"/>
      <c r="S74" s="948"/>
      <c r="T74" s="948"/>
      <c r="U74" s="948"/>
      <c r="V74" s="948"/>
      <c r="W74" s="949"/>
    </row>
    <row r="75" spans="1:23" x14ac:dyDescent="0.15">
      <c r="A75" s="5"/>
      <c r="C75" s="659" t="s">
        <v>258</v>
      </c>
      <c r="D75" s="628"/>
      <c r="E75" s="628"/>
      <c r="F75" s="605" t="str">
        <f>入力シート!L339&amp;""</f>
        <v/>
      </c>
      <c r="G75" s="605"/>
      <c r="H75" s="605"/>
      <c r="I75" s="605"/>
      <c r="J75" s="605"/>
      <c r="K75" s="605"/>
      <c r="L75" s="605"/>
      <c r="M75" s="605"/>
      <c r="N75" s="605"/>
      <c r="O75" s="605"/>
      <c r="P75" s="605"/>
      <c r="Q75" s="605"/>
      <c r="R75" s="605"/>
      <c r="S75" s="605"/>
      <c r="T75" s="605"/>
      <c r="U75" s="605"/>
      <c r="V75" s="605"/>
      <c r="W75" s="606"/>
    </row>
    <row r="76" spans="1:23" ht="12.75" thickBot="1" x14ac:dyDescent="0.2">
      <c r="A76" s="5"/>
      <c r="C76" s="660"/>
      <c r="D76" s="661"/>
      <c r="E76" s="661"/>
      <c r="F76" s="608"/>
      <c r="G76" s="608"/>
      <c r="H76" s="608"/>
      <c r="I76" s="608"/>
      <c r="J76" s="608"/>
      <c r="K76" s="608"/>
      <c r="L76" s="608"/>
      <c r="M76" s="608"/>
      <c r="N76" s="608"/>
      <c r="O76" s="608"/>
      <c r="P76" s="608"/>
      <c r="Q76" s="608"/>
      <c r="R76" s="608"/>
      <c r="S76" s="608"/>
      <c r="T76" s="608"/>
      <c r="U76" s="608"/>
      <c r="V76" s="608"/>
      <c r="W76" s="609"/>
    </row>
    <row r="77" spans="1:23" x14ac:dyDescent="0.15">
      <c r="A77" s="5"/>
      <c r="C77" s="4"/>
      <c r="D77" s="4"/>
      <c r="E77" s="4"/>
      <c r="F77" s="4"/>
      <c r="G77" s="4"/>
      <c r="H77" s="4"/>
      <c r="I77" s="4"/>
      <c r="J77" s="4"/>
      <c r="K77" s="4"/>
      <c r="L77" s="4"/>
      <c r="M77" s="4"/>
      <c r="N77" s="4"/>
      <c r="O77" s="4"/>
      <c r="P77" s="4"/>
      <c r="Q77" s="4"/>
      <c r="R77" s="4"/>
      <c r="S77" s="4"/>
      <c r="T77" s="4"/>
      <c r="U77" s="4"/>
      <c r="V77" s="4"/>
      <c r="W77" s="4"/>
    </row>
    <row r="78" spans="1:23" x14ac:dyDescent="0.15">
      <c r="A78" s="5"/>
      <c r="C78" s="4"/>
      <c r="D78" s="4"/>
      <c r="E78" s="4"/>
      <c r="F78" s="4"/>
      <c r="G78" s="4"/>
      <c r="H78" s="4"/>
      <c r="I78" s="4"/>
      <c r="J78" s="4"/>
      <c r="K78" s="4"/>
      <c r="L78" s="4"/>
      <c r="M78" s="4"/>
      <c r="N78" s="4"/>
      <c r="O78" s="4"/>
      <c r="P78" s="4"/>
      <c r="Q78" s="4"/>
      <c r="R78" s="4"/>
      <c r="S78" s="4"/>
      <c r="T78" s="4"/>
      <c r="U78" s="4"/>
      <c r="V78" s="4"/>
      <c r="W78" s="4"/>
    </row>
    <row r="79" spans="1:23" x14ac:dyDescent="0.15">
      <c r="C79" s="3"/>
      <c r="D79" s="3"/>
      <c r="E79" s="3"/>
      <c r="F79" s="3"/>
      <c r="G79" s="3"/>
      <c r="H79" s="3"/>
      <c r="I79" s="3"/>
      <c r="J79" s="3"/>
      <c r="K79" s="3"/>
      <c r="L79" s="3"/>
      <c r="M79" s="3"/>
      <c r="N79" s="3"/>
      <c r="O79" s="3"/>
      <c r="P79" s="3"/>
      <c r="Q79" s="3"/>
      <c r="R79" s="3"/>
      <c r="S79" s="3"/>
      <c r="T79" s="3"/>
      <c r="U79" s="3"/>
      <c r="V79" s="3"/>
      <c r="W79" s="3"/>
    </row>
    <row r="80" spans="1:23" x14ac:dyDescent="0.15">
      <c r="C80" s="3"/>
      <c r="D80" s="3"/>
      <c r="E80" s="3"/>
      <c r="F80" s="3"/>
      <c r="G80" s="3"/>
      <c r="H80" s="3"/>
      <c r="I80" s="3"/>
      <c r="J80" s="3"/>
      <c r="K80" s="3"/>
      <c r="L80" s="3"/>
      <c r="M80" s="3"/>
      <c r="N80" s="3"/>
      <c r="O80" s="3"/>
      <c r="P80" s="3"/>
      <c r="Q80" s="3"/>
      <c r="R80" s="3"/>
      <c r="S80" s="3"/>
      <c r="T80" s="3"/>
      <c r="U80" s="3"/>
      <c r="V80" s="3"/>
      <c r="W80" s="3"/>
    </row>
    <row r="81" spans="3:23" x14ac:dyDescent="0.15">
      <c r="C81" s="3"/>
      <c r="D81" s="3"/>
      <c r="E81" s="3"/>
      <c r="F81" s="3"/>
      <c r="G81" s="3"/>
      <c r="H81" s="3"/>
      <c r="I81" s="3"/>
      <c r="J81" s="3"/>
      <c r="K81" s="3"/>
      <c r="L81" s="3"/>
      <c r="M81" s="3"/>
      <c r="N81" s="3"/>
      <c r="O81" s="3"/>
      <c r="P81" s="3"/>
      <c r="Q81" s="3"/>
      <c r="R81" s="3"/>
      <c r="S81" s="3"/>
      <c r="T81" s="3"/>
      <c r="U81" s="3"/>
      <c r="V81" s="3"/>
      <c r="W81" s="3"/>
    </row>
    <row r="82" spans="3:23" x14ac:dyDescent="0.15">
      <c r="C82" s="3"/>
      <c r="D82" s="3"/>
      <c r="E82" s="3"/>
      <c r="F82" s="3"/>
      <c r="G82" s="3"/>
      <c r="H82" s="3"/>
      <c r="I82" s="3"/>
      <c r="J82" s="3"/>
      <c r="K82" s="3"/>
      <c r="L82" s="3"/>
      <c r="M82" s="3"/>
      <c r="N82" s="3"/>
      <c r="O82" s="3"/>
      <c r="P82" s="3"/>
      <c r="Q82" s="3"/>
      <c r="R82" s="3"/>
      <c r="S82" s="3"/>
      <c r="T82" s="3"/>
      <c r="U82" s="3"/>
      <c r="V82" s="3"/>
      <c r="W82" s="3"/>
    </row>
    <row r="83" spans="3:23" x14ac:dyDescent="0.15">
      <c r="C83" s="3"/>
      <c r="D83" s="3"/>
      <c r="E83" s="3"/>
      <c r="F83" s="3"/>
      <c r="G83" s="3"/>
      <c r="H83" s="3"/>
      <c r="I83" s="3"/>
      <c r="J83" s="3"/>
      <c r="K83" s="3"/>
      <c r="L83" s="3"/>
      <c r="M83" s="3"/>
      <c r="N83" s="3"/>
      <c r="O83" s="3"/>
      <c r="P83" s="3"/>
      <c r="Q83" s="3"/>
      <c r="R83" s="3"/>
      <c r="S83" s="3"/>
      <c r="T83" s="3"/>
      <c r="U83" s="3"/>
      <c r="V83" s="3"/>
      <c r="W83" s="3"/>
    </row>
    <row r="84" spans="3:23" x14ac:dyDescent="0.15">
      <c r="C84" s="3"/>
      <c r="D84" s="3"/>
      <c r="E84" s="3"/>
      <c r="F84" s="3"/>
      <c r="G84" s="3"/>
      <c r="H84" s="3"/>
      <c r="I84" s="3"/>
      <c r="J84" s="3"/>
      <c r="K84" s="3"/>
      <c r="L84" s="3"/>
      <c r="M84" s="3"/>
      <c r="N84" s="3"/>
      <c r="O84" s="3"/>
      <c r="P84" s="3"/>
      <c r="Q84" s="3"/>
      <c r="R84" s="3"/>
      <c r="S84" s="3"/>
      <c r="T84" s="3"/>
      <c r="U84" s="3"/>
      <c r="V84" s="3"/>
      <c r="W84" s="3"/>
    </row>
    <row r="85" spans="3:23" x14ac:dyDescent="0.15">
      <c r="C85" s="3"/>
      <c r="D85" s="3"/>
      <c r="E85" s="3"/>
      <c r="F85" s="3"/>
      <c r="G85" s="3"/>
      <c r="H85" s="3"/>
      <c r="I85" s="3"/>
      <c r="J85" s="3"/>
      <c r="K85" s="3"/>
      <c r="L85" s="3"/>
      <c r="M85" s="3"/>
      <c r="N85" s="3"/>
      <c r="O85" s="3"/>
      <c r="P85" s="3"/>
      <c r="Q85" s="3"/>
      <c r="R85" s="3"/>
      <c r="S85" s="3"/>
      <c r="T85" s="3"/>
      <c r="U85" s="3"/>
      <c r="V85" s="3"/>
      <c r="W85" s="3"/>
    </row>
    <row r="86" spans="3:23" x14ac:dyDescent="0.15">
      <c r="C86" s="3"/>
      <c r="D86" s="3"/>
      <c r="E86" s="3"/>
      <c r="F86" s="3"/>
      <c r="G86" s="3"/>
      <c r="H86" s="3"/>
      <c r="I86" s="3"/>
      <c r="J86" s="3"/>
      <c r="K86" s="3"/>
      <c r="L86" s="3"/>
      <c r="M86" s="3"/>
      <c r="N86" s="3"/>
      <c r="O86" s="3"/>
      <c r="P86" s="3"/>
      <c r="Q86" s="3"/>
      <c r="R86" s="3"/>
      <c r="S86" s="3"/>
      <c r="T86" s="3"/>
      <c r="U86" s="3"/>
      <c r="V86" s="3"/>
      <c r="W86" s="3"/>
    </row>
    <row r="87" spans="3:23" x14ac:dyDescent="0.15">
      <c r="C87" s="3"/>
      <c r="D87" s="3"/>
      <c r="E87" s="3"/>
      <c r="F87" s="3"/>
      <c r="G87" s="3"/>
      <c r="H87" s="3"/>
      <c r="I87" s="3"/>
      <c r="J87" s="3"/>
      <c r="K87" s="3"/>
      <c r="L87" s="3"/>
      <c r="M87" s="3"/>
      <c r="N87" s="3"/>
      <c r="O87" s="3"/>
      <c r="P87" s="3"/>
      <c r="Q87" s="3"/>
      <c r="R87" s="3"/>
      <c r="S87" s="3"/>
      <c r="T87" s="3"/>
      <c r="U87" s="3"/>
      <c r="V87" s="3"/>
      <c r="W87" s="3"/>
    </row>
    <row r="88" spans="3:23" x14ac:dyDescent="0.15">
      <c r="C88" s="3"/>
      <c r="D88" s="3"/>
      <c r="E88" s="3"/>
      <c r="F88" s="3"/>
      <c r="G88" s="3"/>
      <c r="H88" s="3"/>
      <c r="I88" s="3"/>
      <c r="J88" s="3"/>
      <c r="K88" s="3"/>
      <c r="L88" s="3"/>
      <c r="M88" s="3"/>
      <c r="N88" s="3"/>
      <c r="O88" s="3"/>
      <c r="P88" s="3"/>
      <c r="Q88" s="3"/>
      <c r="R88" s="3"/>
      <c r="S88" s="3"/>
      <c r="T88" s="3"/>
      <c r="U88" s="3"/>
      <c r="V88" s="3"/>
      <c r="W88" s="3"/>
    </row>
    <row r="89" spans="3:23" x14ac:dyDescent="0.15">
      <c r="C89" s="3"/>
      <c r="D89" s="3"/>
      <c r="E89" s="3"/>
      <c r="F89" s="3"/>
      <c r="G89" s="3"/>
      <c r="H89" s="3"/>
      <c r="I89" s="3"/>
      <c r="J89" s="3"/>
      <c r="K89" s="3"/>
      <c r="L89" s="3"/>
      <c r="M89" s="3"/>
      <c r="N89" s="3"/>
      <c r="O89" s="3"/>
      <c r="P89" s="3"/>
      <c r="Q89" s="3"/>
      <c r="R89" s="3"/>
      <c r="S89" s="3"/>
      <c r="T89" s="3"/>
      <c r="U89" s="3"/>
      <c r="V89" s="3"/>
      <c r="W89" s="3"/>
    </row>
    <row r="90" spans="3:23" x14ac:dyDescent="0.15">
      <c r="C90" s="3"/>
      <c r="D90" s="3"/>
      <c r="E90" s="3"/>
      <c r="F90" s="3"/>
      <c r="G90" s="3"/>
      <c r="H90" s="3"/>
      <c r="I90" s="3"/>
      <c r="J90" s="3"/>
      <c r="K90" s="3"/>
      <c r="L90" s="3"/>
      <c r="M90" s="3"/>
      <c r="N90" s="3"/>
      <c r="O90" s="3"/>
      <c r="P90" s="3"/>
      <c r="Q90" s="3"/>
      <c r="R90" s="3"/>
      <c r="S90" s="3"/>
      <c r="T90" s="3"/>
      <c r="U90" s="3"/>
      <c r="V90" s="3"/>
      <c r="W90" s="3"/>
    </row>
    <row r="91" spans="3:23" x14ac:dyDescent="0.15">
      <c r="C91" s="3"/>
      <c r="D91" s="3"/>
      <c r="E91" s="3"/>
      <c r="F91" s="3"/>
      <c r="G91" s="3"/>
      <c r="H91" s="3"/>
      <c r="I91" s="3"/>
      <c r="J91" s="3"/>
      <c r="K91" s="3"/>
      <c r="L91" s="3"/>
      <c r="M91" s="3"/>
      <c r="N91" s="3"/>
      <c r="O91" s="3"/>
      <c r="P91" s="3"/>
      <c r="Q91" s="3"/>
      <c r="R91" s="3"/>
      <c r="S91" s="3"/>
      <c r="T91" s="3"/>
      <c r="U91" s="3"/>
      <c r="V91" s="3"/>
      <c r="W91" s="3"/>
    </row>
    <row r="92" spans="3:23" x14ac:dyDescent="0.15">
      <c r="C92" s="3"/>
      <c r="D92" s="3"/>
      <c r="E92" s="3"/>
      <c r="F92" s="3"/>
      <c r="G92" s="3"/>
      <c r="H92" s="3"/>
      <c r="I92" s="3"/>
      <c r="J92" s="3"/>
      <c r="K92" s="3"/>
      <c r="L92" s="3"/>
      <c r="M92" s="3"/>
      <c r="N92" s="3"/>
      <c r="O92" s="3"/>
      <c r="P92" s="3"/>
      <c r="Q92" s="3"/>
      <c r="R92" s="3"/>
      <c r="S92" s="3"/>
      <c r="T92" s="3"/>
      <c r="U92" s="3"/>
      <c r="V92" s="3"/>
      <c r="W92" s="3"/>
    </row>
    <row r="93" spans="3:23" x14ac:dyDescent="0.15">
      <c r="C93" s="3"/>
      <c r="D93" s="3"/>
      <c r="E93" s="3"/>
      <c r="F93" s="3"/>
      <c r="G93" s="3"/>
      <c r="H93" s="3"/>
      <c r="I93" s="3"/>
      <c r="J93" s="3"/>
      <c r="K93" s="3"/>
      <c r="L93" s="3"/>
      <c r="M93" s="3"/>
      <c r="N93" s="3"/>
      <c r="O93" s="3"/>
      <c r="P93" s="3"/>
      <c r="Q93" s="3"/>
      <c r="R93" s="3"/>
      <c r="S93" s="3"/>
      <c r="T93" s="3"/>
      <c r="U93" s="3"/>
      <c r="V93" s="3"/>
      <c r="W93" s="3"/>
    </row>
    <row r="94" spans="3:23" x14ac:dyDescent="0.15">
      <c r="C94" s="3"/>
      <c r="D94" s="3"/>
      <c r="E94" s="3"/>
      <c r="F94" s="3"/>
      <c r="G94" s="3"/>
      <c r="H94" s="3"/>
      <c r="I94" s="3"/>
      <c r="J94" s="3"/>
      <c r="K94" s="3"/>
      <c r="L94" s="3"/>
      <c r="M94" s="3"/>
      <c r="N94" s="3"/>
      <c r="O94" s="3"/>
      <c r="P94" s="3"/>
      <c r="Q94" s="3"/>
      <c r="R94" s="3"/>
      <c r="S94" s="3"/>
      <c r="T94" s="3"/>
      <c r="U94" s="3"/>
      <c r="V94" s="3"/>
      <c r="W94" s="3"/>
    </row>
    <row r="95" spans="3:23" x14ac:dyDescent="0.15">
      <c r="C95" s="3"/>
      <c r="D95" s="3"/>
      <c r="E95" s="3"/>
      <c r="F95" s="3"/>
      <c r="G95" s="3"/>
      <c r="H95" s="3"/>
      <c r="I95" s="3"/>
      <c r="J95" s="3"/>
      <c r="K95" s="3"/>
      <c r="L95" s="3"/>
      <c r="M95" s="3"/>
      <c r="N95" s="3"/>
      <c r="O95" s="3"/>
      <c r="P95" s="3"/>
      <c r="Q95" s="3"/>
      <c r="R95" s="3"/>
      <c r="S95" s="3"/>
      <c r="T95" s="3"/>
      <c r="U95" s="3"/>
      <c r="V95" s="3"/>
      <c r="W95" s="3"/>
    </row>
    <row r="99" spans="3:23" ht="12.75" customHeight="1" x14ac:dyDescent="0.15">
      <c r="C99" s="5"/>
      <c r="D99" s="5"/>
      <c r="E99" s="5"/>
      <c r="F99" s="5"/>
      <c r="G99" s="5"/>
      <c r="H99" s="5"/>
      <c r="I99" s="5"/>
      <c r="J99" s="5"/>
      <c r="K99" s="5"/>
      <c r="L99" s="5"/>
      <c r="M99" s="5"/>
      <c r="N99" s="5"/>
      <c r="O99" s="5"/>
      <c r="P99" s="5"/>
      <c r="Q99" s="5"/>
      <c r="R99" s="5"/>
      <c r="S99" s="5"/>
      <c r="T99" s="5"/>
      <c r="U99" s="5"/>
      <c r="V99" s="5"/>
      <c r="W99" s="5"/>
    </row>
    <row r="100" spans="3:23" ht="12.75" customHeight="1" x14ac:dyDescent="0.15">
      <c r="C100" s="5"/>
      <c r="D100" s="5"/>
      <c r="E100" s="5"/>
      <c r="F100" s="5"/>
      <c r="G100" s="5"/>
      <c r="H100" s="5"/>
      <c r="I100" s="5"/>
      <c r="J100" s="5"/>
      <c r="K100" s="5"/>
      <c r="L100" s="5"/>
      <c r="M100" s="5"/>
      <c r="N100" s="5"/>
      <c r="O100" s="5"/>
      <c r="P100" s="5"/>
      <c r="Q100" s="5"/>
      <c r="R100" s="5"/>
      <c r="S100" s="5"/>
      <c r="T100" s="5"/>
      <c r="U100" s="5"/>
      <c r="V100" s="5"/>
      <c r="W100" s="5"/>
    </row>
    <row r="101" spans="3:23" ht="12.75" customHeight="1" x14ac:dyDescent="0.15">
      <c r="C101" s="5"/>
      <c r="D101" s="5"/>
      <c r="E101" s="5"/>
      <c r="F101" s="5"/>
      <c r="G101" s="5"/>
      <c r="H101" s="5"/>
      <c r="I101" s="5"/>
      <c r="J101" s="5"/>
      <c r="K101" s="5"/>
      <c r="L101" s="5"/>
      <c r="M101" s="5"/>
      <c r="N101" s="5"/>
      <c r="O101" s="5"/>
      <c r="P101" s="5"/>
      <c r="Q101" s="5"/>
      <c r="R101" s="5"/>
      <c r="S101" s="5"/>
      <c r="T101" s="5"/>
      <c r="U101" s="5"/>
      <c r="V101" s="5"/>
      <c r="W101" s="5"/>
    </row>
    <row r="102" spans="3:23" ht="12.75" customHeight="1" x14ac:dyDescent="0.15">
      <c r="C102" s="5"/>
      <c r="D102" s="5"/>
      <c r="E102" s="5"/>
      <c r="F102" s="5"/>
      <c r="G102" s="5"/>
      <c r="H102" s="5"/>
      <c r="I102" s="5"/>
      <c r="J102" s="5"/>
      <c r="K102" s="5"/>
      <c r="L102" s="5"/>
      <c r="M102" s="5"/>
      <c r="N102" s="5"/>
      <c r="O102" s="5"/>
      <c r="P102" s="5"/>
      <c r="Q102" s="5"/>
      <c r="R102" s="5"/>
      <c r="S102" s="5"/>
      <c r="T102" s="5"/>
      <c r="U102" s="5"/>
      <c r="V102" s="5"/>
      <c r="W102" s="5"/>
    </row>
    <row r="103" spans="3:23" ht="12.75" customHeight="1" x14ac:dyDescent="0.15">
      <c r="C103" s="5"/>
      <c r="D103" s="5"/>
      <c r="E103" s="5"/>
      <c r="F103" s="5"/>
      <c r="G103" s="5"/>
      <c r="H103" s="5"/>
      <c r="I103" s="5"/>
      <c r="J103" s="5"/>
      <c r="K103" s="5"/>
      <c r="L103" s="5"/>
      <c r="M103" s="5"/>
      <c r="N103" s="5"/>
      <c r="O103" s="5"/>
      <c r="P103" s="5"/>
      <c r="Q103" s="5"/>
      <c r="R103" s="5"/>
      <c r="S103" s="5"/>
      <c r="T103" s="5"/>
      <c r="U103" s="5"/>
      <c r="V103" s="5"/>
      <c r="W103" s="5"/>
    </row>
    <row r="104" spans="3:23" ht="12.75" customHeight="1" x14ac:dyDescent="0.15">
      <c r="C104" s="5"/>
      <c r="D104" s="5"/>
      <c r="E104" s="5"/>
      <c r="F104" s="5"/>
      <c r="G104" s="5"/>
      <c r="H104" s="5"/>
      <c r="I104" s="5"/>
      <c r="J104" s="5"/>
      <c r="K104" s="5"/>
      <c r="L104" s="5"/>
      <c r="M104" s="5"/>
      <c r="N104" s="5"/>
      <c r="O104" s="5"/>
      <c r="P104" s="5"/>
      <c r="Q104" s="5"/>
      <c r="R104" s="5"/>
      <c r="S104" s="5"/>
      <c r="T104" s="5"/>
      <c r="U104" s="5"/>
      <c r="V104" s="5"/>
      <c r="W104" s="5"/>
    </row>
    <row r="105" spans="3:23" ht="12.75" customHeight="1" x14ac:dyDescent="0.15">
      <c r="C105" s="5"/>
      <c r="D105" s="5"/>
      <c r="E105" s="5"/>
      <c r="F105" s="5"/>
      <c r="G105" s="5"/>
      <c r="H105" s="5"/>
      <c r="I105" s="5"/>
      <c r="J105" s="5"/>
      <c r="K105" s="5"/>
      <c r="L105" s="5"/>
      <c r="M105" s="5"/>
      <c r="N105" s="5"/>
      <c r="O105" s="5"/>
      <c r="P105" s="5"/>
      <c r="Q105" s="5"/>
      <c r="R105" s="5"/>
      <c r="S105" s="5"/>
      <c r="T105" s="5"/>
      <c r="U105" s="5"/>
      <c r="V105" s="5"/>
      <c r="W105" s="5"/>
    </row>
    <row r="106" spans="3:23" ht="12.75" customHeight="1" x14ac:dyDescent="0.15">
      <c r="C106" s="5"/>
      <c r="D106" s="5"/>
      <c r="E106" s="5"/>
      <c r="F106" s="5"/>
      <c r="G106" s="5"/>
      <c r="H106" s="5"/>
      <c r="I106" s="5"/>
      <c r="J106" s="5"/>
      <c r="K106" s="5"/>
      <c r="L106" s="5"/>
      <c r="M106" s="5"/>
      <c r="N106" s="5"/>
      <c r="O106" s="5"/>
      <c r="P106" s="5"/>
      <c r="Q106" s="5"/>
      <c r="R106" s="5"/>
      <c r="S106" s="5"/>
      <c r="T106" s="5"/>
      <c r="U106" s="5"/>
      <c r="V106" s="5"/>
      <c r="W106" s="5"/>
    </row>
    <row r="107" spans="3:23" ht="12.75" customHeight="1" x14ac:dyDescent="0.15">
      <c r="C107" s="5"/>
      <c r="D107" s="5"/>
      <c r="E107" s="5"/>
      <c r="F107" s="5"/>
      <c r="G107" s="5"/>
      <c r="H107" s="5"/>
      <c r="I107" s="5"/>
      <c r="J107" s="5"/>
      <c r="K107" s="5"/>
      <c r="L107" s="5"/>
      <c r="M107" s="5"/>
      <c r="N107" s="5"/>
      <c r="O107" s="5"/>
      <c r="P107" s="5"/>
      <c r="Q107" s="5"/>
      <c r="R107" s="5"/>
      <c r="S107" s="5"/>
      <c r="T107" s="5"/>
      <c r="U107" s="5"/>
      <c r="V107" s="5"/>
      <c r="W107" s="5"/>
    </row>
    <row r="108" spans="3:23" ht="12.75" customHeight="1" x14ac:dyDescent="0.15">
      <c r="C108" s="5"/>
      <c r="D108" s="5"/>
      <c r="E108" s="5"/>
      <c r="F108" s="5"/>
      <c r="G108" s="5"/>
      <c r="H108" s="5"/>
      <c r="I108" s="5"/>
      <c r="J108" s="5"/>
      <c r="K108" s="5"/>
      <c r="L108" s="5"/>
      <c r="M108" s="5"/>
      <c r="N108" s="5"/>
      <c r="O108" s="5"/>
      <c r="P108" s="5"/>
      <c r="Q108" s="5"/>
      <c r="R108" s="5"/>
      <c r="S108" s="5"/>
      <c r="T108" s="5"/>
      <c r="U108" s="5"/>
      <c r="V108" s="5"/>
      <c r="W108" s="5"/>
    </row>
    <row r="109" spans="3:23" ht="12.75" customHeight="1" x14ac:dyDescent="0.15">
      <c r="C109" s="5"/>
      <c r="D109" s="5"/>
      <c r="E109" s="5"/>
      <c r="F109" s="5"/>
      <c r="G109" s="5"/>
      <c r="H109" s="5"/>
      <c r="I109" s="5"/>
      <c r="J109" s="5"/>
      <c r="K109" s="5"/>
      <c r="L109" s="5"/>
      <c r="M109" s="5"/>
      <c r="N109" s="5"/>
      <c r="O109" s="5"/>
      <c r="P109" s="5"/>
      <c r="Q109" s="5"/>
      <c r="R109" s="5"/>
      <c r="S109" s="5"/>
      <c r="T109" s="5"/>
      <c r="U109" s="5"/>
      <c r="V109" s="5"/>
      <c r="W109" s="5"/>
    </row>
    <row r="110" spans="3:23" ht="12.75" customHeight="1" x14ac:dyDescent="0.15">
      <c r="C110" s="5"/>
      <c r="D110" s="5"/>
      <c r="E110" s="5"/>
      <c r="F110" s="5"/>
      <c r="G110" s="5"/>
      <c r="H110" s="5"/>
      <c r="I110" s="5"/>
      <c r="J110" s="5"/>
      <c r="K110" s="5"/>
      <c r="L110" s="5"/>
      <c r="M110" s="5"/>
      <c r="N110" s="5"/>
      <c r="O110" s="5"/>
      <c r="P110" s="5"/>
      <c r="Q110" s="5"/>
      <c r="R110" s="5"/>
      <c r="S110" s="5"/>
      <c r="T110" s="5"/>
      <c r="U110" s="5"/>
      <c r="V110" s="5"/>
      <c r="W110" s="5"/>
    </row>
    <row r="111" spans="3:23" ht="12.75" customHeight="1" x14ac:dyDescent="0.15">
      <c r="C111" s="5"/>
      <c r="D111" s="5"/>
      <c r="E111" s="5"/>
      <c r="F111" s="5"/>
      <c r="G111" s="5"/>
      <c r="H111" s="5"/>
      <c r="I111" s="5"/>
      <c r="J111" s="5"/>
      <c r="K111" s="5"/>
      <c r="L111" s="5"/>
      <c r="M111" s="5"/>
      <c r="N111" s="5"/>
      <c r="O111" s="5"/>
      <c r="P111" s="5"/>
      <c r="Q111" s="5"/>
      <c r="R111" s="5"/>
      <c r="S111" s="5"/>
      <c r="T111" s="5"/>
      <c r="U111" s="5"/>
      <c r="V111" s="5"/>
      <c r="W111" s="5"/>
    </row>
    <row r="112" spans="3:23" ht="12.75" customHeight="1" x14ac:dyDescent="0.15">
      <c r="C112" s="5"/>
      <c r="D112" s="5"/>
      <c r="E112" s="5"/>
      <c r="F112" s="5"/>
      <c r="G112" s="5"/>
      <c r="H112" s="5"/>
      <c r="I112" s="5"/>
      <c r="J112" s="5"/>
      <c r="K112" s="5"/>
      <c r="L112" s="5"/>
      <c r="M112" s="5"/>
      <c r="N112" s="5"/>
      <c r="O112" s="5"/>
      <c r="P112" s="5"/>
      <c r="Q112" s="5"/>
      <c r="R112" s="5"/>
      <c r="S112" s="5"/>
      <c r="T112" s="5"/>
      <c r="U112" s="5"/>
      <c r="V112" s="5"/>
      <c r="W112" s="5"/>
    </row>
    <row r="113" spans="3:23" ht="12.75" customHeight="1" x14ac:dyDescent="0.15">
      <c r="C113" s="5"/>
      <c r="D113" s="5"/>
      <c r="E113" s="5"/>
      <c r="F113" s="5"/>
      <c r="G113" s="5"/>
      <c r="H113" s="5"/>
      <c r="I113" s="5"/>
      <c r="J113" s="5"/>
      <c r="K113" s="5"/>
      <c r="L113" s="5"/>
      <c r="M113" s="5"/>
      <c r="N113" s="5"/>
      <c r="O113" s="5"/>
      <c r="P113" s="5"/>
      <c r="Q113" s="5"/>
      <c r="R113" s="5"/>
      <c r="S113" s="5"/>
      <c r="T113" s="5"/>
      <c r="U113" s="5"/>
      <c r="V113" s="5"/>
      <c r="W113" s="5"/>
    </row>
    <row r="114" spans="3:23" ht="12.75" customHeight="1" x14ac:dyDescent="0.15">
      <c r="C114" s="5"/>
      <c r="D114" s="5"/>
      <c r="E114" s="5"/>
      <c r="F114" s="5"/>
      <c r="G114" s="5"/>
      <c r="H114" s="5"/>
      <c r="I114" s="5"/>
      <c r="J114" s="5"/>
      <c r="K114" s="5"/>
      <c r="L114" s="5"/>
      <c r="M114" s="5"/>
      <c r="N114" s="5"/>
      <c r="O114" s="5"/>
      <c r="P114" s="5"/>
      <c r="Q114" s="5"/>
      <c r="R114" s="5"/>
      <c r="S114" s="5"/>
      <c r="T114" s="5"/>
      <c r="U114" s="5"/>
      <c r="V114" s="5"/>
      <c r="W114" s="5"/>
    </row>
    <row r="115" spans="3:23" ht="12.75" customHeight="1" x14ac:dyDescent="0.15">
      <c r="C115" s="5"/>
      <c r="D115" s="5"/>
      <c r="E115" s="5"/>
      <c r="F115" s="5"/>
      <c r="G115" s="5"/>
      <c r="H115" s="5"/>
      <c r="I115" s="5"/>
      <c r="J115" s="5"/>
      <c r="K115" s="5"/>
      <c r="L115" s="5"/>
      <c r="M115" s="5"/>
      <c r="N115" s="5"/>
      <c r="O115" s="5"/>
      <c r="P115" s="5"/>
      <c r="Q115" s="5"/>
      <c r="R115" s="5"/>
      <c r="S115" s="5"/>
      <c r="T115" s="5"/>
      <c r="U115" s="5"/>
      <c r="V115" s="5"/>
      <c r="W115" s="5"/>
    </row>
    <row r="116" spans="3:23" ht="12.75" customHeight="1" x14ac:dyDescent="0.15">
      <c r="C116" s="5"/>
      <c r="D116" s="5"/>
      <c r="E116" s="5"/>
      <c r="F116" s="5"/>
      <c r="G116" s="5"/>
      <c r="H116" s="5"/>
      <c r="I116" s="5"/>
      <c r="J116" s="5"/>
      <c r="K116" s="5"/>
      <c r="L116" s="5"/>
      <c r="M116" s="5"/>
      <c r="N116" s="5"/>
      <c r="O116" s="5"/>
      <c r="P116" s="5"/>
      <c r="Q116" s="5"/>
      <c r="R116" s="5"/>
      <c r="S116" s="5"/>
      <c r="T116" s="5"/>
      <c r="U116" s="5"/>
      <c r="V116" s="5"/>
      <c r="W116" s="5"/>
    </row>
    <row r="117" spans="3:23" ht="12.75" customHeight="1" x14ac:dyDescent="0.15">
      <c r="C117" s="5"/>
      <c r="D117" s="5"/>
      <c r="E117" s="5"/>
      <c r="F117" s="5"/>
      <c r="G117" s="5"/>
      <c r="H117" s="5"/>
      <c r="I117" s="5"/>
      <c r="J117" s="5"/>
      <c r="K117" s="5"/>
      <c r="L117" s="5"/>
      <c r="M117" s="5"/>
      <c r="N117" s="5"/>
      <c r="O117" s="5"/>
      <c r="P117" s="5"/>
      <c r="Q117" s="5"/>
      <c r="R117" s="5"/>
      <c r="S117" s="5"/>
      <c r="T117" s="5"/>
      <c r="U117" s="5"/>
      <c r="V117" s="5"/>
      <c r="W117" s="5"/>
    </row>
    <row r="118" spans="3:23" ht="12.75" customHeight="1" x14ac:dyDescent="0.15">
      <c r="C118" s="5"/>
      <c r="D118" s="5"/>
      <c r="E118" s="5"/>
      <c r="F118" s="5"/>
      <c r="G118" s="5"/>
      <c r="H118" s="5"/>
      <c r="I118" s="5"/>
      <c r="J118" s="5"/>
      <c r="K118" s="5"/>
      <c r="L118" s="5"/>
      <c r="M118" s="5"/>
      <c r="N118" s="5"/>
      <c r="O118" s="5"/>
      <c r="P118" s="5"/>
      <c r="Q118" s="5"/>
      <c r="R118" s="5"/>
      <c r="S118" s="5"/>
      <c r="T118" s="5"/>
      <c r="U118" s="5"/>
      <c r="V118" s="5"/>
      <c r="W118" s="5"/>
    </row>
    <row r="119" spans="3:23" ht="12.75" customHeight="1" x14ac:dyDescent="0.15">
      <c r="C119" s="5"/>
      <c r="D119" s="5"/>
      <c r="E119" s="5"/>
      <c r="F119" s="5"/>
      <c r="G119" s="5"/>
      <c r="H119" s="5"/>
      <c r="I119" s="5"/>
      <c r="J119" s="5"/>
      <c r="K119" s="5"/>
      <c r="L119" s="5"/>
      <c r="M119" s="5"/>
      <c r="N119" s="5"/>
      <c r="O119" s="5"/>
      <c r="P119" s="5"/>
      <c r="Q119" s="5"/>
      <c r="R119" s="5"/>
      <c r="S119" s="5"/>
      <c r="T119" s="5"/>
      <c r="U119" s="5"/>
      <c r="V119" s="5"/>
      <c r="W119" s="5"/>
    </row>
    <row r="120" spans="3:23" ht="12.75" customHeight="1" x14ac:dyDescent="0.15">
      <c r="C120" s="5"/>
      <c r="D120" s="5"/>
      <c r="E120" s="5"/>
      <c r="F120" s="5"/>
      <c r="G120" s="5"/>
      <c r="H120" s="5"/>
      <c r="I120" s="5"/>
      <c r="J120" s="5"/>
      <c r="K120" s="5"/>
      <c r="L120" s="5"/>
      <c r="M120" s="5"/>
      <c r="N120" s="5"/>
      <c r="O120" s="5"/>
      <c r="P120" s="5"/>
      <c r="Q120" s="5"/>
      <c r="R120" s="5"/>
      <c r="S120" s="5"/>
      <c r="T120" s="5"/>
      <c r="U120" s="5"/>
      <c r="V120" s="5"/>
      <c r="W120" s="5"/>
    </row>
    <row r="121" spans="3:23" ht="12.75" customHeight="1" x14ac:dyDescent="0.15">
      <c r="C121" s="5"/>
      <c r="D121" s="5"/>
      <c r="E121" s="5"/>
      <c r="F121" s="5"/>
      <c r="G121" s="5"/>
      <c r="H121" s="5"/>
      <c r="I121" s="5"/>
      <c r="J121" s="5"/>
      <c r="K121" s="5"/>
      <c r="L121" s="5"/>
      <c r="M121" s="5"/>
      <c r="N121" s="5"/>
      <c r="O121" s="5"/>
      <c r="P121" s="5"/>
      <c r="Q121" s="5"/>
      <c r="R121" s="5"/>
      <c r="S121" s="5"/>
      <c r="T121" s="5"/>
      <c r="U121" s="5"/>
      <c r="V121" s="5"/>
      <c r="W121" s="5"/>
    </row>
  </sheetData>
  <sheetProtection password="8C52" sheet="1" objects="1" scenarios="1"/>
  <mergeCells count="73">
    <mergeCell ref="C18:G19"/>
    <mergeCell ref="H18:N19"/>
    <mergeCell ref="O18:S19"/>
    <mergeCell ref="T18:W19"/>
    <mergeCell ref="C2:E3"/>
    <mergeCell ref="F2:I3"/>
    <mergeCell ref="U2:W3"/>
    <mergeCell ref="C8:L9"/>
    <mergeCell ref="C14:G15"/>
    <mergeCell ref="H14:W15"/>
    <mergeCell ref="C16:G17"/>
    <mergeCell ref="H16:W17"/>
    <mergeCell ref="L2:M3"/>
    <mergeCell ref="N2:P3"/>
    <mergeCell ref="Q2:S3"/>
    <mergeCell ref="C30:G31"/>
    <mergeCell ref="C24:E27"/>
    <mergeCell ref="F24:W27"/>
    <mergeCell ref="R32:R33"/>
    <mergeCell ref="Q32:Q33"/>
    <mergeCell ref="N32:O33"/>
    <mergeCell ref="P32:P33"/>
    <mergeCell ref="F28:W29"/>
    <mergeCell ref="C32:G33"/>
    <mergeCell ref="M32:M33"/>
    <mergeCell ref="C41:G42"/>
    <mergeCell ref="C53:W74"/>
    <mergeCell ref="C75:E76"/>
    <mergeCell ref="F75:W76"/>
    <mergeCell ref="C28:E29"/>
    <mergeCell ref="T32:V33"/>
    <mergeCell ref="S32:S33"/>
    <mergeCell ref="W32:W33"/>
    <mergeCell ref="H30:I31"/>
    <mergeCell ref="J30:J31"/>
    <mergeCell ref="K30:K31"/>
    <mergeCell ref="L30:L31"/>
    <mergeCell ref="M30:M31"/>
    <mergeCell ref="N30:P31"/>
    <mergeCell ref="Q30:Q31"/>
    <mergeCell ref="H32:I33"/>
    <mergeCell ref="C51:W52"/>
    <mergeCell ref="T34:U35"/>
    <mergeCell ref="V34:W35"/>
    <mergeCell ref="C36:G37"/>
    <mergeCell ref="C34:G35"/>
    <mergeCell ref="H36:L37"/>
    <mergeCell ref="M36:Q37"/>
    <mergeCell ref="R36:W37"/>
    <mergeCell ref="C43:G47"/>
    <mergeCell ref="H43:W47"/>
    <mergeCell ref="C48:G49"/>
    <mergeCell ref="H48:W49"/>
    <mergeCell ref="C39:G40"/>
    <mergeCell ref="H39:O40"/>
    <mergeCell ref="P39:W40"/>
    <mergeCell ref="H41:W42"/>
    <mergeCell ref="A1:E1"/>
    <mergeCell ref="R9:T10"/>
    <mergeCell ref="U9:W10"/>
    <mergeCell ref="H34:I35"/>
    <mergeCell ref="J34:J35"/>
    <mergeCell ref="K34:K35"/>
    <mergeCell ref="L34:L35"/>
    <mergeCell ref="K32:K33"/>
    <mergeCell ref="L32:L33"/>
    <mergeCell ref="J32:J33"/>
    <mergeCell ref="C20:E21"/>
    <mergeCell ref="F20:G21"/>
    <mergeCell ref="H20:W21"/>
    <mergeCell ref="C22:E23"/>
    <mergeCell ref="F22:G23"/>
    <mergeCell ref="H22:W23"/>
  </mergeCells>
  <phoneticPr fontId="7"/>
  <conditionalFormatting sqref="Q9:Q10">
    <cfRule type="expression" dxfId="2" priority="2">
      <formula>$Q$9="特別枠"</formula>
    </cfRule>
  </conditionalFormatting>
  <conditionalFormatting sqref="R9:T10">
    <cfRule type="expression" dxfId="1" priority="1">
      <formula>$R$9="特別枠"</formula>
    </cfRule>
  </conditionalFormatting>
  <hyperlinks>
    <hyperlink ref="A1" location="入力シート!A1" display="「入力シート」へ戻る"/>
  </hyperlinks>
  <printOptions horizontalCentered="1"/>
  <pageMargins left="0.70866141732283461" right="0.70866141732283461" top="0.74803149606299213" bottom="0.74803149606299213" header="0.31496062992125984" footer="0.31496062992125984"/>
  <pageSetup paperSize="9" scale="79" orientation="portrait" r:id="rId1"/>
  <headerFooter>
    <oddHeader>&amp;R&amp;"ＭＳ Ｐゴシック,標準"&amp;14　</oddHeader>
    <oddFooter>&amp;C&amp;P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showGridLines="0" view="pageBreakPreview" zoomScale="98" zoomScaleNormal="100" zoomScaleSheetLayoutView="98" workbookViewId="0">
      <selection activeCell="D4" sqref="D4"/>
    </sheetView>
  </sheetViews>
  <sheetFormatPr defaultRowHeight="13.5" x14ac:dyDescent="0.15"/>
  <cols>
    <col min="1" max="1" width="14.5" style="339" customWidth="1"/>
    <col min="2" max="2" width="17.375" style="339" customWidth="1"/>
    <col min="3" max="3" width="40.25" style="340" customWidth="1"/>
    <col min="4" max="255" width="9" style="340"/>
    <col min="256" max="256" width="9.75" style="340" customWidth="1"/>
    <col min="257" max="257" width="22.875" style="340" customWidth="1"/>
    <col min="258" max="258" width="9" style="340"/>
    <col min="259" max="259" width="38.75" style="340" customWidth="1"/>
    <col min="260" max="511" width="9" style="340"/>
    <col min="512" max="512" width="9.75" style="340" customWidth="1"/>
    <col min="513" max="513" width="22.875" style="340" customWidth="1"/>
    <col min="514" max="514" width="9" style="340"/>
    <col min="515" max="515" width="38.75" style="340" customWidth="1"/>
    <col min="516" max="767" width="9" style="340"/>
    <col min="768" max="768" width="9.75" style="340" customWidth="1"/>
    <col min="769" max="769" width="22.875" style="340" customWidth="1"/>
    <col min="770" max="770" width="9" style="340"/>
    <col min="771" max="771" width="38.75" style="340" customWidth="1"/>
    <col min="772" max="1023" width="9" style="340"/>
    <col min="1024" max="1024" width="9.75" style="340" customWidth="1"/>
    <col min="1025" max="1025" width="22.875" style="340" customWidth="1"/>
    <col min="1026" max="1026" width="9" style="340"/>
    <col min="1027" max="1027" width="38.75" style="340" customWidth="1"/>
    <col min="1028" max="1279" width="9" style="340"/>
    <col min="1280" max="1280" width="9.75" style="340" customWidth="1"/>
    <col min="1281" max="1281" width="22.875" style="340" customWidth="1"/>
    <col min="1282" max="1282" width="9" style="340"/>
    <col min="1283" max="1283" width="38.75" style="340" customWidth="1"/>
    <col min="1284" max="1535" width="9" style="340"/>
    <col min="1536" max="1536" width="9.75" style="340" customWidth="1"/>
    <col min="1537" max="1537" width="22.875" style="340" customWidth="1"/>
    <col min="1538" max="1538" width="9" style="340"/>
    <col min="1539" max="1539" width="38.75" style="340" customWidth="1"/>
    <col min="1540" max="1791" width="9" style="340"/>
    <col min="1792" max="1792" width="9.75" style="340" customWidth="1"/>
    <col min="1793" max="1793" width="22.875" style="340" customWidth="1"/>
    <col min="1794" max="1794" width="9" style="340"/>
    <col min="1795" max="1795" width="38.75" style="340" customWidth="1"/>
    <col min="1796" max="2047" width="9" style="340"/>
    <col min="2048" max="2048" width="9.75" style="340" customWidth="1"/>
    <col min="2049" max="2049" width="22.875" style="340" customWidth="1"/>
    <col min="2050" max="2050" width="9" style="340"/>
    <col min="2051" max="2051" width="38.75" style="340" customWidth="1"/>
    <col min="2052" max="2303" width="9" style="340"/>
    <col min="2304" max="2304" width="9.75" style="340" customWidth="1"/>
    <col min="2305" max="2305" width="22.875" style="340" customWidth="1"/>
    <col min="2306" max="2306" width="9" style="340"/>
    <col min="2307" max="2307" width="38.75" style="340" customWidth="1"/>
    <col min="2308" max="2559" width="9" style="340"/>
    <col min="2560" max="2560" width="9.75" style="340" customWidth="1"/>
    <col min="2561" max="2561" width="22.875" style="340" customWidth="1"/>
    <col min="2562" max="2562" width="9" style="340"/>
    <col min="2563" max="2563" width="38.75" style="340" customWidth="1"/>
    <col min="2564" max="2815" width="9" style="340"/>
    <col min="2816" max="2816" width="9.75" style="340" customWidth="1"/>
    <col min="2817" max="2817" width="22.875" style="340" customWidth="1"/>
    <col min="2818" max="2818" width="9" style="340"/>
    <col min="2819" max="2819" width="38.75" style="340" customWidth="1"/>
    <col min="2820" max="3071" width="9" style="340"/>
    <col min="3072" max="3072" width="9.75" style="340" customWidth="1"/>
    <col min="3073" max="3073" width="22.875" style="340" customWidth="1"/>
    <col min="3074" max="3074" width="9" style="340"/>
    <col min="3075" max="3075" width="38.75" style="340" customWidth="1"/>
    <col min="3076" max="3327" width="9" style="340"/>
    <col min="3328" max="3328" width="9.75" style="340" customWidth="1"/>
    <col min="3329" max="3329" width="22.875" style="340" customWidth="1"/>
    <col min="3330" max="3330" width="9" style="340"/>
    <col min="3331" max="3331" width="38.75" style="340" customWidth="1"/>
    <col min="3332" max="3583" width="9" style="340"/>
    <col min="3584" max="3584" width="9.75" style="340" customWidth="1"/>
    <col min="3585" max="3585" width="22.875" style="340" customWidth="1"/>
    <col min="3586" max="3586" width="9" style="340"/>
    <col min="3587" max="3587" width="38.75" style="340" customWidth="1"/>
    <col min="3588" max="3839" width="9" style="340"/>
    <col min="3840" max="3840" width="9.75" style="340" customWidth="1"/>
    <col min="3841" max="3841" width="22.875" style="340" customWidth="1"/>
    <col min="3842" max="3842" width="9" style="340"/>
    <col min="3843" max="3843" width="38.75" style="340" customWidth="1"/>
    <col min="3844" max="4095" width="9" style="340"/>
    <col min="4096" max="4096" width="9.75" style="340" customWidth="1"/>
    <col min="4097" max="4097" width="22.875" style="340" customWidth="1"/>
    <col min="4098" max="4098" width="9" style="340"/>
    <col min="4099" max="4099" width="38.75" style="340" customWidth="1"/>
    <col min="4100" max="4351" width="9" style="340"/>
    <col min="4352" max="4352" width="9.75" style="340" customWidth="1"/>
    <col min="4353" max="4353" width="22.875" style="340" customWidth="1"/>
    <col min="4354" max="4354" width="9" style="340"/>
    <col min="4355" max="4355" width="38.75" style="340" customWidth="1"/>
    <col min="4356" max="4607" width="9" style="340"/>
    <col min="4608" max="4608" width="9.75" style="340" customWidth="1"/>
    <col min="4609" max="4609" width="22.875" style="340" customWidth="1"/>
    <col min="4610" max="4610" width="9" style="340"/>
    <col min="4611" max="4611" width="38.75" style="340" customWidth="1"/>
    <col min="4612" max="4863" width="9" style="340"/>
    <col min="4864" max="4864" width="9.75" style="340" customWidth="1"/>
    <col min="4865" max="4865" width="22.875" style="340" customWidth="1"/>
    <col min="4866" max="4866" width="9" style="340"/>
    <col min="4867" max="4867" width="38.75" style="340" customWidth="1"/>
    <col min="4868" max="5119" width="9" style="340"/>
    <col min="5120" max="5120" width="9.75" style="340" customWidth="1"/>
    <col min="5121" max="5121" width="22.875" style="340" customWidth="1"/>
    <col min="5122" max="5122" width="9" style="340"/>
    <col min="5123" max="5123" width="38.75" style="340" customWidth="1"/>
    <col min="5124" max="5375" width="9" style="340"/>
    <col min="5376" max="5376" width="9.75" style="340" customWidth="1"/>
    <col min="5377" max="5377" width="22.875" style="340" customWidth="1"/>
    <col min="5378" max="5378" width="9" style="340"/>
    <col min="5379" max="5379" width="38.75" style="340" customWidth="1"/>
    <col min="5380" max="5631" width="9" style="340"/>
    <col min="5632" max="5632" width="9.75" style="340" customWidth="1"/>
    <col min="5633" max="5633" width="22.875" style="340" customWidth="1"/>
    <col min="5634" max="5634" width="9" style="340"/>
    <col min="5635" max="5635" width="38.75" style="340" customWidth="1"/>
    <col min="5636" max="5887" width="9" style="340"/>
    <col min="5888" max="5888" width="9.75" style="340" customWidth="1"/>
    <col min="5889" max="5889" width="22.875" style="340" customWidth="1"/>
    <col min="5890" max="5890" width="9" style="340"/>
    <col min="5891" max="5891" width="38.75" style="340" customWidth="1"/>
    <col min="5892" max="6143" width="9" style="340"/>
    <col min="6144" max="6144" width="9.75" style="340" customWidth="1"/>
    <col min="6145" max="6145" width="22.875" style="340" customWidth="1"/>
    <col min="6146" max="6146" width="9" style="340"/>
    <col min="6147" max="6147" width="38.75" style="340" customWidth="1"/>
    <col min="6148" max="6399" width="9" style="340"/>
    <col min="6400" max="6400" width="9.75" style="340" customWidth="1"/>
    <col min="6401" max="6401" width="22.875" style="340" customWidth="1"/>
    <col min="6402" max="6402" width="9" style="340"/>
    <col min="6403" max="6403" width="38.75" style="340" customWidth="1"/>
    <col min="6404" max="6655" width="9" style="340"/>
    <col min="6656" max="6656" width="9.75" style="340" customWidth="1"/>
    <col min="6657" max="6657" width="22.875" style="340" customWidth="1"/>
    <col min="6658" max="6658" width="9" style="340"/>
    <col min="6659" max="6659" width="38.75" style="340" customWidth="1"/>
    <col min="6660" max="6911" width="9" style="340"/>
    <col min="6912" max="6912" width="9.75" style="340" customWidth="1"/>
    <col min="6913" max="6913" width="22.875" style="340" customWidth="1"/>
    <col min="6914" max="6914" width="9" style="340"/>
    <col min="6915" max="6915" width="38.75" style="340" customWidth="1"/>
    <col min="6916" max="7167" width="9" style="340"/>
    <col min="7168" max="7168" width="9.75" style="340" customWidth="1"/>
    <col min="7169" max="7169" width="22.875" style="340" customWidth="1"/>
    <col min="7170" max="7170" width="9" style="340"/>
    <col min="7171" max="7171" width="38.75" style="340" customWidth="1"/>
    <col min="7172" max="7423" width="9" style="340"/>
    <col min="7424" max="7424" width="9.75" style="340" customWidth="1"/>
    <col min="7425" max="7425" width="22.875" style="340" customWidth="1"/>
    <col min="7426" max="7426" width="9" style="340"/>
    <col min="7427" max="7427" width="38.75" style="340" customWidth="1"/>
    <col min="7428" max="7679" width="9" style="340"/>
    <col min="7680" max="7680" width="9.75" style="340" customWidth="1"/>
    <col min="7681" max="7681" width="22.875" style="340" customWidth="1"/>
    <col min="7682" max="7682" width="9" style="340"/>
    <col min="7683" max="7683" width="38.75" style="340" customWidth="1"/>
    <col min="7684" max="7935" width="9" style="340"/>
    <col min="7936" max="7936" width="9.75" style="340" customWidth="1"/>
    <col min="7937" max="7937" width="22.875" style="340" customWidth="1"/>
    <col min="7938" max="7938" width="9" style="340"/>
    <col min="7939" max="7939" width="38.75" style="340" customWidth="1"/>
    <col min="7940" max="8191" width="9" style="340"/>
    <col min="8192" max="8192" width="9.75" style="340" customWidth="1"/>
    <col min="8193" max="8193" width="22.875" style="340" customWidth="1"/>
    <col min="8194" max="8194" width="9" style="340"/>
    <col min="8195" max="8195" width="38.75" style="340" customWidth="1"/>
    <col min="8196" max="8447" width="9" style="340"/>
    <col min="8448" max="8448" width="9.75" style="340" customWidth="1"/>
    <col min="8449" max="8449" width="22.875" style="340" customWidth="1"/>
    <col min="8450" max="8450" width="9" style="340"/>
    <col min="8451" max="8451" width="38.75" style="340" customWidth="1"/>
    <col min="8452" max="8703" width="9" style="340"/>
    <col min="8704" max="8704" width="9.75" style="340" customWidth="1"/>
    <col min="8705" max="8705" width="22.875" style="340" customWidth="1"/>
    <col min="8706" max="8706" width="9" style="340"/>
    <col min="8707" max="8707" width="38.75" style="340" customWidth="1"/>
    <col min="8708" max="8959" width="9" style="340"/>
    <col min="8960" max="8960" width="9.75" style="340" customWidth="1"/>
    <col min="8961" max="8961" width="22.875" style="340" customWidth="1"/>
    <col min="8962" max="8962" width="9" style="340"/>
    <col min="8963" max="8963" width="38.75" style="340" customWidth="1"/>
    <col min="8964" max="9215" width="9" style="340"/>
    <col min="9216" max="9216" width="9.75" style="340" customWidth="1"/>
    <col min="9217" max="9217" width="22.875" style="340" customWidth="1"/>
    <col min="9218" max="9218" width="9" style="340"/>
    <col min="9219" max="9219" width="38.75" style="340" customWidth="1"/>
    <col min="9220" max="9471" width="9" style="340"/>
    <col min="9472" max="9472" width="9.75" style="340" customWidth="1"/>
    <col min="9473" max="9473" width="22.875" style="340" customWidth="1"/>
    <col min="9474" max="9474" width="9" style="340"/>
    <col min="9475" max="9475" width="38.75" style="340" customWidth="1"/>
    <col min="9476" max="9727" width="9" style="340"/>
    <col min="9728" max="9728" width="9.75" style="340" customWidth="1"/>
    <col min="9729" max="9729" width="22.875" style="340" customWidth="1"/>
    <col min="9730" max="9730" width="9" style="340"/>
    <col min="9731" max="9731" width="38.75" style="340" customWidth="1"/>
    <col min="9732" max="9983" width="9" style="340"/>
    <col min="9984" max="9984" width="9.75" style="340" customWidth="1"/>
    <col min="9985" max="9985" width="22.875" style="340" customWidth="1"/>
    <col min="9986" max="9986" width="9" style="340"/>
    <col min="9987" max="9987" width="38.75" style="340" customWidth="1"/>
    <col min="9988" max="10239" width="9" style="340"/>
    <col min="10240" max="10240" width="9.75" style="340" customWidth="1"/>
    <col min="10241" max="10241" width="22.875" style="340" customWidth="1"/>
    <col min="10242" max="10242" width="9" style="340"/>
    <col min="10243" max="10243" width="38.75" style="340" customWidth="1"/>
    <col min="10244" max="10495" width="9" style="340"/>
    <col min="10496" max="10496" width="9.75" style="340" customWidth="1"/>
    <col min="10497" max="10497" width="22.875" style="340" customWidth="1"/>
    <col min="10498" max="10498" width="9" style="340"/>
    <col min="10499" max="10499" width="38.75" style="340" customWidth="1"/>
    <col min="10500" max="10751" width="9" style="340"/>
    <col min="10752" max="10752" width="9.75" style="340" customWidth="1"/>
    <col min="10753" max="10753" width="22.875" style="340" customWidth="1"/>
    <col min="10754" max="10754" width="9" style="340"/>
    <col min="10755" max="10755" width="38.75" style="340" customWidth="1"/>
    <col min="10756" max="11007" width="9" style="340"/>
    <col min="11008" max="11008" width="9.75" style="340" customWidth="1"/>
    <col min="11009" max="11009" width="22.875" style="340" customWidth="1"/>
    <col min="11010" max="11010" width="9" style="340"/>
    <col min="11011" max="11011" width="38.75" style="340" customWidth="1"/>
    <col min="11012" max="11263" width="9" style="340"/>
    <col min="11264" max="11264" width="9.75" style="340" customWidth="1"/>
    <col min="11265" max="11265" width="22.875" style="340" customWidth="1"/>
    <col min="11266" max="11266" width="9" style="340"/>
    <col min="11267" max="11267" width="38.75" style="340" customWidth="1"/>
    <col min="11268" max="11519" width="9" style="340"/>
    <col min="11520" max="11520" width="9.75" style="340" customWidth="1"/>
    <col min="11521" max="11521" width="22.875" style="340" customWidth="1"/>
    <col min="11522" max="11522" width="9" style="340"/>
    <col min="11523" max="11523" width="38.75" style="340" customWidth="1"/>
    <col min="11524" max="11775" width="9" style="340"/>
    <col min="11776" max="11776" width="9.75" style="340" customWidth="1"/>
    <col min="11777" max="11777" width="22.875" style="340" customWidth="1"/>
    <col min="11778" max="11778" width="9" style="340"/>
    <col min="11779" max="11779" width="38.75" style="340" customWidth="1"/>
    <col min="11780" max="12031" width="9" style="340"/>
    <col min="12032" max="12032" width="9.75" style="340" customWidth="1"/>
    <col min="12033" max="12033" width="22.875" style="340" customWidth="1"/>
    <col min="12034" max="12034" width="9" style="340"/>
    <col min="12035" max="12035" width="38.75" style="340" customWidth="1"/>
    <col min="12036" max="12287" width="9" style="340"/>
    <col min="12288" max="12288" width="9.75" style="340" customWidth="1"/>
    <col min="12289" max="12289" width="22.875" style="340" customWidth="1"/>
    <col min="12290" max="12290" width="9" style="340"/>
    <col min="12291" max="12291" width="38.75" style="340" customWidth="1"/>
    <col min="12292" max="12543" width="9" style="340"/>
    <col min="12544" max="12544" width="9.75" style="340" customWidth="1"/>
    <col min="12545" max="12545" width="22.875" style="340" customWidth="1"/>
    <col min="12546" max="12546" width="9" style="340"/>
    <col min="12547" max="12547" width="38.75" style="340" customWidth="1"/>
    <col min="12548" max="12799" width="9" style="340"/>
    <col min="12800" max="12800" width="9.75" style="340" customWidth="1"/>
    <col min="12801" max="12801" width="22.875" style="340" customWidth="1"/>
    <col min="12802" max="12802" width="9" style="340"/>
    <col min="12803" max="12803" width="38.75" style="340" customWidth="1"/>
    <col min="12804" max="13055" width="9" style="340"/>
    <col min="13056" max="13056" width="9.75" style="340" customWidth="1"/>
    <col min="13057" max="13057" width="22.875" style="340" customWidth="1"/>
    <col min="13058" max="13058" width="9" style="340"/>
    <col min="13059" max="13059" width="38.75" style="340" customWidth="1"/>
    <col min="13060" max="13311" width="9" style="340"/>
    <col min="13312" max="13312" width="9.75" style="340" customWidth="1"/>
    <col min="13313" max="13313" width="22.875" style="340" customWidth="1"/>
    <col min="13314" max="13314" width="9" style="340"/>
    <col min="13315" max="13315" width="38.75" style="340" customWidth="1"/>
    <col min="13316" max="13567" width="9" style="340"/>
    <col min="13568" max="13568" width="9.75" style="340" customWidth="1"/>
    <col min="13569" max="13569" width="22.875" style="340" customWidth="1"/>
    <col min="13570" max="13570" width="9" style="340"/>
    <col min="13571" max="13571" width="38.75" style="340" customWidth="1"/>
    <col min="13572" max="13823" width="9" style="340"/>
    <col min="13824" max="13824" width="9.75" style="340" customWidth="1"/>
    <col min="13825" max="13825" width="22.875" style="340" customWidth="1"/>
    <col min="13826" max="13826" width="9" style="340"/>
    <col min="13827" max="13827" width="38.75" style="340" customWidth="1"/>
    <col min="13828" max="14079" width="9" style="340"/>
    <col min="14080" max="14080" width="9.75" style="340" customWidth="1"/>
    <col min="14081" max="14081" width="22.875" style="340" customWidth="1"/>
    <col min="14082" max="14082" width="9" style="340"/>
    <col min="14083" max="14083" width="38.75" style="340" customWidth="1"/>
    <col min="14084" max="14335" width="9" style="340"/>
    <col min="14336" max="14336" width="9.75" style="340" customWidth="1"/>
    <col min="14337" max="14337" width="22.875" style="340" customWidth="1"/>
    <col min="14338" max="14338" width="9" style="340"/>
    <col min="14339" max="14339" width="38.75" style="340" customWidth="1"/>
    <col min="14340" max="14591" width="9" style="340"/>
    <col min="14592" max="14592" width="9.75" style="340" customWidth="1"/>
    <col min="14593" max="14593" width="22.875" style="340" customWidth="1"/>
    <col min="14594" max="14594" width="9" style="340"/>
    <col min="14595" max="14595" width="38.75" style="340" customWidth="1"/>
    <col min="14596" max="14847" width="9" style="340"/>
    <col min="14848" max="14848" width="9.75" style="340" customWidth="1"/>
    <col min="14849" max="14849" width="22.875" style="340" customWidth="1"/>
    <col min="14850" max="14850" width="9" style="340"/>
    <col min="14851" max="14851" width="38.75" style="340" customWidth="1"/>
    <col min="14852" max="15103" width="9" style="340"/>
    <col min="15104" max="15104" width="9.75" style="340" customWidth="1"/>
    <col min="15105" max="15105" width="22.875" style="340" customWidth="1"/>
    <col min="15106" max="15106" width="9" style="340"/>
    <col min="15107" max="15107" width="38.75" style="340" customWidth="1"/>
    <col min="15108" max="15359" width="9" style="340"/>
    <col min="15360" max="15360" width="9.75" style="340" customWidth="1"/>
    <col min="15361" max="15361" width="22.875" style="340" customWidth="1"/>
    <col min="15362" max="15362" width="9" style="340"/>
    <col min="15363" max="15363" width="38.75" style="340" customWidth="1"/>
    <col min="15364" max="15615" width="9" style="340"/>
    <col min="15616" max="15616" width="9.75" style="340" customWidth="1"/>
    <col min="15617" max="15617" width="22.875" style="340" customWidth="1"/>
    <col min="15618" max="15618" width="9" style="340"/>
    <col min="15619" max="15619" width="38.75" style="340" customWidth="1"/>
    <col min="15620" max="15871" width="9" style="340"/>
    <col min="15872" max="15872" width="9.75" style="340" customWidth="1"/>
    <col min="15873" max="15873" width="22.875" style="340" customWidth="1"/>
    <col min="15874" max="15874" width="9" style="340"/>
    <col min="15875" max="15875" width="38.75" style="340" customWidth="1"/>
    <col min="15876" max="16127" width="9" style="340"/>
    <col min="16128" max="16128" width="9.75" style="340" customWidth="1"/>
    <col min="16129" max="16129" width="22.875" style="340" customWidth="1"/>
    <col min="16130" max="16130" width="9" style="340"/>
    <col min="16131" max="16131" width="38.75" style="340" customWidth="1"/>
    <col min="16132" max="16384" width="9" style="340"/>
  </cols>
  <sheetData>
    <row r="1" spans="1:4" s="1" customFormat="1" ht="30" customHeight="1" x14ac:dyDescent="0.15">
      <c r="A1" s="1028" t="s">
        <v>194</v>
      </c>
      <c r="B1" s="1028"/>
      <c r="C1" s="1028"/>
      <c r="D1" s="279"/>
    </row>
    <row r="2" spans="1:4" ht="20.25" customHeight="1" x14ac:dyDescent="0.15">
      <c r="A2" s="1027" t="s">
        <v>1457</v>
      </c>
      <c r="B2" s="1027"/>
      <c r="C2" s="1027"/>
    </row>
    <row r="3" spans="1:4" ht="7.5" customHeight="1" x14ac:dyDescent="0.15">
      <c r="A3" s="341"/>
      <c r="B3" s="341"/>
      <c r="C3" s="342"/>
    </row>
    <row r="4" spans="1:4" ht="19.5" customHeight="1" x14ac:dyDescent="0.15">
      <c r="A4" s="343"/>
      <c r="B4" s="344" t="s">
        <v>259</v>
      </c>
      <c r="C4" s="345" t="s">
        <v>260</v>
      </c>
    </row>
    <row r="5" spans="1:4" x14ac:dyDescent="0.15">
      <c r="A5" s="346" t="s">
        <v>1458</v>
      </c>
      <c r="B5" s="347">
        <v>100</v>
      </c>
      <c r="C5" s="348" t="s">
        <v>280</v>
      </c>
    </row>
    <row r="6" spans="1:4" x14ac:dyDescent="0.15">
      <c r="A6" s="346"/>
      <c r="B6" s="349">
        <v>101</v>
      </c>
      <c r="C6" s="350" t="s">
        <v>268</v>
      </c>
    </row>
    <row r="7" spans="1:4" x14ac:dyDescent="0.15">
      <c r="A7" s="346"/>
      <c r="B7" s="349">
        <v>102</v>
      </c>
      <c r="C7" s="350" t="s">
        <v>270</v>
      </c>
    </row>
    <row r="8" spans="1:4" x14ac:dyDescent="0.15">
      <c r="A8" s="346"/>
      <c r="B8" s="349">
        <v>103</v>
      </c>
      <c r="C8" s="350" t="s">
        <v>271</v>
      </c>
    </row>
    <row r="9" spans="1:4" x14ac:dyDescent="0.15">
      <c r="A9" s="346"/>
      <c r="B9" s="349">
        <v>104</v>
      </c>
      <c r="C9" s="350" t="s">
        <v>262</v>
      </c>
    </row>
    <row r="10" spans="1:4" x14ac:dyDescent="0.15">
      <c r="A10" s="346"/>
      <c r="B10" s="349">
        <v>105</v>
      </c>
      <c r="C10" s="350" t="s">
        <v>282</v>
      </c>
    </row>
    <row r="11" spans="1:4" x14ac:dyDescent="0.15">
      <c r="A11" s="346"/>
      <c r="B11" s="349">
        <v>106</v>
      </c>
      <c r="C11" s="350" t="s">
        <v>279</v>
      </c>
    </row>
    <row r="12" spans="1:4" x14ac:dyDescent="0.15">
      <c r="A12" s="346"/>
      <c r="B12" s="349">
        <v>107</v>
      </c>
      <c r="C12" s="350" t="s">
        <v>157</v>
      </c>
    </row>
    <row r="13" spans="1:4" x14ac:dyDescent="0.15">
      <c r="A13" s="346"/>
      <c r="B13" s="349">
        <v>108</v>
      </c>
      <c r="C13" s="350" t="s">
        <v>261</v>
      </c>
    </row>
    <row r="14" spans="1:4" x14ac:dyDescent="0.15">
      <c r="A14" s="346"/>
      <c r="B14" s="349">
        <v>109</v>
      </c>
      <c r="C14" s="350" t="s">
        <v>281</v>
      </c>
    </row>
    <row r="15" spans="1:4" x14ac:dyDescent="0.15">
      <c r="A15" s="346"/>
      <c r="B15" s="349">
        <v>110</v>
      </c>
      <c r="C15" s="350" t="s">
        <v>278</v>
      </c>
    </row>
    <row r="16" spans="1:4" x14ac:dyDescent="0.15">
      <c r="A16" s="346"/>
      <c r="B16" s="349">
        <v>111</v>
      </c>
      <c r="C16" s="350" t="s">
        <v>273</v>
      </c>
    </row>
    <row r="17" spans="1:3" x14ac:dyDescent="0.15">
      <c r="A17" s="346"/>
      <c r="B17" s="349">
        <v>112</v>
      </c>
      <c r="C17" s="350" t="s">
        <v>274</v>
      </c>
    </row>
    <row r="18" spans="1:3" x14ac:dyDescent="0.15">
      <c r="A18" s="346"/>
      <c r="B18" s="349">
        <v>113</v>
      </c>
      <c r="C18" s="350" t="s">
        <v>277</v>
      </c>
    </row>
    <row r="19" spans="1:3" x14ac:dyDescent="0.15">
      <c r="A19" s="346"/>
      <c r="B19" s="349">
        <v>114</v>
      </c>
      <c r="C19" s="350" t="s">
        <v>275</v>
      </c>
    </row>
    <row r="20" spans="1:3" x14ac:dyDescent="0.15">
      <c r="A20" s="346"/>
      <c r="B20" s="349">
        <v>115</v>
      </c>
      <c r="C20" s="350" t="s">
        <v>266</v>
      </c>
    </row>
    <row r="21" spans="1:3" x14ac:dyDescent="0.15">
      <c r="A21" s="346"/>
      <c r="B21" s="349">
        <v>116</v>
      </c>
      <c r="C21" s="350" t="s">
        <v>267</v>
      </c>
    </row>
    <row r="22" spans="1:3" x14ac:dyDescent="0.15">
      <c r="A22" s="346"/>
      <c r="B22" s="349">
        <v>117</v>
      </c>
      <c r="C22" s="350" t="s">
        <v>269</v>
      </c>
    </row>
    <row r="23" spans="1:3" x14ac:dyDescent="0.15">
      <c r="A23" s="346"/>
      <c r="B23" s="351">
        <v>191</v>
      </c>
      <c r="C23" s="352" t="s">
        <v>263</v>
      </c>
    </row>
    <row r="24" spans="1:3" x14ac:dyDescent="0.15">
      <c r="A24" s="346"/>
      <c r="B24" s="349">
        <v>119</v>
      </c>
      <c r="C24" s="350" t="s">
        <v>264</v>
      </c>
    </row>
    <row r="25" spans="1:3" x14ac:dyDescent="0.15">
      <c r="A25" s="346"/>
      <c r="B25" s="349">
        <v>120</v>
      </c>
      <c r="C25" s="350" t="s">
        <v>265</v>
      </c>
    </row>
    <row r="26" spans="1:3" x14ac:dyDescent="0.15">
      <c r="A26" s="346"/>
      <c r="B26" s="349">
        <v>121</v>
      </c>
      <c r="C26" s="350" t="s">
        <v>272</v>
      </c>
    </row>
    <row r="27" spans="1:3" x14ac:dyDescent="0.15">
      <c r="A27" s="346"/>
      <c r="B27" s="349">
        <v>123</v>
      </c>
      <c r="C27" s="350" t="s">
        <v>283</v>
      </c>
    </row>
    <row r="28" spans="1:3" x14ac:dyDescent="0.15">
      <c r="A28" s="346"/>
      <c r="B28" s="353">
        <v>124</v>
      </c>
      <c r="C28" s="354" t="s">
        <v>276</v>
      </c>
    </row>
    <row r="29" spans="1:3" x14ac:dyDescent="0.15">
      <c r="A29" s="355" t="s">
        <v>284</v>
      </c>
      <c r="B29" s="356">
        <v>201</v>
      </c>
      <c r="C29" s="357" t="s">
        <v>285</v>
      </c>
    </row>
    <row r="30" spans="1:3" x14ac:dyDescent="0.15">
      <c r="A30" s="346"/>
      <c r="B30" s="349">
        <v>202</v>
      </c>
      <c r="C30" s="350" t="s">
        <v>304</v>
      </c>
    </row>
    <row r="31" spans="1:3" x14ac:dyDescent="0.15">
      <c r="A31" s="346"/>
      <c r="B31" s="349">
        <v>203</v>
      </c>
      <c r="C31" s="350" t="s">
        <v>301</v>
      </c>
    </row>
    <row r="32" spans="1:3" x14ac:dyDescent="0.15">
      <c r="A32" s="346"/>
      <c r="B32" s="349">
        <v>204</v>
      </c>
      <c r="C32" s="350" t="s">
        <v>294</v>
      </c>
    </row>
    <row r="33" spans="1:3" x14ac:dyDescent="0.15">
      <c r="A33" s="346"/>
      <c r="B33" s="349">
        <v>205</v>
      </c>
      <c r="C33" s="350" t="s">
        <v>292</v>
      </c>
    </row>
    <row r="34" spans="1:3" x14ac:dyDescent="0.15">
      <c r="A34" s="346"/>
      <c r="B34" s="349">
        <v>206</v>
      </c>
      <c r="C34" s="350" t="s">
        <v>291</v>
      </c>
    </row>
    <row r="35" spans="1:3" x14ac:dyDescent="0.15">
      <c r="A35" s="346"/>
      <c r="B35" s="349">
        <v>207</v>
      </c>
      <c r="C35" s="350" t="s">
        <v>289</v>
      </c>
    </row>
    <row r="36" spans="1:3" x14ac:dyDescent="0.15">
      <c r="A36" s="346"/>
      <c r="B36" s="349">
        <v>208</v>
      </c>
      <c r="C36" s="350" t="s">
        <v>295</v>
      </c>
    </row>
    <row r="37" spans="1:3" x14ac:dyDescent="0.15">
      <c r="A37" s="346"/>
      <c r="B37" s="349">
        <v>209</v>
      </c>
      <c r="C37" s="350" t="s">
        <v>287</v>
      </c>
    </row>
    <row r="38" spans="1:3" x14ac:dyDescent="0.15">
      <c r="A38" s="346"/>
      <c r="B38" s="349">
        <v>210</v>
      </c>
      <c r="C38" s="350" t="s">
        <v>288</v>
      </c>
    </row>
    <row r="39" spans="1:3" x14ac:dyDescent="0.15">
      <c r="A39" s="346"/>
      <c r="B39" s="349">
        <v>211</v>
      </c>
      <c r="C39" s="350" t="s">
        <v>290</v>
      </c>
    </row>
    <row r="40" spans="1:3" x14ac:dyDescent="0.15">
      <c r="A40" s="346"/>
      <c r="B40" s="349">
        <v>212</v>
      </c>
      <c r="C40" s="350" t="s">
        <v>305</v>
      </c>
    </row>
    <row r="41" spans="1:3" x14ac:dyDescent="0.15">
      <c r="A41" s="346"/>
      <c r="B41" s="349">
        <v>213</v>
      </c>
      <c r="C41" s="350" t="s">
        <v>293</v>
      </c>
    </row>
    <row r="42" spans="1:3" x14ac:dyDescent="0.15">
      <c r="A42" s="346"/>
      <c r="B42" s="349">
        <v>214</v>
      </c>
      <c r="C42" s="350" t="s">
        <v>306</v>
      </c>
    </row>
    <row r="43" spans="1:3" x14ac:dyDescent="0.15">
      <c r="A43" s="346"/>
      <c r="B43" s="349">
        <v>215</v>
      </c>
      <c r="C43" s="350" t="s">
        <v>297</v>
      </c>
    </row>
    <row r="44" spans="1:3" x14ac:dyDescent="0.15">
      <c r="A44" s="346"/>
      <c r="B44" s="349">
        <v>216</v>
      </c>
      <c r="C44" s="350" t="s">
        <v>299</v>
      </c>
    </row>
    <row r="45" spans="1:3" x14ac:dyDescent="0.15">
      <c r="A45" s="346"/>
      <c r="B45" s="349">
        <v>217</v>
      </c>
      <c r="C45" s="350" t="s">
        <v>300</v>
      </c>
    </row>
    <row r="46" spans="1:3" x14ac:dyDescent="0.15">
      <c r="A46" s="346"/>
      <c r="B46" s="349">
        <v>218</v>
      </c>
      <c r="C46" s="350" t="s">
        <v>303</v>
      </c>
    </row>
    <row r="47" spans="1:3" x14ac:dyDescent="0.15">
      <c r="A47" s="346"/>
      <c r="B47" s="349">
        <v>219</v>
      </c>
      <c r="C47" s="350" t="s">
        <v>296</v>
      </c>
    </row>
    <row r="48" spans="1:3" x14ac:dyDescent="0.15">
      <c r="A48" s="346"/>
      <c r="B48" s="349">
        <v>220</v>
      </c>
      <c r="C48" s="350" t="s">
        <v>286</v>
      </c>
    </row>
    <row r="49" spans="1:3" x14ac:dyDescent="0.15">
      <c r="A49" s="346"/>
      <c r="B49" s="349">
        <v>221</v>
      </c>
      <c r="C49" s="350" t="s">
        <v>302</v>
      </c>
    </row>
    <row r="50" spans="1:3" x14ac:dyDescent="0.15">
      <c r="A50" s="346"/>
      <c r="B50" s="353">
        <v>222</v>
      </c>
      <c r="C50" s="354" t="s">
        <v>298</v>
      </c>
    </row>
    <row r="51" spans="1:3" x14ac:dyDescent="0.15">
      <c r="A51" s="355" t="s">
        <v>1459</v>
      </c>
      <c r="B51" s="356">
        <v>301</v>
      </c>
      <c r="C51" s="357" t="s">
        <v>319</v>
      </c>
    </row>
    <row r="52" spans="1:3" x14ac:dyDescent="0.15">
      <c r="A52" s="346"/>
      <c r="B52" s="349">
        <v>303</v>
      </c>
      <c r="C52" s="350" t="s">
        <v>311</v>
      </c>
    </row>
    <row r="53" spans="1:3" x14ac:dyDescent="0.15">
      <c r="A53" s="346"/>
      <c r="B53" s="349">
        <v>304</v>
      </c>
      <c r="C53" s="350" t="s">
        <v>310</v>
      </c>
    </row>
    <row r="54" spans="1:3" x14ac:dyDescent="0.15">
      <c r="A54" s="346"/>
      <c r="B54" s="349">
        <v>305</v>
      </c>
      <c r="C54" s="350" t="s">
        <v>309</v>
      </c>
    </row>
    <row r="55" spans="1:3" x14ac:dyDescent="0.15">
      <c r="A55" s="346"/>
      <c r="B55" s="349">
        <v>306</v>
      </c>
      <c r="C55" s="350" t="s">
        <v>320</v>
      </c>
    </row>
    <row r="56" spans="1:3" x14ac:dyDescent="0.15">
      <c r="A56" s="346"/>
      <c r="B56" s="349">
        <v>307</v>
      </c>
      <c r="C56" s="350" t="s">
        <v>315</v>
      </c>
    </row>
    <row r="57" spans="1:3" x14ac:dyDescent="0.15">
      <c r="A57" s="346"/>
      <c r="B57" s="349">
        <v>308</v>
      </c>
      <c r="C57" s="350" t="s">
        <v>321</v>
      </c>
    </row>
    <row r="58" spans="1:3" x14ac:dyDescent="0.15">
      <c r="A58" s="346"/>
      <c r="B58" s="349">
        <v>309</v>
      </c>
      <c r="C58" s="350" t="s">
        <v>312</v>
      </c>
    </row>
    <row r="59" spans="1:3" x14ac:dyDescent="0.15">
      <c r="A59" s="346"/>
      <c r="B59" s="349">
        <v>310</v>
      </c>
      <c r="C59" s="350" t="s">
        <v>313</v>
      </c>
    </row>
    <row r="60" spans="1:3" x14ac:dyDescent="0.15">
      <c r="A60" s="346"/>
      <c r="B60" s="349">
        <v>311</v>
      </c>
      <c r="C60" s="350" t="s">
        <v>316</v>
      </c>
    </row>
    <row r="61" spans="1:3" x14ac:dyDescent="0.15">
      <c r="A61" s="346"/>
      <c r="B61" s="349">
        <v>312</v>
      </c>
      <c r="C61" s="350" t="s">
        <v>317</v>
      </c>
    </row>
    <row r="62" spans="1:3" x14ac:dyDescent="0.15">
      <c r="A62" s="346"/>
      <c r="B62" s="349">
        <v>313</v>
      </c>
      <c r="C62" s="350" t="s">
        <v>318</v>
      </c>
    </row>
    <row r="63" spans="1:3" x14ac:dyDescent="0.15">
      <c r="A63" s="346"/>
      <c r="B63" s="349">
        <v>314</v>
      </c>
      <c r="C63" s="350" t="s">
        <v>307</v>
      </c>
    </row>
    <row r="64" spans="1:3" x14ac:dyDescent="0.15">
      <c r="A64" s="346"/>
      <c r="B64" s="349">
        <v>315</v>
      </c>
      <c r="C64" s="350" t="s">
        <v>308</v>
      </c>
    </row>
    <row r="65" spans="1:3" x14ac:dyDescent="0.15">
      <c r="A65" s="346"/>
      <c r="B65" s="351">
        <v>316</v>
      </c>
      <c r="C65" s="352" t="s">
        <v>954</v>
      </c>
    </row>
    <row r="66" spans="1:3" x14ac:dyDescent="0.15">
      <c r="A66" s="358"/>
      <c r="B66" s="359">
        <v>317</v>
      </c>
      <c r="C66" s="360" t="s">
        <v>955</v>
      </c>
    </row>
    <row r="67" spans="1:3" x14ac:dyDescent="0.15">
      <c r="A67" s="346" t="s">
        <v>1460</v>
      </c>
      <c r="B67" s="347">
        <v>401</v>
      </c>
      <c r="C67" s="348" t="s">
        <v>322</v>
      </c>
    </row>
    <row r="68" spans="1:3" x14ac:dyDescent="0.15">
      <c r="A68" s="346"/>
      <c r="B68" s="349">
        <v>402</v>
      </c>
      <c r="C68" s="350" t="s">
        <v>328</v>
      </c>
    </row>
    <row r="69" spans="1:3" x14ac:dyDescent="0.15">
      <c r="A69" s="346"/>
      <c r="B69" s="349">
        <v>403</v>
      </c>
      <c r="C69" s="350" t="s">
        <v>332</v>
      </c>
    </row>
    <row r="70" spans="1:3" x14ac:dyDescent="0.15">
      <c r="A70" s="346"/>
      <c r="B70" s="349">
        <v>404</v>
      </c>
      <c r="C70" s="350" t="s">
        <v>331</v>
      </c>
    </row>
    <row r="71" spans="1:3" x14ac:dyDescent="0.15">
      <c r="A71" s="346"/>
      <c r="B71" s="349">
        <v>405</v>
      </c>
      <c r="C71" s="350" t="s">
        <v>324</v>
      </c>
    </row>
    <row r="72" spans="1:3" x14ac:dyDescent="0.15">
      <c r="A72" s="346"/>
      <c r="B72" s="349">
        <v>406</v>
      </c>
      <c r="C72" s="350" t="s">
        <v>325</v>
      </c>
    </row>
    <row r="73" spans="1:3" x14ac:dyDescent="0.15">
      <c r="A73" s="346"/>
      <c r="B73" s="349">
        <v>407</v>
      </c>
      <c r="C73" s="350" t="s">
        <v>327</v>
      </c>
    </row>
    <row r="74" spans="1:3" x14ac:dyDescent="0.15">
      <c r="A74" s="346"/>
      <c r="B74" s="349">
        <v>408</v>
      </c>
      <c r="C74" s="350" t="s">
        <v>326</v>
      </c>
    </row>
    <row r="75" spans="1:3" x14ac:dyDescent="0.15">
      <c r="A75" s="346"/>
      <c r="B75" s="349">
        <v>409</v>
      </c>
      <c r="C75" s="350" t="s">
        <v>329</v>
      </c>
    </row>
    <row r="76" spans="1:3" x14ac:dyDescent="0.15">
      <c r="A76" s="346"/>
      <c r="B76" s="349">
        <v>410</v>
      </c>
      <c r="C76" s="350" t="s">
        <v>330</v>
      </c>
    </row>
    <row r="77" spans="1:3" x14ac:dyDescent="0.15">
      <c r="A77" s="346"/>
      <c r="B77" s="349">
        <v>411</v>
      </c>
      <c r="C77" s="350" t="s">
        <v>349</v>
      </c>
    </row>
    <row r="78" spans="1:3" x14ac:dyDescent="0.15">
      <c r="A78" s="346"/>
      <c r="B78" s="349">
        <v>412</v>
      </c>
      <c r="C78" s="350" t="s">
        <v>348</v>
      </c>
    </row>
    <row r="79" spans="1:3" x14ac:dyDescent="0.15">
      <c r="A79" s="346"/>
      <c r="B79" s="349">
        <v>413</v>
      </c>
      <c r="C79" s="350" t="s">
        <v>344</v>
      </c>
    </row>
    <row r="80" spans="1:3" x14ac:dyDescent="0.15">
      <c r="A80" s="346"/>
      <c r="B80" s="349">
        <v>414</v>
      </c>
      <c r="C80" s="350" t="s">
        <v>345</v>
      </c>
    </row>
    <row r="81" spans="1:3" x14ac:dyDescent="0.15">
      <c r="A81" s="346"/>
      <c r="B81" s="349">
        <v>415</v>
      </c>
      <c r="C81" s="350" t="s">
        <v>347</v>
      </c>
    </row>
    <row r="82" spans="1:3" x14ac:dyDescent="0.15">
      <c r="A82" s="346"/>
      <c r="B82" s="349">
        <v>416</v>
      </c>
      <c r="C82" s="350" t="s">
        <v>342</v>
      </c>
    </row>
    <row r="83" spans="1:3" x14ac:dyDescent="0.15">
      <c r="A83" s="346"/>
      <c r="B83" s="349">
        <v>417</v>
      </c>
      <c r="C83" s="350" t="s">
        <v>338</v>
      </c>
    </row>
    <row r="84" spans="1:3" x14ac:dyDescent="0.15">
      <c r="A84" s="346"/>
      <c r="B84" s="349">
        <v>418</v>
      </c>
      <c r="C84" s="350" t="s">
        <v>351</v>
      </c>
    </row>
    <row r="85" spans="1:3" x14ac:dyDescent="0.15">
      <c r="A85" s="346"/>
      <c r="B85" s="349">
        <v>419</v>
      </c>
      <c r="C85" s="350" t="s">
        <v>337</v>
      </c>
    </row>
    <row r="86" spans="1:3" x14ac:dyDescent="0.15">
      <c r="A86" s="346"/>
      <c r="B86" s="349">
        <v>420</v>
      </c>
      <c r="C86" s="350" t="s">
        <v>339</v>
      </c>
    </row>
    <row r="87" spans="1:3" x14ac:dyDescent="0.15">
      <c r="A87" s="346"/>
      <c r="B87" s="349">
        <v>421</v>
      </c>
      <c r="C87" s="350" t="s">
        <v>341</v>
      </c>
    </row>
    <row r="88" spans="1:3" x14ac:dyDescent="0.15">
      <c r="A88" s="346"/>
      <c r="B88" s="349">
        <v>422</v>
      </c>
      <c r="C88" s="350" t="s">
        <v>333</v>
      </c>
    </row>
    <row r="89" spans="1:3" x14ac:dyDescent="0.15">
      <c r="A89" s="346"/>
      <c r="B89" s="349">
        <v>423</v>
      </c>
      <c r="C89" s="350" t="s">
        <v>334</v>
      </c>
    </row>
    <row r="90" spans="1:3" x14ac:dyDescent="0.15">
      <c r="A90" s="346"/>
      <c r="B90" s="349">
        <v>424</v>
      </c>
      <c r="C90" s="350" t="s">
        <v>336</v>
      </c>
    </row>
    <row r="91" spans="1:3" x14ac:dyDescent="0.15">
      <c r="A91" s="346"/>
      <c r="B91" s="349">
        <v>425</v>
      </c>
      <c r="C91" s="350" t="s">
        <v>340</v>
      </c>
    </row>
    <row r="92" spans="1:3" x14ac:dyDescent="0.15">
      <c r="A92" s="346"/>
      <c r="B92" s="349">
        <v>426</v>
      </c>
      <c r="C92" s="350" t="s">
        <v>323</v>
      </c>
    </row>
    <row r="93" spans="1:3" x14ac:dyDescent="0.15">
      <c r="A93" s="346"/>
      <c r="B93" s="349">
        <v>427</v>
      </c>
      <c r="C93" s="350" t="s">
        <v>343</v>
      </c>
    </row>
    <row r="94" spans="1:3" x14ac:dyDescent="0.15">
      <c r="A94" s="346"/>
      <c r="B94" s="349">
        <v>428</v>
      </c>
      <c r="C94" s="350" t="s">
        <v>352</v>
      </c>
    </row>
    <row r="95" spans="1:3" x14ac:dyDescent="0.15">
      <c r="A95" s="346"/>
      <c r="B95" s="353">
        <v>429</v>
      </c>
      <c r="C95" s="354" t="s">
        <v>335</v>
      </c>
    </row>
    <row r="96" spans="1:3" x14ac:dyDescent="0.15">
      <c r="A96" s="346"/>
      <c r="B96" s="351">
        <v>430</v>
      </c>
      <c r="C96" s="352" t="s">
        <v>346</v>
      </c>
    </row>
    <row r="97" spans="1:3" x14ac:dyDescent="0.15">
      <c r="A97" s="346"/>
      <c r="B97" s="361">
        <v>431</v>
      </c>
      <c r="C97" s="362" t="s">
        <v>1454</v>
      </c>
    </row>
    <row r="98" spans="1:3" x14ac:dyDescent="0.15">
      <c r="A98" s="346"/>
      <c r="B98" s="351">
        <v>432</v>
      </c>
      <c r="C98" s="352" t="s">
        <v>956</v>
      </c>
    </row>
    <row r="99" spans="1:3" x14ac:dyDescent="0.15">
      <c r="A99" s="346"/>
      <c r="B99" s="361">
        <v>433</v>
      </c>
      <c r="C99" s="362" t="s">
        <v>957</v>
      </c>
    </row>
    <row r="100" spans="1:3" x14ac:dyDescent="0.15">
      <c r="A100" s="346"/>
      <c r="B100" s="361">
        <v>434</v>
      </c>
      <c r="C100" s="362" t="s">
        <v>958</v>
      </c>
    </row>
    <row r="101" spans="1:3" x14ac:dyDescent="0.15">
      <c r="A101" s="346"/>
      <c r="B101" s="351">
        <v>435</v>
      </c>
      <c r="C101" s="352" t="s">
        <v>959</v>
      </c>
    </row>
    <row r="102" spans="1:3" x14ac:dyDescent="0.15">
      <c r="A102" s="346"/>
      <c r="B102" s="363">
        <v>436</v>
      </c>
      <c r="C102" s="364" t="s">
        <v>960</v>
      </c>
    </row>
    <row r="103" spans="1:3" x14ac:dyDescent="0.15">
      <c r="A103" s="346"/>
      <c r="B103" s="351">
        <v>437</v>
      </c>
      <c r="C103" s="352" t="s">
        <v>350</v>
      </c>
    </row>
    <row r="104" spans="1:3" x14ac:dyDescent="0.15">
      <c r="A104" s="346"/>
      <c r="B104" s="351">
        <v>438</v>
      </c>
      <c r="C104" s="364" t="s">
        <v>961</v>
      </c>
    </row>
    <row r="105" spans="1:3" x14ac:dyDescent="0.15">
      <c r="A105" s="346"/>
      <c r="B105" s="365">
        <v>439</v>
      </c>
      <c r="C105" s="366" t="s">
        <v>1455</v>
      </c>
    </row>
    <row r="106" spans="1:3" x14ac:dyDescent="0.15">
      <c r="A106" s="355" t="s">
        <v>1461</v>
      </c>
      <c r="B106" s="367">
        <v>501</v>
      </c>
      <c r="C106" s="368" t="s">
        <v>354</v>
      </c>
    </row>
    <row r="107" spans="1:3" x14ac:dyDescent="0.15">
      <c r="A107" s="346"/>
      <c r="B107" s="353">
        <v>502</v>
      </c>
      <c r="C107" s="354" t="s">
        <v>353</v>
      </c>
    </row>
    <row r="108" spans="1:3" x14ac:dyDescent="0.15">
      <c r="A108" s="355" t="s">
        <v>1462</v>
      </c>
      <c r="B108" s="356">
        <v>601</v>
      </c>
      <c r="C108" s="357" t="s">
        <v>355</v>
      </c>
    </row>
    <row r="109" spans="1:3" x14ac:dyDescent="0.15">
      <c r="A109" s="346"/>
      <c r="B109" s="349">
        <v>602</v>
      </c>
      <c r="C109" s="350" t="s">
        <v>366</v>
      </c>
    </row>
    <row r="110" spans="1:3" x14ac:dyDescent="0.15">
      <c r="A110" s="346"/>
      <c r="B110" s="349">
        <v>603</v>
      </c>
      <c r="C110" s="350" t="s">
        <v>368</v>
      </c>
    </row>
    <row r="111" spans="1:3" x14ac:dyDescent="0.15">
      <c r="A111" s="346"/>
      <c r="B111" s="349">
        <v>604</v>
      </c>
      <c r="C111" s="350" t="s">
        <v>369</v>
      </c>
    </row>
    <row r="112" spans="1:3" x14ac:dyDescent="0.15">
      <c r="A112" s="346"/>
      <c r="B112" s="349">
        <v>605</v>
      </c>
      <c r="C112" s="350" t="s">
        <v>371</v>
      </c>
    </row>
    <row r="113" spans="1:3" x14ac:dyDescent="0.15">
      <c r="A113" s="346"/>
      <c r="B113" s="349">
        <v>606</v>
      </c>
      <c r="C113" s="350" t="s">
        <v>372</v>
      </c>
    </row>
    <row r="114" spans="1:3" x14ac:dyDescent="0.15">
      <c r="A114" s="346"/>
      <c r="B114" s="349">
        <v>607</v>
      </c>
      <c r="C114" s="350" t="s">
        <v>370</v>
      </c>
    </row>
    <row r="115" spans="1:3" x14ac:dyDescent="0.15">
      <c r="A115" s="346"/>
      <c r="B115" s="349">
        <v>608</v>
      </c>
      <c r="C115" s="350" t="s">
        <v>356</v>
      </c>
    </row>
    <row r="116" spans="1:3" x14ac:dyDescent="0.15">
      <c r="A116" s="346"/>
      <c r="B116" s="349">
        <v>609</v>
      </c>
      <c r="C116" s="350" t="s">
        <v>363</v>
      </c>
    </row>
    <row r="117" spans="1:3" x14ac:dyDescent="0.15">
      <c r="A117" s="346"/>
      <c r="B117" s="349">
        <v>610</v>
      </c>
      <c r="C117" s="350" t="s">
        <v>359</v>
      </c>
    </row>
    <row r="118" spans="1:3" x14ac:dyDescent="0.15">
      <c r="A118" s="346"/>
      <c r="B118" s="349">
        <v>611</v>
      </c>
      <c r="C118" s="350" t="s">
        <v>362</v>
      </c>
    </row>
    <row r="119" spans="1:3" x14ac:dyDescent="0.15">
      <c r="A119" s="346"/>
      <c r="B119" s="349">
        <v>612</v>
      </c>
      <c r="C119" s="350" t="s">
        <v>360</v>
      </c>
    </row>
    <row r="120" spans="1:3" x14ac:dyDescent="0.15">
      <c r="A120" s="346"/>
      <c r="B120" s="349">
        <v>613</v>
      </c>
      <c r="C120" s="350" t="s">
        <v>367</v>
      </c>
    </row>
    <row r="121" spans="1:3" x14ac:dyDescent="0.15">
      <c r="A121" s="346"/>
      <c r="B121" s="349">
        <v>614</v>
      </c>
      <c r="C121" s="350" t="s">
        <v>358</v>
      </c>
    </row>
    <row r="122" spans="1:3" x14ac:dyDescent="0.15">
      <c r="A122" s="346"/>
      <c r="B122" s="349">
        <v>615</v>
      </c>
      <c r="C122" s="350" t="s">
        <v>357</v>
      </c>
    </row>
    <row r="123" spans="1:3" x14ac:dyDescent="0.15">
      <c r="A123" s="346"/>
      <c r="B123" s="349">
        <v>616</v>
      </c>
      <c r="C123" s="350" t="s">
        <v>364</v>
      </c>
    </row>
    <row r="124" spans="1:3" x14ac:dyDescent="0.15">
      <c r="A124" s="346"/>
      <c r="B124" s="349">
        <v>617</v>
      </c>
      <c r="C124" s="350" t="s">
        <v>361</v>
      </c>
    </row>
    <row r="125" spans="1:3" x14ac:dyDescent="0.15">
      <c r="A125" s="358"/>
      <c r="B125" s="369">
        <v>618</v>
      </c>
      <c r="C125" s="370" t="s">
        <v>365</v>
      </c>
    </row>
    <row r="126" spans="1:3" x14ac:dyDescent="0.15">
      <c r="A126" s="346" t="s">
        <v>1463</v>
      </c>
      <c r="B126" s="347">
        <v>701</v>
      </c>
      <c r="C126" s="348" t="s">
        <v>376</v>
      </c>
    </row>
    <row r="127" spans="1:3" x14ac:dyDescent="0.15">
      <c r="A127" s="346"/>
      <c r="B127" s="349">
        <v>702</v>
      </c>
      <c r="C127" s="350" t="s">
        <v>381</v>
      </c>
    </row>
    <row r="128" spans="1:3" x14ac:dyDescent="0.15">
      <c r="A128" s="346"/>
      <c r="B128" s="349">
        <v>703</v>
      </c>
      <c r="C128" s="350" t="s">
        <v>380</v>
      </c>
    </row>
    <row r="129" spans="1:3" x14ac:dyDescent="0.15">
      <c r="A129" s="346"/>
      <c r="B129" s="349">
        <v>704</v>
      </c>
      <c r="C129" s="350" t="s">
        <v>409</v>
      </c>
    </row>
    <row r="130" spans="1:3" x14ac:dyDescent="0.15">
      <c r="A130" s="346"/>
      <c r="B130" s="349">
        <v>705</v>
      </c>
      <c r="C130" s="350" t="s">
        <v>410</v>
      </c>
    </row>
    <row r="131" spans="1:3" x14ac:dyDescent="0.15">
      <c r="A131" s="346"/>
      <c r="B131" s="349">
        <v>706</v>
      </c>
      <c r="C131" s="350" t="s">
        <v>404</v>
      </c>
    </row>
    <row r="132" spans="1:3" x14ac:dyDescent="0.15">
      <c r="A132" s="346"/>
      <c r="B132" s="349">
        <v>707</v>
      </c>
      <c r="C132" s="350" t="s">
        <v>402</v>
      </c>
    </row>
    <row r="133" spans="1:3" x14ac:dyDescent="0.15">
      <c r="A133" s="346"/>
      <c r="B133" s="349">
        <v>708</v>
      </c>
      <c r="C133" s="350" t="s">
        <v>403</v>
      </c>
    </row>
    <row r="134" spans="1:3" x14ac:dyDescent="0.15">
      <c r="A134" s="346"/>
      <c r="B134" s="349">
        <v>709</v>
      </c>
      <c r="C134" s="350" t="s">
        <v>383</v>
      </c>
    </row>
    <row r="135" spans="1:3" x14ac:dyDescent="0.15">
      <c r="A135" s="346"/>
      <c r="B135" s="349">
        <v>710</v>
      </c>
      <c r="C135" s="350" t="s">
        <v>378</v>
      </c>
    </row>
    <row r="136" spans="1:3" x14ac:dyDescent="0.15">
      <c r="A136" s="346"/>
      <c r="B136" s="349">
        <v>711</v>
      </c>
      <c r="C136" s="350" t="s">
        <v>379</v>
      </c>
    </row>
    <row r="137" spans="1:3" x14ac:dyDescent="0.15">
      <c r="A137" s="346"/>
      <c r="B137" s="349">
        <v>712</v>
      </c>
      <c r="C137" s="350" t="s">
        <v>386</v>
      </c>
    </row>
    <row r="138" spans="1:3" x14ac:dyDescent="0.15">
      <c r="A138" s="346"/>
      <c r="B138" s="349">
        <v>713</v>
      </c>
      <c r="C138" s="350" t="s">
        <v>394</v>
      </c>
    </row>
    <row r="139" spans="1:3" x14ac:dyDescent="0.15">
      <c r="A139" s="346"/>
      <c r="B139" s="349">
        <v>714</v>
      </c>
      <c r="C139" s="350" t="s">
        <v>395</v>
      </c>
    </row>
    <row r="140" spans="1:3" x14ac:dyDescent="0.15">
      <c r="A140" s="346"/>
      <c r="B140" s="349">
        <v>715</v>
      </c>
      <c r="C140" s="350" t="s">
        <v>400</v>
      </c>
    </row>
    <row r="141" spans="1:3" x14ac:dyDescent="0.15">
      <c r="A141" s="346"/>
      <c r="B141" s="349">
        <v>716</v>
      </c>
      <c r="C141" s="350" t="s">
        <v>401</v>
      </c>
    </row>
    <row r="142" spans="1:3" x14ac:dyDescent="0.15">
      <c r="A142" s="346"/>
      <c r="B142" s="349">
        <v>717</v>
      </c>
      <c r="C142" s="352" t="s">
        <v>396</v>
      </c>
    </row>
    <row r="143" spans="1:3" x14ac:dyDescent="0.15">
      <c r="A143" s="346"/>
      <c r="B143" s="349">
        <v>718</v>
      </c>
      <c r="C143" s="352" t="s">
        <v>384</v>
      </c>
    </row>
    <row r="144" spans="1:3" x14ac:dyDescent="0.15">
      <c r="A144" s="346"/>
      <c r="B144" s="349">
        <v>719</v>
      </c>
      <c r="C144" s="352" t="s">
        <v>399</v>
      </c>
    </row>
    <row r="145" spans="1:3" x14ac:dyDescent="0.15">
      <c r="A145" s="346"/>
      <c r="B145" s="349">
        <v>720</v>
      </c>
      <c r="C145" s="352" t="s">
        <v>373</v>
      </c>
    </row>
    <row r="146" spans="1:3" x14ac:dyDescent="0.15">
      <c r="A146" s="346"/>
      <c r="B146" s="349">
        <v>721</v>
      </c>
      <c r="C146" s="352" t="s">
        <v>374</v>
      </c>
    </row>
    <row r="147" spans="1:3" x14ac:dyDescent="0.15">
      <c r="A147" s="346"/>
      <c r="B147" s="349">
        <v>722</v>
      </c>
      <c r="C147" s="352" t="s">
        <v>377</v>
      </c>
    </row>
    <row r="148" spans="1:3" x14ac:dyDescent="0.15">
      <c r="A148" s="346"/>
      <c r="B148" s="349">
        <v>723</v>
      </c>
      <c r="C148" s="352" t="s">
        <v>962</v>
      </c>
    </row>
    <row r="149" spans="1:3" x14ac:dyDescent="0.15">
      <c r="A149" s="346"/>
      <c r="B149" s="349">
        <v>724</v>
      </c>
      <c r="C149" s="352" t="s">
        <v>407</v>
      </c>
    </row>
    <row r="150" spans="1:3" x14ac:dyDescent="0.15">
      <c r="A150" s="346"/>
      <c r="B150" s="351">
        <v>725</v>
      </c>
      <c r="C150" s="352" t="s">
        <v>1456</v>
      </c>
    </row>
    <row r="151" spans="1:3" x14ac:dyDescent="0.15">
      <c r="A151" s="346"/>
      <c r="B151" s="349">
        <v>726</v>
      </c>
      <c r="C151" s="352" t="s">
        <v>382</v>
      </c>
    </row>
    <row r="152" spans="1:3" x14ac:dyDescent="0.15">
      <c r="A152" s="346"/>
      <c r="B152" s="349">
        <v>727</v>
      </c>
      <c r="C152" s="352" t="s">
        <v>398</v>
      </c>
    </row>
    <row r="153" spans="1:3" x14ac:dyDescent="0.15">
      <c r="A153" s="346"/>
      <c r="B153" s="349">
        <v>728</v>
      </c>
      <c r="C153" s="352" t="s">
        <v>405</v>
      </c>
    </row>
    <row r="154" spans="1:3" x14ac:dyDescent="0.15">
      <c r="A154" s="346"/>
      <c r="B154" s="349">
        <v>729</v>
      </c>
      <c r="C154" s="352" t="s">
        <v>406</v>
      </c>
    </row>
    <row r="155" spans="1:3" x14ac:dyDescent="0.15">
      <c r="A155" s="346"/>
      <c r="B155" s="349">
        <v>730</v>
      </c>
      <c r="C155" s="352" t="s">
        <v>412</v>
      </c>
    </row>
    <row r="156" spans="1:3" x14ac:dyDescent="0.15">
      <c r="A156" s="346"/>
      <c r="B156" s="349">
        <v>731</v>
      </c>
      <c r="C156" s="352" t="s">
        <v>413</v>
      </c>
    </row>
    <row r="157" spans="1:3" x14ac:dyDescent="0.15">
      <c r="A157" s="346"/>
      <c r="B157" s="349">
        <v>732</v>
      </c>
      <c r="C157" s="352" t="s">
        <v>390</v>
      </c>
    </row>
    <row r="158" spans="1:3" x14ac:dyDescent="0.15">
      <c r="A158" s="346"/>
      <c r="B158" s="349">
        <v>733</v>
      </c>
      <c r="C158" s="352" t="s">
        <v>391</v>
      </c>
    </row>
    <row r="159" spans="1:3" x14ac:dyDescent="0.15">
      <c r="A159" s="346"/>
      <c r="B159" s="349">
        <v>734</v>
      </c>
      <c r="C159" s="352" t="s">
        <v>389</v>
      </c>
    </row>
    <row r="160" spans="1:3" x14ac:dyDescent="0.15">
      <c r="A160" s="346"/>
      <c r="B160" s="349">
        <v>735</v>
      </c>
      <c r="C160" s="352" t="s">
        <v>388</v>
      </c>
    </row>
    <row r="161" spans="1:3" x14ac:dyDescent="0.15">
      <c r="A161" s="346"/>
      <c r="B161" s="349">
        <v>736</v>
      </c>
      <c r="C161" s="352" t="s">
        <v>159</v>
      </c>
    </row>
    <row r="162" spans="1:3" x14ac:dyDescent="0.15">
      <c r="A162" s="346"/>
      <c r="B162" s="349">
        <v>737</v>
      </c>
      <c r="C162" s="352" t="s">
        <v>414</v>
      </c>
    </row>
    <row r="163" spans="1:3" x14ac:dyDescent="0.15">
      <c r="A163" s="346"/>
      <c r="B163" s="349">
        <v>738</v>
      </c>
      <c r="C163" s="352" t="s">
        <v>392</v>
      </c>
    </row>
    <row r="164" spans="1:3" x14ac:dyDescent="0.15">
      <c r="A164" s="346"/>
      <c r="B164" s="349">
        <v>739</v>
      </c>
      <c r="C164" s="352" t="s">
        <v>963</v>
      </c>
    </row>
    <row r="165" spans="1:3" x14ac:dyDescent="0.15">
      <c r="A165" s="346"/>
      <c r="B165" s="349">
        <v>740</v>
      </c>
      <c r="C165" s="350" t="s">
        <v>385</v>
      </c>
    </row>
    <row r="166" spans="1:3" x14ac:dyDescent="0.15">
      <c r="A166" s="346"/>
      <c r="B166" s="349">
        <v>741</v>
      </c>
      <c r="C166" s="350" t="s">
        <v>393</v>
      </c>
    </row>
    <row r="167" spans="1:3" x14ac:dyDescent="0.15">
      <c r="A167" s="346"/>
      <c r="B167" s="349">
        <v>742</v>
      </c>
      <c r="C167" s="350" t="s">
        <v>408</v>
      </c>
    </row>
    <row r="168" spans="1:3" x14ac:dyDescent="0.15">
      <c r="A168" s="346"/>
      <c r="B168" s="349">
        <v>743</v>
      </c>
      <c r="C168" s="350" t="s">
        <v>375</v>
      </c>
    </row>
    <row r="169" spans="1:3" x14ac:dyDescent="0.15">
      <c r="A169" s="346"/>
      <c r="B169" s="349">
        <v>744</v>
      </c>
      <c r="C169" s="350" t="s">
        <v>411</v>
      </c>
    </row>
    <row r="170" spans="1:3" x14ac:dyDescent="0.15">
      <c r="A170" s="346"/>
      <c r="B170" s="349">
        <v>745</v>
      </c>
      <c r="C170" s="352" t="s">
        <v>964</v>
      </c>
    </row>
    <row r="171" spans="1:3" x14ac:dyDescent="0.15">
      <c r="A171" s="346"/>
      <c r="B171" s="351">
        <v>746</v>
      </c>
      <c r="C171" s="352" t="s">
        <v>965</v>
      </c>
    </row>
    <row r="172" spans="1:3" x14ac:dyDescent="0.15">
      <c r="A172" s="346"/>
      <c r="B172" s="365">
        <v>747</v>
      </c>
      <c r="C172" s="352" t="s">
        <v>387</v>
      </c>
    </row>
    <row r="173" spans="1:3" x14ac:dyDescent="0.15">
      <c r="A173" s="346"/>
      <c r="B173" s="365">
        <v>748</v>
      </c>
      <c r="C173" s="352" t="s">
        <v>397</v>
      </c>
    </row>
    <row r="174" spans="1:3" x14ac:dyDescent="0.15">
      <c r="A174" s="346"/>
      <c r="B174" s="365">
        <v>749</v>
      </c>
      <c r="C174" s="352" t="s">
        <v>966</v>
      </c>
    </row>
    <row r="175" spans="1:3" x14ac:dyDescent="0.15">
      <c r="A175" s="358"/>
      <c r="B175" s="371">
        <v>750</v>
      </c>
      <c r="C175" s="370" t="s">
        <v>314</v>
      </c>
    </row>
    <row r="176" spans="1:3" ht="13.5" customHeight="1" x14ac:dyDescent="0.15">
      <c r="A176" s="372" t="s">
        <v>1464</v>
      </c>
      <c r="B176" s="373"/>
      <c r="C176" s="374"/>
    </row>
  </sheetData>
  <sheetProtection password="8C52" sheet="1" objects="1" scenarios="1"/>
  <mergeCells count="2">
    <mergeCell ref="A2:C2"/>
    <mergeCell ref="A1:C1"/>
  </mergeCells>
  <phoneticPr fontId="7"/>
  <hyperlinks>
    <hyperlink ref="A1" location="入力シート!A1" display="入力シート!A1"/>
  </hyperlinks>
  <printOptions horizontalCentered="1"/>
  <pageMargins left="0.39370078740157483" right="0.39370078740157483" top="0.75" bottom="0.39370078740157483" header="0.51181102362204722" footer="0.11811023622047245"/>
  <pageSetup paperSize="9" scale="85" orientation="portrait" copies="3" r:id="rId1"/>
  <headerFooter alignWithMargins="0">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75"/>
  <sheetViews>
    <sheetView showGridLines="0" view="pageBreakPreview" zoomScale="98" zoomScaleNormal="100" zoomScaleSheetLayoutView="98" workbookViewId="0">
      <selection activeCell="F9" sqref="F9"/>
    </sheetView>
  </sheetViews>
  <sheetFormatPr defaultColWidth="9" defaultRowHeight="15" x14ac:dyDescent="0.15"/>
  <cols>
    <col min="1" max="1" width="5.5" style="18" customWidth="1"/>
    <col min="2" max="2" width="8.25" style="18" customWidth="1"/>
    <col min="3" max="3" width="10.25" style="18" customWidth="1"/>
    <col min="4" max="4" width="46.875" style="19" customWidth="1"/>
    <col min="5" max="5" width="16" customWidth="1"/>
  </cols>
  <sheetData>
    <row r="1" spans="1:5" s="1" customFormat="1" ht="30" customHeight="1" x14ac:dyDescent="0.15">
      <c r="A1" s="1029" t="s">
        <v>194</v>
      </c>
      <c r="B1" s="1029"/>
      <c r="C1" s="1029"/>
      <c r="D1" s="279"/>
    </row>
    <row r="2" spans="1:5" ht="22.5" x14ac:dyDescent="0.15">
      <c r="A2" s="375" t="s">
        <v>415</v>
      </c>
    </row>
    <row r="3" spans="1:5" x14ac:dyDescent="0.15">
      <c r="D3" s="19" t="s">
        <v>416</v>
      </c>
    </row>
    <row r="4" spans="1:5" x14ac:dyDescent="0.15">
      <c r="D4" s="19" t="s">
        <v>417</v>
      </c>
    </row>
    <row r="5" spans="1:5" x14ac:dyDescent="0.15">
      <c r="D5" s="19" t="s">
        <v>418</v>
      </c>
    </row>
    <row r="6" spans="1:5" x14ac:dyDescent="0.15">
      <c r="D6" s="19" t="s">
        <v>419</v>
      </c>
    </row>
    <row r="7" spans="1:5" x14ac:dyDescent="0.15">
      <c r="D7" s="20" t="s">
        <v>420</v>
      </c>
    </row>
    <row r="8" spans="1:5" x14ac:dyDescent="0.15">
      <c r="D8" s="19" t="s">
        <v>421</v>
      </c>
    </row>
    <row r="9" spans="1:5" x14ac:dyDescent="0.15">
      <c r="A9" s="13" t="s">
        <v>422</v>
      </c>
      <c r="B9" s="13" t="s">
        <v>423</v>
      </c>
      <c r="C9" s="38" t="s">
        <v>424</v>
      </c>
      <c r="D9" s="14" t="s">
        <v>425</v>
      </c>
      <c r="E9" s="14" t="s">
        <v>1327</v>
      </c>
    </row>
    <row r="10" spans="1:5" x14ac:dyDescent="0.15">
      <c r="A10" s="15" t="s">
        <v>426</v>
      </c>
      <c r="B10" s="15" t="s">
        <v>427</v>
      </c>
      <c r="C10" s="15" t="s">
        <v>428</v>
      </c>
      <c r="D10" s="16" t="s">
        <v>1346</v>
      </c>
      <c r="E10" s="15" t="s">
        <v>1325</v>
      </c>
    </row>
    <row r="11" spans="1:5" x14ac:dyDescent="0.15">
      <c r="A11" s="15" t="s">
        <v>429</v>
      </c>
      <c r="B11" s="15" t="s">
        <v>427</v>
      </c>
      <c r="C11" s="15" t="s">
        <v>430</v>
      </c>
      <c r="D11" s="16" t="s">
        <v>431</v>
      </c>
      <c r="E11" s="15" t="s">
        <v>1325</v>
      </c>
    </row>
    <row r="12" spans="1:5" x14ac:dyDescent="0.15">
      <c r="A12" s="15" t="s">
        <v>432</v>
      </c>
      <c r="B12" s="15" t="s">
        <v>427</v>
      </c>
      <c r="C12" s="15" t="s">
        <v>433</v>
      </c>
      <c r="D12" s="16" t="s">
        <v>434</v>
      </c>
      <c r="E12" s="15" t="s">
        <v>1325</v>
      </c>
    </row>
    <row r="13" spans="1:5" x14ac:dyDescent="0.15">
      <c r="A13" s="15" t="s">
        <v>435</v>
      </c>
      <c r="B13" s="15" t="s">
        <v>427</v>
      </c>
      <c r="C13" s="15" t="s">
        <v>436</v>
      </c>
      <c r="D13" s="16" t="s">
        <v>437</v>
      </c>
      <c r="E13" s="15" t="s">
        <v>1325</v>
      </c>
    </row>
    <row r="14" spans="1:5" x14ac:dyDescent="0.15">
      <c r="A14" s="15" t="s">
        <v>438</v>
      </c>
      <c r="B14" s="15" t="s">
        <v>427</v>
      </c>
      <c r="C14" s="15" t="s">
        <v>439</v>
      </c>
      <c r="D14" s="16" t="s">
        <v>440</v>
      </c>
      <c r="E14" s="15" t="s">
        <v>1325</v>
      </c>
    </row>
    <row r="15" spans="1:5" x14ac:dyDescent="0.15">
      <c r="A15" s="15" t="s">
        <v>441</v>
      </c>
      <c r="B15" s="15" t="s">
        <v>427</v>
      </c>
      <c r="C15" s="15" t="s">
        <v>442</v>
      </c>
      <c r="D15" s="16" t="s">
        <v>443</v>
      </c>
      <c r="E15" s="15" t="s">
        <v>1325</v>
      </c>
    </row>
    <row r="16" spans="1:5" x14ac:dyDescent="0.15">
      <c r="A16" s="15" t="s">
        <v>444</v>
      </c>
      <c r="B16" s="15" t="s">
        <v>427</v>
      </c>
      <c r="C16" s="15" t="s">
        <v>445</v>
      </c>
      <c r="D16" s="16" t="s">
        <v>446</v>
      </c>
      <c r="E16" s="15" t="s">
        <v>1325</v>
      </c>
    </row>
    <row r="17" spans="1:5" x14ac:dyDescent="0.15">
      <c r="A17" s="15" t="s">
        <v>447</v>
      </c>
      <c r="B17" s="15" t="s">
        <v>427</v>
      </c>
      <c r="C17" s="15" t="s">
        <v>448</v>
      </c>
      <c r="D17" s="16" t="s">
        <v>449</v>
      </c>
      <c r="E17" s="15" t="s">
        <v>1325</v>
      </c>
    </row>
    <row r="18" spans="1:5" x14ac:dyDescent="0.15">
      <c r="A18" s="15" t="s">
        <v>450</v>
      </c>
      <c r="B18" s="15" t="s">
        <v>427</v>
      </c>
      <c r="C18" s="15" t="s">
        <v>451</v>
      </c>
      <c r="D18" s="16" t="s">
        <v>452</v>
      </c>
      <c r="E18" s="15" t="s">
        <v>1325</v>
      </c>
    </row>
    <row r="19" spans="1:5" x14ac:dyDescent="0.15">
      <c r="A19" s="15" t="s">
        <v>453</v>
      </c>
      <c r="B19" s="15" t="s">
        <v>427</v>
      </c>
      <c r="C19" s="15" t="s">
        <v>454</v>
      </c>
      <c r="D19" s="16" t="s">
        <v>455</v>
      </c>
      <c r="E19" s="15" t="s">
        <v>1325</v>
      </c>
    </row>
    <row r="20" spans="1:5" x14ac:dyDescent="0.15">
      <c r="A20" s="15" t="s">
        <v>456</v>
      </c>
      <c r="B20" s="15" t="s">
        <v>457</v>
      </c>
      <c r="C20" s="15" t="s">
        <v>458</v>
      </c>
      <c r="D20" s="16" t="s">
        <v>459</v>
      </c>
      <c r="E20" s="15" t="s">
        <v>1326</v>
      </c>
    </row>
    <row r="21" spans="1:5" x14ac:dyDescent="0.15">
      <c r="A21" s="15" t="s">
        <v>460</v>
      </c>
      <c r="B21" s="15" t="s">
        <v>457</v>
      </c>
      <c r="C21" s="15" t="s">
        <v>461</v>
      </c>
      <c r="D21" s="17" t="s">
        <v>462</v>
      </c>
      <c r="E21" s="15" t="s">
        <v>1326</v>
      </c>
    </row>
    <row r="22" spans="1:5" x14ac:dyDescent="0.15">
      <c r="A22" s="15" t="s">
        <v>463</v>
      </c>
      <c r="B22" s="15" t="s">
        <v>457</v>
      </c>
      <c r="C22" s="15" t="s">
        <v>464</v>
      </c>
      <c r="D22" s="17" t="s">
        <v>465</v>
      </c>
      <c r="E22" s="15" t="s">
        <v>1326</v>
      </c>
    </row>
    <row r="23" spans="1:5" x14ac:dyDescent="0.15">
      <c r="A23" s="15" t="s">
        <v>466</v>
      </c>
      <c r="B23" s="15" t="s">
        <v>457</v>
      </c>
      <c r="C23" s="15" t="s">
        <v>467</v>
      </c>
      <c r="D23" s="17" t="s">
        <v>468</v>
      </c>
      <c r="E23" s="15" t="s">
        <v>1326</v>
      </c>
    </row>
    <row r="24" spans="1:5" x14ac:dyDescent="0.15">
      <c r="A24" s="15" t="s">
        <v>469</v>
      </c>
      <c r="B24" s="15" t="s">
        <v>457</v>
      </c>
      <c r="C24" s="15" t="s">
        <v>470</v>
      </c>
      <c r="D24" s="17" t="s">
        <v>471</v>
      </c>
      <c r="E24" s="15" t="s">
        <v>1326</v>
      </c>
    </row>
    <row r="25" spans="1:5" x14ac:dyDescent="0.15">
      <c r="A25" s="15" t="s">
        <v>472</v>
      </c>
      <c r="B25" s="15" t="s">
        <v>457</v>
      </c>
      <c r="C25" s="15" t="s">
        <v>473</v>
      </c>
      <c r="D25" s="17" t="s">
        <v>474</v>
      </c>
      <c r="E25" s="15" t="s">
        <v>1326</v>
      </c>
    </row>
    <row r="26" spans="1:5" x14ac:dyDescent="0.15">
      <c r="A26" s="15" t="s">
        <v>475</v>
      </c>
      <c r="B26" s="15" t="s">
        <v>457</v>
      </c>
      <c r="C26" s="15" t="s">
        <v>476</v>
      </c>
      <c r="D26" s="17" t="s">
        <v>477</v>
      </c>
      <c r="E26" s="15" t="s">
        <v>1326</v>
      </c>
    </row>
    <row r="27" spans="1:5" x14ac:dyDescent="0.15">
      <c r="A27" s="15" t="s">
        <v>478</v>
      </c>
      <c r="B27" s="15" t="s">
        <v>479</v>
      </c>
      <c r="C27" s="15" t="s">
        <v>480</v>
      </c>
      <c r="D27" s="17" t="s">
        <v>481</v>
      </c>
      <c r="E27" s="15" t="s">
        <v>1326</v>
      </c>
    </row>
    <row r="28" spans="1:5" x14ac:dyDescent="0.15">
      <c r="A28" s="15" t="s">
        <v>482</v>
      </c>
      <c r="B28" s="15" t="s">
        <v>479</v>
      </c>
      <c r="C28" s="15" t="s">
        <v>483</v>
      </c>
      <c r="D28" s="17" t="s">
        <v>484</v>
      </c>
      <c r="E28" s="15" t="s">
        <v>1326</v>
      </c>
    </row>
    <row r="29" spans="1:5" x14ac:dyDescent="0.15">
      <c r="A29" s="15" t="s">
        <v>485</v>
      </c>
      <c r="B29" s="15" t="s">
        <v>479</v>
      </c>
      <c r="C29" s="15" t="s">
        <v>486</v>
      </c>
      <c r="D29" s="17" t="s">
        <v>487</v>
      </c>
      <c r="E29" s="15" t="s">
        <v>1326</v>
      </c>
    </row>
    <row r="30" spans="1:5" x14ac:dyDescent="0.15">
      <c r="A30" s="15" t="s">
        <v>488</v>
      </c>
      <c r="B30" s="15" t="s">
        <v>479</v>
      </c>
      <c r="C30" s="15" t="s">
        <v>489</v>
      </c>
      <c r="D30" s="17" t="s">
        <v>490</v>
      </c>
      <c r="E30" s="15" t="s">
        <v>1326</v>
      </c>
    </row>
    <row r="31" spans="1:5" x14ac:dyDescent="0.15">
      <c r="A31" s="15" t="s">
        <v>491</v>
      </c>
      <c r="B31" s="15" t="s">
        <v>479</v>
      </c>
      <c r="C31" s="15" t="s">
        <v>492</v>
      </c>
      <c r="D31" s="17" t="s">
        <v>493</v>
      </c>
      <c r="E31" s="15" t="s">
        <v>1326</v>
      </c>
    </row>
    <row r="32" spans="1:5" x14ac:dyDescent="0.15">
      <c r="A32" s="15" t="s">
        <v>494</v>
      </c>
      <c r="B32" s="15" t="s">
        <v>479</v>
      </c>
      <c r="C32" s="15" t="s">
        <v>495</v>
      </c>
      <c r="D32" s="17" t="s">
        <v>496</v>
      </c>
      <c r="E32" s="15" t="s">
        <v>1326</v>
      </c>
    </row>
    <row r="33" spans="1:5" x14ac:dyDescent="0.15">
      <c r="A33" s="15" t="s">
        <v>497</v>
      </c>
      <c r="B33" s="15" t="s">
        <v>479</v>
      </c>
      <c r="C33" s="15" t="s">
        <v>498</v>
      </c>
      <c r="D33" s="17" t="s">
        <v>499</v>
      </c>
      <c r="E33" s="15" t="s">
        <v>1326</v>
      </c>
    </row>
    <row r="34" spans="1:5" x14ac:dyDescent="0.15">
      <c r="A34" s="15" t="s">
        <v>500</v>
      </c>
      <c r="B34" s="15" t="s">
        <v>479</v>
      </c>
      <c r="C34" s="15" t="s">
        <v>501</v>
      </c>
      <c r="D34" s="17" t="s">
        <v>502</v>
      </c>
      <c r="E34" s="15" t="s">
        <v>1326</v>
      </c>
    </row>
    <row r="35" spans="1:5" x14ac:dyDescent="0.15">
      <c r="A35" s="15" t="s">
        <v>503</v>
      </c>
      <c r="B35" s="15" t="s">
        <v>504</v>
      </c>
      <c r="C35" s="15" t="s">
        <v>505</v>
      </c>
      <c r="D35" s="17" t="s">
        <v>506</v>
      </c>
      <c r="E35" s="15" t="s">
        <v>1326</v>
      </c>
    </row>
    <row r="36" spans="1:5" x14ac:dyDescent="0.15">
      <c r="A36" s="15" t="s">
        <v>507</v>
      </c>
      <c r="B36" s="15" t="s">
        <v>504</v>
      </c>
      <c r="C36" s="15" t="s">
        <v>508</v>
      </c>
      <c r="D36" s="17" t="s">
        <v>509</v>
      </c>
      <c r="E36" s="15" t="s">
        <v>1326</v>
      </c>
    </row>
    <row r="37" spans="1:5" x14ac:dyDescent="0.15">
      <c r="A37" s="15" t="s">
        <v>510</v>
      </c>
      <c r="B37" s="15" t="s">
        <v>504</v>
      </c>
      <c r="C37" s="15" t="s">
        <v>511</v>
      </c>
      <c r="D37" s="17" t="s">
        <v>512</v>
      </c>
      <c r="E37" s="15" t="s">
        <v>1326</v>
      </c>
    </row>
    <row r="38" spans="1:5" x14ac:dyDescent="0.15">
      <c r="A38" s="15" t="s">
        <v>513</v>
      </c>
      <c r="B38" s="15" t="s">
        <v>504</v>
      </c>
      <c r="C38" s="15" t="s">
        <v>514</v>
      </c>
      <c r="D38" s="17" t="s">
        <v>515</v>
      </c>
      <c r="E38" s="15" t="s">
        <v>1326</v>
      </c>
    </row>
    <row r="39" spans="1:5" x14ac:dyDescent="0.15">
      <c r="A39" s="15" t="s">
        <v>516</v>
      </c>
      <c r="B39" s="15" t="s">
        <v>504</v>
      </c>
      <c r="C39" s="15" t="s">
        <v>517</v>
      </c>
      <c r="D39" s="17" t="s">
        <v>518</v>
      </c>
      <c r="E39" s="15" t="s">
        <v>1326</v>
      </c>
    </row>
    <row r="40" spans="1:5" x14ac:dyDescent="0.15">
      <c r="A40" s="15" t="s">
        <v>519</v>
      </c>
      <c r="B40" s="15" t="s">
        <v>504</v>
      </c>
      <c r="C40" s="15" t="s">
        <v>520</v>
      </c>
      <c r="D40" s="17" t="s">
        <v>521</v>
      </c>
      <c r="E40" s="15" t="s">
        <v>1326</v>
      </c>
    </row>
    <row r="41" spans="1:5" x14ac:dyDescent="0.15">
      <c r="A41" s="15" t="s">
        <v>522</v>
      </c>
      <c r="B41" s="15" t="s">
        <v>504</v>
      </c>
      <c r="C41" s="15" t="s">
        <v>523</v>
      </c>
      <c r="D41" s="17" t="s">
        <v>524</v>
      </c>
      <c r="E41" s="15" t="s">
        <v>1326</v>
      </c>
    </row>
    <row r="42" spans="1:5" x14ac:dyDescent="0.15">
      <c r="A42" s="15" t="s">
        <v>525</v>
      </c>
      <c r="B42" s="15" t="s">
        <v>526</v>
      </c>
      <c r="C42" s="15" t="s">
        <v>527</v>
      </c>
      <c r="D42" s="17" t="s">
        <v>528</v>
      </c>
      <c r="E42" s="15" t="s">
        <v>1326</v>
      </c>
    </row>
    <row r="43" spans="1:5" x14ac:dyDescent="0.15">
      <c r="A43" s="15" t="s">
        <v>529</v>
      </c>
      <c r="B43" s="15" t="s">
        <v>526</v>
      </c>
      <c r="C43" s="15" t="s">
        <v>530</v>
      </c>
      <c r="D43" s="17" t="s">
        <v>531</v>
      </c>
      <c r="E43" s="15" t="s">
        <v>1326</v>
      </c>
    </row>
    <row r="44" spans="1:5" x14ac:dyDescent="0.15">
      <c r="A44" s="15" t="s">
        <v>532</v>
      </c>
      <c r="B44" s="15" t="s">
        <v>526</v>
      </c>
      <c r="C44" s="15" t="s">
        <v>533</v>
      </c>
      <c r="D44" s="17" t="s">
        <v>534</v>
      </c>
      <c r="E44" s="15" t="s">
        <v>1326</v>
      </c>
    </row>
    <row r="45" spans="1:5" x14ac:dyDescent="0.15">
      <c r="A45" s="15" t="s">
        <v>535</v>
      </c>
      <c r="B45" s="15" t="s">
        <v>526</v>
      </c>
      <c r="C45" s="15" t="s">
        <v>536</v>
      </c>
      <c r="D45" s="17" t="s">
        <v>537</v>
      </c>
      <c r="E45" s="15" t="s">
        <v>1326</v>
      </c>
    </row>
    <row r="46" spans="1:5" x14ac:dyDescent="0.15">
      <c r="A46" s="15" t="s">
        <v>538</v>
      </c>
      <c r="B46" s="15" t="s">
        <v>526</v>
      </c>
      <c r="C46" s="15" t="s">
        <v>539</v>
      </c>
      <c r="D46" s="17" t="s">
        <v>540</v>
      </c>
      <c r="E46" s="15" t="s">
        <v>1326</v>
      </c>
    </row>
    <row r="47" spans="1:5" x14ac:dyDescent="0.15">
      <c r="A47" s="15" t="s">
        <v>541</v>
      </c>
      <c r="B47" s="15" t="s">
        <v>526</v>
      </c>
      <c r="C47" s="15" t="s">
        <v>542</v>
      </c>
      <c r="D47" s="17" t="s">
        <v>543</v>
      </c>
      <c r="E47" s="15" t="s">
        <v>1326</v>
      </c>
    </row>
    <row r="48" spans="1:5" x14ac:dyDescent="0.15">
      <c r="A48" s="15" t="s">
        <v>544</v>
      </c>
      <c r="B48" s="15" t="s">
        <v>545</v>
      </c>
      <c r="C48" s="15" t="s">
        <v>546</v>
      </c>
      <c r="D48" s="17" t="s">
        <v>547</v>
      </c>
      <c r="E48" s="15" t="s">
        <v>1326</v>
      </c>
    </row>
    <row r="49" spans="1:5" x14ac:dyDescent="0.15">
      <c r="A49" s="15" t="s">
        <v>548</v>
      </c>
      <c r="B49" s="15" t="s">
        <v>545</v>
      </c>
      <c r="C49" s="15" t="s">
        <v>549</v>
      </c>
      <c r="D49" s="17" t="s">
        <v>550</v>
      </c>
      <c r="E49" s="15" t="s">
        <v>1326</v>
      </c>
    </row>
    <row r="50" spans="1:5" x14ac:dyDescent="0.15">
      <c r="A50" s="15" t="s">
        <v>551</v>
      </c>
      <c r="B50" s="15" t="s">
        <v>545</v>
      </c>
      <c r="C50" s="15" t="s">
        <v>552</v>
      </c>
      <c r="D50" s="17" t="s">
        <v>553</v>
      </c>
      <c r="E50" s="15" t="s">
        <v>1326</v>
      </c>
    </row>
    <row r="51" spans="1:5" x14ac:dyDescent="0.15">
      <c r="A51" s="15" t="s">
        <v>554</v>
      </c>
      <c r="B51" s="15" t="s">
        <v>545</v>
      </c>
      <c r="C51" s="15" t="s">
        <v>555</v>
      </c>
      <c r="D51" s="17" t="s">
        <v>556</v>
      </c>
      <c r="E51" s="15" t="s">
        <v>1326</v>
      </c>
    </row>
    <row r="52" spans="1:5" x14ac:dyDescent="0.15">
      <c r="A52" s="15" t="s">
        <v>557</v>
      </c>
      <c r="B52" s="15" t="s">
        <v>545</v>
      </c>
      <c r="C52" s="15" t="s">
        <v>558</v>
      </c>
      <c r="D52" s="17" t="s">
        <v>559</v>
      </c>
      <c r="E52" s="15" t="s">
        <v>1326</v>
      </c>
    </row>
    <row r="53" spans="1:5" x14ac:dyDescent="0.15">
      <c r="A53" s="15" t="s">
        <v>560</v>
      </c>
      <c r="B53" s="15" t="s">
        <v>561</v>
      </c>
      <c r="C53" s="15" t="s">
        <v>562</v>
      </c>
      <c r="D53" s="17" t="s">
        <v>563</v>
      </c>
      <c r="E53" s="15" t="s">
        <v>1326</v>
      </c>
    </row>
    <row r="54" spans="1:5" x14ac:dyDescent="0.15">
      <c r="A54" s="15" t="s">
        <v>564</v>
      </c>
      <c r="B54" s="15" t="s">
        <v>561</v>
      </c>
      <c r="C54" s="15" t="s">
        <v>565</v>
      </c>
      <c r="D54" s="17" t="s">
        <v>566</v>
      </c>
      <c r="E54" s="15" t="s">
        <v>1326</v>
      </c>
    </row>
    <row r="55" spans="1:5" x14ac:dyDescent="0.15">
      <c r="A55" s="15" t="s">
        <v>567</v>
      </c>
      <c r="B55" s="15" t="s">
        <v>561</v>
      </c>
      <c r="C55" s="15" t="s">
        <v>568</v>
      </c>
      <c r="D55" s="17" t="s">
        <v>569</v>
      </c>
      <c r="E55" s="15" t="s">
        <v>1326</v>
      </c>
    </row>
    <row r="56" spans="1:5" x14ac:dyDescent="0.15">
      <c r="A56" s="15" t="s">
        <v>570</v>
      </c>
      <c r="B56" s="15" t="s">
        <v>561</v>
      </c>
      <c r="C56" s="15" t="s">
        <v>571</v>
      </c>
      <c r="D56" s="17" t="s">
        <v>572</v>
      </c>
      <c r="E56" s="15" t="s">
        <v>1326</v>
      </c>
    </row>
    <row r="57" spans="1:5" x14ac:dyDescent="0.15">
      <c r="A57" s="15" t="s">
        <v>573</v>
      </c>
      <c r="B57" s="15" t="s">
        <v>574</v>
      </c>
      <c r="C57" s="15" t="s">
        <v>575</v>
      </c>
      <c r="D57" s="17" t="s">
        <v>576</v>
      </c>
      <c r="E57" s="15" t="s">
        <v>1326</v>
      </c>
    </row>
    <row r="58" spans="1:5" x14ac:dyDescent="0.15">
      <c r="A58" s="15" t="s">
        <v>577</v>
      </c>
      <c r="B58" s="15" t="s">
        <v>574</v>
      </c>
      <c r="C58" s="15" t="s">
        <v>578</v>
      </c>
      <c r="D58" s="17" t="s">
        <v>579</v>
      </c>
      <c r="E58" s="15" t="s">
        <v>1326</v>
      </c>
    </row>
    <row r="59" spans="1:5" x14ac:dyDescent="0.15">
      <c r="A59" s="15" t="s">
        <v>580</v>
      </c>
      <c r="B59" s="15" t="s">
        <v>574</v>
      </c>
      <c r="C59" s="15" t="s">
        <v>581</v>
      </c>
      <c r="D59" s="17" t="s">
        <v>582</v>
      </c>
      <c r="E59" s="15" t="s">
        <v>1326</v>
      </c>
    </row>
    <row r="60" spans="1:5" x14ac:dyDescent="0.15">
      <c r="A60" s="15" t="s">
        <v>583</v>
      </c>
      <c r="B60" s="15" t="s">
        <v>584</v>
      </c>
      <c r="C60" s="15" t="s">
        <v>585</v>
      </c>
      <c r="D60" s="17" t="s">
        <v>586</v>
      </c>
      <c r="E60" s="15" t="s">
        <v>1326</v>
      </c>
    </row>
    <row r="61" spans="1:5" x14ac:dyDescent="0.15">
      <c r="A61" s="15" t="s">
        <v>587</v>
      </c>
      <c r="B61" s="15" t="s">
        <v>584</v>
      </c>
      <c r="C61" s="15" t="s">
        <v>588</v>
      </c>
      <c r="D61" s="17" t="s">
        <v>589</v>
      </c>
      <c r="E61" s="15" t="s">
        <v>1326</v>
      </c>
    </row>
    <row r="62" spans="1:5" x14ac:dyDescent="0.15">
      <c r="A62" s="15" t="s">
        <v>590</v>
      </c>
      <c r="B62" s="15" t="s">
        <v>584</v>
      </c>
      <c r="C62" s="15" t="s">
        <v>591</v>
      </c>
      <c r="D62" s="17" t="s">
        <v>592</v>
      </c>
      <c r="E62" s="15" t="s">
        <v>1326</v>
      </c>
    </row>
    <row r="63" spans="1:5" x14ac:dyDescent="0.15">
      <c r="A63" s="15" t="s">
        <v>593</v>
      </c>
      <c r="B63" s="15" t="s">
        <v>584</v>
      </c>
      <c r="C63" s="15" t="s">
        <v>594</v>
      </c>
      <c r="D63" s="17" t="s">
        <v>595</v>
      </c>
      <c r="E63" s="15" t="s">
        <v>1326</v>
      </c>
    </row>
    <row r="64" spans="1:5" x14ac:dyDescent="0.15">
      <c r="A64" s="15" t="s">
        <v>596</v>
      </c>
      <c r="B64" s="15" t="s">
        <v>584</v>
      </c>
      <c r="C64" s="15" t="s">
        <v>597</v>
      </c>
      <c r="D64" s="17" t="s">
        <v>598</v>
      </c>
      <c r="E64" s="15" t="s">
        <v>1326</v>
      </c>
    </row>
    <row r="65" spans="1:5" x14ac:dyDescent="0.15">
      <c r="A65" s="15" t="s">
        <v>599</v>
      </c>
      <c r="B65" s="15" t="s">
        <v>584</v>
      </c>
      <c r="C65" s="15" t="s">
        <v>600</v>
      </c>
      <c r="D65" s="17" t="s">
        <v>601</v>
      </c>
      <c r="E65" s="15" t="s">
        <v>1326</v>
      </c>
    </row>
    <row r="66" spans="1:5" x14ac:dyDescent="0.15">
      <c r="A66" s="15" t="s">
        <v>602</v>
      </c>
      <c r="B66" s="15" t="s">
        <v>584</v>
      </c>
      <c r="C66" s="15" t="s">
        <v>603</v>
      </c>
      <c r="D66" s="17" t="s">
        <v>604</v>
      </c>
      <c r="E66" s="15" t="s">
        <v>1326</v>
      </c>
    </row>
    <row r="67" spans="1:5" x14ac:dyDescent="0.15">
      <c r="A67" s="15" t="s">
        <v>605</v>
      </c>
      <c r="B67" s="15" t="s">
        <v>584</v>
      </c>
      <c r="C67" s="15" t="s">
        <v>606</v>
      </c>
      <c r="D67" s="17" t="s">
        <v>607</v>
      </c>
      <c r="E67" s="15" t="s">
        <v>1326</v>
      </c>
    </row>
    <row r="68" spans="1:5" x14ac:dyDescent="0.15">
      <c r="A68" s="15" t="s">
        <v>608</v>
      </c>
      <c r="B68" s="15" t="s">
        <v>584</v>
      </c>
      <c r="C68" s="15" t="s">
        <v>609</v>
      </c>
      <c r="D68" s="17" t="s">
        <v>610</v>
      </c>
      <c r="E68" s="15" t="s">
        <v>1326</v>
      </c>
    </row>
    <row r="69" spans="1:5" x14ac:dyDescent="0.15">
      <c r="A69" s="15" t="s">
        <v>611</v>
      </c>
      <c r="B69" s="15" t="s">
        <v>584</v>
      </c>
      <c r="C69" s="15" t="s">
        <v>612</v>
      </c>
      <c r="D69" s="17" t="s">
        <v>613</v>
      </c>
      <c r="E69" s="15" t="s">
        <v>1326</v>
      </c>
    </row>
    <row r="70" spans="1:5" x14ac:dyDescent="0.15">
      <c r="A70" s="15" t="s">
        <v>614</v>
      </c>
      <c r="B70" s="15" t="s">
        <v>584</v>
      </c>
      <c r="C70" s="15" t="s">
        <v>523</v>
      </c>
      <c r="D70" s="17" t="s">
        <v>524</v>
      </c>
      <c r="E70" s="15" t="s">
        <v>1326</v>
      </c>
    </row>
    <row r="71" spans="1:5" x14ac:dyDescent="0.15">
      <c r="A71" s="15" t="s">
        <v>615</v>
      </c>
      <c r="B71" s="15" t="s">
        <v>616</v>
      </c>
      <c r="C71" s="15" t="s">
        <v>617</v>
      </c>
      <c r="D71" s="17" t="s">
        <v>618</v>
      </c>
      <c r="E71" s="15" t="s">
        <v>1326</v>
      </c>
    </row>
    <row r="72" spans="1:5" x14ac:dyDescent="0.15">
      <c r="A72" s="15" t="s">
        <v>619</v>
      </c>
      <c r="B72" s="15" t="s">
        <v>616</v>
      </c>
      <c r="C72" s="15" t="s">
        <v>620</v>
      </c>
      <c r="D72" s="17" t="s">
        <v>621</v>
      </c>
      <c r="E72" s="15" t="s">
        <v>1326</v>
      </c>
    </row>
    <row r="73" spans="1:5" x14ac:dyDescent="0.15">
      <c r="A73" s="15" t="s">
        <v>622</v>
      </c>
      <c r="B73" s="15" t="s">
        <v>616</v>
      </c>
      <c r="C73" s="15" t="s">
        <v>623</v>
      </c>
      <c r="D73" s="17" t="s">
        <v>624</v>
      </c>
      <c r="E73" s="15" t="s">
        <v>1326</v>
      </c>
    </row>
    <row r="74" spans="1:5" x14ac:dyDescent="0.15">
      <c r="A74" s="15" t="s">
        <v>625</v>
      </c>
      <c r="B74" s="15" t="s">
        <v>626</v>
      </c>
      <c r="C74" s="15" t="s">
        <v>627</v>
      </c>
      <c r="D74" s="17" t="s">
        <v>628</v>
      </c>
      <c r="E74" s="15" t="s">
        <v>1326</v>
      </c>
    </row>
    <row r="75" spans="1:5" x14ac:dyDescent="0.15">
      <c r="A75" s="15" t="s">
        <v>629</v>
      </c>
      <c r="B75" s="15" t="s">
        <v>626</v>
      </c>
      <c r="C75" s="15" t="s">
        <v>630</v>
      </c>
      <c r="D75" s="17" t="s">
        <v>631</v>
      </c>
      <c r="E75" s="15" t="s">
        <v>1326</v>
      </c>
    </row>
  </sheetData>
  <sheetProtection password="8C52" sheet="1" objects="1" scenarios="1"/>
  <autoFilter ref="A9:E9"/>
  <mergeCells count="1">
    <mergeCell ref="A1:C1"/>
  </mergeCells>
  <phoneticPr fontId="7"/>
  <conditionalFormatting sqref="D10:D20">
    <cfRule type="duplicateValues" dxfId="0" priority="147"/>
  </conditionalFormatting>
  <hyperlinks>
    <hyperlink ref="D7" r:id="rId1"/>
    <hyperlink ref="A1" location="入力シート!A1" display="入力シート!A1"/>
  </hyperlinks>
  <pageMargins left="0.70866141732283461" right="0.70866141732283461" top="0.74803149606299213" bottom="0.74803149606299213" header="0.31496062992125984" footer="0.31496062992125984"/>
  <pageSetup paperSize="9" scale="96"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view="pageBreakPreview" zoomScale="98" zoomScaleNormal="100" zoomScaleSheetLayoutView="98" workbookViewId="0">
      <selection activeCell="K21" sqref="K21"/>
    </sheetView>
  </sheetViews>
  <sheetFormatPr defaultColWidth="9" defaultRowHeight="13.5" x14ac:dyDescent="0.15"/>
  <cols>
    <col min="1" max="1" width="3.5" style="300" bestFit="1" customWidth="1"/>
    <col min="2" max="2" width="15" style="300" customWidth="1"/>
    <col min="3" max="3" width="48.375" style="300" bestFit="1" customWidth="1"/>
    <col min="4" max="4" width="14.625" style="300" bestFit="1" customWidth="1"/>
    <col min="5" max="5" width="0" style="301" hidden="1" customWidth="1"/>
    <col min="6" max="16384" width="9" style="300"/>
  </cols>
  <sheetData>
    <row r="1" spans="1:6" s="1" customFormat="1" ht="30" customHeight="1" x14ac:dyDescent="0.15">
      <c r="A1" s="1030" t="s">
        <v>194</v>
      </c>
      <c r="B1" s="1030"/>
      <c r="C1" s="1030"/>
    </row>
    <row r="2" spans="1:6" customFormat="1" ht="17.25" x14ac:dyDescent="0.15">
      <c r="A2" s="309"/>
      <c r="B2" s="309" t="s">
        <v>1412</v>
      </c>
      <c r="C2" s="310"/>
      <c r="D2" s="311"/>
    </row>
    <row r="3" spans="1:6" customFormat="1" x14ac:dyDescent="0.15">
      <c r="A3" s="307"/>
      <c r="B3" s="312"/>
      <c r="C3" s="310"/>
      <c r="D3" s="311"/>
    </row>
    <row r="4" spans="1:6" customFormat="1" hidden="1" x14ac:dyDescent="0.15">
      <c r="A4" s="307"/>
      <c r="B4" s="313"/>
      <c r="C4" s="314"/>
      <c r="D4" s="311"/>
    </row>
    <row r="5" spans="1:6" customFormat="1" hidden="1" x14ac:dyDescent="0.15">
      <c r="A5" s="307"/>
      <c r="B5" s="313"/>
      <c r="C5" s="314"/>
      <c r="D5" s="311"/>
    </row>
    <row r="6" spans="1:6" customFormat="1" x14ac:dyDescent="0.15">
      <c r="A6" s="307"/>
      <c r="B6" s="313"/>
      <c r="C6" s="314"/>
      <c r="D6" s="311"/>
    </row>
    <row r="7" spans="1:6" x14ac:dyDescent="0.15">
      <c r="A7" s="308"/>
      <c r="B7" s="306" t="s">
        <v>1354</v>
      </c>
      <c r="C7" s="306" t="s">
        <v>1355</v>
      </c>
      <c r="D7" s="306" t="s">
        <v>1356</v>
      </c>
      <c r="E7" s="302" t="s">
        <v>1357</v>
      </c>
    </row>
    <row r="8" spans="1:6" x14ac:dyDescent="0.15">
      <c r="A8" s="300">
        <v>1</v>
      </c>
      <c r="B8" s="303">
        <v>50201</v>
      </c>
      <c r="C8" s="315" t="s">
        <v>1358</v>
      </c>
      <c r="D8" s="315" t="s">
        <v>1359</v>
      </c>
      <c r="E8" s="304" t="s">
        <v>1360</v>
      </c>
    </row>
    <row r="9" spans="1:6" x14ac:dyDescent="0.15">
      <c r="A9" s="300">
        <v>2</v>
      </c>
      <c r="B9" s="303">
        <v>50202</v>
      </c>
      <c r="C9" s="315" t="s">
        <v>1361</v>
      </c>
      <c r="D9" s="315" t="s">
        <v>1359</v>
      </c>
      <c r="E9" s="304" t="s">
        <v>1360</v>
      </c>
    </row>
    <row r="10" spans="1:6" x14ac:dyDescent="0.15">
      <c r="A10" s="300">
        <v>3</v>
      </c>
      <c r="B10" s="303">
        <v>50203</v>
      </c>
      <c r="C10" s="315" t="s">
        <v>1413</v>
      </c>
      <c r="D10" s="315" t="s">
        <v>1359</v>
      </c>
      <c r="E10" s="304" t="s">
        <v>1360</v>
      </c>
    </row>
    <row r="11" spans="1:6" x14ac:dyDescent="0.15">
      <c r="A11" s="300">
        <v>4</v>
      </c>
      <c r="B11" s="303">
        <v>50204</v>
      </c>
      <c r="C11" s="315" t="s">
        <v>1362</v>
      </c>
      <c r="D11" s="315" t="s">
        <v>1359</v>
      </c>
      <c r="E11" s="304" t="s">
        <v>1360</v>
      </c>
      <c r="F11" s="305"/>
    </row>
    <row r="12" spans="1:6" x14ac:dyDescent="0.15">
      <c r="A12" s="300">
        <v>5</v>
      </c>
      <c r="B12" s="303">
        <v>50205</v>
      </c>
      <c r="C12" s="315" t="s">
        <v>1363</v>
      </c>
      <c r="D12" s="315" t="s">
        <v>1359</v>
      </c>
      <c r="E12" s="304" t="s">
        <v>1360</v>
      </c>
    </row>
    <row r="13" spans="1:6" x14ac:dyDescent="0.15">
      <c r="A13" s="300">
        <v>6</v>
      </c>
      <c r="B13" s="303">
        <v>50206</v>
      </c>
      <c r="C13" s="315" t="s">
        <v>1364</v>
      </c>
      <c r="D13" s="315" t="s">
        <v>1359</v>
      </c>
      <c r="E13" s="304" t="s">
        <v>1360</v>
      </c>
    </row>
    <row r="14" spans="1:6" x14ac:dyDescent="0.15">
      <c r="A14" s="300">
        <v>7</v>
      </c>
      <c r="B14" s="303">
        <v>50207</v>
      </c>
      <c r="C14" s="315" t="s">
        <v>1365</v>
      </c>
      <c r="D14" s="315" t="s">
        <v>1359</v>
      </c>
      <c r="E14" s="304" t="s">
        <v>1360</v>
      </c>
    </row>
    <row r="15" spans="1:6" x14ac:dyDescent="0.15">
      <c r="A15" s="300">
        <v>8</v>
      </c>
      <c r="B15" s="303">
        <v>50208</v>
      </c>
      <c r="C15" s="315" t="s">
        <v>1366</v>
      </c>
      <c r="D15" s="315" t="s">
        <v>1359</v>
      </c>
      <c r="E15" s="304" t="s">
        <v>1360</v>
      </c>
    </row>
    <row r="16" spans="1:6" x14ac:dyDescent="0.15">
      <c r="A16" s="300">
        <v>9</v>
      </c>
      <c r="B16" s="303">
        <v>50209</v>
      </c>
      <c r="C16" s="315" t="s">
        <v>1367</v>
      </c>
      <c r="D16" s="315" t="s">
        <v>1359</v>
      </c>
      <c r="E16" s="304" t="s">
        <v>1360</v>
      </c>
    </row>
    <row r="17" spans="1:5" x14ac:dyDescent="0.15">
      <c r="A17" s="300">
        <v>10</v>
      </c>
      <c r="B17" s="303">
        <v>50210</v>
      </c>
      <c r="C17" s="315" t="s">
        <v>1368</v>
      </c>
      <c r="D17" s="315" t="s">
        <v>1359</v>
      </c>
      <c r="E17" s="304" t="s">
        <v>1360</v>
      </c>
    </row>
    <row r="18" spans="1:5" x14ac:dyDescent="0.15">
      <c r="A18" s="300">
        <v>11</v>
      </c>
      <c r="B18" s="303">
        <v>50211</v>
      </c>
      <c r="C18" s="315" t="s">
        <v>1369</v>
      </c>
      <c r="D18" s="315" t="s">
        <v>1359</v>
      </c>
      <c r="E18" s="304" t="s">
        <v>1360</v>
      </c>
    </row>
    <row r="19" spans="1:5" x14ac:dyDescent="0.15">
      <c r="A19" s="300">
        <v>12</v>
      </c>
      <c r="B19" s="303">
        <v>50212</v>
      </c>
      <c r="C19" s="315" t="s">
        <v>1370</v>
      </c>
      <c r="D19" s="315" t="s">
        <v>1359</v>
      </c>
      <c r="E19" s="304" t="s">
        <v>1360</v>
      </c>
    </row>
    <row r="20" spans="1:5" x14ac:dyDescent="0.15">
      <c r="A20" s="300">
        <v>13</v>
      </c>
      <c r="B20" s="303">
        <v>50213</v>
      </c>
      <c r="C20" s="316" t="s">
        <v>1371</v>
      </c>
      <c r="D20" s="315" t="s">
        <v>1359</v>
      </c>
      <c r="E20" s="304" t="s">
        <v>1360</v>
      </c>
    </row>
    <row r="21" spans="1:5" x14ac:dyDescent="0.15">
      <c r="A21" s="300">
        <v>14</v>
      </c>
      <c r="B21" s="303">
        <v>50214</v>
      </c>
      <c r="C21" s="315" t="s">
        <v>1372</v>
      </c>
      <c r="D21" s="315" t="s">
        <v>1359</v>
      </c>
      <c r="E21" s="304" t="s">
        <v>1360</v>
      </c>
    </row>
    <row r="22" spans="1:5" x14ac:dyDescent="0.15">
      <c r="A22" s="300">
        <v>15</v>
      </c>
      <c r="B22" s="303">
        <v>50215</v>
      </c>
      <c r="C22" s="315" t="s">
        <v>1373</v>
      </c>
      <c r="D22" s="315" t="s">
        <v>1359</v>
      </c>
      <c r="E22" s="304" t="s">
        <v>1360</v>
      </c>
    </row>
    <row r="23" spans="1:5" x14ac:dyDescent="0.15">
      <c r="A23" s="300">
        <v>16</v>
      </c>
      <c r="B23" s="303">
        <v>50216</v>
      </c>
      <c r="C23" s="315" t="s">
        <v>1374</v>
      </c>
      <c r="D23" s="315" t="s">
        <v>1359</v>
      </c>
      <c r="E23" s="304" t="s">
        <v>1360</v>
      </c>
    </row>
    <row r="24" spans="1:5" x14ac:dyDescent="0.15">
      <c r="A24" s="300">
        <v>17</v>
      </c>
      <c r="B24" s="303">
        <v>50217</v>
      </c>
      <c r="C24" s="315" t="s">
        <v>1375</v>
      </c>
      <c r="D24" s="315" t="s">
        <v>1359</v>
      </c>
      <c r="E24" s="304" t="s">
        <v>1360</v>
      </c>
    </row>
    <row r="25" spans="1:5" x14ac:dyDescent="0.15">
      <c r="A25" s="300">
        <v>18</v>
      </c>
      <c r="B25" s="303">
        <v>50218</v>
      </c>
      <c r="C25" s="315" t="s">
        <v>1376</v>
      </c>
      <c r="D25" s="315" t="s">
        <v>1359</v>
      </c>
      <c r="E25" s="304" t="s">
        <v>1360</v>
      </c>
    </row>
    <row r="26" spans="1:5" x14ac:dyDescent="0.15">
      <c r="A26" s="300">
        <v>19</v>
      </c>
      <c r="B26" s="303">
        <v>50219</v>
      </c>
      <c r="C26" s="315" t="s">
        <v>1377</v>
      </c>
      <c r="D26" s="315" t="s">
        <v>1359</v>
      </c>
      <c r="E26" s="304" t="s">
        <v>1360</v>
      </c>
    </row>
    <row r="27" spans="1:5" x14ac:dyDescent="0.15">
      <c r="A27" s="300">
        <v>20</v>
      </c>
      <c r="B27" s="303">
        <v>73720</v>
      </c>
      <c r="C27" s="315" t="s">
        <v>1378</v>
      </c>
      <c r="D27" s="315" t="s">
        <v>1379</v>
      </c>
      <c r="E27" s="304" t="s">
        <v>1360</v>
      </c>
    </row>
    <row r="28" spans="1:5" x14ac:dyDescent="0.15">
      <c r="A28" s="300">
        <v>21</v>
      </c>
      <c r="B28" s="303">
        <v>73721</v>
      </c>
      <c r="C28" s="315" t="s">
        <v>1380</v>
      </c>
      <c r="D28" s="315" t="s">
        <v>1379</v>
      </c>
      <c r="E28" s="304" t="s">
        <v>1360</v>
      </c>
    </row>
    <row r="29" spans="1:5" x14ac:dyDescent="0.15">
      <c r="A29" s="300">
        <v>22</v>
      </c>
      <c r="B29" s="303">
        <v>73722</v>
      </c>
      <c r="C29" s="315" t="s">
        <v>1381</v>
      </c>
      <c r="D29" s="315" t="s">
        <v>1379</v>
      </c>
      <c r="E29" s="304" t="s">
        <v>1360</v>
      </c>
    </row>
    <row r="30" spans="1:5" x14ac:dyDescent="0.15">
      <c r="A30" s="300">
        <v>23</v>
      </c>
      <c r="B30" s="303">
        <v>73723</v>
      </c>
      <c r="C30" s="315" t="s">
        <v>1382</v>
      </c>
      <c r="D30" s="315" t="s">
        <v>1411</v>
      </c>
      <c r="E30" s="304" t="s">
        <v>1360</v>
      </c>
    </row>
    <row r="31" spans="1:5" x14ac:dyDescent="0.15">
      <c r="A31" s="300">
        <v>24</v>
      </c>
      <c r="B31" s="303">
        <v>73724</v>
      </c>
      <c r="C31" s="316" t="s">
        <v>1383</v>
      </c>
      <c r="D31" s="315" t="s">
        <v>1379</v>
      </c>
      <c r="E31" s="304" t="s">
        <v>1360</v>
      </c>
    </row>
    <row r="32" spans="1:5" x14ac:dyDescent="0.15">
      <c r="A32" s="300">
        <v>25</v>
      </c>
      <c r="B32" s="303">
        <v>73725</v>
      </c>
      <c r="C32" s="315" t="s">
        <v>1384</v>
      </c>
      <c r="D32" s="315" t="s">
        <v>1379</v>
      </c>
      <c r="E32" s="304" t="s">
        <v>1360</v>
      </c>
    </row>
    <row r="33" spans="1:5" x14ac:dyDescent="0.15">
      <c r="A33" s="300">
        <v>26</v>
      </c>
      <c r="B33" s="303">
        <v>73726</v>
      </c>
      <c r="C33" s="315" t="s">
        <v>1385</v>
      </c>
      <c r="D33" s="315" t="s">
        <v>1379</v>
      </c>
      <c r="E33" s="304" t="s">
        <v>1360</v>
      </c>
    </row>
    <row r="34" spans="1:5" x14ac:dyDescent="0.15">
      <c r="A34" s="300">
        <v>27</v>
      </c>
      <c r="B34" s="303">
        <v>50127</v>
      </c>
      <c r="C34" s="315" t="s">
        <v>1386</v>
      </c>
      <c r="D34" s="315" t="s">
        <v>1387</v>
      </c>
      <c r="E34" s="304" t="s">
        <v>1360</v>
      </c>
    </row>
    <row r="35" spans="1:5" x14ac:dyDescent="0.15">
      <c r="A35" s="300">
        <v>28</v>
      </c>
      <c r="B35" s="303">
        <v>50128</v>
      </c>
      <c r="C35" s="315" t="s">
        <v>1388</v>
      </c>
      <c r="D35" s="315" t="s">
        <v>1387</v>
      </c>
      <c r="E35" s="304" t="s">
        <v>1360</v>
      </c>
    </row>
    <row r="36" spans="1:5" x14ac:dyDescent="0.15">
      <c r="A36" s="300">
        <v>29</v>
      </c>
      <c r="B36" s="303">
        <v>19129</v>
      </c>
      <c r="C36" s="315" t="s">
        <v>1389</v>
      </c>
      <c r="D36" s="315" t="s">
        <v>1390</v>
      </c>
      <c r="E36" s="304" t="s">
        <v>1360</v>
      </c>
    </row>
    <row r="37" spans="1:5" x14ac:dyDescent="0.15">
      <c r="A37" s="300">
        <v>30</v>
      </c>
      <c r="B37" s="303">
        <v>19130</v>
      </c>
      <c r="C37" s="315" t="s">
        <v>1391</v>
      </c>
      <c r="D37" s="315" t="s">
        <v>1390</v>
      </c>
      <c r="E37" s="304" t="s">
        <v>1360</v>
      </c>
    </row>
    <row r="38" spans="1:5" x14ac:dyDescent="0.15">
      <c r="A38" s="300">
        <v>31</v>
      </c>
      <c r="B38" s="303">
        <v>60131</v>
      </c>
      <c r="C38" s="316" t="s">
        <v>1414</v>
      </c>
      <c r="D38" s="315" t="s">
        <v>1392</v>
      </c>
      <c r="E38" s="304" t="s">
        <v>1393</v>
      </c>
    </row>
    <row r="39" spans="1:5" x14ac:dyDescent="0.15">
      <c r="A39" s="300">
        <v>32</v>
      </c>
      <c r="B39" s="303">
        <v>60132</v>
      </c>
      <c r="C39" s="316" t="s">
        <v>1394</v>
      </c>
      <c r="D39" s="315" t="s">
        <v>1392</v>
      </c>
      <c r="E39" s="304" t="s">
        <v>1393</v>
      </c>
    </row>
    <row r="40" spans="1:5" x14ac:dyDescent="0.15">
      <c r="A40" s="300">
        <v>33</v>
      </c>
      <c r="B40" s="303">
        <v>60133</v>
      </c>
      <c r="C40" s="316" t="s">
        <v>1395</v>
      </c>
      <c r="D40" s="315" t="s">
        <v>1392</v>
      </c>
      <c r="E40" s="304" t="s">
        <v>1393</v>
      </c>
    </row>
    <row r="41" spans="1:5" x14ac:dyDescent="0.15">
      <c r="A41" s="300">
        <v>34</v>
      </c>
      <c r="B41" s="303">
        <v>60134</v>
      </c>
      <c r="C41" s="315" t="s">
        <v>1396</v>
      </c>
      <c r="D41" s="315" t="s">
        <v>1392</v>
      </c>
      <c r="E41" s="304" t="s">
        <v>1393</v>
      </c>
    </row>
    <row r="42" spans="1:5" x14ac:dyDescent="0.15">
      <c r="A42" s="300">
        <v>35</v>
      </c>
      <c r="B42" s="303">
        <v>10635</v>
      </c>
      <c r="C42" s="316" t="s">
        <v>1415</v>
      </c>
      <c r="D42" s="315" t="s">
        <v>1397</v>
      </c>
      <c r="E42" s="304" t="s">
        <v>1393</v>
      </c>
    </row>
    <row r="43" spans="1:5" x14ac:dyDescent="0.15">
      <c r="A43" s="300">
        <v>36</v>
      </c>
      <c r="B43" s="303">
        <v>10536</v>
      </c>
      <c r="C43" s="315" t="s">
        <v>1398</v>
      </c>
      <c r="D43" s="315" t="s">
        <v>1399</v>
      </c>
      <c r="E43" s="304" t="s">
        <v>1400</v>
      </c>
    </row>
    <row r="44" spans="1:5" x14ac:dyDescent="0.15">
      <c r="A44" s="300">
        <v>37</v>
      </c>
      <c r="B44" s="303">
        <v>10537</v>
      </c>
      <c r="C44" s="315" t="s">
        <v>1401</v>
      </c>
      <c r="D44" s="315" t="s">
        <v>1399</v>
      </c>
      <c r="E44" s="304" t="s">
        <v>1400</v>
      </c>
    </row>
    <row r="45" spans="1:5" x14ac:dyDescent="0.15">
      <c r="A45" s="300">
        <v>38</v>
      </c>
      <c r="B45" s="303">
        <v>10938</v>
      </c>
      <c r="C45" s="315" t="s">
        <v>1402</v>
      </c>
      <c r="D45" s="315" t="s">
        <v>1403</v>
      </c>
      <c r="E45" s="304" t="s">
        <v>1400</v>
      </c>
    </row>
    <row r="46" spans="1:5" x14ac:dyDescent="0.15">
      <c r="A46" s="300">
        <v>39</v>
      </c>
      <c r="B46" s="303">
        <v>71739</v>
      </c>
      <c r="C46" s="315" t="s">
        <v>1416</v>
      </c>
      <c r="D46" s="315" t="s">
        <v>1404</v>
      </c>
      <c r="E46" s="304" t="s">
        <v>1405</v>
      </c>
    </row>
    <row r="47" spans="1:5" x14ac:dyDescent="0.15">
      <c r="A47" s="300">
        <v>40</v>
      </c>
      <c r="B47" s="303">
        <v>71640</v>
      </c>
      <c r="C47" s="315" t="s">
        <v>1406</v>
      </c>
      <c r="D47" s="315" t="s">
        <v>1407</v>
      </c>
      <c r="E47" s="304" t="s">
        <v>1405</v>
      </c>
    </row>
    <row r="48" spans="1:5" x14ac:dyDescent="0.15">
      <c r="A48" s="300">
        <v>41</v>
      </c>
      <c r="B48" s="303">
        <v>73641</v>
      </c>
      <c r="C48" s="316" t="s">
        <v>1408</v>
      </c>
      <c r="D48" s="315" t="s">
        <v>1409</v>
      </c>
      <c r="E48" s="304" t="s">
        <v>1405</v>
      </c>
    </row>
    <row r="49" spans="1:5" x14ac:dyDescent="0.15">
      <c r="A49" s="300">
        <v>42</v>
      </c>
      <c r="B49" s="303">
        <v>73642</v>
      </c>
      <c r="C49" s="316" t="s">
        <v>1410</v>
      </c>
      <c r="D49" s="315" t="s">
        <v>1409</v>
      </c>
      <c r="E49" s="304" t="s">
        <v>1405</v>
      </c>
    </row>
  </sheetData>
  <sheetProtection password="8C52" sheet="1" objects="1" scenarios="1"/>
  <autoFilter ref="A7:E49"/>
  <mergeCells count="1">
    <mergeCell ref="A1:C1"/>
  </mergeCells>
  <phoneticPr fontId="7"/>
  <hyperlinks>
    <hyperlink ref="A1" location="入力シート!A1" display="入力シート!A1"/>
  </hyperlinks>
  <pageMargins left="0.7" right="0.7" top="0.75" bottom="0.75" header="0.3" footer="0.3"/>
  <pageSetup paperSize="9" scale="9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S34"/>
  <sheetViews>
    <sheetView workbookViewId="0"/>
  </sheetViews>
  <sheetFormatPr defaultColWidth="3" defaultRowHeight="18.75" x14ac:dyDescent="0.15"/>
  <cols>
    <col min="1" max="1" width="5.625" style="27" customWidth="1"/>
    <col min="2" max="2" width="8" style="27" customWidth="1"/>
    <col min="3" max="3" width="3" style="27"/>
    <col min="4" max="4" width="5.625" style="27" customWidth="1"/>
    <col min="5" max="5" width="8" style="27" customWidth="1"/>
    <col min="6" max="6" width="3" style="27"/>
    <col min="7" max="7" width="5.625" style="27" customWidth="1"/>
    <col min="8" max="8" width="8.5" style="27" customWidth="1"/>
    <col min="9" max="9" width="3" style="27"/>
    <col min="10" max="10" width="5.625" style="27" customWidth="1"/>
    <col min="11" max="11" width="5.75" style="27" customWidth="1"/>
    <col min="12" max="12" width="3" style="27"/>
    <col min="13" max="13" width="5.625" style="27" customWidth="1"/>
    <col min="14" max="14" width="34.75" style="27" customWidth="1"/>
    <col min="15" max="15" width="3" style="27"/>
    <col min="16" max="16" width="5.625" style="27" customWidth="1"/>
    <col min="17" max="17" width="8.25" style="27" customWidth="1"/>
    <col min="18" max="18" width="3" style="27"/>
    <col min="19" max="19" width="5.625" style="27" customWidth="1"/>
    <col min="20" max="20" width="15.5" style="27" bestFit="1" customWidth="1"/>
    <col min="21" max="21" width="3" style="27"/>
    <col min="22" max="22" width="5.625" style="27" customWidth="1"/>
    <col min="23" max="23" width="15.5" style="27" bestFit="1" customWidth="1"/>
    <col min="24" max="24" width="3" style="27"/>
    <col min="25" max="25" width="5.625" style="27" customWidth="1"/>
    <col min="26" max="26" width="12.25" style="27" bestFit="1" customWidth="1"/>
    <col min="27" max="27" width="3" style="27"/>
    <col min="28" max="28" width="5.625" style="27" customWidth="1"/>
    <col min="29" max="29" width="32.125" style="27" bestFit="1" customWidth="1"/>
    <col min="30" max="30" width="3" style="27"/>
    <col min="31" max="31" width="5.625" style="27" customWidth="1"/>
    <col min="32" max="32" width="7.75" style="27" customWidth="1"/>
    <col min="33" max="33" width="3" style="27"/>
    <col min="34" max="34" width="5.625" style="27" customWidth="1"/>
    <col min="35" max="35" width="52.5" style="27" customWidth="1"/>
    <col min="36" max="36" width="3" style="27"/>
    <col min="37" max="37" width="5.625" style="27" customWidth="1"/>
    <col min="38" max="38" width="12.5" style="27" customWidth="1"/>
    <col min="39" max="39" width="3" style="27"/>
    <col min="40" max="40" width="5.625" style="27" customWidth="1"/>
    <col min="41" max="41" width="14.875" style="27" bestFit="1" customWidth="1"/>
    <col min="42" max="42" width="3" style="27"/>
    <col min="43" max="43" width="5.625" style="27" customWidth="1"/>
    <col min="44" max="44" width="14.875" style="27" bestFit="1" customWidth="1"/>
    <col min="45" max="45" width="3" style="27"/>
    <col min="46" max="46" width="5.625" style="27" customWidth="1"/>
    <col min="47" max="47" width="31.25" style="27" customWidth="1"/>
    <col min="48" max="48" width="3" style="27"/>
    <col min="49" max="49" width="5.625" style="27" customWidth="1"/>
    <col min="50" max="50" width="31.125" style="146" customWidth="1"/>
    <col min="51" max="51" width="37.125" style="146" customWidth="1"/>
    <col min="52" max="52" width="3" style="27"/>
    <col min="53" max="53" width="5.625" style="27" customWidth="1"/>
    <col min="54" max="54" width="13.875" style="27" bestFit="1" customWidth="1"/>
    <col min="55" max="55" width="3" style="27"/>
    <col min="56" max="56" width="5.625" style="27" customWidth="1"/>
    <col min="57" max="57" width="47.25" style="27" bestFit="1" customWidth="1"/>
    <col min="58" max="58" width="3" style="27"/>
    <col min="59" max="59" width="5.625" style="27" customWidth="1"/>
    <col min="60" max="60" width="50.5" style="27" bestFit="1" customWidth="1"/>
    <col min="61" max="61" width="3" style="27"/>
    <col min="62" max="62" width="5.625" style="27" customWidth="1"/>
    <col min="63" max="63" width="13.875" style="27" bestFit="1" customWidth="1"/>
    <col min="64" max="64" width="3" style="27"/>
    <col min="65" max="65" width="5.625" style="27" customWidth="1"/>
    <col min="66" max="66" width="47.625" style="27" customWidth="1"/>
    <col min="67" max="67" width="3" style="27"/>
    <col min="68" max="68" width="5.625" style="27" customWidth="1"/>
    <col min="69" max="69" width="44.125" style="27" customWidth="1"/>
    <col min="70" max="70" width="3" style="27"/>
    <col min="71" max="71" width="5.625" style="27" customWidth="1"/>
    <col min="72" max="72" width="17.25" style="27" bestFit="1" customWidth="1"/>
    <col min="73" max="73" width="3" style="27"/>
    <col min="74" max="74" width="5.625" style="27" customWidth="1"/>
    <col min="75" max="75" width="17.25" style="27" bestFit="1" customWidth="1"/>
    <col min="76" max="76" width="3" style="27"/>
    <col min="77" max="77" width="5.625" style="27" customWidth="1"/>
    <col min="78" max="78" width="30.625" style="27" customWidth="1"/>
    <col min="79" max="79" width="3" style="27"/>
    <col min="80" max="80" width="5.625" style="27" customWidth="1"/>
    <col min="81" max="81" width="15.5" style="27" bestFit="1" customWidth="1"/>
    <col min="82" max="82" width="3" style="27"/>
    <col min="83" max="83" width="5.625" style="27" customWidth="1"/>
    <col min="84" max="84" width="27.25" style="27" bestFit="1" customWidth="1"/>
    <col min="85" max="85" width="3" style="27"/>
    <col min="86" max="86" width="5.625" style="27" customWidth="1"/>
    <col min="87" max="87" width="15.5" style="27" bestFit="1" customWidth="1"/>
    <col min="88" max="88" width="3" style="27"/>
    <col min="89" max="89" width="5.625" style="27" customWidth="1"/>
    <col min="90" max="90" width="26.75" style="27" customWidth="1"/>
    <col min="91" max="91" width="3" style="27"/>
    <col min="92" max="92" width="5.625" style="27" customWidth="1"/>
    <col min="93" max="93" width="26.75" style="27" customWidth="1"/>
    <col min="94" max="94" width="3" style="27"/>
    <col min="95" max="95" width="5.625" style="27" customWidth="1"/>
    <col min="96" max="96" width="18.875" style="27" bestFit="1" customWidth="1"/>
    <col min="97" max="97" width="3" style="27"/>
    <col min="98" max="98" width="5.625" style="27" customWidth="1"/>
    <col min="99" max="99" width="13.875" style="27" bestFit="1" customWidth="1"/>
    <col min="100" max="100" width="3" style="27"/>
    <col min="101" max="101" width="5.625" style="27" customWidth="1"/>
    <col min="102" max="102" width="30.5" style="27" bestFit="1" customWidth="1"/>
    <col min="103" max="103" width="3" style="27"/>
    <col min="104" max="104" width="5.625" style="27" customWidth="1"/>
    <col min="105" max="105" width="18.875" style="27" bestFit="1" customWidth="1"/>
    <col min="106" max="106" width="3" style="27"/>
    <col min="107" max="107" width="5.625" style="27" customWidth="1"/>
    <col min="108" max="108" width="18.875" style="27" bestFit="1" customWidth="1"/>
    <col min="109" max="109" width="3" style="27"/>
    <col min="110" max="110" width="5.625" style="27" customWidth="1"/>
    <col min="111" max="111" width="53.875" style="27" bestFit="1" customWidth="1"/>
    <col min="112" max="112" width="3" style="27"/>
    <col min="113" max="113" width="5.625" style="27" customWidth="1"/>
    <col min="114" max="114" width="27.75" style="27" customWidth="1"/>
    <col min="115" max="115" width="3" style="27"/>
    <col min="116" max="116" width="5.625" style="27" customWidth="1"/>
    <col min="117" max="117" width="6" style="27" bestFit="1" customWidth="1"/>
    <col min="118" max="118" width="3" style="27"/>
    <col min="119" max="119" width="5.625" style="27" customWidth="1"/>
    <col min="120" max="120" width="28.375" style="27" customWidth="1"/>
    <col min="121" max="121" width="3" style="27"/>
    <col min="122" max="122" width="5.625" style="27" customWidth="1"/>
    <col min="123" max="124" width="15.125" style="27" bestFit="1" customWidth="1"/>
    <col min="125" max="125" width="3" style="27"/>
    <col min="126" max="126" width="5.625" style="27" customWidth="1"/>
    <col min="127" max="127" width="15.125" style="27" bestFit="1" customWidth="1"/>
    <col min="128" max="128" width="3" style="27"/>
    <col min="129" max="129" width="5.625" style="27" customWidth="1"/>
    <col min="130" max="130" width="25.5" style="27" bestFit="1" customWidth="1"/>
    <col min="131" max="131" width="3" style="27"/>
    <col min="132" max="132" width="5.625" style="27" customWidth="1"/>
    <col min="133" max="133" width="25.5" style="27" bestFit="1" customWidth="1"/>
    <col min="134" max="135" width="3" style="27"/>
    <col min="136" max="136" width="5.625" style="27" customWidth="1"/>
    <col min="137" max="137" width="23.5" style="146" customWidth="1"/>
    <col min="138" max="138" width="3" style="27"/>
    <col min="139" max="139" width="4.375" style="27" customWidth="1"/>
    <col min="140" max="140" width="15.5" style="27" bestFit="1" customWidth="1"/>
    <col min="141" max="141" width="3.625" style="27" customWidth="1"/>
    <col min="142" max="142" width="5.625" style="27" customWidth="1"/>
    <col min="143" max="143" width="25.5" style="27" bestFit="1" customWidth="1"/>
    <col min="144" max="144" width="3" style="27"/>
    <col min="145" max="145" width="7.625" style="27" customWidth="1"/>
    <col min="146" max="146" width="23.5" style="27" customWidth="1"/>
    <col min="147" max="147" width="3" style="27"/>
    <col min="148" max="148" width="7.625" style="27" customWidth="1"/>
    <col min="149" max="149" width="23.5" style="27" customWidth="1"/>
    <col min="150" max="16384" width="3" style="27"/>
  </cols>
  <sheetData>
    <row r="1" spans="1:149" x14ac:dyDescent="0.15">
      <c r="A1" s="21" t="s">
        <v>734</v>
      </c>
      <c r="B1" s="21"/>
      <c r="D1" s="21" t="s">
        <v>779</v>
      </c>
      <c r="E1" s="21"/>
      <c r="G1" s="21" t="s">
        <v>780</v>
      </c>
      <c r="H1" s="21"/>
      <c r="J1" s="21" t="s">
        <v>632</v>
      </c>
      <c r="K1" s="21"/>
      <c r="M1" s="21" t="s">
        <v>633</v>
      </c>
      <c r="N1" s="21"/>
      <c r="P1" s="21" t="s">
        <v>634</v>
      </c>
      <c r="Q1" s="21"/>
      <c r="S1" s="21" t="s">
        <v>835</v>
      </c>
      <c r="T1" s="21"/>
      <c r="V1" s="21" t="s">
        <v>63</v>
      </c>
      <c r="W1" s="21"/>
      <c r="Y1" s="21" t="s">
        <v>635</v>
      </c>
      <c r="Z1" s="21"/>
      <c r="AB1" s="21" t="s">
        <v>636</v>
      </c>
      <c r="AC1" s="21"/>
      <c r="AE1" s="21" t="s">
        <v>637</v>
      </c>
      <c r="AF1" s="21"/>
      <c r="AH1" s="21" t="s">
        <v>638</v>
      </c>
      <c r="AI1" s="21"/>
      <c r="AK1" s="21" t="s">
        <v>639</v>
      </c>
      <c r="AL1" s="21"/>
      <c r="AN1" s="21" t="s">
        <v>640</v>
      </c>
      <c r="AO1" s="21"/>
      <c r="AQ1" s="21" t="s">
        <v>640</v>
      </c>
      <c r="AR1" s="21"/>
      <c r="AT1" s="21" t="s">
        <v>641</v>
      </c>
      <c r="AU1" s="21"/>
      <c r="AW1" s="21" t="s">
        <v>828</v>
      </c>
      <c r="AX1" s="40"/>
      <c r="AY1" s="40"/>
      <c r="BA1" s="21" t="s">
        <v>111</v>
      </c>
      <c r="BB1" s="21"/>
      <c r="BD1" s="21" t="s">
        <v>642</v>
      </c>
      <c r="BE1" s="21"/>
      <c r="BG1" s="21" t="s">
        <v>643</v>
      </c>
      <c r="BH1" s="21"/>
      <c r="BJ1" s="21" t="s">
        <v>644</v>
      </c>
      <c r="BK1" s="21"/>
      <c r="BM1" s="21" t="s">
        <v>645</v>
      </c>
      <c r="BN1" s="21"/>
      <c r="BP1" s="21" t="s">
        <v>646</v>
      </c>
      <c r="BQ1" s="21"/>
      <c r="BS1" s="21" t="s">
        <v>647</v>
      </c>
      <c r="BT1" s="21"/>
      <c r="BV1" s="21" t="s">
        <v>849</v>
      </c>
      <c r="BW1" s="21"/>
      <c r="BY1" s="21" t="s">
        <v>648</v>
      </c>
      <c r="BZ1" s="21"/>
      <c r="CB1" s="21" t="s">
        <v>649</v>
      </c>
      <c r="CC1" s="21"/>
      <c r="CE1" s="21" t="s">
        <v>650</v>
      </c>
      <c r="CF1" s="21"/>
      <c r="CH1" s="21" t="s">
        <v>124</v>
      </c>
      <c r="CI1" s="21"/>
      <c r="CK1" s="21" t="s">
        <v>854</v>
      </c>
      <c r="CL1" s="21"/>
      <c r="CN1" s="21" t="s">
        <v>855</v>
      </c>
      <c r="CO1" s="21"/>
      <c r="CQ1" s="21" t="s">
        <v>129</v>
      </c>
      <c r="CR1" s="21"/>
      <c r="CT1" s="21" t="s">
        <v>651</v>
      </c>
      <c r="CU1" s="21"/>
      <c r="CW1" s="21" t="s">
        <v>652</v>
      </c>
      <c r="CX1" s="40"/>
      <c r="CZ1" s="21" t="s">
        <v>653</v>
      </c>
      <c r="DA1" s="21"/>
      <c r="DC1" s="21" t="s">
        <v>654</v>
      </c>
      <c r="DD1" s="21"/>
      <c r="DF1" s="21" t="s">
        <v>655</v>
      </c>
      <c r="DG1" s="39"/>
      <c r="DI1" s="21" t="s">
        <v>656</v>
      </c>
      <c r="DJ1" s="21"/>
      <c r="DL1" s="21" t="s">
        <v>179</v>
      </c>
      <c r="DM1" s="21"/>
      <c r="DO1" s="21" t="s">
        <v>185</v>
      </c>
      <c r="DP1" s="21"/>
      <c r="DR1" s="21" t="s">
        <v>827</v>
      </c>
      <c r="DS1" s="21"/>
      <c r="DT1" s="21"/>
      <c r="DV1" s="21" t="s">
        <v>188</v>
      </c>
      <c r="DW1" s="21"/>
      <c r="DY1" s="21" t="s">
        <v>657</v>
      </c>
      <c r="DZ1" s="21"/>
      <c r="EB1" s="21" t="s">
        <v>657</v>
      </c>
      <c r="EC1" s="21"/>
      <c r="EF1" s="21" t="s">
        <v>192</v>
      </c>
      <c r="EG1" s="40"/>
      <c r="EI1" s="26" t="s">
        <v>658</v>
      </c>
      <c r="EJ1" s="28"/>
      <c r="EL1" s="21" t="s">
        <v>974</v>
      </c>
      <c r="EM1" s="21"/>
      <c r="EO1" s="21" t="s">
        <v>1007</v>
      </c>
      <c r="EP1" s="21"/>
      <c r="ER1" s="21" t="s">
        <v>1340</v>
      </c>
      <c r="ES1" s="21"/>
    </row>
    <row r="2" spans="1:149" x14ac:dyDescent="0.15">
      <c r="A2" s="22" t="s">
        <v>659</v>
      </c>
      <c r="B2" s="22" t="s">
        <v>660</v>
      </c>
      <c r="D2" s="22" t="s">
        <v>659</v>
      </c>
      <c r="E2" s="22" t="s">
        <v>660</v>
      </c>
      <c r="G2" s="22" t="s">
        <v>659</v>
      </c>
      <c r="H2" s="22" t="s">
        <v>660</v>
      </c>
      <c r="J2" s="22" t="s">
        <v>659</v>
      </c>
      <c r="K2" s="22" t="s">
        <v>660</v>
      </c>
      <c r="M2" s="22" t="s">
        <v>659</v>
      </c>
      <c r="N2" s="22" t="s">
        <v>660</v>
      </c>
      <c r="P2" s="22" t="s">
        <v>659</v>
      </c>
      <c r="Q2" s="22" t="s">
        <v>660</v>
      </c>
      <c r="S2" s="22" t="s">
        <v>659</v>
      </c>
      <c r="T2" s="22" t="s">
        <v>660</v>
      </c>
      <c r="V2" s="22" t="s">
        <v>659</v>
      </c>
      <c r="W2" s="22" t="s">
        <v>660</v>
      </c>
      <c r="Y2" s="22" t="s">
        <v>659</v>
      </c>
      <c r="Z2" s="22" t="s">
        <v>660</v>
      </c>
      <c r="AB2" s="22" t="s">
        <v>659</v>
      </c>
      <c r="AC2" s="22" t="s">
        <v>660</v>
      </c>
      <c r="AE2" s="22" t="s">
        <v>659</v>
      </c>
      <c r="AF2" s="22" t="s">
        <v>660</v>
      </c>
      <c r="AH2" s="22" t="s">
        <v>659</v>
      </c>
      <c r="AI2" s="22" t="s">
        <v>660</v>
      </c>
      <c r="AK2" s="22" t="s">
        <v>659</v>
      </c>
      <c r="AL2" s="22" t="s">
        <v>660</v>
      </c>
      <c r="AN2" s="22" t="s">
        <v>659</v>
      </c>
      <c r="AO2" s="22" t="s">
        <v>660</v>
      </c>
      <c r="AQ2" s="22" t="s">
        <v>659</v>
      </c>
      <c r="AR2" s="22" t="s">
        <v>660</v>
      </c>
      <c r="AT2" s="22" t="s">
        <v>659</v>
      </c>
      <c r="AU2" s="22" t="s">
        <v>660</v>
      </c>
      <c r="AW2" s="22" t="s">
        <v>659</v>
      </c>
      <c r="AX2" s="23" t="s">
        <v>666</v>
      </c>
      <c r="AY2" s="23" t="s">
        <v>101</v>
      </c>
      <c r="BA2" s="22" t="s">
        <v>659</v>
      </c>
      <c r="BB2" s="22" t="s">
        <v>660</v>
      </c>
      <c r="BD2" s="22" t="s">
        <v>659</v>
      </c>
      <c r="BE2" s="22" t="s">
        <v>660</v>
      </c>
      <c r="BG2" s="22" t="s">
        <v>659</v>
      </c>
      <c r="BH2" s="22" t="s">
        <v>660</v>
      </c>
      <c r="BJ2" s="22" t="s">
        <v>659</v>
      </c>
      <c r="BK2" s="22" t="s">
        <v>660</v>
      </c>
      <c r="BM2" s="22" t="s">
        <v>659</v>
      </c>
      <c r="BN2" s="22" t="s">
        <v>660</v>
      </c>
      <c r="BP2" s="22" t="s">
        <v>659</v>
      </c>
      <c r="BQ2" s="22" t="s">
        <v>660</v>
      </c>
      <c r="BS2" s="22" t="s">
        <v>659</v>
      </c>
      <c r="BT2" s="22" t="s">
        <v>660</v>
      </c>
      <c r="BV2" s="22" t="s">
        <v>659</v>
      </c>
      <c r="BW2" s="22" t="s">
        <v>660</v>
      </c>
      <c r="BY2" s="22" t="s">
        <v>659</v>
      </c>
      <c r="BZ2" s="22" t="s">
        <v>660</v>
      </c>
      <c r="CB2" s="22" t="s">
        <v>659</v>
      </c>
      <c r="CC2" s="22" t="s">
        <v>660</v>
      </c>
      <c r="CE2" s="22" t="s">
        <v>659</v>
      </c>
      <c r="CF2" s="22" t="s">
        <v>660</v>
      </c>
      <c r="CH2" s="22" t="s">
        <v>659</v>
      </c>
      <c r="CI2" s="22" t="s">
        <v>660</v>
      </c>
      <c r="CK2" s="22" t="s">
        <v>659</v>
      </c>
      <c r="CL2" s="22" t="s">
        <v>660</v>
      </c>
      <c r="CN2" s="22" t="s">
        <v>659</v>
      </c>
      <c r="CO2" s="22" t="s">
        <v>660</v>
      </c>
      <c r="CQ2" s="22" t="s">
        <v>659</v>
      </c>
      <c r="CR2" s="22" t="s">
        <v>660</v>
      </c>
      <c r="CT2" s="22" t="s">
        <v>659</v>
      </c>
      <c r="CU2" s="23" t="s">
        <v>660</v>
      </c>
      <c r="CW2" s="22" t="s">
        <v>659</v>
      </c>
      <c r="CX2" s="23" t="s">
        <v>660</v>
      </c>
      <c r="CZ2" s="22" t="s">
        <v>659</v>
      </c>
      <c r="DA2" s="22" t="s">
        <v>660</v>
      </c>
      <c r="DC2" s="22" t="s">
        <v>659</v>
      </c>
      <c r="DD2" s="22" t="s">
        <v>660</v>
      </c>
      <c r="DF2" s="22" t="s">
        <v>659</v>
      </c>
      <c r="DG2" s="22" t="s">
        <v>660</v>
      </c>
      <c r="DI2" s="22" t="s">
        <v>659</v>
      </c>
      <c r="DJ2" s="22" t="s">
        <v>660</v>
      </c>
      <c r="DL2" s="22" t="s">
        <v>659</v>
      </c>
      <c r="DM2" s="22" t="s">
        <v>660</v>
      </c>
      <c r="DO2" s="22" t="s">
        <v>659</v>
      </c>
      <c r="DP2" s="22" t="s">
        <v>660</v>
      </c>
      <c r="DR2" s="22" t="s">
        <v>659</v>
      </c>
      <c r="DS2" s="22">
        <v>2025</v>
      </c>
      <c r="DT2" s="22">
        <v>2026</v>
      </c>
      <c r="DV2" s="22" t="s">
        <v>659</v>
      </c>
      <c r="DW2" s="22" t="s">
        <v>660</v>
      </c>
      <c r="DY2" s="22" t="s">
        <v>659</v>
      </c>
      <c r="DZ2" s="22" t="s">
        <v>660</v>
      </c>
      <c r="EB2" s="22" t="s">
        <v>659</v>
      </c>
      <c r="EC2" s="22" t="s">
        <v>660</v>
      </c>
      <c r="EF2" s="22" t="s">
        <v>659</v>
      </c>
      <c r="EG2" s="23" t="s">
        <v>834</v>
      </c>
      <c r="EI2" s="24" t="s">
        <v>659</v>
      </c>
      <c r="EJ2" s="24" t="s">
        <v>660</v>
      </c>
      <c r="EL2" s="22" t="s">
        <v>659</v>
      </c>
      <c r="EM2" s="22" t="s">
        <v>660</v>
      </c>
      <c r="EO2" s="22" t="s">
        <v>659</v>
      </c>
      <c r="EP2" s="22" t="s">
        <v>660</v>
      </c>
      <c r="ER2" s="22" t="s">
        <v>659</v>
      </c>
      <c r="ES2" s="22" t="s">
        <v>660</v>
      </c>
    </row>
    <row r="3" spans="1:149" x14ac:dyDescent="0.15">
      <c r="A3" s="22">
        <v>1</v>
      </c>
      <c r="B3" s="22"/>
      <c r="D3" s="22">
        <v>1</v>
      </c>
      <c r="E3" s="22"/>
      <c r="G3" s="22">
        <v>1</v>
      </c>
      <c r="H3" s="22"/>
      <c r="J3" s="22">
        <v>1</v>
      </c>
      <c r="K3" s="22"/>
      <c r="M3" s="22">
        <v>1</v>
      </c>
      <c r="N3" s="22"/>
      <c r="P3" s="22">
        <v>1</v>
      </c>
      <c r="Q3" s="22"/>
      <c r="S3" s="22">
        <v>1</v>
      </c>
      <c r="T3" s="22"/>
      <c r="V3" s="22">
        <v>1</v>
      </c>
      <c r="W3" s="22"/>
      <c r="Y3" s="22">
        <v>1</v>
      </c>
      <c r="Z3" s="22"/>
      <c r="AB3" s="22">
        <v>1</v>
      </c>
      <c r="AC3" s="22"/>
      <c r="AE3" s="22">
        <v>1</v>
      </c>
      <c r="AF3" s="22"/>
      <c r="AH3" s="22">
        <v>1</v>
      </c>
      <c r="AI3" s="22"/>
      <c r="AK3" s="22">
        <v>1</v>
      </c>
      <c r="AL3" s="22"/>
      <c r="AN3" s="22">
        <v>1</v>
      </c>
      <c r="AO3" s="22"/>
      <c r="AQ3" s="22">
        <v>1</v>
      </c>
      <c r="AR3" s="22"/>
      <c r="AT3" s="22">
        <v>1</v>
      </c>
      <c r="AU3" s="22"/>
      <c r="AW3" s="22">
        <v>1</v>
      </c>
      <c r="AX3" s="23"/>
      <c r="AY3" s="23"/>
      <c r="BA3" s="22">
        <v>1</v>
      </c>
      <c r="BB3" s="22"/>
      <c r="BD3" s="22">
        <v>1</v>
      </c>
      <c r="BE3" s="22"/>
      <c r="BG3" s="22">
        <v>1</v>
      </c>
      <c r="BH3" s="22"/>
      <c r="BJ3" s="22">
        <v>1</v>
      </c>
      <c r="BK3" s="22"/>
      <c r="BM3" s="22">
        <v>1</v>
      </c>
      <c r="BN3" s="22"/>
      <c r="BP3" s="22">
        <v>1</v>
      </c>
      <c r="BQ3" s="22"/>
      <c r="BS3" s="22">
        <v>1</v>
      </c>
      <c r="BT3" s="22"/>
      <c r="BV3" s="22">
        <v>1</v>
      </c>
      <c r="BW3" s="22"/>
      <c r="BY3" s="22">
        <v>1</v>
      </c>
      <c r="BZ3" s="22"/>
      <c r="CB3" s="22">
        <v>1</v>
      </c>
      <c r="CC3" s="22"/>
      <c r="CE3" s="22">
        <v>1</v>
      </c>
      <c r="CF3" s="22"/>
      <c r="CH3" s="22">
        <v>1</v>
      </c>
      <c r="CI3" s="22"/>
      <c r="CK3" s="22">
        <v>1</v>
      </c>
      <c r="CL3" s="22"/>
      <c r="CN3" s="22">
        <v>1</v>
      </c>
      <c r="CO3" s="22"/>
      <c r="CQ3" s="22">
        <v>1</v>
      </c>
      <c r="CR3" s="22"/>
      <c r="CT3" s="22">
        <v>1</v>
      </c>
      <c r="CU3" s="23"/>
      <c r="CW3" s="22">
        <v>1</v>
      </c>
      <c r="CX3" s="23"/>
      <c r="CZ3" s="22">
        <v>1</v>
      </c>
      <c r="DA3" s="22"/>
      <c r="DC3" s="22">
        <v>1</v>
      </c>
      <c r="DD3" s="22"/>
      <c r="DF3" s="22">
        <v>1</v>
      </c>
      <c r="DG3" s="22"/>
      <c r="DI3" s="22">
        <v>1</v>
      </c>
      <c r="DJ3" s="22"/>
      <c r="DL3" s="22">
        <v>1</v>
      </c>
      <c r="DM3" s="22"/>
      <c r="DO3" s="22">
        <v>1</v>
      </c>
      <c r="DP3" s="22"/>
      <c r="DR3" s="22">
        <v>1</v>
      </c>
      <c r="DS3" s="143"/>
      <c r="DT3" s="143"/>
      <c r="DV3" s="22">
        <v>1</v>
      </c>
      <c r="DW3" s="22"/>
      <c r="DY3" s="22">
        <v>1</v>
      </c>
      <c r="DZ3" s="22"/>
      <c r="EB3" s="22">
        <v>1</v>
      </c>
      <c r="EC3" s="22"/>
      <c r="EF3" s="22">
        <v>1</v>
      </c>
      <c r="EG3" s="23"/>
      <c r="EI3" s="24">
        <v>1</v>
      </c>
      <c r="EJ3" s="24"/>
      <c r="EL3" s="22">
        <v>1</v>
      </c>
      <c r="EM3" s="22"/>
      <c r="EO3" s="22">
        <v>1</v>
      </c>
      <c r="EP3" s="22"/>
      <c r="ER3" s="22">
        <v>1</v>
      </c>
      <c r="ES3" s="22"/>
    </row>
    <row r="4" spans="1:149" ht="30" x14ac:dyDescent="0.15">
      <c r="A4" s="22">
        <v>2</v>
      </c>
      <c r="B4" s="22">
        <v>1985</v>
      </c>
      <c r="D4" s="22">
        <v>2</v>
      </c>
      <c r="E4" s="22">
        <v>1</v>
      </c>
      <c r="G4" s="22">
        <v>2</v>
      </c>
      <c r="H4" s="22">
        <v>1</v>
      </c>
      <c r="J4" s="22">
        <v>2</v>
      </c>
      <c r="K4" s="22" t="s">
        <v>40</v>
      </c>
      <c r="M4" s="22">
        <v>2</v>
      </c>
      <c r="N4" s="22" t="s">
        <v>43</v>
      </c>
      <c r="P4" s="22">
        <v>2</v>
      </c>
      <c r="Q4" s="22" t="s">
        <v>661</v>
      </c>
      <c r="S4" s="22">
        <v>2</v>
      </c>
      <c r="T4" s="22" t="s">
        <v>662</v>
      </c>
      <c r="V4" s="22">
        <v>2</v>
      </c>
      <c r="W4" s="22">
        <v>999999</v>
      </c>
      <c r="Y4" s="22">
        <v>2</v>
      </c>
      <c r="Z4" s="22" t="s">
        <v>685</v>
      </c>
      <c r="AB4" s="22">
        <v>2</v>
      </c>
      <c r="AC4" s="22" t="s">
        <v>70</v>
      </c>
      <c r="AE4" s="22">
        <v>2</v>
      </c>
      <c r="AF4" s="22" t="s">
        <v>664</v>
      </c>
      <c r="AH4" s="22">
        <v>2</v>
      </c>
      <c r="AI4" s="22" t="s">
        <v>665</v>
      </c>
      <c r="AK4" s="22">
        <v>2</v>
      </c>
      <c r="AL4" s="22" t="s">
        <v>665</v>
      </c>
      <c r="AN4" s="22">
        <v>2</v>
      </c>
      <c r="AO4" s="22" t="s">
        <v>666</v>
      </c>
      <c r="AQ4" s="22">
        <v>2</v>
      </c>
      <c r="AR4" s="22" t="s">
        <v>666</v>
      </c>
      <c r="AT4" s="22">
        <v>2</v>
      </c>
      <c r="AU4" s="24" t="s">
        <v>667</v>
      </c>
      <c r="AW4" s="22">
        <v>2</v>
      </c>
      <c r="AX4" s="147" t="s">
        <v>985</v>
      </c>
      <c r="AY4" s="147" t="s">
        <v>698</v>
      </c>
      <c r="BA4" s="22">
        <v>2</v>
      </c>
      <c r="BB4" s="22" t="s">
        <v>110</v>
      </c>
      <c r="BD4" s="22">
        <v>2</v>
      </c>
      <c r="BE4" s="22" t="s">
        <v>668</v>
      </c>
      <c r="BG4" s="22">
        <v>2</v>
      </c>
      <c r="BH4" s="22" t="s">
        <v>1115</v>
      </c>
      <c r="BJ4" s="22">
        <v>2</v>
      </c>
      <c r="BK4" s="22" t="s">
        <v>669</v>
      </c>
      <c r="BM4" s="22">
        <v>2</v>
      </c>
      <c r="BN4" s="22" t="s">
        <v>904</v>
      </c>
      <c r="BP4" s="22">
        <v>2</v>
      </c>
      <c r="BQ4" s="22" t="s">
        <v>901</v>
      </c>
      <c r="BS4" s="22">
        <v>2</v>
      </c>
      <c r="BT4" s="22" t="s">
        <v>670</v>
      </c>
      <c r="BV4" s="22">
        <v>2</v>
      </c>
      <c r="BW4" s="22" t="s">
        <v>909</v>
      </c>
      <c r="BY4" s="22">
        <v>2</v>
      </c>
      <c r="BZ4" s="22" t="s">
        <v>165</v>
      </c>
      <c r="CB4" s="22">
        <v>2</v>
      </c>
      <c r="CC4" s="22" t="s">
        <v>166</v>
      </c>
      <c r="CE4" s="22">
        <v>2</v>
      </c>
      <c r="CF4" s="22" t="s">
        <v>671</v>
      </c>
      <c r="CH4" s="22">
        <v>2</v>
      </c>
      <c r="CI4" s="22" t="s">
        <v>672</v>
      </c>
      <c r="CK4" s="22">
        <v>2</v>
      </c>
      <c r="CL4" s="22" t="s">
        <v>822</v>
      </c>
      <c r="CN4" s="22">
        <v>2</v>
      </c>
      <c r="CO4" s="23" t="s">
        <v>861</v>
      </c>
      <c r="CQ4" s="22">
        <v>2</v>
      </c>
      <c r="CR4" s="22" t="s">
        <v>945</v>
      </c>
      <c r="CT4" s="22">
        <v>2</v>
      </c>
      <c r="CU4" s="22" t="s">
        <v>673</v>
      </c>
      <c r="CW4" s="22">
        <v>2</v>
      </c>
      <c r="CX4" s="22" t="s">
        <v>674</v>
      </c>
      <c r="CZ4" s="22">
        <v>2</v>
      </c>
      <c r="DA4" s="22" t="s">
        <v>675</v>
      </c>
      <c r="DC4" s="22">
        <v>2</v>
      </c>
      <c r="DD4" s="22" t="s">
        <v>676</v>
      </c>
      <c r="DF4" s="22">
        <v>2</v>
      </c>
      <c r="DG4" s="22" t="s">
        <v>155</v>
      </c>
      <c r="DI4" s="22">
        <v>2</v>
      </c>
      <c r="DJ4" s="25" t="s">
        <v>677</v>
      </c>
      <c r="DL4" s="22">
        <v>2</v>
      </c>
      <c r="DM4" s="22" t="s">
        <v>678</v>
      </c>
      <c r="DO4" s="22">
        <v>2</v>
      </c>
      <c r="DP4" s="22" t="s">
        <v>679</v>
      </c>
      <c r="DR4" s="22">
        <v>2</v>
      </c>
      <c r="DS4" s="22">
        <v>4</v>
      </c>
      <c r="DT4" s="22">
        <v>1</v>
      </c>
      <c r="DV4" s="22">
        <v>2</v>
      </c>
      <c r="DW4" s="22" t="s">
        <v>977</v>
      </c>
      <c r="DY4" s="22">
        <v>2</v>
      </c>
      <c r="DZ4" s="22" t="s">
        <v>1013</v>
      </c>
      <c r="EB4" s="22">
        <v>2</v>
      </c>
      <c r="EC4" s="22" t="s">
        <v>190</v>
      </c>
      <c r="EF4" s="22">
        <v>2</v>
      </c>
      <c r="EG4" s="23" t="s">
        <v>995</v>
      </c>
      <c r="EI4" s="24">
        <v>2</v>
      </c>
      <c r="EJ4" s="24" t="s">
        <v>680</v>
      </c>
      <c r="EL4" s="22">
        <v>2</v>
      </c>
      <c r="EM4" s="22" t="s">
        <v>975</v>
      </c>
      <c r="EO4" s="22">
        <v>2</v>
      </c>
      <c r="EP4" s="22" t="s">
        <v>1008</v>
      </c>
      <c r="ER4" s="22">
        <v>2</v>
      </c>
      <c r="ES4" s="22" t="s">
        <v>1110</v>
      </c>
    </row>
    <row r="5" spans="1:149" ht="30" x14ac:dyDescent="0.15">
      <c r="A5" s="22">
        <v>3</v>
      </c>
      <c r="B5" s="22">
        <v>1986</v>
      </c>
      <c r="D5" s="22">
        <v>3</v>
      </c>
      <c r="E5" s="22">
        <v>2</v>
      </c>
      <c r="G5" s="22">
        <v>3</v>
      </c>
      <c r="H5" s="22">
        <v>2</v>
      </c>
      <c r="J5" s="22">
        <v>3</v>
      </c>
      <c r="K5" s="22" t="s">
        <v>681</v>
      </c>
      <c r="M5" s="22">
        <v>3</v>
      </c>
      <c r="N5" s="22" t="s">
        <v>682</v>
      </c>
      <c r="P5" s="22">
        <v>3</v>
      </c>
      <c r="Q5" s="22" t="s">
        <v>683</v>
      </c>
      <c r="S5" s="22">
        <v>3</v>
      </c>
      <c r="T5" s="22" t="s">
        <v>684</v>
      </c>
      <c r="V5" s="21"/>
      <c r="W5" s="21"/>
      <c r="Y5" s="22">
        <v>3</v>
      </c>
      <c r="Z5" s="22" t="s">
        <v>663</v>
      </c>
      <c r="AB5" s="22">
        <v>3</v>
      </c>
      <c r="AC5" s="22" t="s">
        <v>72</v>
      </c>
      <c r="AH5" s="22">
        <v>3</v>
      </c>
      <c r="AI5" s="22" t="s">
        <v>83</v>
      </c>
      <c r="AK5" s="22">
        <v>3</v>
      </c>
      <c r="AL5" s="22" t="s">
        <v>83</v>
      </c>
      <c r="AN5" s="22">
        <v>3</v>
      </c>
      <c r="AO5" s="22" t="s">
        <v>101</v>
      </c>
      <c r="AQ5" s="22">
        <v>3</v>
      </c>
      <c r="AR5" s="22" t="s">
        <v>101</v>
      </c>
      <c r="AT5" s="22">
        <v>3</v>
      </c>
      <c r="AU5" s="24" t="s">
        <v>103</v>
      </c>
      <c r="AW5" s="22">
        <v>3</v>
      </c>
      <c r="AX5" s="147"/>
      <c r="AY5" s="147" t="s">
        <v>104</v>
      </c>
      <c r="BA5" s="22">
        <v>3</v>
      </c>
      <c r="BB5" s="22" t="s">
        <v>686</v>
      </c>
      <c r="BD5" s="22">
        <v>3</v>
      </c>
      <c r="BE5" s="22" t="s">
        <v>1113</v>
      </c>
      <c r="BJ5" s="22">
        <v>3</v>
      </c>
      <c r="BK5" s="22" t="s">
        <v>687</v>
      </c>
      <c r="BM5" s="22">
        <v>3</v>
      </c>
      <c r="BN5" s="22" t="s">
        <v>905</v>
      </c>
      <c r="BP5" s="22">
        <v>3</v>
      </c>
      <c r="BQ5" s="22" t="s">
        <v>903</v>
      </c>
      <c r="BS5" s="22">
        <v>3</v>
      </c>
      <c r="BT5" s="22" t="s">
        <v>688</v>
      </c>
      <c r="BV5" s="22">
        <v>3</v>
      </c>
      <c r="BW5" s="22" t="s">
        <v>847</v>
      </c>
      <c r="BY5" s="22">
        <v>3</v>
      </c>
      <c r="BZ5" s="22" t="s">
        <v>164</v>
      </c>
      <c r="CB5" s="22">
        <v>3</v>
      </c>
      <c r="CC5" s="22" t="s">
        <v>39</v>
      </c>
      <c r="CE5" s="22">
        <v>3</v>
      </c>
      <c r="CF5" s="22" t="s">
        <v>689</v>
      </c>
      <c r="CH5" s="22">
        <v>3</v>
      </c>
      <c r="CI5" s="22" t="s">
        <v>138</v>
      </c>
      <c r="CK5" s="22">
        <v>3</v>
      </c>
      <c r="CL5" s="22" t="s">
        <v>824</v>
      </c>
      <c r="CN5" s="22">
        <v>3</v>
      </c>
      <c r="CO5" s="23" t="s">
        <v>860</v>
      </c>
      <c r="CQ5" s="22">
        <v>3</v>
      </c>
      <c r="CR5" s="22" t="s">
        <v>678</v>
      </c>
      <c r="CT5" s="22">
        <v>3</v>
      </c>
      <c r="CU5" s="22" t="s">
        <v>148</v>
      </c>
      <c r="CW5" s="22">
        <v>3</v>
      </c>
      <c r="CX5" s="22" t="s">
        <v>690</v>
      </c>
      <c r="CZ5" s="22">
        <v>3</v>
      </c>
      <c r="DA5" s="22" t="s">
        <v>691</v>
      </c>
      <c r="DC5" s="22">
        <v>3</v>
      </c>
      <c r="DD5" s="22" t="s">
        <v>692</v>
      </c>
      <c r="DF5" s="22">
        <v>3</v>
      </c>
      <c r="DG5" s="22" t="s">
        <v>693</v>
      </c>
      <c r="DI5" s="22">
        <v>3</v>
      </c>
      <c r="DJ5" s="25" t="s">
        <v>174</v>
      </c>
      <c r="DL5" s="22">
        <v>3</v>
      </c>
      <c r="DM5" s="22" t="s">
        <v>694</v>
      </c>
      <c r="DO5" s="22">
        <v>3</v>
      </c>
      <c r="DP5" s="22" t="s">
        <v>184</v>
      </c>
      <c r="DR5" s="22">
        <v>3</v>
      </c>
      <c r="DS5" s="22">
        <v>5</v>
      </c>
      <c r="DT5" s="22">
        <v>2</v>
      </c>
      <c r="DV5" s="22">
        <v>3</v>
      </c>
      <c r="DW5" s="22" t="s">
        <v>978</v>
      </c>
      <c r="DY5" s="22">
        <v>3</v>
      </c>
      <c r="DZ5" s="22" t="s">
        <v>1014</v>
      </c>
      <c r="EB5" s="22">
        <v>3</v>
      </c>
      <c r="EC5" s="22" t="s">
        <v>695</v>
      </c>
      <c r="EF5" s="22">
        <v>3</v>
      </c>
      <c r="EG5" s="23" t="s">
        <v>996</v>
      </c>
      <c r="EI5" s="24">
        <v>3</v>
      </c>
      <c r="EJ5" s="24" t="s">
        <v>696</v>
      </c>
      <c r="EL5" s="21"/>
      <c r="EM5" s="21"/>
      <c r="EO5" s="22">
        <v>3</v>
      </c>
      <c r="EP5" s="22" t="s">
        <v>1009</v>
      </c>
      <c r="ER5" s="269"/>
      <c r="ES5" s="269"/>
    </row>
    <row r="6" spans="1:149" ht="30" x14ac:dyDescent="0.15">
      <c r="A6" s="22">
        <v>4</v>
      </c>
      <c r="B6" s="22">
        <v>1987</v>
      </c>
      <c r="D6" s="22">
        <v>4</v>
      </c>
      <c r="E6" s="22">
        <v>3</v>
      </c>
      <c r="G6" s="22">
        <v>4</v>
      </c>
      <c r="H6" s="22">
        <v>3</v>
      </c>
      <c r="M6" s="22">
        <v>4</v>
      </c>
      <c r="N6" s="23" t="s">
        <v>697</v>
      </c>
      <c r="AB6" s="22">
        <v>4</v>
      </c>
      <c r="AC6" s="22" t="s">
        <v>73</v>
      </c>
      <c r="AH6" s="22">
        <v>4</v>
      </c>
      <c r="AI6" s="23" t="s">
        <v>82</v>
      </c>
      <c r="AK6" s="22">
        <v>4</v>
      </c>
      <c r="AL6" s="22" t="s">
        <v>85</v>
      </c>
      <c r="AN6" s="22">
        <v>4</v>
      </c>
      <c r="AO6" s="22"/>
      <c r="AQ6" s="22">
        <v>4</v>
      </c>
      <c r="AR6" s="22" t="s">
        <v>898</v>
      </c>
      <c r="AT6" s="22">
        <v>4</v>
      </c>
      <c r="AU6" s="24"/>
      <c r="AW6" s="22">
        <v>4</v>
      </c>
      <c r="AX6" s="147"/>
      <c r="AY6" s="147" t="s">
        <v>710</v>
      </c>
      <c r="BA6" s="22">
        <v>4</v>
      </c>
      <c r="BB6" s="22" t="s">
        <v>699</v>
      </c>
      <c r="BD6" s="22">
        <v>4</v>
      </c>
      <c r="BE6" s="22" t="s">
        <v>1114</v>
      </c>
      <c r="BJ6" s="22">
        <v>4</v>
      </c>
      <c r="BK6" s="22"/>
      <c r="BM6" s="22">
        <v>4</v>
      </c>
      <c r="BN6" s="22" t="s">
        <v>907</v>
      </c>
      <c r="BP6" s="22">
        <v>4</v>
      </c>
      <c r="BQ6" s="22" t="s">
        <v>902</v>
      </c>
      <c r="BY6" s="22">
        <v>4</v>
      </c>
      <c r="BZ6" s="22" t="s">
        <v>700</v>
      </c>
      <c r="CB6" s="22">
        <v>4</v>
      </c>
      <c r="CC6" s="22" t="s">
        <v>862</v>
      </c>
      <c r="CE6" s="22">
        <v>4</v>
      </c>
      <c r="CF6" s="22" t="s">
        <v>701</v>
      </c>
      <c r="CH6" s="22">
        <v>4</v>
      </c>
      <c r="CI6" s="22" t="s">
        <v>122</v>
      </c>
      <c r="CK6" s="21"/>
      <c r="CL6" s="21"/>
      <c r="CN6" s="21"/>
      <c r="CO6" s="21"/>
      <c r="CQ6" s="22">
        <v>4</v>
      </c>
      <c r="CR6" s="22" t="s">
        <v>694</v>
      </c>
      <c r="CT6" s="22">
        <v>4</v>
      </c>
      <c r="CU6" s="22" t="s">
        <v>702</v>
      </c>
      <c r="CW6" s="22">
        <v>4</v>
      </c>
      <c r="CX6" s="22" t="s">
        <v>703</v>
      </c>
      <c r="CZ6" s="22">
        <v>4</v>
      </c>
      <c r="DA6" s="22" t="s">
        <v>704</v>
      </c>
      <c r="DC6" s="22">
        <v>4</v>
      </c>
      <c r="DD6" s="22" t="s">
        <v>705</v>
      </c>
      <c r="DF6" s="22">
        <v>4</v>
      </c>
      <c r="DG6" s="22" t="s">
        <v>706</v>
      </c>
      <c r="DI6" s="22">
        <v>4</v>
      </c>
      <c r="DJ6" s="25" t="s">
        <v>707</v>
      </c>
      <c r="DO6" s="22">
        <v>4</v>
      </c>
      <c r="DP6" s="22" t="s">
        <v>708</v>
      </c>
      <c r="DR6" s="144">
        <v>4</v>
      </c>
      <c r="DS6" s="22">
        <v>6</v>
      </c>
      <c r="DT6" s="22">
        <v>3</v>
      </c>
      <c r="DV6" s="22">
        <v>4</v>
      </c>
      <c r="DW6" s="22" t="s">
        <v>979</v>
      </c>
      <c r="DY6" s="22">
        <v>4</v>
      </c>
      <c r="DZ6" s="22" t="s">
        <v>1027</v>
      </c>
      <c r="EF6" s="22">
        <v>4</v>
      </c>
      <c r="EG6" s="23" t="s">
        <v>998</v>
      </c>
      <c r="EI6" s="24">
        <v>4</v>
      </c>
      <c r="EJ6" s="24" t="s">
        <v>709</v>
      </c>
      <c r="EO6" s="22">
        <v>4</v>
      </c>
      <c r="EP6" s="22" t="s">
        <v>1339</v>
      </c>
    </row>
    <row r="7" spans="1:149" x14ac:dyDescent="0.15">
      <c r="A7" s="22">
        <v>5</v>
      </c>
      <c r="B7" s="22">
        <v>1988</v>
      </c>
      <c r="D7" s="22">
        <v>5</v>
      </c>
      <c r="E7" s="22">
        <v>4</v>
      </c>
      <c r="G7" s="22">
        <v>5</v>
      </c>
      <c r="H7" s="22">
        <v>4</v>
      </c>
      <c r="AB7" s="22">
        <v>5</v>
      </c>
      <c r="AC7" s="22" t="s">
        <v>74</v>
      </c>
      <c r="AT7" s="22">
        <v>5</v>
      </c>
      <c r="AU7" s="24"/>
      <c r="AW7" s="21"/>
      <c r="AX7" s="148"/>
      <c r="AY7" s="255"/>
      <c r="BM7" s="22">
        <v>5</v>
      </c>
      <c r="BN7" s="22" t="s">
        <v>908</v>
      </c>
      <c r="BP7" s="22">
        <v>5</v>
      </c>
      <c r="BQ7" s="22" t="s">
        <v>847</v>
      </c>
      <c r="BY7" s="22">
        <v>5</v>
      </c>
      <c r="BZ7" s="22" t="s">
        <v>848</v>
      </c>
      <c r="CE7" s="22">
        <v>5</v>
      </c>
      <c r="CF7" s="22" t="s">
        <v>120</v>
      </c>
      <c r="CH7" s="22">
        <v>5</v>
      </c>
      <c r="CI7" s="22" t="s">
        <v>140</v>
      </c>
      <c r="CK7" s="21"/>
      <c r="CL7" s="21"/>
      <c r="CN7" s="21"/>
      <c r="CO7" s="21"/>
      <c r="CQ7" s="22">
        <v>5</v>
      </c>
      <c r="CR7" s="22" t="s">
        <v>127</v>
      </c>
      <c r="CW7" s="22">
        <v>5</v>
      </c>
      <c r="CX7" s="22" t="s">
        <v>711</v>
      </c>
      <c r="CZ7" s="22">
        <v>5</v>
      </c>
      <c r="DA7" s="22" t="s">
        <v>712</v>
      </c>
      <c r="DC7" s="22">
        <v>5</v>
      </c>
      <c r="DD7" s="22" t="s">
        <v>713</v>
      </c>
      <c r="DF7" s="22">
        <v>5</v>
      </c>
      <c r="DG7" s="22" t="s">
        <v>714</v>
      </c>
      <c r="DO7" s="22">
        <v>5</v>
      </c>
      <c r="DP7" s="22" t="s">
        <v>715</v>
      </c>
      <c r="DR7" s="144">
        <v>5</v>
      </c>
      <c r="DS7" s="22">
        <v>7</v>
      </c>
      <c r="DT7" s="21"/>
      <c r="DV7" s="22">
        <v>5</v>
      </c>
      <c r="DW7" s="22" t="s">
        <v>980</v>
      </c>
      <c r="EF7" s="21"/>
      <c r="EG7" s="40"/>
      <c r="EI7" s="24">
        <v>5</v>
      </c>
      <c r="EJ7" s="24" t="s">
        <v>716</v>
      </c>
    </row>
    <row r="8" spans="1:149" x14ac:dyDescent="0.15">
      <c r="A8" s="22">
        <v>6</v>
      </c>
      <c r="B8" s="22">
        <v>1989</v>
      </c>
      <c r="D8" s="22">
        <v>6</v>
      </c>
      <c r="E8" s="22">
        <v>5</v>
      </c>
      <c r="G8" s="22">
        <v>6</v>
      </c>
      <c r="H8" s="22">
        <v>5</v>
      </c>
      <c r="AB8" s="22">
        <v>6</v>
      </c>
      <c r="AC8" s="22" t="s">
        <v>75</v>
      </c>
      <c r="AT8" s="22">
        <v>6</v>
      </c>
      <c r="AU8" s="24"/>
      <c r="AW8" s="21"/>
      <c r="AX8" s="148"/>
      <c r="AY8" s="148"/>
      <c r="CE8" s="22">
        <v>6</v>
      </c>
      <c r="CF8" s="22" t="s">
        <v>717</v>
      </c>
      <c r="CH8" s="22">
        <v>6</v>
      </c>
      <c r="CI8" s="22" t="s">
        <v>133</v>
      </c>
      <c r="CK8" s="21"/>
      <c r="CL8" s="21"/>
      <c r="CN8" s="21"/>
      <c r="CO8" s="21"/>
      <c r="CQ8" s="22">
        <v>6</v>
      </c>
      <c r="CR8" s="22" t="s">
        <v>141</v>
      </c>
      <c r="CZ8" s="22">
        <v>6</v>
      </c>
      <c r="DA8" s="22" t="s">
        <v>718</v>
      </c>
      <c r="DC8" s="22">
        <v>6</v>
      </c>
      <c r="DD8" s="22" t="s">
        <v>719</v>
      </c>
      <c r="DF8" s="22">
        <v>6</v>
      </c>
      <c r="DG8" s="22" t="s">
        <v>720</v>
      </c>
      <c r="DO8" s="22">
        <v>6</v>
      </c>
      <c r="DP8" s="22" t="s">
        <v>721</v>
      </c>
      <c r="DR8" s="144">
        <v>6</v>
      </c>
      <c r="DS8" s="22">
        <v>8</v>
      </c>
      <c r="DT8" s="21"/>
      <c r="DV8" s="22">
        <v>6</v>
      </c>
      <c r="DW8" s="22" t="s">
        <v>981</v>
      </c>
      <c r="EF8" s="21"/>
      <c r="EG8" s="40"/>
      <c r="EI8" s="24">
        <v>6</v>
      </c>
      <c r="EJ8" s="24" t="s">
        <v>722</v>
      </c>
    </row>
    <row r="9" spans="1:149" x14ac:dyDescent="0.15">
      <c r="A9" s="22">
        <v>7</v>
      </c>
      <c r="B9" s="22">
        <v>1990</v>
      </c>
      <c r="D9" s="22">
        <v>7</v>
      </c>
      <c r="E9" s="22">
        <v>6</v>
      </c>
      <c r="G9" s="22">
        <v>7</v>
      </c>
      <c r="H9" s="22">
        <v>6</v>
      </c>
      <c r="AB9" s="22">
        <v>7</v>
      </c>
      <c r="AC9" s="22" t="s">
        <v>76</v>
      </c>
      <c r="AW9" s="21"/>
      <c r="AX9" s="148"/>
      <c r="AY9" s="148"/>
      <c r="CE9" s="22">
        <v>7</v>
      </c>
      <c r="CF9" s="22" t="s">
        <v>132</v>
      </c>
      <c r="CZ9" s="22">
        <v>7</v>
      </c>
      <c r="DA9" s="22" t="s">
        <v>723</v>
      </c>
      <c r="DC9" s="22">
        <v>7</v>
      </c>
      <c r="DD9" s="22" t="s">
        <v>39</v>
      </c>
      <c r="DF9" s="22">
        <v>7</v>
      </c>
      <c r="DG9" s="22" t="s">
        <v>724</v>
      </c>
      <c r="DO9" s="22">
        <v>7</v>
      </c>
      <c r="DP9" s="22" t="s">
        <v>725</v>
      </c>
      <c r="DS9" s="22">
        <v>9</v>
      </c>
      <c r="DT9" s="21"/>
      <c r="EI9" s="24">
        <v>7</v>
      </c>
      <c r="EJ9" s="24" t="s">
        <v>726</v>
      </c>
    </row>
    <row r="10" spans="1:149" x14ac:dyDescent="0.15">
      <c r="A10" s="22">
        <v>8</v>
      </c>
      <c r="B10" s="22">
        <v>1991</v>
      </c>
      <c r="D10" s="22">
        <v>8</v>
      </c>
      <c r="E10" s="22">
        <v>7</v>
      </c>
      <c r="G10" s="22">
        <v>8</v>
      </c>
      <c r="H10" s="22">
        <v>7</v>
      </c>
      <c r="AB10" s="22">
        <v>8</v>
      </c>
      <c r="AC10" s="22" t="s">
        <v>77</v>
      </c>
      <c r="CE10" s="22">
        <v>8</v>
      </c>
      <c r="CF10" s="22" t="s">
        <v>137</v>
      </c>
      <c r="CZ10" s="22">
        <v>8</v>
      </c>
      <c r="DA10" s="22" t="s">
        <v>727</v>
      </c>
      <c r="DF10" s="22">
        <v>8</v>
      </c>
      <c r="DG10" s="22" t="s">
        <v>39</v>
      </c>
      <c r="DO10" s="22">
        <v>8</v>
      </c>
      <c r="DP10" s="22" t="s">
        <v>728</v>
      </c>
      <c r="DS10" s="22">
        <v>10</v>
      </c>
      <c r="DT10" s="21"/>
      <c r="EI10" s="24">
        <v>8</v>
      </c>
      <c r="EJ10" s="24" t="s">
        <v>729</v>
      </c>
    </row>
    <row r="11" spans="1:149" x14ac:dyDescent="0.15">
      <c r="A11" s="22">
        <v>9</v>
      </c>
      <c r="B11" s="22">
        <v>1992</v>
      </c>
      <c r="D11" s="22">
        <v>9</v>
      </c>
      <c r="E11" s="22">
        <v>8</v>
      </c>
      <c r="G11" s="22">
        <v>9</v>
      </c>
      <c r="H11" s="22">
        <v>8</v>
      </c>
      <c r="AB11" s="22">
        <v>9</v>
      </c>
      <c r="AC11" s="22" t="s">
        <v>78</v>
      </c>
      <c r="CE11" s="22">
        <v>9</v>
      </c>
      <c r="CF11" s="22" t="s">
        <v>664</v>
      </c>
      <c r="DD11" s="28"/>
      <c r="DO11" s="22">
        <v>9</v>
      </c>
      <c r="DP11" s="22" t="s">
        <v>730</v>
      </c>
      <c r="DS11" s="22">
        <v>11</v>
      </c>
      <c r="DT11" s="21"/>
      <c r="EI11" s="24">
        <v>9</v>
      </c>
      <c r="EJ11" s="24" t="s">
        <v>731</v>
      </c>
    </row>
    <row r="12" spans="1:149" x14ac:dyDescent="0.15">
      <c r="A12" s="22">
        <v>10</v>
      </c>
      <c r="B12" s="22">
        <v>1993</v>
      </c>
      <c r="D12" s="22">
        <v>10</v>
      </c>
      <c r="E12" s="22">
        <v>9</v>
      </c>
      <c r="G12" s="22">
        <v>10</v>
      </c>
      <c r="H12" s="22">
        <v>9</v>
      </c>
      <c r="AB12" s="22">
        <v>10</v>
      </c>
      <c r="AC12" s="22" t="s">
        <v>79</v>
      </c>
      <c r="DO12" s="22">
        <v>10</v>
      </c>
      <c r="DP12" s="22" t="s">
        <v>732</v>
      </c>
      <c r="DS12" s="22">
        <v>12</v>
      </c>
      <c r="DT12" s="21"/>
      <c r="EI12" s="24">
        <v>10</v>
      </c>
      <c r="EJ12" s="24" t="s">
        <v>733</v>
      </c>
    </row>
    <row r="13" spans="1:149" x14ac:dyDescent="0.15">
      <c r="A13" s="22">
        <v>11</v>
      </c>
      <c r="B13" s="22">
        <v>1994</v>
      </c>
      <c r="D13" s="22">
        <v>11</v>
      </c>
      <c r="E13" s="22">
        <v>10</v>
      </c>
      <c r="G13" s="22">
        <v>11</v>
      </c>
      <c r="H13" s="22">
        <v>10</v>
      </c>
      <c r="AB13" s="22">
        <v>11</v>
      </c>
      <c r="AC13" s="22" t="s">
        <v>80</v>
      </c>
      <c r="DO13" s="22">
        <v>11</v>
      </c>
      <c r="DP13" s="22" t="s">
        <v>1473</v>
      </c>
      <c r="DS13" s="21"/>
      <c r="DT13" s="21"/>
    </row>
    <row r="14" spans="1:149" x14ac:dyDescent="0.15">
      <c r="A14" s="22">
        <v>12</v>
      </c>
      <c r="B14" s="22">
        <v>1995</v>
      </c>
      <c r="D14" s="22">
        <v>12</v>
      </c>
      <c r="E14" s="22">
        <v>11</v>
      </c>
      <c r="G14" s="22">
        <v>12</v>
      </c>
      <c r="H14" s="22">
        <v>11</v>
      </c>
      <c r="DS14" s="21"/>
      <c r="DT14" s="21"/>
    </row>
    <row r="15" spans="1:149" x14ac:dyDescent="0.15">
      <c r="A15" s="22">
        <v>13</v>
      </c>
      <c r="B15" s="22">
        <v>1996</v>
      </c>
      <c r="D15" s="22">
        <v>13</v>
      </c>
      <c r="E15" s="22">
        <v>12</v>
      </c>
      <c r="G15" s="22">
        <v>13</v>
      </c>
      <c r="H15" s="22">
        <v>12</v>
      </c>
      <c r="DS15" s="145"/>
      <c r="DT15" s="145"/>
    </row>
    <row r="16" spans="1:149" x14ac:dyDescent="0.15">
      <c r="A16" s="22">
        <v>14</v>
      </c>
      <c r="B16" s="22">
        <v>1997</v>
      </c>
      <c r="G16" s="22">
        <v>14</v>
      </c>
      <c r="H16" s="22">
        <v>13</v>
      </c>
    </row>
    <row r="17" spans="1:8" x14ac:dyDescent="0.15">
      <c r="A17" s="22">
        <v>15</v>
      </c>
      <c r="B17" s="22">
        <v>1998</v>
      </c>
      <c r="G17" s="22">
        <v>15</v>
      </c>
      <c r="H17" s="22">
        <v>14</v>
      </c>
    </row>
    <row r="18" spans="1:8" x14ac:dyDescent="0.15">
      <c r="A18" s="22">
        <v>16</v>
      </c>
      <c r="B18" s="22">
        <v>1999</v>
      </c>
      <c r="G18" s="22">
        <v>16</v>
      </c>
      <c r="H18" s="22">
        <v>15</v>
      </c>
    </row>
    <row r="19" spans="1:8" x14ac:dyDescent="0.15">
      <c r="A19" s="22">
        <v>17</v>
      </c>
      <c r="B19" s="22">
        <v>2000</v>
      </c>
      <c r="G19" s="22">
        <v>17</v>
      </c>
      <c r="H19" s="22">
        <v>16</v>
      </c>
    </row>
    <row r="20" spans="1:8" x14ac:dyDescent="0.15">
      <c r="A20" s="22">
        <v>18</v>
      </c>
      <c r="B20" s="22">
        <v>2001</v>
      </c>
      <c r="G20" s="22">
        <v>18</v>
      </c>
      <c r="H20" s="22">
        <v>17</v>
      </c>
    </row>
    <row r="21" spans="1:8" x14ac:dyDescent="0.15">
      <c r="A21" s="22">
        <v>19</v>
      </c>
      <c r="B21" s="22">
        <v>2002</v>
      </c>
      <c r="G21" s="22">
        <v>19</v>
      </c>
      <c r="H21" s="22">
        <v>18</v>
      </c>
    </row>
    <row r="22" spans="1:8" x14ac:dyDescent="0.15">
      <c r="A22" s="22">
        <v>20</v>
      </c>
      <c r="B22" s="22">
        <v>2003</v>
      </c>
      <c r="G22" s="22">
        <v>20</v>
      </c>
      <c r="H22" s="22">
        <v>19</v>
      </c>
    </row>
    <row r="23" spans="1:8" x14ac:dyDescent="0.15">
      <c r="A23" s="22">
        <v>21</v>
      </c>
      <c r="B23" s="22">
        <v>2004</v>
      </c>
      <c r="G23" s="22">
        <v>21</v>
      </c>
      <c r="H23" s="22">
        <v>20</v>
      </c>
    </row>
    <row r="24" spans="1:8" x14ac:dyDescent="0.15">
      <c r="A24" s="22">
        <v>22</v>
      </c>
      <c r="B24" s="22">
        <v>2005</v>
      </c>
      <c r="G24" s="22">
        <v>22</v>
      </c>
      <c r="H24" s="22">
        <v>21</v>
      </c>
    </row>
    <row r="25" spans="1:8" x14ac:dyDescent="0.15">
      <c r="A25" s="22"/>
      <c r="B25" s="22"/>
      <c r="G25" s="22">
        <v>23</v>
      </c>
      <c r="H25" s="22">
        <v>22</v>
      </c>
    </row>
    <row r="26" spans="1:8" x14ac:dyDescent="0.15">
      <c r="A26" s="22"/>
      <c r="B26" s="22"/>
      <c r="G26" s="22">
        <v>24</v>
      </c>
      <c r="H26" s="22">
        <v>23</v>
      </c>
    </row>
    <row r="27" spans="1:8" x14ac:dyDescent="0.15">
      <c r="A27" s="21"/>
      <c r="B27" s="21"/>
      <c r="G27" s="22">
        <v>25</v>
      </c>
      <c r="H27" s="22">
        <v>24</v>
      </c>
    </row>
    <row r="28" spans="1:8" x14ac:dyDescent="0.15">
      <c r="G28" s="22">
        <v>26</v>
      </c>
      <c r="H28" s="22">
        <v>25</v>
      </c>
    </row>
    <row r="29" spans="1:8" x14ac:dyDescent="0.15">
      <c r="G29" s="22">
        <v>27</v>
      </c>
      <c r="H29" s="22">
        <v>26</v>
      </c>
    </row>
    <row r="30" spans="1:8" x14ac:dyDescent="0.15">
      <c r="G30" s="22">
        <v>28</v>
      </c>
      <c r="H30" s="22">
        <v>27</v>
      </c>
    </row>
    <row r="31" spans="1:8" x14ac:dyDescent="0.15">
      <c r="G31" s="22">
        <v>29</v>
      </c>
      <c r="H31" s="22">
        <v>28</v>
      </c>
    </row>
    <row r="32" spans="1:8" x14ac:dyDescent="0.15">
      <c r="G32" s="22">
        <v>30</v>
      </c>
      <c r="H32" s="22">
        <v>29</v>
      </c>
    </row>
    <row r="33" spans="7:8" x14ac:dyDescent="0.15">
      <c r="G33" s="22">
        <v>31</v>
      </c>
      <c r="H33" s="22">
        <v>30</v>
      </c>
    </row>
    <row r="34" spans="7:8" x14ac:dyDescent="0.15">
      <c r="G34" s="22">
        <v>32</v>
      </c>
      <c r="H34" s="22">
        <v>31</v>
      </c>
    </row>
  </sheetData>
  <phoneticPr fontId="7"/>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3"/>
  <sheetViews>
    <sheetView workbookViewId="0">
      <selection activeCell="E19" sqref="E19"/>
    </sheetView>
  </sheetViews>
  <sheetFormatPr defaultRowHeight="13.5" x14ac:dyDescent="0.15"/>
  <cols>
    <col min="20" max="25" width="9" style="274"/>
    <col min="26" max="26" width="8.875" style="274"/>
    <col min="27" max="27" width="8.875" style="274" bestFit="1" customWidth="1"/>
    <col min="28" max="37" width="9" style="274"/>
    <col min="38" max="41" width="8.875" style="274"/>
    <col min="42" max="42" width="9" style="274"/>
    <col min="43" max="53" width="8.875" style="274"/>
    <col min="54" max="162" width="9" style="274"/>
    <col min="163" max="168" width="8.875" style="274"/>
    <col min="169" max="171" width="9" style="274"/>
    <col min="172" max="173" width="8.875" style="274" bestFit="1" customWidth="1"/>
    <col min="174" max="215" width="9" style="274"/>
    <col min="216" max="217" width="8.875" style="274" customWidth="1"/>
    <col min="218" max="219" width="8.875" style="274"/>
    <col min="220" max="250" width="9" style="274"/>
    <col min="251" max="254" width="8.875" style="274"/>
  </cols>
  <sheetData>
    <row r="1" spans="1:254" ht="65.849999999999994" customHeight="1" x14ac:dyDescent="0.15">
      <c r="A1" s="270" t="s">
        <v>1120</v>
      </c>
      <c r="B1" s="270" t="s">
        <v>1121</v>
      </c>
      <c r="C1" s="270" t="s">
        <v>1122</v>
      </c>
      <c r="D1" s="270" t="s">
        <v>1123</v>
      </c>
      <c r="E1" s="270" t="s">
        <v>1124</v>
      </c>
      <c r="F1" s="270" t="s">
        <v>1125</v>
      </c>
      <c r="G1" s="270" t="s">
        <v>1126</v>
      </c>
      <c r="H1" s="270" t="s">
        <v>1127</v>
      </c>
      <c r="I1" s="270" t="s">
        <v>1128</v>
      </c>
      <c r="J1" s="270" t="s">
        <v>1129</v>
      </c>
      <c r="K1" s="270" t="s">
        <v>1494</v>
      </c>
      <c r="L1" s="270" t="s">
        <v>1130</v>
      </c>
      <c r="M1" s="270" t="s">
        <v>1131</v>
      </c>
      <c r="N1" s="270" t="s">
        <v>1132</v>
      </c>
      <c r="O1" s="270" t="s">
        <v>1133</v>
      </c>
      <c r="P1" s="270" t="s">
        <v>1134</v>
      </c>
      <c r="Q1" s="270" t="s">
        <v>1135</v>
      </c>
      <c r="R1" s="270" t="s">
        <v>1136</v>
      </c>
      <c r="S1" s="270" t="s">
        <v>55</v>
      </c>
      <c r="T1" s="271" t="s">
        <v>1137</v>
      </c>
      <c r="U1" s="271" t="s">
        <v>1138</v>
      </c>
      <c r="V1" s="271" t="s">
        <v>1139</v>
      </c>
      <c r="W1" s="271" t="s">
        <v>1140</v>
      </c>
      <c r="X1" s="271" t="s">
        <v>1141</v>
      </c>
      <c r="Y1" s="271" t="s">
        <v>1142</v>
      </c>
      <c r="Z1" s="271" t="s">
        <v>1481</v>
      </c>
      <c r="AA1" s="271" t="s">
        <v>1497</v>
      </c>
      <c r="AB1" s="271" t="s">
        <v>1495</v>
      </c>
      <c r="AC1" s="271" t="s">
        <v>752</v>
      </c>
      <c r="AD1" s="271" t="s">
        <v>753</v>
      </c>
      <c r="AE1" s="271" t="s">
        <v>754</v>
      </c>
      <c r="AF1" s="271" t="s">
        <v>1343</v>
      </c>
      <c r="AG1" s="271" t="s">
        <v>127</v>
      </c>
      <c r="AH1" s="271" t="s">
        <v>752</v>
      </c>
      <c r="AI1" s="271" t="s">
        <v>753</v>
      </c>
      <c r="AJ1" s="271" t="s">
        <v>754</v>
      </c>
      <c r="AK1" s="271" t="s">
        <v>1344</v>
      </c>
      <c r="AL1" s="271" t="s">
        <v>127</v>
      </c>
      <c r="AM1" s="271" t="s">
        <v>1469</v>
      </c>
      <c r="AN1" s="271" t="s">
        <v>1482</v>
      </c>
      <c r="AO1" s="271" t="s">
        <v>1483</v>
      </c>
      <c r="AP1" s="271" t="s">
        <v>1484</v>
      </c>
      <c r="AQ1" s="389" t="s">
        <v>1143</v>
      </c>
      <c r="AR1" s="389" t="s">
        <v>1144</v>
      </c>
      <c r="AS1" s="389" t="s">
        <v>1145</v>
      </c>
      <c r="AT1" s="389" t="s">
        <v>1146</v>
      </c>
      <c r="AU1" s="389" t="s">
        <v>1147</v>
      </c>
      <c r="AV1" s="389" t="s">
        <v>1148</v>
      </c>
      <c r="AW1" s="389" t="s">
        <v>1149</v>
      </c>
      <c r="AX1" s="389" t="s">
        <v>1150</v>
      </c>
      <c r="AY1" s="389" t="s">
        <v>1151</v>
      </c>
      <c r="AZ1" s="389" t="s">
        <v>1152</v>
      </c>
      <c r="BA1" s="389" t="s">
        <v>1153</v>
      </c>
      <c r="BB1" s="387" t="s">
        <v>1154</v>
      </c>
      <c r="BC1" s="387" t="s">
        <v>1155</v>
      </c>
      <c r="BD1" s="387" t="s">
        <v>1156</v>
      </c>
      <c r="BE1" s="387" t="s">
        <v>1157</v>
      </c>
      <c r="BF1" s="387" t="s">
        <v>1158</v>
      </c>
      <c r="BG1" s="387" t="s">
        <v>1159</v>
      </c>
      <c r="BH1" s="387" t="s">
        <v>1160</v>
      </c>
      <c r="BI1" s="387" t="s">
        <v>1161</v>
      </c>
      <c r="BJ1" s="387" t="s">
        <v>1162</v>
      </c>
      <c r="BK1" s="387" t="s">
        <v>1163</v>
      </c>
      <c r="BL1" s="387" t="s">
        <v>1164</v>
      </c>
      <c r="BM1" s="387" t="s">
        <v>1165</v>
      </c>
      <c r="BN1" s="390" t="s">
        <v>1166</v>
      </c>
      <c r="BO1" s="390" t="s">
        <v>1167</v>
      </c>
      <c r="BP1" s="390" t="s">
        <v>1168</v>
      </c>
      <c r="BQ1" s="390" t="s">
        <v>1169</v>
      </c>
      <c r="BR1" s="390" t="s">
        <v>1170</v>
      </c>
      <c r="BS1" s="387" t="s">
        <v>1171</v>
      </c>
      <c r="BT1" s="387" t="s">
        <v>1172</v>
      </c>
      <c r="BU1" s="387" t="s">
        <v>1173</v>
      </c>
      <c r="BV1" s="387" t="s">
        <v>1174</v>
      </c>
      <c r="BW1" s="387" t="s">
        <v>1175</v>
      </c>
      <c r="BX1" s="387" t="s">
        <v>1176</v>
      </c>
      <c r="BY1" s="387" t="s">
        <v>1177</v>
      </c>
      <c r="BZ1" s="387" t="s">
        <v>1178</v>
      </c>
      <c r="CA1" s="387" t="s">
        <v>1179</v>
      </c>
      <c r="CB1" s="387" t="s">
        <v>1180</v>
      </c>
      <c r="CC1" s="387" t="s">
        <v>1181</v>
      </c>
      <c r="CD1" s="387" t="s">
        <v>1182</v>
      </c>
      <c r="CE1" s="387" t="s">
        <v>1183</v>
      </c>
      <c r="CF1" s="387" t="s">
        <v>1184</v>
      </c>
      <c r="CG1" s="387" t="s">
        <v>1185</v>
      </c>
      <c r="CH1" s="387" t="s">
        <v>1186</v>
      </c>
      <c r="CI1" s="387" t="s">
        <v>1187</v>
      </c>
      <c r="CJ1" s="387" t="s">
        <v>1188</v>
      </c>
      <c r="CK1" s="387" t="s">
        <v>1189</v>
      </c>
      <c r="CL1" s="387" t="s">
        <v>1190</v>
      </c>
      <c r="CM1" s="387" t="s">
        <v>1191</v>
      </c>
      <c r="CN1" s="387" t="s">
        <v>1192</v>
      </c>
      <c r="CO1" s="387" t="s">
        <v>1193</v>
      </c>
      <c r="CP1" s="387" t="s">
        <v>1194</v>
      </c>
      <c r="CQ1" s="387" t="s">
        <v>1195</v>
      </c>
      <c r="CR1" s="387" t="s">
        <v>1196</v>
      </c>
      <c r="CS1" s="387" t="s">
        <v>1197</v>
      </c>
      <c r="CT1" s="387" t="s">
        <v>1198</v>
      </c>
      <c r="CU1" s="387" t="s">
        <v>1199</v>
      </c>
      <c r="CV1" s="387" t="s">
        <v>1200</v>
      </c>
      <c r="CW1" s="387" t="s">
        <v>1201</v>
      </c>
      <c r="CX1" s="387" t="s">
        <v>1202</v>
      </c>
      <c r="CY1" s="387" t="s">
        <v>1203</v>
      </c>
      <c r="CZ1" s="387" t="s">
        <v>1204</v>
      </c>
      <c r="DA1" s="387" t="s">
        <v>1205</v>
      </c>
      <c r="DB1" s="387" t="s">
        <v>1206</v>
      </c>
      <c r="DC1" s="387" t="s">
        <v>1207</v>
      </c>
      <c r="DD1" s="387" t="s">
        <v>1208</v>
      </c>
      <c r="DE1" s="387" t="s">
        <v>1209</v>
      </c>
      <c r="DF1" s="387" t="s">
        <v>1210</v>
      </c>
      <c r="DG1" s="387" t="s">
        <v>1211</v>
      </c>
      <c r="DH1" s="387" t="s">
        <v>1212</v>
      </c>
      <c r="DI1" s="387" t="s">
        <v>1213</v>
      </c>
      <c r="DJ1" s="387" t="s">
        <v>1214</v>
      </c>
      <c r="DK1" s="387" t="s">
        <v>1215</v>
      </c>
      <c r="DL1" s="387" t="s">
        <v>1216</v>
      </c>
      <c r="DM1" s="387" t="s">
        <v>1217</v>
      </c>
      <c r="DN1" s="387" t="s">
        <v>1218</v>
      </c>
      <c r="DO1" s="387" t="s">
        <v>1219</v>
      </c>
      <c r="DP1" s="387" t="s">
        <v>1220</v>
      </c>
      <c r="DQ1" s="387" t="s">
        <v>1221</v>
      </c>
      <c r="DR1" s="387" t="s">
        <v>1222</v>
      </c>
      <c r="DS1" s="387" t="s">
        <v>1223</v>
      </c>
      <c r="DT1" s="387" t="s">
        <v>1224</v>
      </c>
      <c r="DU1" s="387" t="s">
        <v>1225</v>
      </c>
      <c r="DV1" s="387" t="s">
        <v>1226</v>
      </c>
      <c r="DW1" s="387" t="s">
        <v>1227</v>
      </c>
      <c r="DX1" s="387" t="s">
        <v>1228</v>
      </c>
      <c r="DY1" s="387" t="s">
        <v>1229</v>
      </c>
      <c r="DZ1" s="387" t="s">
        <v>1230</v>
      </c>
      <c r="EA1" s="387" t="s">
        <v>1231</v>
      </c>
      <c r="EB1" s="387" t="s">
        <v>1232</v>
      </c>
      <c r="EC1" s="387" t="s">
        <v>1233</v>
      </c>
      <c r="ED1" s="387" t="s">
        <v>1234</v>
      </c>
      <c r="EE1" s="387" t="s">
        <v>1235</v>
      </c>
      <c r="EF1" s="387" t="s">
        <v>1236</v>
      </c>
      <c r="EG1" s="387" t="s">
        <v>1237</v>
      </c>
      <c r="EH1" s="387" t="s">
        <v>1238</v>
      </c>
      <c r="EI1" s="387" t="s">
        <v>1239</v>
      </c>
      <c r="EJ1" s="387" t="s">
        <v>1240</v>
      </c>
      <c r="EK1" s="387" t="s">
        <v>1241</v>
      </c>
      <c r="EL1" s="387" t="s">
        <v>1242</v>
      </c>
      <c r="EM1" s="387" t="s">
        <v>1243</v>
      </c>
      <c r="EN1" s="387" t="s">
        <v>1244</v>
      </c>
      <c r="EO1" s="387" t="s">
        <v>1245</v>
      </c>
      <c r="EP1" s="387" t="s">
        <v>1246</v>
      </c>
      <c r="EQ1" s="387" t="s">
        <v>1247</v>
      </c>
      <c r="ER1" s="387" t="s">
        <v>1248</v>
      </c>
      <c r="ES1" s="387" t="s">
        <v>1249</v>
      </c>
      <c r="ET1" s="272" t="s">
        <v>1250</v>
      </c>
      <c r="EU1" s="272" t="s">
        <v>1251</v>
      </c>
      <c r="EV1" s="272" t="s">
        <v>1252</v>
      </c>
      <c r="EW1" s="272" t="s">
        <v>1253</v>
      </c>
      <c r="EX1" s="272" t="s">
        <v>1254</v>
      </c>
      <c r="EY1" s="272" t="s">
        <v>1255</v>
      </c>
      <c r="EZ1" s="272" t="s">
        <v>1256</v>
      </c>
      <c r="FA1" s="272" t="s">
        <v>1257</v>
      </c>
      <c r="FB1" s="272" t="s">
        <v>1258</v>
      </c>
      <c r="FC1" s="272" t="s">
        <v>1259</v>
      </c>
      <c r="FD1" s="272" t="s">
        <v>1260</v>
      </c>
      <c r="FE1" s="272" t="s">
        <v>1261</v>
      </c>
      <c r="FF1" s="272" t="s">
        <v>1262</v>
      </c>
      <c r="FG1" s="272" t="s">
        <v>1488</v>
      </c>
      <c r="FH1" s="272" t="s">
        <v>1490</v>
      </c>
      <c r="FI1" s="272" t="s">
        <v>1493</v>
      </c>
      <c r="FJ1" s="272" t="s">
        <v>1489</v>
      </c>
      <c r="FK1" s="272" t="s">
        <v>1491</v>
      </c>
      <c r="FL1" s="272" t="s">
        <v>1492</v>
      </c>
      <c r="FM1" s="387" t="s">
        <v>1498</v>
      </c>
      <c r="FN1" s="387" t="s">
        <v>797</v>
      </c>
      <c r="FO1" s="387" t="s">
        <v>1499</v>
      </c>
      <c r="FP1" s="387" t="s">
        <v>797</v>
      </c>
      <c r="FQ1" s="387" t="s">
        <v>798</v>
      </c>
      <c r="FR1" s="387" t="s">
        <v>1107</v>
      </c>
      <c r="FS1" s="387" t="s">
        <v>1485</v>
      </c>
      <c r="FT1" s="387" t="s">
        <v>1423</v>
      </c>
      <c r="FU1" s="387" t="s">
        <v>798</v>
      </c>
      <c r="FV1" s="387" t="s">
        <v>1107</v>
      </c>
      <c r="FW1" s="387" t="s">
        <v>1422</v>
      </c>
      <c r="FX1" s="387" t="s">
        <v>1486</v>
      </c>
      <c r="FY1" s="387" t="s">
        <v>802</v>
      </c>
      <c r="FZ1" s="387" t="s">
        <v>1487</v>
      </c>
      <c r="GA1" s="387" t="s">
        <v>802</v>
      </c>
      <c r="GB1" s="391" t="s">
        <v>1263</v>
      </c>
      <c r="GC1" s="272" t="s">
        <v>1264</v>
      </c>
      <c r="GD1" s="272" t="s">
        <v>1265</v>
      </c>
      <c r="GE1" s="272" t="s">
        <v>1266</v>
      </c>
      <c r="GF1" s="272" t="s">
        <v>1267</v>
      </c>
      <c r="GG1" s="272" t="s">
        <v>1268</v>
      </c>
      <c r="GH1" s="272" t="s">
        <v>1269</v>
      </c>
      <c r="GI1" s="272" t="s">
        <v>1270</v>
      </c>
      <c r="GJ1" s="272" t="s">
        <v>1500</v>
      </c>
      <c r="GK1" s="272" t="s">
        <v>1271</v>
      </c>
      <c r="GL1" s="272" t="s">
        <v>1272</v>
      </c>
      <c r="GM1" s="272" t="s">
        <v>1273</v>
      </c>
      <c r="GN1" s="272" t="s">
        <v>1274</v>
      </c>
      <c r="GO1" s="272" t="s">
        <v>1275</v>
      </c>
      <c r="GP1" s="272" t="s">
        <v>1276</v>
      </c>
      <c r="GQ1" s="272" t="s">
        <v>1277</v>
      </c>
      <c r="GR1" s="272" t="s">
        <v>1278</v>
      </c>
      <c r="GS1" s="272" t="s">
        <v>1279</v>
      </c>
      <c r="GT1" s="272" t="s">
        <v>1280</v>
      </c>
      <c r="GU1" s="272" t="s">
        <v>1281</v>
      </c>
      <c r="GV1" s="272" t="s">
        <v>1282</v>
      </c>
      <c r="GW1" s="272" t="s">
        <v>1283</v>
      </c>
      <c r="GX1" s="272" t="s">
        <v>1284</v>
      </c>
      <c r="GY1" s="272" t="s">
        <v>1285</v>
      </c>
      <c r="GZ1" s="272" t="s">
        <v>1286</v>
      </c>
      <c r="HA1" s="272" t="s">
        <v>1287</v>
      </c>
      <c r="HB1" s="272" t="s">
        <v>1288</v>
      </c>
      <c r="HC1" s="272" t="s">
        <v>1289</v>
      </c>
      <c r="HD1" s="272" t="s">
        <v>1290</v>
      </c>
      <c r="HE1" s="272" t="s">
        <v>1291</v>
      </c>
      <c r="HF1" s="272" t="s">
        <v>1292</v>
      </c>
      <c r="HG1" s="272" t="s">
        <v>1293</v>
      </c>
      <c r="HH1" s="388" t="s">
        <v>1501</v>
      </c>
      <c r="HI1" s="388" t="s">
        <v>1502</v>
      </c>
      <c r="HJ1" s="388" t="s">
        <v>1503</v>
      </c>
      <c r="HK1" s="388" t="s">
        <v>1504</v>
      </c>
      <c r="HL1" s="273" t="s">
        <v>1294</v>
      </c>
      <c r="HM1" s="273" t="s">
        <v>1295</v>
      </c>
      <c r="HN1" s="273" t="s">
        <v>1296</v>
      </c>
      <c r="HO1" s="273" t="s">
        <v>1297</v>
      </c>
      <c r="HP1" s="273" t="s">
        <v>1298</v>
      </c>
      <c r="HQ1" s="273" t="s">
        <v>1299</v>
      </c>
      <c r="HR1" s="273" t="s">
        <v>1300</v>
      </c>
      <c r="HS1" s="273" t="s">
        <v>1509</v>
      </c>
      <c r="HT1" s="273" t="s">
        <v>1301</v>
      </c>
      <c r="HU1" s="273" t="s">
        <v>1302</v>
      </c>
      <c r="HV1" s="273" t="s">
        <v>1303</v>
      </c>
      <c r="HW1" s="273" t="s">
        <v>1304</v>
      </c>
      <c r="HX1" s="273" t="s">
        <v>1305</v>
      </c>
      <c r="HY1" s="273" t="s">
        <v>1306</v>
      </c>
      <c r="HZ1" s="273" t="s">
        <v>1307</v>
      </c>
      <c r="IA1" s="273" t="s">
        <v>1308</v>
      </c>
      <c r="IB1" s="273" t="s">
        <v>1309</v>
      </c>
      <c r="IC1" s="273" t="s">
        <v>1310</v>
      </c>
      <c r="ID1" s="273" t="s">
        <v>1311</v>
      </c>
      <c r="IE1" s="273" t="s">
        <v>1312</v>
      </c>
      <c r="IF1" s="273" t="s">
        <v>1313</v>
      </c>
      <c r="IG1" s="273" t="s">
        <v>1314</v>
      </c>
      <c r="IH1" s="273" t="s">
        <v>1315</v>
      </c>
      <c r="II1" s="273" t="s">
        <v>1316</v>
      </c>
      <c r="IJ1" s="273" t="s">
        <v>1317</v>
      </c>
      <c r="IK1" s="273" t="s">
        <v>1318</v>
      </c>
      <c r="IL1" s="273" t="s">
        <v>1319</v>
      </c>
      <c r="IM1" s="273" t="s">
        <v>1320</v>
      </c>
      <c r="IN1" s="273" t="s">
        <v>1321</v>
      </c>
      <c r="IO1" s="273" t="s">
        <v>1322</v>
      </c>
      <c r="IP1" s="273" t="s">
        <v>1323</v>
      </c>
      <c r="IQ1" s="388" t="s">
        <v>1505</v>
      </c>
      <c r="IR1" s="388" t="s">
        <v>1506</v>
      </c>
      <c r="IS1" s="388" t="s">
        <v>1507</v>
      </c>
      <c r="IT1" s="388" t="s">
        <v>1508</v>
      </c>
    </row>
    <row r="2" spans="1:254" s="277" customFormat="1" ht="14.25" customHeight="1" x14ac:dyDescent="0.15">
      <c r="A2" s="275">
        <v>12</v>
      </c>
      <c r="B2" s="275">
        <v>13</v>
      </c>
      <c r="C2" s="275">
        <v>14</v>
      </c>
      <c r="D2" s="275">
        <v>15</v>
      </c>
      <c r="E2" s="275">
        <v>16</v>
      </c>
      <c r="F2" s="275">
        <v>17</v>
      </c>
      <c r="G2" s="275">
        <v>18</v>
      </c>
      <c r="H2" s="275">
        <v>19</v>
      </c>
      <c r="I2" s="275">
        <v>20</v>
      </c>
      <c r="J2" s="275">
        <v>21</v>
      </c>
      <c r="K2" s="275">
        <v>22</v>
      </c>
      <c r="L2" s="275">
        <v>23</v>
      </c>
      <c r="M2" s="275">
        <v>24</v>
      </c>
      <c r="N2" s="275">
        <v>25</v>
      </c>
      <c r="O2" s="275">
        <v>26</v>
      </c>
      <c r="P2" s="275">
        <v>27</v>
      </c>
      <c r="Q2" s="275">
        <v>28</v>
      </c>
      <c r="R2" s="275">
        <v>29</v>
      </c>
      <c r="S2" s="275">
        <v>30</v>
      </c>
      <c r="T2" s="276">
        <v>35</v>
      </c>
      <c r="U2" s="276">
        <v>36</v>
      </c>
      <c r="V2" s="276">
        <v>37</v>
      </c>
      <c r="W2" s="276">
        <v>38</v>
      </c>
      <c r="X2" s="276">
        <v>39</v>
      </c>
      <c r="Y2" s="276">
        <v>40</v>
      </c>
      <c r="Z2" s="276">
        <v>41</v>
      </c>
      <c r="AA2" s="276">
        <v>42</v>
      </c>
      <c r="AB2" s="276">
        <v>43</v>
      </c>
      <c r="AC2" s="276">
        <v>44</v>
      </c>
      <c r="AD2" s="276">
        <v>45</v>
      </c>
      <c r="AE2" s="276">
        <v>46</v>
      </c>
      <c r="AF2" s="276">
        <v>47</v>
      </c>
      <c r="AG2" s="276">
        <v>48</v>
      </c>
      <c r="AH2" s="276">
        <v>49</v>
      </c>
      <c r="AI2" s="276">
        <v>50</v>
      </c>
      <c r="AJ2" s="276">
        <v>51</v>
      </c>
      <c r="AK2" s="276">
        <v>52</v>
      </c>
      <c r="AL2" s="276">
        <v>53</v>
      </c>
      <c r="AM2" s="276">
        <v>54</v>
      </c>
      <c r="AN2" s="276">
        <v>55</v>
      </c>
      <c r="AO2" s="276">
        <v>56</v>
      </c>
      <c r="AP2" s="276">
        <v>57</v>
      </c>
      <c r="AQ2" s="276">
        <v>62</v>
      </c>
      <c r="AR2" s="276">
        <v>63</v>
      </c>
      <c r="AS2" s="276">
        <v>64</v>
      </c>
      <c r="AT2" s="276">
        <v>71</v>
      </c>
      <c r="AU2" s="276">
        <v>72</v>
      </c>
      <c r="AV2" s="276">
        <v>73</v>
      </c>
      <c r="AW2" s="276">
        <v>74</v>
      </c>
      <c r="AX2" s="276">
        <v>75</v>
      </c>
      <c r="AY2" s="276">
        <v>76</v>
      </c>
      <c r="AZ2" s="276">
        <v>77</v>
      </c>
      <c r="BA2" s="276">
        <v>78</v>
      </c>
      <c r="BB2" s="276">
        <v>83</v>
      </c>
      <c r="BC2" s="276">
        <v>84</v>
      </c>
      <c r="BD2" s="276">
        <v>85</v>
      </c>
      <c r="BE2" s="276">
        <v>86</v>
      </c>
      <c r="BF2" s="276">
        <v>87</v>
      </c>
      <c r="BG2" s="276">
        <v>88</v>
      </c>
      <c r="BH2" s="276">
        <v>89</v>
      </c>
      <c r="BI2" s="276">
        <v>90</v>
      </c>
      <c r="BJ2" s="276">
        <v>91</v>
      </c>
      <c r="BK2" s="276">
        <v>92</v>
      </c>
      <c r="BL2" s="276">
        <v>93</v>
      </c>
      <c r="BM2" s="276">
        <v>94</v>
      </c>
      <c r="BN2" s="276">
        <v>99</v>
      </c>
      <c r="BO2" s="276">
        <v>100</v>
      </c>
      <c r="BP2" s="276">
        <v>101</v>
      </c>
      <c r="BQ2" s="276">
        <v>102</v>
      </c>
      <c r="BR2" s="276">
        <v>103</v>
      </c>
      <c r="BS2" s="276">
        <v>110</v>
      </c>
      <c r="BT2" s="276">
        <v>111</v>
      </c>
      <c r="BU2" s="276">
        <v>112</v>
      </c>
      <c r="BV2" s="276">
        <v>113</v>
      </c>
      <c r="BW2" s="276">
        <v>114</v>
      </c>
      <c r="BX2" s="276">
        <v>115</v>
      </c>
      <c r="BY2" s="276">
        <v>116</v>
      </c>
      <c r="BZ2" s="276">
        <v>117</v>
      </c>
      <c r="CA2" s="276">
        <v>118</v>
      </c>
      <c r="CB2" s="276">
        <v>119</v>
      </c>
      <c r="CC2" s="276">
        <v>120</v>
      </c>
      <c r="CD2" s="276">
        <v>121</v>
      </c>
      <c r="CE2" s="276">
        <v>122</v>
      </c>
      <c r="CF2" s="276">
        <v>123</v>
      </c>
      <c r="CG2" s="276">
        <v>124</v>
      </c>
      <c r="CH2" s="276">
        <v>125</v>
      </c>
      <c r="CI2" s="276">
        <v>126</v>
      </c>
      <c r="CJ2" s="276">
        <v>127</v>
      </c>
      <c r="CK2" s="276">
        <v>128</v>
      </c>
      <c r="CL2" s="276">
        <v>129</v>
      </c>
      <c r="CM2" s="276">
        <v>130</v>
      </c>
      <c r="CN2" s="276">
        <v>131</v>
      </c>
      <c r="CO2" s="276">
        <v>132</v>
      </c>
      <c r="CP2" s="276">
        <v>133</v>
      </c>
      <c r="CQ2" s="276">
        <v>134</v>
      </c>
      <c r="CR2" s="276">
        <v>135</v>
      </c>
      <c r="CS2" s="276">
        <v>136</v>
      </c>
      <c r="CT2" s="276">
        <v>137</v>
      </c>
      <c r="CU2" s="276">
        <v>138</v>
      </c>
      <c r="CV2" s="276">
        <v>139</v>
      </c>
      <c r="CW2" s="276">
        <v>140</v>
      </c>
      <c r="CX2" s="276">
        <v>141</v>
      </c>
      <c r="CY2" s="276">
        <v>142</v>
      </c>
      <c r="CZ2" s="276">
        <v>143</v>
      </c>
      <c r="DA2" s="276">
        <v>144</v>
      </c>
      <c r="DB2" s="276">
        <v>145</v>
      </c>
      <c r="DC2" s="276">
        <v>146</v>
      </c>
      <c r="DD2" s="276">
        <v>147</v>
      </c>
      <c r="DE2" s="276">
        <v>148</v>
      </c>
      <c r="DF2" s="276">
        <v>149</v>
      </c>
      <c r="DG2" s="276">
        <v>150</v>
      </c>
      <c r="DH2" s="276">
        <v>151</v>
      </c>
      <c r="DI2" s="276">
        <v>152</v>
      </c>
      <c r="DJ2" s="276">
        <v>153</v>
      </c>
      <c r="DK2" s="276">
        <v>154</v>
      </c>
      <c r="DL2" s="276">
        <v>155</v>
      </c>
      <c r="DM2" s="276">
        <v>156</v>
      </c>
      <c r="DN2" s="276">
        <v>157</v>
      </c>
      <c r="DO2" s="276">
        <v>158</v>
      </c>
      <c r="DP2" s="276">
        <v>159</v>
      </c>
      <c r="DQ2" s="276">
        <v>160</v>
      </c>
      <c r="DR2" s="276">
        <v>161</v>
      </c>
      <c r="DS2" s="276">
        <v>162</v>
      </c>
      <c r="DT2" s="276">
        <v>163</v>
      </c>
      <c r="DU2" s="276">
        <v>164</v>
      </c>
      <c r="DV2" s="276">
        <v>165</v>
      </c>
      <c r="DW2" s="276">
        <v>166</v>
      </c>
      <c r="DX2" s="276">
        <v>167</v>
      </c>
      <c r="DY2" s="276">
        <v>168</v>
      </c>
      <c r="DZ2" s="276">
        <v>169</v>
      </c>
      <c r="EA2" s="276">
        <v>170</v>
      </c>
      <c r="EB2" s="276">
        <v>171</v>
      </c>
      <c r="EC2" s="276">
        <v>172</v>
      </c>
      <c r="ED2" s="276">
        <v>173</v>
      </c>
      <c r="EE2" s="276">
        <v>174</v>
      </c>
      <c r="EF2" s="276">
        <v>175</v>
      </c>
      <c r="EG2" s="276">
        <v>176</v>
      </c>
      <c r="EH2" s="276">
        <v>177</v>
      </c>
      <c r="EI2" s="276">
        <v>178</v>
      </c>
      <c r="EJ2" s="276">
        <v>179</v>
      </c>
      <c r="EK2" s="276">
        <v>180</v>
      </c>
      <c r="EL2" s="276">
        <v>181</v>
      </c>
      <c r="EM2" s="276">
        <v>182</v>
      </c>
      <c r="EN2" s="276">
        <v>183</v>
      </c>
      <c r="EO2" s="276">
        <v>184</v>
      </c>
      <c r="EP2" s="276">
        <v>185</v>
      </c>
      <c r="EQ2" s="276">
        <v>186</v>
      </c>
      <c r="ER2" s="276">
        <v>187</v>
      </c>
      <c r="ES2" s="276">
        <v>188</v>
      </c>
      <c r="ET2" s="276">
        <v>193</v>
      </c>
      <c r="EU2" s="276">
        <v>197</v>
      </c>
      <c r="EV2" s="276">
        <v>198</v>
      </c>
      <c r="EW2" s="276">
        <v>199</v>
      </c>
      <c r="EX2" s="276">
        <v>200</v>
      </c>
      <c r="EY2" s="276">
        <v>201</v>
      </c>
      <c r="EZ2" s="276">
        <v>202</v>
      </c>
      <c r="FA2" s="276">
        <v>206</v>
      </c>
      <c r="FB2" s="276">
        <v>207</v>
      </c>
      <c r="FC2" s="276">
        <v>208</v>
      </c>
      <c r="FD2" s="276">
        <v>209</v>
      </c>
      <c r="FE2" s="276">
        <v>210</v>
      </c>
      <c r="FF2" s="276">
        <v>211</v>
      </c>
      <c r="FG2" s="276">
        <v>212</v>
      </c>
      <c r="FH2" s="276">
        <v>213</v>
      </c>
      <c r="FI2" s="276">
        <v>214</v>
      </c>
      <c r="FJ2" s="276">
        <v>215</v>
      </c>
      <c r="FK2" s="276">
        <v>216</v>
      </c>
      <c r="FL2" s="276">
        <v>217</v>
      </c>
      <c r="FM2" s="276">
        <v>222</v>
      </c>
      <c r="FN2" s="276">
        <v>223</v>
      </c>
      <c r="FO2" s="276">
        <v>224</v>
      </c>
      <c r="FP2" s="276">
        <v>225</v>
      </c>
      <c r="FQ2" s="276">
        <v>226</v>
      </c>
      <c r="FR2" s="276">
        <v>227</v>
      </c>
      <c r="FS2" s="276">
        <v>228</v>
      </c>
      <c r="FT2" s="276">
        <v>229</v>
      </c>
      <c r="FU2" s="276">
        <v>230</v>
      </c>
      <c r="FV2" s="276">
        <v>231</v>
      </c>
      <c r="FW2" s="276">
        <v>232</v>
      </c>
      <c r="FX2" s="276">
        <v>233</v>
      </c>
      <c r="FY2" s="276">
        <v>234</v>
      </c>
      <c r="FZ2" s="276">
        <v>235</v>
      </c>
      <c r="GA2" s="276">
        <v>236</v>
      </c>
      <c r="GB2" s="276">
        <v>240</v>
      </c>
      <c r="GC2" s="276">
        <v>246</v>
      </c>
      <c r="GD2" s="276">
        <v>247</v>
      </c>
      <c r="GE2" s="276">
        <v>248</v>
      </c>
      <c r="GF2" s="276">
        <v>249</v>
      </c>
      <c r="GG2" s="276">
        <v>250</v>
      </c>
      <c r="GH2" s="276">
        <v>251</v>
      </c>
      <c r="GI2" s="276">
        <v>252</v>
      </c>
      <c r="GJ2" s="276">
        <v>253</v>
      </c>
      <c r="GK2" s="276">
        <v>254</v>
      </c>
      <c r="GL2" s="276">
        <v>255</v>
      </c>
      <c r="GM2" s="276">
        <v>256</v>
      </c>
      <c r="GN2" s="276">
        <v>257</v>
      </c>
      <c r="GO2" s="276">
        <v>258</v>
      </c>
      <c r="GP2" s="276">
        <v>259</v>
      </c>
      <c r="GQ2" s="276">
        <v>260</v>
      </c>
      <c r="GR2" s="276">
        <v>261</v>
      </c>
      <c r="GS2" s="276">
        <v>262</v>
      </c>
      <c r="GT2" s="276">
        <v>263</v>
      </c>
      <c r="GU2" s="276">
        <v>264</v>
      </c>
      <c r="GV2" s="276">
        <v>265</v>
      </c>
      <c r="GW2" s="276">
        <v>266</v>
      </c>
      <c r="GX2" s="276">
        <v>267</v>
      </c>
      <c r="GY2" s="276">
        <v>268</v>
      </c>
      <c r="GZ2" s="276">
        <v>273</v>
      </c>
      <c r="HA2" s="276">
        <v>274</v>
      </c>
      <c r="HB2" s="276">
        <v>275</v>
      </c>
      <c r="HC2" s="276">
        <v>276</v>
      </c>
      <c r="HD2" s="276">
        <v>277</v>
      </c>
      <c r="HE2" s="276">
        <v>278</v>
      </c>
      <c r="HF2" s="276">
        <v>283</v>
      </c>
      <c r="HG2" s="276">
        <v>284</v>
      </c>
      <c r="HH2" s="276">
        <v>290</v>
      </c>
      <c r="HI2" s="276">
        <v>291</v>
      </c>
      <c r="HJ2" s="276">
        <v>292</v>
      </c>
      <c r="HK2" s="276">
        <v>293</v>
      </c>
      <c r="HL2" s="276">
        <v>301</v>
      </c>
      <c r="HM2" s="276">
        <v>302</v>
      </c>
      <c r="HN2" s="276">
        <v>303</v>
      </c>
      <c r="HO2" s="276">
        <v>304</v>
      </c>
      <c r="HP2" s="276">
        <v>305</v>
      </c>
      <c r="HQ2" s="276">
        <v>306</v>
      </c>
      <c r="HR2" s="276">
        <v>307</v>
      </c>
      <c r="HS2" s="276">
        <v>308</v>
      </c>
      <c r="HT2" s="276">
        <v>309</v>
      </c>
      <c r="HU2" s="276">
        <v>310</v>
      </c>
      <c r="HV2" s="276">
        <v>311</v>
      </c>
      <c r="HW2" s="276">
        <v>312</v>
      </c>
      <c r="HX2" s="276">
        <v>313</v>
      </c>
      <c r="HY2" s="276">
        <v>314</v>
      </c>
      <c r="HZ2" s="276">
        <v>315</v>
      </c>
      <c r="IA2" s="276">
        <v>316</v>
      </c>
      <c r="IB2" s="276">
        <v>317</v>
      </c>
      <c r="IC2" s="276">
        <v>318</v>
      </c>
      <c r="ID2" s="276">
        <v>319</v>
      </c>
      <c r="IE2" s="276">
        <v>320</v>
      </c>
      <c r="IF2" s="276">
        <v>321</v>
      </c>
      <c r="IG2" s="276">
        <v>322</v>
      </c>
      <c r="IH2" s="276">
        <v>323</v>
      </c>
      <c r="II2" s="276">
        <v>328</v>
      </c>
      <c r="IJ2" s="276">
        <v>329</v>
      </c>
      <c r="IK2" s="276">
        <v>330</v>
      </c>
      <c r="IL2" s="276">
        <v>331</v>
      </c>
      <c r="IM2" s="276">
        <v>332</v>
      </c>
      <c r="IN2" s="276">
        <v>333</v>
      </c>
      <c r="IO2" s="276">
        <v>338</v>
      </c>
      <c r="IP2" s="276">
        <v>339</v>
      </c>
      <c r="IQ2" s="276">
        <v>345</v>
      </c>
      <c r="IR2" s="276">
        <v>346</v>
      </c>
      <c r="IS2" s="276">
        <v>347</v>
      </c>
      <c r="IT2" s="276">
        <v>348</v>
      </c>
    </row>
    <row r="3" spans="1:254" ht="46.5" customHeight="1" x14ac:dyDescent="0.15">
      <c r="A3" s="278" t="str">
        <f t="array" aca="1" ref="A3" ca="1">INDIRECT("入力シート!$L"&amp;A$2)&amp;""</f>
        <v/>
      </c>
      <c r="B3" s="278" t="str" cm="1">
        <f t="array" aca="1" ref="B3" ca="1">INDIRECT("入力シート!$L"&amp;B$2)&amp;""</f>
        <v/>
      </c>
      <c r="C3" s="278" t="str">
        <f t="array" aca="1" ref="C3" ca="1">INDIRECT("入力シート!$L"&amp;C$2)&amp;""</f>
        <v/>
      </c>
      <c r="D3" s="278" t="str">
        <f t="array" aca="1" ref="D3" ca="1">INDIRECT("入力シート!$L"&amp;D$2)&amp;""</f>
        <v/>
      </c>
      <c r="E3" s="278" t="str">
        <f t="array" aca="1" ref="E3" ca="1">INDIRECT("入力シート!$L"&amp;E$2)&amp;""</f>
        <v/>
      </c>
      <c r="F3" s="278" t="str">
        <f t="array" aca="1" ref="F3" ca="1">INDIRECT("入力シート!$L"&amp;F$2)&amp;""</f>
        <v/>
      </c>
      <c r="G3" s="278" t="str">
        <f ca="1">INDIRECT("入力シート!$L"&amp;G$2)&amp;""</f>
        <v/>
      </c>
      <c r="H3" s="278" t="str">
        <f t="array" aca="1" ref="H3" ca="1">INDIRECT("入力シート!$L"&amp;H$2)&amp;""</f>
        <v/>
      </c>
      <c r="I3" s="278" t="str">
        <f t="array" aca="1" ref="I3" ca="1">INDIRECT("入力シート!$L"&amp;I$2)&amp;""</f>
        <v/>
      </c>
      <c r="J3" s="278" t="str">
        <f t="array" aca="1" ref="J3" ca="1">INDIRECT("入力シート!$L"&amp;J$2)&amp;""</f>
        <v/>
      </c>
      <c r="K3" s="278" t="str">
        <f t="array" aca="1" ref="K3" ca="1">INDIRECT("入力シート!$L"&amp;K$2)&amp;""</f>
        <v/>
      </c>
      <c r="L3" s="278" t="str">
        <f t="array" aca="1" ref="L3" ca="1">INDIRECT("入力シート!$L"&amp;L$2)&amp;""</f>
        <v/>
      </c>
      <c r="M3" s="278" t="str">
        <f t="array" aca="1" ref="M3" ca="1">INDIRECT("入力シート!$L"&amp;M$2)&amp;""</f>
        <v/>
      </c>
      <c r="N3" s="278" t="str">
        <f t="array" aca="1" ref="N3" ca="1">INDIRECT("入力シート!$L"&amp;N$2)&amp;""</f>
        <v/>
      </c>
      <c r="O3" s="278" t="str">
        <f t="array" aca="1" ref="O3" ca="1">INDIRECT("入力シート!$L"&amp;O$2)&amp;""</f>
        <v/>
      </c>
      <c r="P3" s="278" t="str">
        <f t="array" aca="1" ref="P3" ca="1">INDIRECT("入力シート!$L"&amp;P$2)&amp;""</f>
        <v/>
      </c>
      <c r="Q3" s="278" t="str">
        <f t="array" aca="1" ref="Q3" ca="1">INDIRECT("入力シート!$L"&amp;Q$2)&amp;""</f>
        <v/>
      </c>
      <c r="R3" s="278" t="str">
        <f t="array" aca="1" ref="R3" ca="1">INDIRECT("入力シート!$L"&amp;R$2)&amp;""</f>
        <v/>
      </c>
      <c r="S3" s="278" t="str">
        <f t="array" aca="1" ref="S3" ca="1">INDIRECT("入力シート!$L"&amp;S$2)&amp;""</f>
        <v/>
      </c>
      <c r="T3" s="278" t="str">
        <f t="array" aca="1" ref="T3" ca="1">INDIRECT("入力シート!$L"&amp;T$2)&amp;""</f>
        <v/>
      </c>
      <c r="U3" s="278" t="str">
        <f t="array" aca="1" ref="U3" ca="1">INDIRECT("入力シート!$L"&amp;U$2)&amp;""</f>
        <v/>
      </c>
      <c r="V3" s="278" t="str">
        <f t="array" aca="1" ref="V3" ca="1">INDIRECT("入力シート!$L"&amp;V$2)&amp;""</f>
        <v/>
      </c>
      <c r="W3" s="278" t="str">
        <f t="array" aca="1" ref="W3" ca="1">INDIRECT("入力シート!$L"&amp;W$2)&amp;""</f>
        <v/>
      </c>
      <c r="X3" s="278" t="str">
        <f t="array" aca="1" ref="X3" ca="1">INDIRECT("入力シート!$L"&amp;X$2)&amp;""</f>
        <v>専門分野コードを入力してください</v>
      </c>
      <c r="Y3" s="278" t="str">
        <f t="array" aca="1" ref="Y3" ca="1">INDIRECT("入力シート!$L"&amp;Y$2)&amp;""</f>
        <v>専門分野コードを入力してください</v>
      </c>
      <c r="Z3" s="278" t="str">
        <f t="array" aca="1" ref="Z3" ca="1">INDIRECT("入力シート!$L"&amp;Z$2)&amp;""</f>
        <v/>
      </c>
      <c r="AA3" s="278" t="str">
        <f t="array" aca="1" ref="AA3" ca="1">INDIRECT("入力シート!$L"&amp;AA$2)&amp;""</f>
        <v/>
      </c>
      <c r="AB3" s="278" t="str">
        <f t="array" aca="1" ref="AB3" ca="1">INDIRECT("入力シート!$L"&amp;AB$2)&amp;""</f>
        <v/>
      </c>
      <c r="AC3" s="278" t="str">
        <f t="array" aca="1" ref="AC3" ca="1">INDIRECT("入力シート!$L"&amp;AC$2)&amp;""</f>
        <v/>
      </c>
      <c r="AD3" s="278" t="str">
        <f t="array" aca="1" ref="AD3" ca="1">INDIRECT("入力シート!$L"&amp;AD$2)&amp;""</f>
        <v/>
      </c>
      <c r="AE3" s="278" t="str">
        <f t="array" aca="1" ref="AE3" ca="1">INDIRECT("入力シート!$L"&amp;AE$2)&amp;""</f>
        <v/>
      </c>
      <c r="AF3" s="278" t="str">
        <f t="array" aca="1" ref="AF3" ca="1">INDIRECT("入力シート!$L"&amp;AF$2)&amp;""</f>
        <v/>
      </c>
      <c r="AG3" s="278" t="str">
        <f t="array" aca="1" ref="AG3" ca="1">INDIRECT("入力シート!$L"&amp;AG$2)&amp;""</f>
        <v/>
      </c>
      <c r="AH3" s="278" t="str">
        <f t="array" aca="1" ref="AH3" ca="1">INDIRECT("入力シート!$L"&amp;AH$2)&amp;""</f>
        <v/>
      </c>
      <c r="AI3" s="278" t="str">
        <f t="array" aca="1" ref="AI3" ca="1">INDIRECT("入力シート!$L"&amp;AI$2)&amp;""</f>
        <v/>
      </c>
      <c r="AJ3" s="278" t="str">
        <f t="array" aca="1" ref="AJ3" ca="1">INDIRECT("入力シート!$L"&amp;AJ$2)&amp;""</f>
        <v/>
      </c>
      <c r="AK3" s="278" t="str">
        <f t="array" aca="1" ref="AK3" ca="1">INDIRECT("入力シート!$L"&amp;AK$2)&amp;""</f>
        <v/>
      </c>
      <c r="AL3" s="278" t="str">
        <f t="array" aca="1" ref="AL3" ca="1">INDIRECT("入力シート!$L"&amp;AL$2)&amp;""</f>
        <v/>
      </c>
      <c r="AM3" s="278" t="str">
        <f t="array" aca="1" ref="AM3" ca="1">INDIRECT("入力シート!$L"&amp;AM$2)&amp;""</f>
        <v/>
      </c>
      <c r="AN3" s="278" t="str">
        <f t="array" aca="1" ref="AN3" ca="1">INDIRECT("入力シート!$L"&amp;AN$2)&amp;""</f>
        <v/>
      </c>
      <c r="AO3" s="278" t="str">
        <f t="array" aca="1" ref="AO3" ca="1">INDIRECT("入力シート!$L"&amp;AO$2)&amp;""</f>
        <v/>
      </c>
      <c r="AP3" s="278" t="str">
        <f t="array" aca="1" ref="AP3" ca="1">INDIRECT("入力シート!$L"&amp;AP$2)&amp;""</f>
        <v/>
      </c>
      <c r="AQ3" s="278" t="str">
        <f t="array" aca="1" ref="AQ3" ca="1">INDIRECT("入力シート!$L"&amp;AQ$2)&amp;""</f>
        <v/>
      </c>
      <c r="AR3" s="278" t="str">
        <f t="array" aca="1" ref="AR3" ca="1">INDIRECT("入力シート!$L"&amp;AR$2)&amp;""</f>
        <v/>
      </c>
      <c r="AS3" s="278" t="str">
        <f t="array" aca="1" ref="AS3" ca="1">INDIRECT("入力シート!$L"&amp;AS$2)&amp;""</f>
        <v/>
      </c>
      <c r="AT3" s="278" t="str">
        <f t="array" aca="1" ref="AT3" ca="1">INDIRECT("入力シート!$L"&amp;AT$2)&amp;""</f>
        <v/>
      </c>
      <c r="AU3" s="278" t="str">
        <f t="array" aca="1" ref="AU3" ca="1">INDIRECT("入力シート!$L"&amp;AU$2)&amp;""</f>
        <v/>
      </c>
      <c r="AV3" s="278" t="str">
        <f t="array" aca="1" ref="AV3" ca="1">INDIRECT("入力シート!$L"&amp;AV$2)&amp;""</f>
        <v/>
      </c>
      <c r="AW3" s="278" t="str">
        <f t="array" aca="1" ref="AW3" ca="1">INDIRECT("入力シート!$L"&amp;AW$2)&amp;""</f>
        <v/>
      </c>
      <c r="AX3" s="278" t="str">
        <f t="array" aca="1" ref="AX3" ca="1">INDIRECT("入力シート!$L"&amp;AX$2)&amp;""</f>
        <v/>
      </c>
      <c r="AY3" s="278" t="str">
        <f t="array" aca="1" ref="AY3" ca="1">INDIRECT("入力シート!$L"&amp;AY$2)&amp;""</f>
        <v/>
      </c>
      <c r="AZ3" s="278" t="str">
        <f t="array" aca="1" ref="AZ3" ca="1">INDIRECT("入力シート!$L"&amp;AZ$2)&amp;""</f>
        <v/>
      </c>
      <c r="BA3" s="278" t="str">
        <f t="array" aca="1" ref="BA3" ca="1">INDIRECT("入力シート!$L"&amp;BA$2)&amp;""</f>
        <v/>
      </c>
      <c r="BB3" s="278" t="str">
        <f t="array" aca="1" ref="BB3" ca="1">INDIRECT("入力シート!$L"&amp;BB$2)&amp;""</f>
        <v/>
      </c>
      <c r="BC3" s="278" t="str">
        <f t="array" aca="1" ref="BC3" ca="1">INDIRECT("入力シート!$L"&amp;BC$2)&amp;""</f>
        <v/>
      </c>
      <c r="BD3" s="278" t="str">
        <f t="array" aca="1" ref="BD3" ca="1">INDIRECT("入力シート!$L"&amp;BD$2)&amp;""</f>
        <v/>
      </c>
      <c r="BE3" s="278" t="str">
        <f t="array" aca="1" ref="BE3" ca="1">INDIRECT("入力シート!$L"&amp;BE$2)&amp;""</f>
        <v/>
      </c>
      <c r="BF3" s="278" t="str">
        <f t="array" aca="1" ref="BF3" ca="1">INDIRECT("入力シート!$L"&amp;BF$2)&amp;""</f>
        <v/>
      </c>
      <c r="BG3" s="278" t="str">
        <f t="array" aca="1" ref="BG3" ca="1">INDIRECT("入力シート!$L"&amp;BG$2)&amp;""</f>
        <v/>
      </c>
      <c r="BH3" s="278" t="str">
        <f t="array" aca="1" ref="BH3" ca="1">INDIRECT("入力シート!$L"&amp;BH$2)&amp;""</f>
        <v/>
      </c>
      <c r="BI3" s="278" t="str">
        <f t="array" aca="1" ref="BI3" ca="1">INDIRECT("入力シート!$L"&amp;BI$2)&amp;""</f>
        <v/>
      </c>
      <c r="BJ3" s="278" t="str">
        <f t="array" aca="1" ref="BJ3" ca="1">INDIRECT("入力シート!$L"&amp;BJ$2)&amp;""</f>
        <v/>
      </c>
      <c r="BK3" s="278" t="str">
        <f t="array" aca="1" ref="BK3" ca="1">INDIRECT("入力シート!$L"&amp;BK$2)&amp;""</f>
        <v/>
      </c>
      <c r="BL3" s="278" t="str">
        <f t="array" aca="1" ref="BL3" ca="1">INDIRECT("入力シート!$L"&amp;BL$2)&amp;""</f>
        <v/>
      </c>
      <c r="BM3" s="278" t="str">
        <f t="array" aca="1" ref="BM3" ca="1">INDIRECT("入力シート!$L"&amp;BM$2)&amp;""</f>
        <v/>
      </c>
      <c r="BN3" s="278" t="str">
        <f t="array" aca="1" ref="BN3" ca="1">INDIRECT("入力シート!$L"&amp;BN$2)&amp;""</f>
        <v/>
      </c>
      <c r="BO3" s="278" t="str">
        <f t="array" aca="1" ref="BO3" ca="1">INDIRECT("入力シート!$L"&amp;BO$2)&amp;""</f>
        <v/>
      </c>
      <c r="BP3" s="278" t="str">
        <f t="array" aca="1" ref="BP3" ca="1">INDIRECT("入力シート!$L"&amp;BP$2)&amp;""</f>
        <v/>
      </c>
      <c r="BQ3" s="278" t="str">
        <f t="array" aca="1" ref="BQ3" ca="1">INDIRECT("入力シート!$L"&amp;BQ$2)&amp;""</f>
        <v/>
      </c>
      <c r="BR3" s="278" t="str">
        <f t="array" aca="1" ref="BR3" ca="1">INDIRECT("入力シート!$L"&amp;BR$2)&amp;""</f>
        <v/>
      </c>
      <c r="BS3" s="278" t="str">
        <f t="array" aca="1" ref="BS3" ca="1">INDIRECT("入力シート!$L"&amp;BS$2)&amp;""</f>
        <v/>
      </c>
      <c r="BT3" s="278" t="str">
        <f t="array" aca="1" ref="BT3" ca="1">INDIRECT("入力シート!$L"&amp;BT$2)&amp;""</f>
        <v/>
      </c>
      <c r="BU3" s="278" t="str">
        <f t="array" aca="1" ref="BU3" ca="1">INDIRECT("入力シート!$L"&amp;BU$2)&amp;""</f>
        <v/>
      </c>
      <c r="BV3" s="278" t="str">
        <f t="array" aca="1" ref="BV3" ca="1">INDIRECT("入力シート!$L"&amp;BV$2)&amp;""</f>
        <v/>
      </c>
      <c r="BW3" s="278" t="str">
        <f t="array" aca="1" ref="BW3" ca="1">INDIRECT("入力シート!$L"&amp;BW$2)&amp;""</f>
        <v/>
      </c>
      <c r="BX3" s="278" t="str">
        <f t="array" aca="1" ref="BX3" ca="1">INDIRECT("入力シート!$L"&amp;BX$2)&amp;""</f>
        <v/>
      </c>
      <c r="BY3" s="278" t="str">
        <f t="array" aca="1" ref="BY3" ca="1">INDIRECT("入力シート!$L"&amp;BY$2)&amp;""</f>
        <v/>
      </c>
      <c r="BZ3" s="278" t="str">
        <f t="array" aca="1" ref="BZ3" ca="1">INDIRECT("入力シート!$L"&amp;BZ$2)&amp;""</f>
        <v/>
      </c>
      <c r="CA3" s="278" t="str">
        <f t="array" aca="1" ref="CA3" ca="1">INDIRECT("入力シート!$L"&amp;CA$2)&amp;""</f>
        <v/>
      </c>
      <c r="CB3" s="278" t="str">
        <f t="array" aca="1" ref="CB3" ca="1">INDIRECT("入力シート!$L"&amp;CB$2)&amp;""</f>
        <v/>
      </c>
      <c r="CC3" s="278" t="str">
        <f t="array" aca="1" ref="CC3" ca="1">INDIRECT("入力シート!$L"&amp;CC$2)&amp;""</f>
        <v/>
      </c>
      <c r="CD3" s="278" t="str">
        <f t="array" aca="1" ref="CD3" ca="1">INDIRECT("入力シート!$L"&amp;CD$2)&amp;""</f>
        <v/>
      </c>
      <c r="CE3" s="278" t="str">
        <f t="array" aca="1" ref="CE3" ca="1">INDIRECT("入力シート!$L"&amp;CE$2)&amp;""</f>
        <v/>
      </c>
      <c r="CF3" s="278" t="str">
        <f t="array" aca="1" ref="CF3" ca="1">INDIRECT("入力シート!$L"&amp;CF$2)&amp;""</f>
        <v/>
      </c>
      <c r="CG3" s="278" t="str">
        <f t="array" aca="1" ref="CG3" ca="1">INDIRECT("入力シート!$L"&amp;CG$2)&amp;""</f>
        <v/>
      </c>
      <c r="CH3" s="278" t="str">
        <f t="array" aca="1" ref="CH3" ca="1">INDIRECT("入力シート!$L"&amp;CH$2)&amp;""</f>
        <v/>
      </c>
      <c r="CI3" s="278" t="str">
        <f t="array" aca="1" ref="CI3" ca="1">INDIRECT("入力シート!$L"&amp;CI$2)&amp;""</f>
        <v/>
      </c>
      <c r="CJ3" s="278" t="str">
        <f t="array" aca="1" ref="CJ3" ca="1">INDIRECT("入力シート!$L"&amp;CJ$2)&amp;""</f>
        <v/>
      </c>
      <c r="CK3" s="278" t="str">
        <f t="array" aca="1" ref="CK3" ca="1">INDIRECT("入力シート!$L"&amp;CK$2)&amp;""</f>
        <v/>
      </c>
      <c r="CL3" s="278" t="str">
        <f t="array" aca="1" ref="CL3" ca="1">INDIRECT("入力シート!$L"&amp;CL$2)&amp;""</f>
        <v/>
      </c>
      <c r="CM3" s="278" t="str">
        <f t="array" aca="1" ref="CM3" ca="1">INDIRECT("入力シート!$L"&amp;CM$2)&amp;""</f>
        <v/>
      </c>
      <c r="CN3" s="278" t="str">
        <f t="array" aca="1" ref="CN3" ca="1">INDIRECT("入力シート!$L"&amp;CN$2)&amp;""</f>
        <v/>
      </c>
      <c r="CO3" s="278" t="str">
        <f t="array" aca="1" ref="CO3" ca="1">INDIRECT("入力シート!$L"&amp;CO$2)&amp;""</f>
        <v/>
      </c>
      <c r="CP3" s="278" t="str">
        <f t="array" aca="1" ref="CP3" ca="1">INDIRECT("入力シート!$L"&amp;CP$2)&amp;""</f>
        <v/>
      </c>
      <c r="CQ3" s="278" t="str">
        <f t="array" aca="1" ref="CQ3" ca="1">INDIRECT("入力シート!$L"&amp;CQ$2)&amp;""</f>
        <v/>
      </c>
      <c r="CR3" s="278" t="str">
        <f t="array" aca="1" ref="CR3" ca="1">INDIRECT("入力シート!$L"&amp;CR$2)&amp;""</f>
        <v/>
      </c>
      <c r="CS3" s="278" t="str">
        <f t="array" aca="1" ref="CS3" ca="1">INDIRECT("入力シート!$L"&amp;CS$2)&amp;""</f>
        <v/>
      </c>
      <c r="CT3" s="278" t="str">
        <f t="array" aca="1" ref="CT3" ca="1">INDIRECT("入力シート!$L"&amp;CT$2)&amp;""</f>
        <v/>
      </c>
      <c r="CU3" s="278" t="str">
        <f t="array" aca="1" ref="CU3" ca="1">INDIRECT("入力シート!$L"&amp;CU$2)&amp;""</f>
        <v/>
      </c>
      <c r="CV3" s="278" t="str">
        <f t="array" aca="1" ref="CV3" ca="1">INDIRECT("入力シート!$L"&amp;CV$2)&amp;""</f>
        <v/>
      </c>
      <c r="CW3" s="278" t="str">
        <f t="array" aca="1" ref="CW3" ca="1">INDIRECT("入力シート!$L"&amp;CW$2)&amp;""</f>
        <v/>
      </c>
      <c r="CX3" s="278" t="str">
        <f t="array" aca="1" ref="CX3" ca="1">INDIRECT("入力シート!$L"&amp;CX$2)&amp;""</f>
        <v/>
      </c>
      <c r="CY3" s="278" t="str">
        <f t="array" aca="1" ref="CY3" ca="1">INDIRECT("入力シート!$L"&amp;CY$2)&amp;""</f>
        <v/>
      </c>
      <c r="CZ3" s="278" t="str">
        <f t="array" aca="1" ref="CZ3" ca="1">INDIRECT("入力シート!$L"&amp;CZ$2)&amp;""</f>
        <v/>
      </c>
      <c r="DA3" s="278" t="str">
        <f t="array" aca="1" ref="DA3" ca="1">INDIRECT("入力シート!$L"&amp;DA$2)&amp;""</f>
        <v/>
      </c>
      <c r="DB3" s="278" t="str">
        <f t="array" aca="1" ref="DB3" ca="1">INDIRECT("入力シート!$L"&amp;DB$2)&amp;""</f>
        <v/>
      </c>
      <c r="DC3" s="278" t="str">
        <f t="array" aca="1" ref="DC3" ca="1">INDIRECT("入力シート!$L"&amp;DC$2)&amp;""</f>
        <v/>
      </c>
      <c r="DD3" s="278" t="str">
        <f t="array" aca="1" ref="DD3" ca="1">INDIRECT("入力シート!$L"&amp;DD$2)&amp;""</f>
        <v/>
      </c>
      <c r="DE3" s="278" t="str">
        <f t="array" aca="1" ref="DE3" ca="1">INDIRECT("入力シート!$L"&amp;DE$2)&amp;""</f>
        <v/>
      </c>
      <c r="DF3" s="278" t="str">
        <f t="array" aca="1" ref="DF3" ca="1">INDIRECT("入力シート!$L"&amp;DF$2)&amp;""</f>
        <v/>
      </c>
      <c r="DG3" s="278" t="str">
        <f t="array" aca="1" ref="DG3" ca="1">INDIRECT("入力シート!$L"&amp;DG$2)&amp;""</f>
        <v/>
      </c>
      <c r="DH3" s="278" t="str">
        <f t="array" aca="1" ref="DH3" ca="1">INDIRECT("入力シート!$L"&amp;DH$2)&amp;""</f>
        <v/>
      </c>
      <c r="DI3" s="278" t="str">
        <f t="array" aca="1" ref="DI3" ca="1">INDIRECT("入力シート!$L"&amp;DI$2)&amp;""</f>
        <v/>
      </c>
      <c r="DJ3" s="278" t="str">
        <f t="array" aca="1" ref="DJ3" ca="1">INDIRECT("入力シート!$L"&amp;DJ$2)&amp;""</f>
        <v/>
      </c>
      <c r="DK3" s="278" t="str">
        <f t="array" aca="1" ref="DK3" ca="1">INDIRECT("入力シート!$L"&amp;DK$2)&amp;""</f>
        <v/>
      </c>
      <c r="DL3" s="278" t="str">
        <f t="array" aca="1" ref="DL3" ca="1">INDIRECT("入力シート!$L"&amp;DL$2)&amp;""</f>
        <v/>
      </c>
      <c r="DM3" s="278" t="str">
        <f t="array" aca="1" ref="DM3" ca="1">INDIRECT("入力シート!$L"&amp;DM$2)&amp;""</f>
        <v/>
      </c>
      <c r="DN3" s="278" t="str">
        <f t="array" aca="1" ref="DN3" ca="1">INDIRECT("入力シート!$L"&amp;DN$2)&amp;""</f>
        <v/>
      </c>
      <c r="DO3" s="278" t="str">
        <f t="array" aca="1" ref="DO3" ca="1">INDIRECT("入力シート!$L"&amp;DO$2)&amp;""</f>
        <v/>
      </c>
      <c r="DP3" s="278" t="str">
        <f t="array" aca="1" ref="DP3" ca="1">INDIRECT("入力シート!$L"&amp;DP$2)&amp;""</f>
        <v/>
      </c>
      <c r="DQ3" s="278" t="str">
        <f t="array" aca="1" ref="DQ3" ca="1">INDIRECT("入力シート!$L"&amp;DQ$2)&amp;""</f>
        <v/>
      </c>
      <c r="DR3" s="278" t="str">
        <f t="array" aca="1" ref="DR3" ca="1">INDIRECT("入力シート!$L"&amp;DR$2)&amp;""</f>
        <v/>
      </c>
      <c r="DS3" s="278" t="str">
        <f t="array" aca="1" ref="DS3" ca="1">INDIRECT("入力シート!$L"&amp;DS$2)&amp;""</f>
        <v/>
      </c>
      <c r="DT3" s="278" t="str">
        <f t="array" aca="1" ref="DT3" ca="1">INDIRECT("入力シート!$L"&amp;DT$2)&amp;""</f>
        <v/>
      </c>
      <c r="DU3" s="278" t="str">
        <f t="array" aca="1" ref="DU3" ca="1">INDIRECT("入力シート!$L"&amp;DU$2)&amp;""</f>
        <v/>
      </c>
      <c r="DV3" s="278" t="str">
        <f t="array" aca="1" ref="DV3" ca="1">INDIRECT("入力シート!$L"&amp;DV$2)&amp;""</f>
        <v/>
      </c>
      <c r="DW3" s="278" t="str">
        <f t="array" aca="1" ref="DW3" ca="1">INDIRECT("入力シート!$L"&amp;DW$2)&amp;""</f>
        <v/>
      </c>
      <c r="DX3" s="278" t="str">
        <f t="array" aca="1" ref="DX3" ca="1">INDIRECT("入力シート!$L"&amp;DX$2)&amp;""</f>
        <v/>
      </c>
      <c r="DY3" s="278" t="str">
        <f t="array" aca="1" ref="DY3" ca="1">INDIRECT("入力シート!$L"&amp;DY$2)&amp;""</f>
        <v/>
      </c>
      <c r="DZ3" s="278" t="str">
        <f t="array" aca="1" ref="DZ3" ca="1">INDIRECT("入力シート!$L"&amp;DZ$2)&amp;""</f>
        <v/>
      </c>
      <c r="EA3" s="278" t="str">
        <f t="array" aca="1" ref="EA3" ca="1">INDIRECT("入力シート!$L"&amp;EA$2)&amp;""</f>
        <v/>
      </c>
      <c r="EB3" s="278" t="str">
        <f t="array" aca="1" ref="EB3" ca="1">INDIRECT("入力シート!$L"&amp;EB$2)&amp;""</f>
        <v/>
      </c>
      <c r="EC3" s="278" t="str">
        <f t="array" aca="1" ref="EC3" ca="1">INDIRECT("入力シート!$L"&amp;EC$2)&amp;""</f>
        <v/>
      </c>
      <c r="ED3" s="278" t="str">
        <f t="array" aca="1" ref="ED3" ca="1">INDIRECT("入力シート!$L"&amp;ED$2)&amp;""</f>
        <v/>
      </c>
      <c r="EE3" s="278" t="str">
        <f t="array" aca="1" ref="EE3" ca="1">INDIRECT("入力シート!$L"&amp;EE$2)&amp;""</f>
        <v/>
      </c>
      <c r="EF3" s="278" t="str">
        <f t="array" aca="1" ref="EF3" ca="1">INDIRECT("入力シート!$L"&amp;EF$2)&amp;""</f>
        <v/>
      </c>
      <c r="EG3" s="278" t="str">
        <f t="array" aca="1" ref="EG3" ca="1">INDIRECT("入力シート!$L"&amp;EG$2)&amp;""</f>
        <v/>
      </c>
      <c r="EH3" s="278" t="str">
        <f t="array" aca="1" ref="EH3" ca="1">INDIRECT("入力シート!$L"&amp;EH$2)&amp;""</f>
        <v/>
      </c>
      <c r="EI3" s="278" t="str">
        <f t="array" aca="1" ref="EI3" ca="1">INDIRECT("入力シート!$L"&amp;EI$2)&amp;""</f>
        <v/>
      </c>
      <c r="EJ3" s="278" t="str">
        <f t="array" aca="1" ref="EJ3" ca="1">INDIRECT("入力シート!$L"&amp;EJ$2)&amp;""</f>
        <v/>
      </c>
      <c r="EK3" s="278" t="str">
        <f t="array" aca="1" ref="EK3" ca="1">INDIRECT("入力シート!$L"&amp;EK$2)&amp;""</f>
        <v/>
      </c>
      <c r="EL3" s="278" t="str">
        <f t="array" aca="1" ref="EL3" ca="1">INDIRECT("入力シート!$L"&amp;EL$2)&amp;""</f>
        <v/>
      </c>
      <c r="EM3" s="278" t="str">
        <f t="array" aca="1" ref="EM3" ca="1">INDIRECT("入力シート!$L"&amp;EM$2)&amp;""</f>
        <v/>
      </c>
      <c r="EN3" s="278" t="str">
        <f t="array" aca="1" ref="EN3" ca="1">INDIRECT("入力シート!$L"&amp;EN$2)&amp;""</f>
        <v/>
      </c>
      <c r="EO3" s="278" t="str">
        <f t="array" aca="1" ref="EO3" ca="1">INDIRECT("入力シート!$L"&amp;EO$2)&amp;""</f>
        <v/>
      </c>
      <c r="EP3" s="278" t="str">
        <f t="array" aca="1" ref="EP3" ca="1">INDIRECT("入力シート!$L"&amp;EP$2)&amp;""</f>
        <v/>
      </c>
      <c r="EQ3" s="278" t="str">
        <f t="array" aca="1" ref="EQ3" ca="1">INDIRECT("入力シート!$L"&amp;EQ$2)&amp;""</f>
        <v/>
      </c>
      <c r="ER3" s="278" t="str">
        <f t="array" aca="1" ref="ER3" ca="1">INDIRECT("入力シート!$L"&amp;ER$2)&amp;""</f>
        <v/>
      </c>
      <c r="ES3" s="278" t="str">
        <f t="array" aca="1" ref="ES3" ca="1">INDIRECT("入力シート!$L"&amp;ES$2)&amp;""</f>
        <v/>
      </c>
      <c r="ET3" s="278" t="str">
        <f t="array" aca="1" ref="ET3" ca="1">INDIRECT("入力シート!$L"&amp;ET$2)&amp;""</f>
        <v/>
      </c>
      <c r="EU3" s="278" t="str">
        <f t="array" aca="1" ref="EU3" ca="1">INDIRECT("入力シート!$L"&amp;EU$2)&amp;""</f>
        <v/>
      </c>
      <c r="EV3" s="278" t="str">
        <f t="array" aca="1" ref="EV3" ca="1">INDIRECT("入力シート!$L"&amp;EV$2)&amp;""</f>
        <v/>
      </c>
      <c r="EW3" s="278" t="str">
        <f t="array" aca="1" ref="EW3" ca="1">INDIRECT("入力シート!$L"&amp;EW$2)&amp;""</f>
        <v/>
      </c>
      <c r="EX3" s="278" t="str">
        <f t="array" aca="1" ref="EX3" ca="1">INDIRECT("入力シート!$L"&amp;EX$2)&amp;""</f>
        <v/>
      </c>
      <c r="EY3" s="278" t="str">
        <f t="array" aca="1" ref="EY3" ca="1">INDIRECT("入力シート!$L"&amp;EY$2)&amp;""</f>
        <v/>
      </c>
      <c r="EZ3" s="278" t="str">
        <f t="array" aca="1" ref="EZ3" ca="1">INDIRECT("入力シート!$L"&amp;EZ$2)&amp;""</f>
        <v/>
      </c>
      <c r="FA3" s="278" t="str">
        <f t="array" aca="1" ref="FA3" ca="1">INDIRECT("入力シート!$L"&amp;FA$2)&amp;""</f>
        <v/>
      </c>
      <c r="FB3" s="278" t="str">
        <f t="array" aca="1" ref="FB3" ca="1">INDIRECT("入力シート!$L"&amp;FB$2)&amp;""</f>
        <v/>
      </c>
      <c r="FC3" s="278" t="str">
        <f t="array" aca="1" ref="FC3" ca="1">INDIRECT("入力シート!$L"&amp;FC$2)&amp;""</f>
        <v/>
      </c>
      <c r="FD3" s="278" t="str">
        <f t="array" aca="1" ref="FD3" ca="1">INDIRECT("入力シート!$L"&amp;FD$2)&amp;""</f>
        <v/>
      </c>
      <c r="FE3" s="278" t="str">
        <f t="array" aca="1" ref="FE3" ca="1">INDIRECT("入力シート!$L"&amp;FE$2)&amp;""</f>
        <v/>
      </c>
      <c r="FF3" s="278" t="str">
        <f t="array" aca="1" ref="FF3" ca="1">INDIRECT("入力シート!$L"&amp;FF$2)&amp;""</f>
        <v/>
      </c>
      <c r="FG3" s="278" t="str">
        <f t="array" aca="1" ref="FG3" ca="1">INDIRECT("入力シート!$L"&amp;FG$2)&amp;""</f>
        <v/>
      </c>
      <c r="FH3" s="278" t="str">
        <f t="array" aca="1" ref="FH3" ca="1">INDIRECT("入力シート!$L"&amp;FH$2)&amp;""</f>
        <v/>
      </c>
      <c r="FI3" s="278" t="str">
        <f t="array" aca="1" ref="FI3" ca="1">INDIRECT("入力シート!$L"&amp;FI$2)&amp;""</f>
        <v/>
      </c>
      <c r="FJ3" s="278" t="str">
        <f t="array" aca="1" ref="FJ3" ca="1">INDIRECT("入力シート!$L"&amp;FJ$2)&amp;""</f>
        <v/>
      </c>
      <c r="FK3" s="278" t="str">
        <f t="array" aca="1" ref="FK3" ca="1">INDIRECT("入力シート!$L"&amp;FK$2)&amp;""</f>
        <v/>
      </c>
      <c r="FL3" s="278" t="str">
        <f t="array" aca="1" ref="FL3" ca="1">INDIRECT("入力シート!$L"&amp;FL$2)&amp;""</f>
        <v/>
      </c>
      <c r="FM3" s="278" t="str">
        <f t="array" aca="1" ref="FM3" ca="1">INDIRECT("入力シート!$L"&amp;FM$2)&amp;""</f>
        <v/>
      </c>
      <c r="FN3" s="278" t="str">
        <f t="array" aca="1" ref="FN3" ca="1">INDIRECT("入力シート!$L"&amp;FN$2)&amp;""</f>
        <v/>
      </c>
      <c r="FO3" s="278" t="str">
        <f t="array" aca="1" ref="FO3" ca="1">INDIRECT("入力シート!$L"&amp;FO$2)&amp;""</f>
        <v/>
      </c>
      <c r="FP3" s="278" t="str">
        <f t="array" aca="1" ref="FP3" ca="1">INDIRECT("入力シート!$L"&amp;FP$2)&amp;""</f>
        <v/>
      </c>
      <c r="FQ3" s="278" t="str">
        <f t="array" aca="1" ref="FQ3" ca="1">INDIRECT("入力シート!$L"&amp;FQ$2)&amp;""</f>
        <v/>
      </c>
      <c r="FR3" s="278" t="str">
        <f t="array" aca="1" ref="FR3" ca="1">INDIRECT("入力シート!$L"&amp;FR$2)&amp;""</f>
        <v/>
      </c>
      <c r="FS3" s="278" t="str">
        <f t="array" aca="1" ref="FS3" ca="1">INDIRECT("入力シート!$L"&amp;FS$2)&amp;""</f>
        <v/>
      </c>
      <c r="FT3" s="278" t="str">
        <f t="array" aca="1" ref="FT3" ca="1">INDIRECT("入力シート!$L"&amp;FT$2)&amp;""</f>
        <v/>
      </c>
      <c r="FU3" s="278" t="str">
        <f t="array" aca="1" ref="FU3" ca="1">INDIRECT("入力シート!$L"&amp;FU$2)&amp;""</f>
        <v/>
      </c>
      <c r="FV3" s="278" t="str">
        <f t="array" aca="1" ref="FV3" ca="1">INDIRECT("入力シート!$L"&amp;FV$2)&amp;""</f>
        <v/>
      </c>
      <c r="FW3" s="278" t="str">
        <f t="array" aca="1" ref="FW3" ca="1">INDIRECT("入力シート!$L"&amp;FW$2)&amp;""</f>
        <v/>
      </c>
      <c r="FX3" s="278" t="str">
        <f t="array" aca="1" ref="FX3" ca="1">INDIRECT("入力シート!$L"&amp;FX$2)&amp;""</f>
        <v/>
      </c>
      <c r="FY3" s="278" t="str">
        <f t="array" aca="1" ref="FY3" ca="1">INDIRECT("入力シート!$L"&amp;FY$2)&amp;""</f>
        <v/>
      </c>
      <c r="FZ3" s="278" t="str">
        <f t="array" aca="1" ref="FZ3" ca="1">INDIRECT("入力シート!$L"&amp;FZ$2)&amp;""</f>
        <v/>
      </c>
      <c r="GA3" s="278" t="str">
        <f t="array" aca="1" ref="GA3" ca="1">INDIRECT("入力シート!$L"&amp;GA$2)&amp;""</f>
        <v/>
      </c>
      <c r="GB3" s="278" t="str">
        <f t="array" aca="1" ref="GB3" ca="1">INDIRECT("入力シート!$L"&amp;GB$2)&amp;""</f>
        <v/>
      </c>
      <c r="GC3" s="278" t="str">
        <f t="array" aca="1" ref="GC3" ca="1">INDIRECT("入力シート!$L"&amp;GC$2)&amp;""</f>
        <v/>
      </c>
      <c r="GD3" s="278" t="str">
        <f t="array" aca="1" ref="GD3" ca="1">INDIRECT("入力シート!$L"&amp;GD$2)&amp;""</f>
        <v/>
      </c>
      <c r="GE3" s="278" t="str">
        <f t="array" aca="1" ref="GE3" ca="1">INDIRECT("入力シート!$L"&amp;GE$2)&amp;""</f>
        <v/>
      </c>
      <c r="GF3" s="278" t="str">
        <f t="array" aca="1" ref="GF3" ca="1">INDIRECT("入力シート!$L"&amp;GF$2)&amp;""</f>
        <v/>
      </c>
      <c r="GG3" s="278" t="str">
        <f t="array" aca="1" ref="GG3" ca="1">INDIRECT("入力シート!$L"&amp;GG$2)&amp;""</f>
        <v/>
      </c>
      <c r="GH3" s="278" t="str">
        <f t="array" aca="1" ref="GH3" ca="1">INDIRECT("入力シート!$L"&amp;GH$2)&amp;""</f>
        <v>国・地域コードを入力してください</v>
      </c>
      <c r="GI3" s="278" t="str">
        <f t="array" aca="1" ref="GI3" ca="1">INDIRECT("入力シート!$L"&amp;GI$2)&amp;""</f>
        <v/>
      </c>
      <c r="GJ3" s="278" t="str">
        <f t="array" aca="1" ref="GJ3" ca="1">INDIRECT("入力シート!$L"&amp;GJ$2)&amp;""</f>
        <v/>
      </c>
      <c r="GK3" s="278" t="str">
        <f t="array" aca="1" ref="GK3" ca="1">INDIRECT("入力シート!$L"&amp;GK$2)&amp;""</f>
        <v/>
      </c>
      <c r="GL3" s="278" t="str">
        <f t="array" aca="1" ref="GL3" ca="1">INDIRECT("入力シート!$L"&amp;GL$2)&amp;""</f>
        <v/>
      </c>
      <c r="GM3" s="278" t="str">
        <f t="array" aca="1" ref="GM3" ca="1">INDIRECT("入力シート!$L"&amp;GM$2)&amp;""</f>
        <v/>
      </c>
      <c r="GN3" s="278" t="str">
        <f t="array" aca="1" ref="GN3" ca="1">INDIRECT("入力シート!$L"&amp;GN$2)&amp;""</f>
        <v/>
      </c>
      <c r="GO3" s="278" t="str">
        <f t="array" aca="1" ref="GO3" ca="1">INDIRECT("入力シート!$L"&amp;GO$2)&amp;""</f>
        <v/>
      </c>
      <c r="GP3" s="278" t="str">
        <f t="array" aca="1" ref="GP3" ca="1">INDIRECT("入力シート!$L"&amp;GP$2)&amp;""</f>
        <v>0か月</v>
      </c>
      <c r="GQ3" s="278" t="str">
        <f t="array" aca="1" ref="GQ3" ca="1">INDIRECT("入力シート!$L"&amp;GQ$2)&amp;""</f>
        <v/>
      </c>
      <c r="GR3" s="278" t="str">
        <f t="array" aca="1" ref="GR3" ca="1">INDIRECT("入力シート!$L"&amp;GR$2)&amp;""</f>
        <v/>
      </c>
      <c r="GS3" s="278" t="str">
        <f t="array" aca="1" ref="GS3" ca="1">INDIRECT("入力シート!$L"&amp;GS$2)&amp;""</f>
        <v/>
      </c>
      <c r="GT3" s="278" t="str">
        <f t="array" aca="1" ref="GT3" ca="1">INDIRECT("入力シート!$L"&amp;GT$2)&amp;""</f>
        <v/>
      </c>
      <c r="GU3" s="278" t="str">
        <f t="array" aca="1" ref="GU3" ca="1">INDIRECT("入力シート!$L"&amp;GU$2)&amp;""</f>
        <v>0か月</v>
      </c>
      <c r="GV3" s="278" t="str">
        <f t="array" aca="1" ref="GV3" ca="1">INDIRECT("入力シート!$L"&amp;GV$2)&amp;""</f>
        <v/>
      </c>
      <c r="GW3" s="278" t="str">
        <f t="array" aca="1" ref="GW3" ca="1">INDIRECT("入力シート!$L"&amp;GW$2)&amp;""</f>
        <v/>
      </c>
      <c r="GX3" s="278" t="str">
        <f t="array" aca="1" ref="GX3" ca="1">INDIRECT("入力シート!$L"&amp;GX$2)&amp;""</f>
        <v/>
      </c>
      <c r="GY3" s="278" t="str">
        <f t="array" aca="1" ref="GY3" ca="1">INDIRECT("入力シート!$L"&amp;GY$2)&amp;""</f>
        <v>ー</v>
      </c>
      <c r="GZ3" s="278" t="str">
        <f t="array" aca="1" ref="GZ3" ca="1">INDIRECT("入力シート!$L"&amp;GZ$2)&amp;""</f>
        <v/>
      </c>
      <c r="HA3" s="278" t="str">
        <f t="array" aca="1" ref="HA3" ca="1">INDIRECT("入力シート!$L"&amp;HA$2)&amp;""</f>
        <v/>
      </c>
      <c r="HB3" s="278" t="str">
        <f t="array" aca="1" ref="HB3" ca="1">INDIRECT("入力シート!$L"&amp;HB$2)&amp;""</f>
        <v/>
      </c>
      <c r="HC3" s="278" t="str">
        <f t="array" aca="1" ref="HC3" ca="1">INDIRECT("入力シート!$L"&amp;HC$2)&amp;""</f>
        <v/>
      </c>
      <c r="HD3" s="278" t="str">
        <f t="array" aca="1" ref="HD3" ca="1">INDIRECT("入力シート!$L"&amp;HD$2)&amp;""</f>
        <v/>
      </c>
      <c r="HE3" s="278" t="str">
        <f t="array" aca="1" ref="HE3" ca="1">INDIRECT("入力シート!$L"&amp;HE$2)&amp;""</f>
        <v/>
      </c>
      <c r="HF3" s="278" t="str">
        <f t="array" aca="1" ref="HF3" ca="1">INDIRECT("入力シート!$L"&amp;HF$2)&amp;""</f>
        <v/>
      </c>
      <c r="HG3" s="278" t="str">
        <f t="array" aca="1" ref="HG3" ca="1">INDIRECT("入力シート!$L"&amp;HG$2)&amp;""</f>
        <v/>
      </c>
      <c r="HH3" s="278" t="str">
        <f t="array" aca="1" ref="HH3" ca="1">INDIRECT("入力シート!$L"&amp;HH$2)&amp;""</f>
        <v/>
      </c>
      <c r="HI3" s="278" t="str">
        <f t="array" aca="1" ref="HI3" ca="1">INDIRECT("入力シート!$L"&amp;HI$2)&amp;""</f>
        <v/>
      </c>
      <c r="HJ3" s="278" t="str">
        <f t="array" aca="1" ref="HJ3" ca="1">INDIRECT("入力シート!$L"&amp;HJ$2)&amp;""</f>
        <v>特別枠コードを入力してください</v>
      </c>
      <c r="HK3" s="278" t="str">
        <f t="array" aca="1" ref="HK3" ca="1">INDIRECT("入力シート!$L"&amp;HK$2)&amp;""</f>
        <v>特別枠コードを入力してください</v>
      </c>
      <c r="HL3" s="278" t="str">
        <f t="array" aca="1" ref="HL3" ca="1">INDIRECT("入力シート!$L"&amp;HL$2)&amp;""</f>
        <v/>
      </c>
      <c r="HM3" s="278" t="str">
        <f t="array" aca="1" ref="HM3" ca="1">INDIRECT("入力シート!$L"&amp;HM$2)&amp;""</f>
        <v/>
      </c>
      <c r="HN3" s="278" t="str">
        <f t="array" aca="1" ref="HN3" ca="1">INDIRECT("入力シート!$L"&amp;HN$2)&amp;""</f>
        <v/>
      </c>
      <c r="HO3" s="278" t="str">
        <f t="array" aca="1" ref="HO3" ca="1">INDIRECT("入力シート!$L"&amp;HO$2)&amp;""</f>
        <v/>
      </c>
      <c r="HP3" s="278" t="str">
        <f t="array" aca="1" ref="HP3" ca="1">INDIRECT("入力シート!$L"&amp;HP$2)&amp;""</f>
        <v/>
      </c>
      <c r="HQ3" s="278" t="str">
        <f t="array" aca="1" ref="HQ3" ca="1">INDIRECT("入力シート!$L"&amp;HQ$2)&amp;""</f>
        <v>国・地域コードを入力してください</v>
      </c>
      <c r="HR3" s="278" t="str">
        <f t="array" aca="1" ref="HR3" ca="1">INDIRECT("入力シート!$L"&amp;HR$2)&amp;""</f>
        <v/>
      </c>
      <c r="HS3" s="278" t="str">
        <f t="array" aca="1" ref="HS3" ca="1">INDIRECT("入力シート!$L"&amp;HS$2)&amp;""</f>
        <v/>
      </c>
      <c r="HT3" s="278" t="str">
        <f t="array" aca="1" ref="HT3" ca="1">INDIRECT("入力シート!$L"&amp;HT$2)&amp;""</f>
        <v/>
      </c>
      <c r="HU3" s="278" t="str">
        <f t="array" aca="1" ref="HU3" ca="1">INDIRECT("入力シート!$L"&amp;HU$2)&amp;""</f>
        <v/>
      </c>
      <c r="HV3" s="278" t="str">
        <f t="array" aca="1" ref="HV3" ca="1">INDIRECT("入力シート!$L"&amp;HV$2)&amp;""</f>
        <v/>
      </c>
      <c r="HW3" s="278" t="str">
        <f t="array" aca="1" ref="HW3" ca="1">INDIRECT("入力シート!$L"&amp;HW$2)&amp;""</f>
        <v/>
      </c>
      <c r="HX3" s="278" t="str">
        <f t="array" aca="1" ref="HX3" ca="1">INDIRECT("入力シート!$L"&amp;HX$2)&amp;""</f>
        <v/>
      </c>
      <c r="HY3" s="278" t="str">
        <f t="array" aca="1" ref="HY3" ca="1">INDIRECT("入力シート!$L"&amp;HY$2)&amp;""</f>
        <v>0か月</v>
      </c>
      <c r="HZ3" s="278" t="str">
        <f t="array" aca="1" ref="HZ3" ca="1">INDIRECT("入力シート!$L"&amp;HZ$2)&amp;""</f>
        <v/>
      </c>
      <c r="IA3" s="278" t="str">
        <f t="array" aca="1" ref="IA3" ca="1">INDIRECT("入力シート!$L"&amp;IA$2)&amp;""</f>
        <v/>
      </c>
      <c r="IB3" s="278" t="str">
        <f t="array" aca="1" ref="IB3" ca="1">INDIRECT("入力シート!$L"&amp;IB$2)&amp;""</f>
        <v/>
      </c>
      <c r="IC3" s="278" t="str">
        <f t="array" aca="1" ref="IC3" ca="1">INDIRECT("入力シート!$L"&amp;IC$2)&amp;""</f>
        <v/>
      </c>
      <c r="ID3" s="278" t="str">
        <f t="array" aca="1" ref="ID3" ca="1">INDIRECT("入力シート!$L"&amp;ID$2)&amp;""</f>
        <v>0か月</v>
      </c>
      <c r="IE3" s="278" t="str">
        <f t="array" aca="1" ref="IE3" ca="1">INDIRECT("入力シート!$L"&amp;IE$2)&amp;""</f>
        <v/>
      </c>
      <c r="IF3" s="278" t="str">
        <f t="array" aca="1" ref="IF3" ca="1">INDIRECT("入力シート!$L"&amp;IF$2)&amp;""</f>
        <v/>
      </c>
      <c r="IG3" s="278" t="str">
        <f t="array" aca="1" ref="IG3" ca="1">INDIRECT("入力シート!$L"&amp;IG$2)&amp;""</f>
        <v/>
      </c>
      <c r="IH3" s="278" t="str">
        <f t="array" aca="1" ref="IH3" ca="1">INDIRECT("入力シート!$L"&amp;IH$2)&amp;""</f>
        <v>ー</v>
      </c>
      <c r="II3" s="278" t="str">
        <f t="array" aca="1" ref="II3" ca="1">INDIRECT("入力シート!$L"&amp;II$2)&amp;""</f>
        <v/>
      </c>
      <c r="IJ3" s="278" t="str">
        <f t="array" aca="1" ref="IJ3" ca="1">INDIRECT("入力シート!$L"&amp;IJ$2)&amp;""</f>
        <v/>
      </c>
      <c r="IK3" s="278" t="str">
        <f t="array" aca="1" ref="IK3" ca="1">INDIRECT("入力シート!$L"&amp;IK$2)&amp;""</f>
        <v/>
      </c>
      <c r="IL3" s="278" t="str">
        <f t="array" aca="1" ref="IL3" ca="1">INDIRECT("入力シート!$L"&amp;IL$2)&amp;""</f>
        <v/>
      </c>
      <c r="IM3" s="278" t="str">
        <f t="array" aca="1" ref="IM3" ca="1">INDIRECT("入力シート!$L"&amp;IM$2)&amp;""</f>
        <v/>
      </c>
      <c r="IN3" s="278" t="str">
        <f t="array" aca="1" ref="IN3" ca="1">INDIRECT("入力シート!$L"&amp;IN$2)&amp;""</f>
        <v/>
      </c>
      <c r="IO3" s="278" t="str">
        <f t="array" aca="1" ref="IO3" ca="1">INDIRECT("入力シート!$L"&amp;IO$2)&amp;""</f>
        <v/>
      </c>
      <c r="IP3" s="278" t="str">
        <f t="array" aca="1" ref="IP3" ca="1">INDIRECT("入力シート!$L"&amp;IP$2)&amp;""</f>
        <v/>
      </c>
      <c r="IQ3" s="278" t="str">
        <f t="array" aca="1" ref="IQ3" ca="1">INDIRECT("入力シート!$L"&amp;IQ$2)&amp;""</f>
        <v/>
      </c>
      <c r="IR3" s="278" t="str">
        <f t="array" aca="1" ref="IR3" ca="1">INDIRECT("入力シート!$L"&amp;IR$2)&amp;""</f>
        <v/>
      </c>
      <c r="IS3" s="278" t="str">
        <f t="array" aca="1" ref="IS3" ca="1">INDIRECT("入力シート!$L"&amp;IS$2)&amp;""</f>
        <v>特別枠コードを入力してください</v>
      </c>
      <c r="IT3" s="278" t="str">
        <f t="array" aca="1" ref="IT3" ca="1">INDIRECT("入力シート!$L"&amp;IT$2)&amp;""</f>
        <v>特別枠コードを入力してください</v>
      </c>
    </row>
  </sheetData>
  <phoneticPr fontId="7"/>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ef7ccf6-354b-4105-b066-498aac603d7b">
      <Terms xmlns="http://schemas.microsoft.com/office/infopath/2007/PartnerControls"/>
    </lcf76f155ced4ddcb4097134ff3c332f>
    <TaxCatchAll xmlns="e1b6cfdb-4f2e-4049-b33d-1ceae555cb2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B9775341657F0E4895827DF11EE4D912" ma:contentTypeVersion="14" ma:contentTypeDescription="新しいドキュメントを作成します。" ma:contentTypeScope="" ma:versionID="59dfbfd8b2137060533f69ce3693ab85">
  <xsd:schema xmlns:xsd="http://www.w3.org/2001/XMLSchema" xmlns:xs="http://www.w3.org/2001/XMLSchema" xmlns:p="http://schemas.microsoft.com/office/2006/metadata/properties" xmlns:ns2="0ef7ccf6-354b-4105-b066-498aac603d7b" xmlns:ns3="e1b6cfdb-4f2e-4049-b33d-1ceae555cb2a" targetNamespace="http://schemas.microsoft.com/office/2006/metadata/properties" ma:root="true" ma:fieldsID="89f0627008b89deb072a29c235f6a03c" ns2:_="" ns3:_="">
    <xsd:import namespace="0ef7ccf6-354b-4105-b066-498aac603d7b"/>
    <xsd:import namespace="e1b6cfdb-4f2e-4049-b33d-1ceae555cb2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f7ccf6-354b-4105-b066-498aac603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eed4097c-5411-4042-bf3d-97814fa971b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1b6cfdb-4f2e-4049-b33d-1ceae555cb2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cbed983-feca-486e-a142-3f9dfae8b4dc}" ma:internalName="TaxCatchAll" ma:showField="CatchAllData" ma:web="e1b6cfdb-4f2e-4049-b33d-1ceae555cb2a">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64B431-A240-4266-90E4-14C3E069F81C}">
  <ds:schemaRefs>
    <ds:schemaRef ds:uri="http://schemas.microsoft.com/DataMashup"/>
  </ds:schemaRefs>
</ds:datastoreItem>
</file>

<file path=customXml/itemProps2.xml><?xml version="1.0" encoding="utf-8"?>
<ds:datastoreItem xmlns:ds="http://schemas.openxmlformats.org/officeDocument/2006/customXml" ds:itemID="{DB52A81F-A84C-48D3-AC3B-CE360DB771D8}">
  <ds:schemaRefs>
    <ds:schemaRef ds:uri="http://schemas.microsoft.com/office/2006/metadata/properties"/>
    <ds:schemaRef ds:uri="http://schemas.microsoft.com/office/2006/documentManagement/types"/>
    <ds:schemaRef ds:uri="http://purl.org/dc/terms/"/>
    <ds:schemaRef ds:uri="e1b6cfdb-4f2e-4049-b33d-1ceae555cb2a"/>
    <ds:schemaRef ds:uri="http://purl.org/dc/elements/1.1/"/>
    <ds:schemaRef ds:uri="http://purl.org/dc/dcmitype/"/>
    <ds:schemaRef ds:uri="http://schemas.microsoft.com/office/infopath/2007/PartnerControls"/>
    <ds:schemaRef ds:uri="http://schemas.openxmlformats.org/package/2006/metadata/core-properties"/>
    <ds:schemaRef ds:uri="0ef7ccf6-354b-4105-b066-498aac603d7b"/>
    <ds:schemaRef ds:uri="http://www.w3.org/XML/1998/namespace"/>
  </ds:schemaRefs>
</ds:datastoreItem>
</file>

<file path=customXml/itemProps3.xml><?xml version="1.0" encoding="utf-8"?>
<ds:datastoreItem xmlns:ds="http://schemas.openxmlformats.org/officeDocument/2006/customXml" ds:itemID="{F84E072A-80AA-4323-9EC8-B21383AA6461}">
  <ds:schemaRefs>
    <ds:schemaRef ds:uri="http://schemas.microsoft.com/sharepoint/v3/contenttype/forms"/>
  </ds:schemaRefs>
</ds:datastoreItem>
</file>

<file path=customXml/itemProps4.xml><?xml version="1.0" encoding="utf-8"?>
<ds:datastoreItem xmlns:ds="http://schemas.openxmlformats.org/officeDocument/2006/customXml" ds:itemID="{3F4E7C2C-E7DC-4F9E-9028-F3D10A7E08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f7ccf6-354b-4105-b066-498aac603d7b"/>
    <ds:schemaRef ds:uri="e1b6cfdb-4f2e-4049-b33d-1ceae555cb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14</vt:i4>
      </vt:variant>
    </vt:vector>
  </HeadingPairs>
  <TitlesOfParts>
    <vt:vector size="23" baseType="lpstr">
      <vt:lpstr>入力シート</vt:lpstr>
      <vt:lpstr>様式1</vt:lpstr>
      <vt:lpstr>様式2-1</vt:lpstr>
      <vt:lpstr>様式2-2</vt:lpstr>
      <vt:lpstr>国・地域コード </vt:lpstr>
      <vt:lpstr>専門分野コード</vt:lpstr>
      <vt:lpstr>特別枠コード</vt:lpstr>
      <vt:lpstr>選択(非表示)</vt:lpstr>
      <vt:lpstr>マスタ抽出用（非表示）</vt:lpstr>
      <vt:lpstr>_2025</vt:lpstr>
      <vt:lpstr>_2026</vt:lpstr>
      <vt:lpstr>'国・地域コード '!Print_Area</vt:lpstr>
      <vt:lpstr>専門分野コード!Print_Area</vt:lpstr>
      <vt:lpstr>特別枠コード!Print_Area</vt:lpstr>
      <vt:lpstr>入力シート!Print_Area</vt:lpstr>
      <vt:lpstr>様式1!Print_Area</vt:lpstr>
      <vt:lpstr>'様式2-1'!Print_Area</vt:lpstr>
      <vt:lpstr>'様式2-2'!Print_Area</vt:lpstr>
      <vt:lpstr>'国・地域コード '!Print_Titles</vt:lpstr>
      <vt:lpstr>英語</vt:lpstr>
      <vt:lpstr>英語以外</vt:lpstr>
      <vt:lpstr>語学能力試験結果</vt:lpstr>
      <vt:lpstr>支援開始年月</vt:lpstr>
    </vt:vector>
  </TitlesOfParts>
  <Manager/>
  <Company>独立行政法人日本学生支援機構</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2025年度海外留学支援制度（大学院学位取得型）願書ファイル様式１、２</dc:title>
  <dc:subject/>
  <dc:creator>JASSO</dc:creator>
  <cp:keywords/>
  <dc:description/>
  <cp:lastModifiedBy>Windows ユーザー</cp:lastModifiedBy>
  <cp:revision/>
  <cp:lastPrinted>2024-08-29T01:33:55Z</cp:lastPrinted>
  <dcterms:created xsi:type="dcterms:W3CDTF">2006-09-16T00:00:00Z</dcterms:created>
  <dcterms:modified xsi:type="dcterms:W3CDTF">2024-08-30T07:01:55Z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0x0101002F7F760B55EA9D47B80D491B1C4ABE8F</vt:lpwstr>
  </property>
</Properties>
</file>