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property/"/>
    </mc:Choice>
  </mc:AlternateContent>
  <bookViews>
    <workbookView xWindow="0" yWindow="500" windowWidth="33600" windowHeight="18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3" i="1" l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W68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V63" i="1"/>
  <c r="V64" i="1"/>
  <c r="V65" i="1"/>
  <c r="V66" i="1"/>
  <c r="V67" i="1"/>
  <c r="V69" i="1"/>
  <c r="V70" i="1"/>
  <c r="V71" i="1"/>
  <c r="V72" i="1"/>
  <c r="R63" i="1"/>
  <c r="R64" i="1"/>
  <c r="R65" i="1"/>
  <c r="R66" i="1"/>
  <c r="R67" i="1"/>
  <c r="R69" i="1"/>
  <c r="R70" i="1"/>
  <c r="R71" i="1"/>
  <c r="R72" i="1"/>
  <c r="R73" i="1"/>
  <c r="L63" i="1"/>
  <c r="L64" i="1"/>
  <c r="L65" i="1"/>
  <c r="L66" i="1"/>
  <c r="L67" i="1"/>
  <c r="L69" i="1"/>
  <c r="L70" i="1"/>
  <c r="L71" i="1"/>
  <c r="L72" i="1"/>
  <c r="T51" i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T59" i="1"/>
  <c r="U59" i="1"/>
  <c r="S59" i="1"/>
  <c r="W59" i="1"/>
  <c r="T60" i="1"/>
  <c r="U60" i="1"/>
  <c r="S60" i="1"/>
  <c r="W60" i="1"/>
  <c r="T61" i="1"/>
  <c r="U61" i="1"/>
  <c r="S61" i="1"/>
  <c r="W61" i="1"/>
  <c r="T62" i="1"/>
  <c r="U62" i="1"/>
  <c r="S62" i="1"/>
  <c r="W6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V51" i="1"/>
  <c r="V52" i="1"/>
  <c r="V53" i="1"/>
  <c r="V54" i="1"/>
  <c r="V55" i="1"/>
  <c r="V56" i="1"/>
  <c r="V57" i="1"/>
  <c r="V58" i="1"/>
  <c r="V59" i="1"/>
  <c r="V60" i="1"/>
  <c r="V61" i="1"/>
  <c r="V62" i="1"/>
  <c r="V73" i="1"/>
  <c r="V74" i="1"/>
  <c r="V75" i="1"/>
  <c r="V76" i="1"/>
  <c r="V77" i="1"/>
  <c r="V78" i="1"/>
  <c r="V79" i="1"/>
  <c r="V80" i="1"/>
  <c r="R51" i="1"/>
  <c r="R52" i="1"/>
  <c r="R53" i="1"/>
  <c r="R54" i="1"/>
  <c r="R55" i="1"/>
  <c r="R56" i="1"/>
  <c r="R57" i="1"/>
  <c r="R58" i="1"/>
  <c r="R59" i="1"/>
  <c r="R60" i="1"/>
  <c r="R61" i="1"/>
  <c r="R62" i="1"/>
  <c r="R74" i="1"/>
  <c r="R75" i="1"/>
  <c r="R76" i="1"/>
  <c r="R77" i="1"/>
  <c r="R78" i="1"/>
  <c r="R79" i="1"/>
  <c r="R80" i="1"/>
  <c r="R81" i="1"/>
  <c r="R82" i="1"/>
  <c r="L51" i="1"/>
  <c r="L52" i="1"/>
  <c r="L53" i="1"/>
  <c r="L54" i="1"/>
  <c r="L55" i="1"/>
  <c r="L56" i="1"/>
  <c r="L57" i="1"/>
  <c r="L58" i="1"/>
  <c r="L59" i="1"/>
  <c r="L60" i="1"/>
  <c r="L61" i="1"/>
  <c r="L6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40" i="1"/>
  <c r="L41" i="1"/>
  <c r="L42" i="1"/>
  <c r="L43" i="1"/>
  <c r="L44" i="1"/>
  <c r="L45" i="1"/>
  <c r="L46" i="1"/>
  <c r="L47" i="1"/>
  <c r="L48" i="1"/>
  <c r="L49" i="1"/>
  <c r="L50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V45" i="1"/>
  <c r="V46" i="1"/>
  <c r="V47" i="1"/>
  <c r="V48" i="1"/>
  <c r="V49" i="1"/>
  <c r="V50" i="1"/>
  <c r="V81" i="1"/>
  <c r="V82" i="1"/>
  <c r="V83" i="1"/>
  <c r="V84" i="1"/>
  <c r="R45" i="1"/>
  <c r="R46" i="1"/>
  <c r="R47" i="1"/>
  <c r="R48" i="1"/>
  <c r="R49" i="1"/>
  <c r="R50" i="1"/>
  <c r="R83" i="1"/>
  <c r="R84" i="1"/>
  <c r="R85" i="1"/>
  <c r="L39" i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85" i="1"/>
  <c r="V91" i="1"/>
  <c r="S91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L91" i="1"/>
  <c r="R91" i="1"/>
  <c r="T91" i="1"/>
  <c r="U91" i="1"/>
  <c r="W91" i="1"/>
  <c r="L92" i="1"/>
  <c r="R92" i="1"/>
  <c r="S92" i="1"/>
  <c r="T92" i="1"/>
  <c r="U92" i="1"/>
  <c r="V92" i="1"/>
  <c r="W92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93" i="1"/>
  <c r="L94" i="1"/>
  <c r="L95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93" i="1"/>
  <c r="U93" i="1"/>
  <c r="S93" i="1"/>
  <c r="W93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93" i="1"/>
  <c r="V94" i="1"/>
  <c r="V95" i="1"/>
  <c r="V96" i="1"/>
  <c r="V97" i="1"/>
  <c r="V98" i="1"/>
  <c r="T94" i="1"/>
  <c r="U94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99" i="1"/>
  <c r="U99" i="1"/>
  <c r="S99" i="1"/>
  <c r="W99" i="1"/>
  <c r="V99" i="1"/>
  <c r="R99" i="1"/>
  <c r="L99" i="1"/>
  <c r="L2" i="1"/>
  <c r="L3" i="1"/>
  <c r="L4" i="1"/>
  <c r="L5" i="1"/>
  <c r="L6" i="1"/>
  <c r="L7" i="1"/>
  <c r="L8" i="1"/>
  <c r="L9" i="1"/>
  <c r="L10" i="1"/>
  <c r="L11" i="1"/>
  <c r="L12" i="1"/>
  <c r="L13" i="1"/>
  <c r="L96" i="1"/>
  <c r="L97" i="1"/>
  <c r="L98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T108" i="1"/>
  <c r="U108" i="1"/>
  <c r="S108" i="1"/>
  <c r="W108" i="1"/>
  <c r="T109" i="1"/>
  <c r="U109" i="1"/>
  <c r="S109" i="1"/>
  <c r="W109" i="1"/>
  <c r="T110" i="1"/>
  <c r="U110" i="1"/>
  <c r="S110" i="1"/>
  <c r="W110" i="1"/>
  <c r="T111" i="1"/>
  <c r="U111" i="1"/>
  <c r="S111" i="1"/>
  <c r="W111" i="1"/>
  <c r="T112" i="1"/>
  <c r="U112" i="1"/>
  <c r="S112" i="1"/>
  <c r="W112" i="1"/>
  <c r="T113" i="1"/>
  <c r="U113" i="1"/>
  <c r="S113" i="1"/>
  <c r="W113" i="1"/>
  <c r="T114" i="1"/>
  <c r="U114" i="1"/>
  <c r="S114" i="1"/>
  <c r="W114" i="1"/>
  <c r="T115" i="1"/>
  <c r="U115" i="1"/>
  <c r="S115" i="1"/>
  <c r="W115" i="1"/>
  <c r="T116" i="1"/>
  <c r="U116" i="1"/>
  <c r="S116" i="1"/>
  <c r="W116" i="1"/>
  <c r="T117" i="1"/>
  <c r="U117" i="1"/>
  <c r="S117" i="1"/>
  <c r="W117" i="1"/>
  <c r="T118" i="1"/>
  <c r="U118" i="1"/>
  <c r="S118" i="1"/>
  <c r="W118" i="1"/>
  <c r="T119" i="1"/>
  <c r="U119" i="1"/>
  <c r="S119" i="1"/>
  <c r="W119" i="1"/>
  <c r="T120" i="1"/>
  <c r="U120" i="1"/>
  <c r="S120" i="1"/>
  <c r="W120" i="1"/>
  <c r="T121" i="1"/>
  <c r="U121" i="1"/>
  <c r="S121" i="1"/>
  <c r="W121" i="1"/>
  <c r="T122" i="1"/>
  <c r="U122" i="1"/>
  <c r="S122" i="1"/>
  <c r="W122" i="1"/>
  <c r="T123" i="1"/>
  <c r="U123" i="1"/>
  <c r="S123" i="1"/>
  <c r="W123" i="1"/>
  <c r="T124" i="1"/>
  <c r="U124" i="1"/>
  <c r="S124" i="1"/>
  <c r="W124" i="1"/>
  <c r="T125" i="1"/>
  <c r="U125" i="1"/>
  <c r="S125" i="1"/>
  <c r="W125" i="1"/>
  <c r="T126" i="1"/>
  <c r="U126" i="1"/>
  <c r="S126" i="1"/>
  <c r="W126" i="1"/>
  <c r="T127" i="1"/>
  <c r="U127" i="1"/>
  <c r="S127" i="1"/>
  <c r="W127" i="1"/>
  <c r="T128" i="1"/>
  <c r="U128" i="1"/>
  <c r="S128" i="1"/>
  <c r="W128" i="1"/>
  <c r="T129" i="1"/>
  <c r="U129" i="1"/>
  <c r="S129" i="1"/>
  <c r="W129" i="1"/>
  <c r="T130" i="1"/>
  <c r="U130" i="1"/>
  <c r="S130" i="1"/>
  <c r="W130" i="1"/>
  <c r="T131" i="1"/>
  <c r="U131" i="1"/>
  <c r="S131" i="1"/>
  <c r="W131" i="1"/>
  <c r="T132" i="1"/>
  <c r="U132" i="1"/>
  <c r="S132" i="1"/>
  <c r="W132" i="1"/>
  <c r="T133" i="1"/>
  <c r="U133" i="1"/>
  <c r="S133" i="1"/>
  <c r="W133" i="1"/>
  <c r="T134" i="1"/>
  <c r="U134" i="1"/>
  <c r="S134" i="1"/>
  <c r="W134" i="1"/>
  <c r="T135" i="1"/>
  <c r="U135" i="1"/>
  <c r="S135" i="1"/>
  <c r="W135" i="1"/>
  <c r="T136" i="1"/>
  <c r="U136" i="1"/>
  <c r="S136" i="1"/>
  <c r="W136" i="1"/>
  <c r="T137" i="1"/>
  <c r="U137" i="1"/>
  <c r="S137" i="1"/>
  <c r="W137" i="1"/>
  <c r="T138" i="1"/>
  <c r="U138" i="1"/>
  <c r="S138" i="1"/>
  <c r="W138" i="1"/>
  <c r="V2" i="1"/>
  <c r="V3" i="1"/>
  <c r="V4" i="1"/>
  <c r="V5" i="1"/>
  <c r="V6" i="1"/>
  <c r="V7" i="1"/>
  <c r="V8" i="1"/>
  <c r="V9" i="1"/>
  <c r="V10" i="1"/>
  <c r="V11" i="1"/>
  <c r="V12" i="1"/>
  <c r="V13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S139" i="1"/>
  <c r="S140" i="1"/>
  <c r="R2" i="1"/>
  <c r="R3" i="1"/>
  <c r="R4" i="1"/>
  <c r="R5" i="1"/>
  <c r="R6" i="1"/>
  <c r="R7" i="1"/>
  <c r="R8" i="1"/>
  <c r="R9" i="1"/>
  <c r="R10" i="1"/>
  <c r="R11" i="1"/>
  <c r="R12" i="1"/>
  <c r="R13" i="1"/>
  <c r="R93" i="1"/>
  <c r="R94" i="1"/>
  <c r="R95" i="1"/>
  <c r="R96" i="1"/>
  <c r="R97" i="1"/>
  <c r="R98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</calcChain>
</file>

<file path=xl/sharedStrings.xml><?xml version="1.0" encoding="utf-8"?>
<sst xmlns="http://schemas.openxmlformats.org/spreadsheetml/2006/main" count="344" uniqueCount="294">
  <si>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</si>
  <si>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</si>
  <si>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</si>
  <si>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</si>
  <si>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</si>
  <si>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</si>
  <si>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</si>
  <si>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</si>
  <si>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</si>
  <si>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</si>
  <si>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</si>
  <si>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</si>
  <si>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</si>
  <si>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</si>
  <si>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</si>
  <si>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</si>
  <si>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</si>
  <si>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</si>
  <si>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</si>
  <si>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</si>
  <si>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</si>
  <si>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</si>
  <si>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</si>
  <si>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</si>
  <si>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</si>
  <si>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</si>
  <si>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</si>
  <si>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</si>
  <si>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</si>
  <si>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</si>
  <si>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</si>
  <si>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</si>
  <si>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</si>
  <si>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</si>
  <si>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</si>
  <si>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</si>
  <si>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</si>
  <si>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</si>
  <si>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</si>
  <si>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</si>
  <si>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</si>
  <si>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</si>
  <si>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</si>
  <si>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</si>
  <si>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</si>
  <si>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</si>
  <si>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</si>
  <si>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</si>
  <si>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</si>
  <si>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</si>
  <si>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</si>
  <si>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</si>
  <si>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</si>
  <si>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</si>
  <si>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</si>
  <si>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</si>
  <si>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</si>
  <si>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</si>
  <si>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</si>
  <si>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</si>
  <si>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</si>
  <si>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</si>
  <si>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</si>
  <si>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</si>
  <si>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</si>
  <si>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</si>
  <si>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</si>
  <si>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</si>
  <si>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</si>
  <si>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</si>
  <si>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</si>
  <si>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</si>
  <si>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</si>
  <si>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</si>
  <si>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</si>
  <si>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</si>
  <si>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</si>
  <si>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</si>
  <si>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</si>
  <si>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</si>
  <si>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</si>
  <si>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</si>
  <si>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</si>
  <si>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</si>
  <si>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</si>
  <si>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</si>
  <si>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</si>
  <si>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</si>
  <si>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</si>
  <si>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</si>
  <si>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</si>
  <si>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</si>
  <si>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</si>
  <si>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</si>
  <si>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</si>
  <si>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</si>
  <si>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</si>
  <si>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</si>
  <si>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</si>
  <si>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</si>
  <si>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</si>
  <si>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</si>
  <si>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</si>
  <si>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</si>
  <si>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</si>
  <si>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</si>
  <si>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</si>
  <si>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</si>
  <si>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</si>
  <si>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</si>
  <si>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</si>
  <si>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</si>
  <si>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</si>
  <si>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</si>
  <si>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</si>
  <si>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</si>
  <si>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</si>
  <si>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</si>
  <si>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</si>
  <si>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</si>
  <si>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</si>
  <si>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</si>
  <si>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</si>
  <si>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</si>
  <si>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</si>
  <si>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</si>
  <si>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</si>
  <si>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</si>
  <si>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</si>
  <si>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</si>
  <si>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</si>
  <si>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</si>
  <si>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</si>
  <si>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</si>
  <si>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</si>
  <si>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</si>
  <si>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</si>
  <si>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</si>
  <si>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</si>
  <si>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</si>
  <si>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</si>
  <si>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</si>
  <si>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</si>
  <si>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</si>
  <si>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</si>
  <si>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</si>
  <si>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</si>
  <si>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</si>
  <si>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</si>
  <si>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</si>
  <si>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</si>
  <si>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</si>
  <si>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</si>
  <si>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</si>
  <si>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</si>
  <si>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</si>
  <si>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</si>
  <si>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</si>
  <si>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</si>
  <si>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</si>
  <si>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</si>
  <si>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</si>
  <si>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</si>
  <si>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</si>
  <si>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</si>
  <si>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</si>
  <si>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</si>
  <si>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</si>
  <si>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</si>
  <si>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</si>
  <si>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</si>
  <si>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</si>
  <si>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</si>
  <si>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</si>
  <si>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</si>
  <si>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</si>
  <si>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</si>
  <si>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</si>
  <si>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</si>
  <si>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</si>
  <si>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</si>
  <si>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</si>
  <si>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</si>
  <si>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</si>
  <si>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</si>
  <si>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</si>
  <si>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</si>
  <si>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</si>
  <si>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</si>
  <si>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</si>
  <si>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</si>
  <si>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</si>
  <si>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</si>
  <si>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</si>
  <si>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</si>
  <si>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</si>
  <si>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</si>
  <si>
    <t>9114 Magna Carta LoopAustin, TX 78754</t>
  </si>
  <si>
    <t>https://www.redfin.com/TX/Austin/9114-Magna-Carta-Loop-78754/unit-10/home/30993652</t>
  </si>
  <si>
    <t>condo,hoa才50，房间还不错</t>
  </si>
  <si>
    <t>2024 Langdale LnAustin, TX 78754</t>
  </si>
  <si>
    <t>https://www.redfin.com/TX/Austin/2024-Langdale-Ln-78754/home/144005116</t>
  </si>
  <si>
    <t>新房，hoa才45，房型还不许哦</t>
  </si>
  <si>
    <t>825 Sweet Leaf LnPflugerville, TX 78660</t>
  </si>
  <si>
    <t>https://www.redfin.com/TX/Pflugerville/825-Sweet-Leaf-Ln-78660/home/31020771</t>
  </si>
  <si>
    <t>2007年，房型还不错</t>
  </si>
  <si>
    <t>1109 Blue Fox DrAustin, TX 78753</t>
  </si>
  <si>
    <t>https://www.redfin.com/TX/Austin/1109-Blue-Fox-Dr-78753/home/31543950</t>
  </si>
  <si>
    <t>800 Sweet Leaf LnPflugerville, TX 78660</t>
  </si>
  <si>
    <t>https://www.redfin.com/TX/Pflugerville/800-Sweet-Leaf-Ln-78660/home/31022865</t>
  </si>
  <si>
    <t>08年，4b2b</t>
  </si>
  <si>
    <t>1405 Gorham StAustin, TX 78758</t>
  </si>
  <si>
    <t>https://www.redfin.com/TX/Austin/1405-Gorham-St-78758/home/31156944#redfin-estimate</t>
  </si>
  <si>
    <t>13000 Dionysus DrAustin, TX 78753</t>
  </si>
  <si>
    <t>https://www.redfin.com/TX/Austin/13000-Dionysus-Dr-78753/home/31543553</t>
  </si>
  <si>
    <t>好像有第五间房，主卧大但厕所一般</t>
  </si>
  <si>
    <t>Dallas</t>
  </si>
  <si>
    <t>7135 Fair Oaks Ave Unit 16bDallas, TX 75231</t>
  </si>
  <si>
    <t>https://www.redfin.com/TX/Dallas/7135-Fair-Oaks-Ave-75231/unit-16b/home/143844221</t>
  </si>
  <si>
    <t>ridchardson南，还不错</t>
  </si>
  <si>
    <t>6019 Ridgecrest Rd #207Dallas, TX 75231</t>
  </si>
  <si>
    <t>https://www.redfin.com/TX/Dallas/6019-Ridgecrest-Rd-75231/unit-207/home/109418219#redfin-estimate</t>
  </si>
  <si>
    <t>8109 Skillman St #3026Dallas, TX 75231</t>
  </si>
  <si>
    <t>https://www.redfin.com/TX/Dallas/8109-Skillman-St-75231/unit-3026/home/31126782#schools</t>
  </si>
  <si>
    <t>ridchardson东南</t>
  </si>
  <si>
    <t>3b2bcondo</t>
  </si>
  <si>
    <t>7107 Holly Hill Dr #209Dallas, TX 75231</t>
  </si>
  <si>
    <t>https://www.redfin.com/TX/Dallas/7107-Holly-Hill-Dr-75231/unit-209/home/30858634</t>
  </si>
  <si>
    <t>condo有一个车库 2b2.5b</t>
  </si>
  <si>
    <t>apt 2b2b</t>
  </si>
  <si>
    <t>4717 Joppa CirDallas, TX 75216</t>
  </si>
  <si>
    <t>https://www.redfin.com/TX/Dallas/4717-Joppa-Cir-75216/home/144827048#redfin-estimate</t>
  </si>
  <si>
    <t>n/a</t>
  </si>
  <si>
    <t>dallas南</t>
  </si>
  <si>
    <t>新房3b2b</t>
  </si>
  <si>
    <t>https://www.zillow.com/homes/11612-Murron-Dr,Austin,-TX-78754_rb/</t>
  </si>
  <si>
    <t>地税税率和房子保险zillow和redfin差距比较大，房子不错</t>
  </si>
  <si>
    <t>https://www.zillow.com/homedetails/8516-Delavan-Ave-Austin-TX-78717/29547996_zpid/a</t>
  </si>
  <si>
    <t>715 Black Isle DrPflugerville, TX 78660</t>
  </si>
  <si>
    <t>https://www.redfin.com/TX/Pflugerville/715-Black-Isle-Dr-78660/home/31941013</t>
  </si>
  <si>
    <t>3b2.5b</t>
  </si>
  <si>
    <t>https://www.redfin.com/TX/Pflugerville/905-Parkview-Dr-78660/home/31591946</t>
  </si>
  <si>
    <t>905 Parkview DrPflugerville, TX 78660</t>
  </si>
  <si>
    <t>pflugerville</t>
  </si>
  <si>
    <t>4b3.5b,3000ft</t>
  </si>
  <si>
    <t>https://www.redfin.com/TX/Pflugerville/601-Jill-Sue-Cir-78660/home/31568639</t>
  </si>
  <si>
    <t>601 Jill Sue CirPflugerville, TX 78660</t>
  </si>
  <si>
    <t>https://www.zillow.com/community/silverstone/2093584680_zpid/</t>
  </si>
  <si>
    <t>The Medina (3011) Plan, SilverstoneAustin, TX 78728</t>
  </si>
  <si>
    <t>wells branch</t>
  </si>
  <si>
    <t>9410 Mountain Quail Rd,Austin, TX 78758</t>
  </si>
  <si>
    <t>https://www.zillow.com/homedetails/9410-Mountain-Quail-Rd-Austin-TX-78758/29429953_zpid/</t>
  </si>
  <si>
    <t>不错，austin北</t>
  </si>
  <si>
    <t>7602 Pheasant Rock Rd,Austin, TX 78729</t>
  </si>
  <si>
    <t>https://www.zillow.com/homedetails/7602-Pheasant-Rock-Rd-Austin-TX-78729/29547427_zpid/</t>
  </si>
  <si>
    <t>7703 Windrush Dr,Austin, TX 78729</t>
  </si>
  <si>
    <t>https://www.zillow.com/homedetails/7703-Windrush-Dr-Austin-TX-78729/29582346_zpid/</t>
  </si>
  <si>
    <t>https://www.zillow.com/homedetails/13151-Mill-Stone-Dr-Austin-TX-78729/29549595_zpid/</t>
  </si>
  <si>
    <t>13151 Mill Stone Dr,Austin, TX 78729</t>
  </si>
  <si>
    <t>3b2b,厨房客厅貌似不错，joyville tax2.28</t>
  </si>
  <si>
    <t>15613 Poynette Pl,Austin, TX 78717</t>
  </si>
  <si>
    <t>https://www.zillow.com/homedetails/15613-Poynette-Pl-Austin-TX-78717/29547879_zpid/</t>
  </si>
  <si>
    <t>10，10，8</t>
  </si>
  <si>
    <t>4b2.5b</t>
  </si>
  <si>
    <t>https://www.zillow.com/homedetails/14621-Lantern-Dr-Pflugerville-TX-78660/62576737_zpid/</t>
  </si>
  <si>
    <t>14621 Lantern Dr,Pflugerville, TX 78660</t>
  </si>
  <si>
    <t>5840 Spring Valley Rd #402Dallas, TX 75254</t>
  </si>
  <si>
    <t>https://www.redfin.com/TX/Dallas/5840-Spring-Valley-Rd-75254/unit-402/home/31132232#schools</t>
  </si>
  <si>
    <t>richardson西南</t>
  </si>
  <si>
    <t>1403 Timberlake Circle</t>
  </si>
  <si>
    <t>1425 Ridgecrest DrPlano, TX 75074</t>
  </si>
  <si>
    <t>https://www.redfin.com/TX/Plano/1425-Ridgecrest-Dr-75074/home/32169552</t>
  </si>
  <si>
    <t>plano东</t>
  </si>
  <si>
    <t>3153 Golden OakFarmers Branch, TX 75234</t>
  </si>
  <si>
    <t>https://www.redfin.com/TX/Farmers-Branch/3153-Golden-Oak-75234/home/31339723</t>
  </si>
  <si>
    <t>addison 西</t>
  </si>
  <si>
    <t>1605 Marsh Ln APT 406,Carrollton, TX 75006</t>
  </si>
  <si>
    <t>https://www.redfin.com/TX/Carrollton/1605-Marsh-Ln-75006/unit-406/home/31230302#schools</t>
  </si>
  <si>
    <t>2984 Buttonwood DrCarrollton, 75006</t>
  </si>
  <si>
    <t>https://www.redfin.com/TX/Carrollton/2984-Buttonwood-Dr-75006/home/31210389</t>
  </si>
  <si>
    <t>11655 Audelia Rd #1403Dallas, TX 75243</t>
  </si>
  <si>
    <t>https://www.redfin.com/TX/Dallas/11655-Audelia-Rd-75243/unit-1403/home/31179134</t>
  </si>
  <si>
    <t>2b1.5b hoa:301</t>
  </si>
  <si>
    <t>richardson北，plano南</t>
  </si>
  <si>
    <t>hoa：243，2b1b</t>
  </si>
  <si>
    <t>2b2.5b hoa:259</t>
  </si>
  <si>
    <t>4b2b 1200多ft</t>
  </si>
  <si>
    <t>3b2b 1400ft</t>
  </si>
  <si>
    <t>3b2.5b 1800ft hoa:310</t>
  </si>
  <si>
    <t>2b2b hoa:310</t>
  </si>
  <si>
    <t>3b2.5b hoa:236  2100ft</t>
  </si>
  <si>
    <t>12612 Hunters Chase Dr, Austin, TX 78729</t>
  </si>
  <si>
    <t>https://www.zillow.com/homes/12612-Hunters-Chase-Dr_rb/</t>
  </si>
  <si>
    <t>jollyvallie中间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</si>
</sst>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2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5" borderId="0" applyAlignment="0">
      <alignment wrapText="1"/>
    </xf>
    <xf numFmtId="0" fontId="9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7" borderId="3" applyNumberFormat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0" fontId="2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5" fillId="0" borderId="0" xfId="0" applyNumberFormat="1" applyFont="1"/>
    <xf numFmtId="0" fontId="7" fillId="3" borderId="0" xfId="183"/>
    <xf numFmtId="0" fontId="6" fillId="2" borderId="0" xfId="182"/>
    <xf numFmtId="3" fontId="6" fillId="2" borderId="0" xfId="182" applyNumberFormat="1"/>
    <xf numFmtId="0" fontId="7" fillId="3" borderId="2" xfId="183" applyBorder="1"/>
    <xf numFmtId="0" fontId="8" fillId="4" borderId="2" xfId="184"/>
    <xf numFmtId="3" fontId="8" fillId="4" borderId="2" xfId="184" applyNumberFormat="1"/>
    <xf numFmtId="0" fontId="8" fillId="4" borderId="2" xfId="184" applyNumberFormat="1"/>
    <xf numFmtId="0" fontId="6" fillId="2" borderId="1" xfId="182" applyNumberFormat="1" applyBorder="1"/>
    <xf numFmtId="0" fontId="2" fillId="4" borderId="2" xfId="1" applyFill="1" applyBorder="1"/>
    <xf numFmtId="0" fontId="6" fillId="2" borderId="0" xfId="182" applyBorder="1"/>
    <xf numFmtId="0" fontId="1" fillId="5" borderId="0" xfId="212" applyAlignment="1">
      <alignment wrapText="1"/>
    </xf>
    <xf numFmtId="0" fontId="1" fillId="5" borderId="0" xfId="212" applyAlignment="1"/>
    <xf numFmtId="0" fontId="9" fillId="6" borderId="0" xfId="213"/>
    <xf numFmtId="3" fontId="9" fillId="6" borderId="0" xfId="213" applyNumberFormat="1"/>
    <xf numFmtId="0" fontId="11" fillId="2" borderId="0" xfId="240" applyFill="1"/>
    <xf numFmtId="3" fontId="11" fillId="2" borderId="0" xfId="240" applyNumberFormat="1" applyFill="1"/>
    <xf numFmtId="0" fontId="11" fillId="2" borderId="1" xfId="240" applyNumberFormat="1" applyFill="1" applyBorder="1"/>
    <xf numFmtId="0" fontId="10" fillId="7" borderId="3" xfId="239"/>
    <xf numFmtId="3" fontId="10" fillId="7" borderId="3" xfId="239" applyNumberFormat="1"/>
    <xf numFmtId="0" fontId="10" fillId="7" borderId="3" xfId="239" applyNumberFormat="1"/>
    <xf numFmtId="0" fontId="12" fillId="0" borderId="0" xfId="0" applyFont="1"/>
    <xf numFmtId="3" fontId="12" fillId="0" borderId="0" xfId="0" applyNumberFormat="1" applyFont="1"/>
    <xf numFmtId="0" fontId="0" fillId="5" borderId="0" xfId="212" applyFont="1" applyAlignment="1"/>
  </cellXfs>
  <cellStyles count="241">
    <cellStyle name="Bad" xfId="183" builtinId="27"/>
    <cellStyle name="Calculation" xfId="239" builtinId="22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Good" xfId="182" builtinId="26"/>
    <cellStyle name="Hyperlink" xfId="1" builtinId="8"/>
    <cellStyle name="Neutral" xfId="213" builtinId="28"/>
    <cellStyle name="new house" xfId="212"/>
    <cellStyle name="Normal" xfId="0" builtinId="0"/>
    <cellStyle name="Warning Text" xfId="240" builtin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edfin.com/TX/Austin/13000-Dionysus-Dr-78753/home/31543553" TargetMode="External"/><Relationship Id="rId47" Type="http://schemas.openxmlformats.org/officeDocument/2006/relationships/hyperlink" Target="https://www.zillow.com/homedetails/8516-Delavan-Ave-Austin-TX-78717/29547996_zpid/a" TargetMode="External"/><Relationship Id="rId48" Type="http://schemas.openxmlformats.org/officeDocument/2006/relationships/printerSettings" Target="../printerSettings/printerSettings1.bin"/><Relationship Id="rId20" Type="http://schemas.openxmlformats.org/officeDocument/2006/relationships/hyperlink" Target="https://www.zillow.com/community/pioneer-hill/2092198568_zpid/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26" Type="http://schemas.openxmlformats.org/officeDocument/2006/relationships/hyperlink" Target="https://www.zillow.com/homedetails/5921-Adair-Dr-Austin-TX-78754/111972923_zpid/" TargetMode="External"/><Relationship Id="rId27" Type="http://schemas.openxmlformats.org/officeDocument/2006/relationships/hyperlink" Target="https://www.pulte.com/homes/texas/the-austin-area/austin/parmer-crossing-209615" TargetMode="External"/><Relationship Id="rId28" Type="http://schemas.openxmlformats.org/officeDocument/2006/relationships/hyperlink" Target="https://www.zillow.com/homedetails/6009-Elfen-Way-Austin-TX-78724/83816094_zpid/" TargetMode="External"/><Relationship Id="rId29" Type="http://schemas.openxmlformats.org/officeDocument/2006/relationships/hyperlink" Target="https://www.zillow.com/homedetails/1416-Weatherford-Dr-Austin-TX-78753/70327169_zpid/" TargetMode="External"/><Relationship Id="rId1" Type="http://schemas.openxmlformats.org/officeDocument/2006/relationships/hyperlink" Target="https://www.redfin.com/TX/Plano/3417-Gary-Dr-75023/home/32031822" TargetMode="External"/><Relationship Id="rId2" Type="http://schemas.openxmlformats.org/officeDocument/2006/relationships/hyperlink" Target="https://www.redfin.com/TX/Plano/3101-Citadel-Dr-75023/home/31890659" TargetMode="External"/><Relationship Id="rId3" Type="http://schemas.openxmlformats.org/officeDocument/2006/relationships/hyperlink" Target="https://www.redfin.com/TX/Austin/4907-Misty-Slope-Ln-78744/home/31807404" TargetMode="External"/><Relationship Id="rId4" Type="http://schemas.openxmlformats.org/officeDocument/2006/relationships/hyperlink" Target="https://www.zillow.com/homes/11612-Murron-Dr,Austin,-TX-78754_rb/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30" Type="http://schemas.openxmlformats.org/officeDocument/2006/relationships/hyperlink" Target="https://www.zillow.com/homedetails/12711-Descartes-Cv-Austin-TX-78753/29437912_zpid/" TargetMode="External"/><Relationship Id="rId31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32" Type="http://schemas.openxmlformats.org/officeDocument/2006/relationships/hyperlink" Target="https://www.zillow.com/homedetails/4318-Ganymede-Dr-Austin-TX-78727/29442635_zpid/" TargetMode="External"/><Relationship Id="rId9" Type="http://schemas.openxmlformats.org/officeDocument/2006/relationships/hyperlink" Target="https://www.redfin.com/TX/Austin/3303-Barksdale-Dr-78725/home/31056166" TargetMode="External"/><Relationship Id="rId6" Type="http://schemas.openxmlformats.org/officeDocument/2006/relationships/hyperlink" Target="https://www.zillow.com/community/cantarra-meadow/2091369911_zpid/?fullpage=true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33" Type="http://schemas.openxmlformats.org/officeDocument/2006/relationships/hyperlink" Target="https://www.zillow.com/homedetails/3608-Ruby-Red-Dr-Austin-TX-78728/29454322_zpid/" TargetMode="External"/><Relationship Id="rId34" Type="http://schemas.openxmlformats.org/officeDocument/2006/relationships/hyperlink" Target="https://www.zillow.com/homedetails/1620-Sunterro-Austin-TX-78727/58307472_zpid/" TargetMode="External"/><Relationship Id="rId35" Type="http://schemas.openxmlformats.org/officeDocument/2006/relationships/hyperlink" Target="https://www.zillow.com/homedetails/13317-Chasewood-Cv-Austin-TX-78727/29443469_zpid/" TargetMode="External"/><Relationship Id="rId36" Type="http://schemas.openxmlformats.org/officeDocument/2006/relationships/hyperlink" Target="https://www.zillow.com/homedetails/3633-Soft-Shore-Ln-Pflugerville-TX-78660/2093332519_zpid/" TargetMode="External"/><Relationship Id="rId10" Type="http://schemas.openxmlformats.org/officeDocument/2006/relationships/hyperlink" Target="https://www.redfin.com/TX/Austin/7508-Marble-Ridge-Dr-78747/home/31949485" TargetMode="External"/><Relationship Id="rId11" Type="http://schemas.openxmlformats.org/officeDocument/2006/relationships/hyperlink" Target="https://www.redfin.com/TX/Austin/5708-China-Berry-Rd-78744/home/31655019" TargetMode="External"/><Relationship Id="rId12" Type="http://schemas.openxmlformats.org/officeDocument/2006/relationships/hyperlink" Target="https://www.zillow.com/community/walnut-creek-enclave/2092198375_zpid/" TargetMode="External"/><Relationship Id="rId13" Type="http://schemas.openxmlformats.org/officeDocument/2006/relationships/hyperlink" Target="https://www.zillow.com/homedetails/10909-Short-Springs-Dr-Austin-TX-78754/83832676_zpid/" TargetMode="External"/><Relationship Id="rId14" Type="http://schemas.openxmlformats.org/officeDocument/2006/relationships/hyperlink" Target="https://www.zillow.com/homedetails/1300-Tuxford-Cv-Austin-TX-78753/29434511_zpid/" TargetMode="External"/><Relationship Id="rId15" Type="http://schemas.openxmlformats.org/officeDocument/2006/relationships/hyperlink" Target="https://www.zillow.com/community/pioneer-hill/2092198568_zpid/" TargetMode="External"/><Relationship Id="rId16" Type="http://schemas.openxmlformats.org/officeDocument/2006/relationships/hyperlink" Target="https://www.zillow.com/homedetails/7209-Curpin-Cv-Austin-TX-78754/2941985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18" Type="http://schemas.openxmlformats.org/officeDocument/2006/relationships/hyperlink" Target="https://www.zillow.com/community/reserve-at-mckinney-falls/2092198329_zpid/" TargetMode="External"/><Relationship Id="rId19" Type="http://schemas.openxmlformats.org/officeDocument/2006/relationships/hyperlink" Target="https://www.zillow.com/homedetails/7429-Dallas-Dr-Austin-TX-78729/29573744_zpid/" TargetMode="External"/><Relationship Id="rId37" Type="http://schemas.openxmlformats.org/officeDocument/2006/relationships/hyperlink" Target="https://www.zillow.com/homedetails/13520-Lismore-Ln-Pflugerville-TX-78660/89551920_zpid/?fullpage=true" TargetMode="External"/><Relationship Id="rId38" Type="http://schemas.openxmlformats.org/officeDocument/2006/relationships/hyperlink" Target="https://www.zillow.com/homedetails/13309-Henneman-Dr-Pflugerville-TX-78660/2093558615_zpid/?fullpage=true" TargetMode="External"/><Relationship Id="rId39" Type="http://schemas.openxmlformats.org/officeDocument/2006/relationships/hyperlink" Target="https://www.zillow.com/homedetails/6321-Garden-Rose-Path-Austin-TX-78754/2097303135_zpid/" TargetMode="External"/><Relationship Id="rId40" Type="http://schemas.openxmlformats.org/officeDocument/2006/relationships/hyperlink" Target="https://www.redfin.com/TX/Austin/9114-Magna-Carta-Loop-78754/unit-10/home/30993652" TargetMode="External"/><Relationship Id="rId41" Type="http://schemas.openxmlformats.org/officeDocument/2006/relationships/hyperlink" Target="https://www.redfin.com/TX/Austin/2024-Langdale-Ln-78754/home/144005116" TargetMode="External"/><Relationship Id="rId42" Type="http://schemas.openxmlformats.org/officeDocument/2006/relationships/hyperlink" Target="https://www.redfin.com/TX/Pflugerville/825-Sweet-Leaf-Ln-78660/home/31020771" TargetMode="External"/><Relationship Id="rId43" Type="http://schemas.openxmlformats.org/officeDocument/2006/relationships/hyperlink" Target="https://www.redfin.com/TX/Austin/1109-Blue-Fox-Dr-78753/home/31543950" TargetMode="External"/><Relationship Id="rId44" Type="http://schemas.openxmlformats.org/officeDocument/2006/relationships/hyperlink" Target="https://www.redfin.com/TX/Pflugerville/800-Sweet-Leaf-Ln-78660/home/31022865" TargetMode="External"/><Relationship Id="rId45" Type="http://schemas.openxmlformats.org/officeDocument/2006/relationships/hyperlink" Target="https://www.redfin.com/TX/Austin/1405-Gorham-St-78758/home/31156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topLeftCell="A31" zoomScale="106" zoomScaleNormal="85" workbookViewId="0">
      <selection activeCell="A70" sqref="A70"/>
    </sheetView>
  </sheetViews>
  <sheetFormatPr baseColWidth="10" defaultColWidth="11.1640625" defaultRowHeight="16" x14ac:dyDescent="0.2"/>
  <cols>
    <col min="1" max="1" width="55.6640625" customWidth="1"/>
    <col min="2" max="2" width="9.1640625" customWidth="1"/>
    <col min="4" max="4" width="9.6640625" customWidth="1"/>
    <col min="5" max="5" width="4.6640625" customWidth="1"/>
    <col min="6" max="6" width="7.83203125" customWidth="1"/>
    <col min="7" max="7" width="9.1640625" customWidth="1"/>
    <col min="8" max="8" width="8" customWidth="1"/>
    <col min="9" max="9" width="9.5" customWidth="1"/>
    <col min="10" max="10" width="8.83203125" customWidth="1"/>
    <col min="11" max="11" width="9.1640625" customWidth="1"/>
    <col min="12" max="12" width="8.1640625" customWidth="1"/>
    <col min="13" max="13" width="7.6640625" customWidth="1"/>
    <col min="14" max="14" width="15.33203125" customWidth="1"/>
    <col min="15" max="15" width="9.1640625" customWidth="1"/>
    <col min="16" max="16" width="8.1640625" customWidth="1"/>
    <col min="17" max="17" width="2.6640625" customWidth="1"/>
    <col min="18" max="18" width="13" customWidth="1"/>
    <col min="19" max="19" width="10.6640625" customWidth="1"/>
    <col min="20" max="22" width="13" customWidth="1"/>
    <col min="23" max="23" width="12.6640625" customWidth="1"/>
    <col min="24" max="24" width="2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2">
      <c r="E2">
        <v>0.2</v>
      </c>
      <c r="G2" s="3">
        <v>3.7900000000000003E-2</v>
      </c>
      <c r="H2">
        <v>3000</v>
      </c>
      <c r="L2">
        <f t="shared" ref="L2:L96" si="0">J2-F2</f>
        <v>0</v>
      </c>
      <c r="P2">
        <v>3000</v>
      </c>
      <c r="R2" t="e">
        <f t="shared" ref="R2:R129" si="1">100*(12*J2-P2)/D2</f>
        <v>#DIV/0!</v>
      </c>
      <c r="S2">
        <f t="shared" ref="S2:S129" si="2">D2*E2+H2</f>
        <v>3000</v>
      </c>
      <c r="T2">
        <f t="shared" ref="T2:T129" si="3">G2*(D2-D2*E2)</f>
        <v>0</v>
      </c>
      <c r="U2">
        <f t="shared" ref="U2:U129" si="4">12*J2-P2-T2</f>
        <v>-3000</v>
      </c>
      <c r="V2" t="e">
        <f t="shared" ref="V2:V129" si="5">D2/(12*J2)</f>
        <v>#DIV/0!</v>
      </c>
      <c r="W2">
        <f t="shared" ref="W2:W96" si="6">U2/S2</f>
        <v>-1</v>
      </c>
    </row>
    <row r="3" spans="1:26" s="8" customFormat="1" x14ac:dyDescent="0.2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2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2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7" thickBot="1" x14ac:dyDescent="0.2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8" thickTop="1" thickBot="1" x14ac:dyDescent="0.2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8" thickTop="1" thickBot="1" x14ac:dyDescent="0.2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8" thickTop="1" thickBot="1" x14ac:dyDescent="0.2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8" thickTop="1" thickBot="1" x14ac:dyDescent="0.2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7" thickTop="1" x14ac:dyDescent="0.2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2">
      <c r="A12" t="s">
        <v>64</v>
      </c>
      <c r="B12" s="2" t="s">
        <v>235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73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67</v>
      </c>
    </row>
    <row r="13" spans="1:26" x14ac:dyDescent="0.2">
      <c r="A13" t="s">
        <v>66</v>
      </c>
      <c r="B13" s="2" t="s">
        <v>65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73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67</v>
      </c>
    </row>
    <row r="14" spans="1:26" x14ac:dyDescent="0.2">
      <c r="A14" t="s">
        <v>69</v>
      </c>
      <c r="B14" s="2" t="s">
        <v>68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73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72</v>
      </c>
    </row>
    <row r="15" spans="1:26" ht="17" thickBot="1" x14ac:dyDescent="0.25">
      <c r="A15" t="s">
        <v>71</v>
      </c>
      <c r="B15" s="2" t="s">
        <v>70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73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72</v>
      </c>
    </row>
    <row r="16" spans="1:26" s="11" customFormat="1" ht="18" thickTop="1" thickBot="1" x14ac:dyDescent="0.25">
      <c r="A16" s="11" t="s">
        <v>75</v>
      </c>
      <c r="B16" s="11" t="s">
        <v>74</v>
      </c>
      <c r="D16" s="12">
        <v>231338</v>
      </c>
      <c r="E16" s="11">
        <v>0.2</v>
      </c>
      <c r="F16" s="12">
        <v>1372</v>
      </c>
      <c r="G16" s="13">
        <v>3.7900000000000003E-2</v>
      </c>
      <c r="H16" s="11">
        <v>3000</v>
      </c>
      <c r="I16" s="11">
        <v>447</v>
      </c>
      <c r="J16" s="11">
        <v>2000</v>
      </c>
      <c r="L16" s="11">
        <f t="shared" si="0"/>
        <v>628</v>
      </c>
      <c r="N16" s="11" t="s">
        <v>73</v>
      </c>
      <c r="P16" s="11">
        <v>3000</v>
      </c>
      <c r="R16" s="11">
        <f t="shared" si="1"/>
        <v>9.0776266761189248</v>
      </c>
      <c r="S16" s="11">
        <f t="shared" si="2"/>
        <v>49267.600000000006</v>
      </c>
      <c r="T16" s="11">
        <f t="shared" si="3"/>
        <v>7014.1681600000002</v>
      </c>
      <c r="U16" s="11">
        <f t="shared" si="4"/>
        <v>13985.831839999999</v>
      </c>
      <c r="V16" s="11">
        <f t="shared" si="5"/>
        <v>9.6390833333333337</v>
      </c>
      <c r="W16" s="11">
        <f t="shared" si="6"/>
        <v>0.28387483538877473</v>
      </c>
      <c r="X16" s="11" t="s">
        <v>76</v>
      </c>
    </row>
    <row r="17" spans="1:24" ht="17" thickTop="1" x14ac:dyDescent="0.2">
      <c r="A17" t="s">
        <v>78</v>
      </c>
      <c r="B17" s="2" t="s">
        <v>77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73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79</v>
      </c>
    </row>
    <row r="18" spans="1:24" x14ac:dyDescent="0.2">
      <c r="A18" t="s">
        <v>81</v>
      </c>
      <c r="B18" s="2" t="s">
        <v>80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82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83</v>
      </c>
    </row>
    <row r="19" spans="1:24" s="18" customFormat="1" ht="17" thickBot="1" x14ac:dyDescent="0.25">
      <c r="A19" s="18" t="s">
        <v>84</v>
      </c>
      <c r="B19" s="18" t="s">
        <v>85</v>
      </c>
      <c r="D19" s="18">
        <v>281990</v>
      </c>
      <c r="E19" s="18">
        <v>0.2</v>
      </c>
      <c r="F19" s="18">
        <v>1577</v>
      </c>
      <c r="G19" s="18">
        <v>3.7900000000000003E-2</v>
      </c>
      <c r="H19" s="18">
        <v>3000</v>
      </c>
      <c r="I19" s="18">
        <v>5210</v>
      </c>
      <c r="J19" s="18">
        <v>2300</v>
      </c>
      <c r="L19" s="18">
        <f t="shared" si="0"/>
        <v>723</v>
      </c>
      <c r="N19" s="18" t="s">
        <v>82</v>
      </c>
      <c r="P19" s="18">
        <v>3000</v>
      </c>
      <c r="R19" s="18">
        <f t="shared" si="1"/>
        <v>8.7237136068654912</v>
      </c>
      <c r="S19" s="18">
        <f t="shared" si="2"/>
        <v>59398</v>
      </c>
      <c r="T19" s="18">
        <f t="shared" si="3"/>
        <v>8549.9368000000013</v>
      </c>
      <c r="U19" s="18">
        <f t="shared" si="4"/>
        <v>16050.063199999999</v>
      </c>
      <c r="V19" s="18">
        <f t="shared" si="5"/>
        <v>10.217028985507246</v>
      </c>
      <c r="W19" s="18">
        <f t="shared" si="6"/>
        <v>0.27021218222835786</v>
      </c>
      <c r="X19" s="18" t="s">
        <v>72</v>
      </c>
    </row>
    <row r="20" spans="1:24" s="11" customFormat="1" ht="18" thickTop="1" thickBot="1" x14ac:dyDescent="0.25">
      <c r="A20" s="11" t="s">
        <v>86</v>
      </c>
      <c r="B20" s="11" t="s">
        <v>87</v>
      </c>
      <c r="D20" s="12">
        <v>249900</v>
      </c>
      <c r="E20" s="11">
        <v>0.2</v>
      </c>
      <c r="F20" s="12">
        <v>1491</v>
      </c>
      <c r="G20" s="13">
        <v>3.7900000000000003E-2</v>
      </c>
      <c r="H20" s="11">
        <v>3000</v>
      </c>
      <c r="I20" s="11">
        <v>5410</v>
      </c>
      <c r="J20" s="11">
        <v>1850</v>
      </c>
      <c r="L20" s="11">
        <f t="shared" si="0"/>
        <v>359</v>
      </c>
      <c r="N20" s="11" t="s">
        <v>82</v>
      </c>
      <c r="P20" s="11">
        <v>3000</v>
      </c>
      <c r="R20" s="11">
        <f t="shared" si="1"/>
        <v>7.6830732292917165</v>
      </c>
      <c r="S20" s="11">
        <f t="shared" si="2"/>
        <v>52980</v>
      </c>
      <c r="T20" s="11">
        <f t="shared" si="3"/>
        <v>7576.9680000000008</v>
      </c>
      <c r="U20" s="11">
        <f t="shared" si="4"/>
        <v>11623.031999999999</v>
      </c>
      <c r="V20" s="11">
        <f t="shared" si="5"/>
        <v>11.256756756756756</v>
      </c>
      <c r="W20" s="11">
        <f t="shared" si="6"/>
        <v>0.21938527746319364</v>
      </c>
      <c r="X20" s="11" t="s">
        <v>88</v>
      </c>
    </row>
    <row r="21" spans="1:24" s="11" customFormat="1" ht="18" thickTop="1" thickBot="1" x14ac:dyDescent="0.25">
      <c r="A21" s="11" t="s">
        <v>90</v>
      </c>
      <c r="B21" s="11" t="s">
        <v>89</v>
      </c>
      <c r="D21" s="12">
        <v>225490</v>
      </c>
      <c r="E21" s="11">
        <v>0.2</v>
      </c>
      <c r="F21" s="12">
        <v>1192</v>
      </c>
      <c r="G21" s="13">
        <v>3.7900000000000003E-2</v>
      </c>
      <c r="H21" s="11">
        <v>3000</v>
      </c>
      <c r="I21" s="11">
        <v>645</v>
      </c>
      <c r="J21" s="11">
        <v>1500</v>
      </c>
      <c r="K21" s="11">
        <v>1500</v>
      </c>
      <c r="L21" s="11">
        <f t="shared" si="0"/>
        <v>308</v>
      </c>
      <c r="N21" s="11" t="s">
        <v>91</v>
      </c>
      <c r="P21" s="11">
        <v>3000</v>
      </c>
      <c r="R21" s="11">
        <f t="shared" si="1"/>
        <v>6.6521796975475631</v>
      </c>
      <c r="S21" s="11">
        <f t="shared" si="2"/>
        <v>48098</v>
      </c>
      <c r="T21" s="11">
        <f t="shared" si="3"/>
        <v>6836.8568000000005</v>
      </c>
      <c r="U21" s="11">
        <f t="shared" si="4"/>
        <v>8163.1431999999995</v>
      </c>
      <c r="V21" s="11">
        <f t="shared" si="5"/>
        <v>12.527222222222223</v>
      </c>
      <c r="W21" s="11">
        <f t="shared" si="6"/>
        <v>0.16971897376190276</v>
      </c>
      <c r="X21" s="11" t="s">
        <v>94</v>
      </c>
    </row>
    <row r="22" spans="1:24" s="18" customFormat="1" ht="18" thickTop="1" thickBot="1" x14ac:dyDescent="0.25">
      <c r="A22" s="18" t="s">
        <v>93</v>
      </c>
      <c r="B22" s="18" t="s">
        <v>92</v>
      </c>
      <c r="D22" s="18">
        <v>281990</v>
      </c>
      <c r="E22" s="18">
        <v>0.2</v>
      </c>
      <c r="F22" s="18">
        <v>1578</v>
      </c>
      <c r="G22" s="18">
        <v>3.7900000000000003E-2</v>
      </c>
      <c r="H22" s="18">
        <v>3000</v>
      </c>
      <c r="I22" s="18" t="s">
        <v>95</v>
      </c>
      <c r="J22" s="18">
        <v>2150</v>
      </c>
      <c r="L22" s="18">
        <f t="shared" si="0"/>
        <v>572</v>
      </c>
      <c r="N22" s="18" t="s">
        <v>82</v>
      </c>
      <c r="P22" s="18">
        <v>3000</v>
      </c>
      <c r="R22" s="18">
        <f t="shared" si="1"/>
        <v>8.0853930990460654</v>
      </c>
      <c r="S22" s="18">
        <f t="shared" si="2"/>
        <v>59398</v>
      </c>
      <c r="T22" s="18">
        <f t="shared" si="3"/>
        <v>8549.9368000000013</v>
      </c>
      <c r="U22" s="18">
        <f t="shared" si="4"/>
        <v>14250.063199999999</v>
      </c>
      <c r="V22" s="18">
        <f t="shared" si="5"/>
        <v>10.92984496124031</v>
      </c>
      <c r="W22" s="18">
        <f t="shared" si="6"/>
        <v>0.23990813158692209</v>
      </c>
    </row>
    <row r="23" spans="1:24" s="11" customFormat="1" ht="18" thickTop="1" thickBot="1" x14ac:dyDescent="0.25">
      <c r="A23" s="11" t="s">
        <v>97</v>
      </c>
      <c r="B23" s="11" t="s">
        <v>96</v>
      </c>
      <c r="D23" s="12">
        <v>285000</v>
      </c>
      <c r="E23" s="11">
        <v>0.2</v>
      </c>
      <c r="F23" s="12">
        <v>1681</v>
      </c>
      <c r="G23" s="13">
        <v>3.7900000000000003E-2</v>
      </c>
      <c r="H23" s="11">
        <v>3000</v>
      </c>
      <c r="I23" s="11" t="s">
        <v>98</v>
      </c>
      <c r="J23" s="11">
        <v>2300</v>
      </c>
      <c r="L23" s="11">
        <f t="shared" si="0"/>
        <v>619</v>
      </c>
      <c r="N23" s="11" t="s">
        <v>73</v>
      </c>
      <c r="P23" s="11">
        <v>3000</v>
      </c>
      <c r="R23" s="11">
        <f t="shared" si="1"/>
        <v>8.6315789473684212</v>
      </c>
      <c r="S23" s="11">
        <f t="shared" si="2"/>
        <v>60000</v>
      </c>
      <c r="T23" s="11">
        <f t="shared" si="3"/>
        <v>8641.2000000000007</v>
      </c>
      <c r="U23" s="11">
        <f t="shared" si="4"/>
        <v>15958.8</v>
      </c>
      <c r="V23" s="11">
        <f t="shared" si="5"/>
        <v>10.326086956521738</v>
      </c>
      <c r="W23" s="11">
        <f t="shared" si="6"/>
        <v>0.26597999999999999</v>
      </c>
      <c r="X23" s="11" t="s">
        <v>99</v>
      </c>
    </row>
    <row r="24" spans="1:24" s="11" customFormat="1" ht="18" thickTop="1" thickBot="1" x14ac:dyDescent="0.25">
      <c r="A24" s="11" t="s">
        <v>100</v>
      </c>
      <c r="B24" s="15" t="s">
        <v>237</v>
      </c>
      <c r="D24" s="12">
        <v>286257</v>
      </c>
      <c r="E24" s="11">
        <v>0.2</v>
      </c>
      <c r="F24" s="12">
        <v>1624</v>
      </c>
      <c r="G24" s="13">
        <v>3.7900000000000003E-2</v>
      </c>
      <c r="H24" s="11">
        <v>3000</v>
      </c>
      <c r="I24" s="11" t="s">
        <v>101</v>
      </c>
      <c r="J24" s="11">
        <v>2100</v>
      </c>
      <c r="K24" s="11">
        <v>1750</v>
      </c>
      <c r="L24" s="11">
        <f t="shared" si="0"/>
        <v>476</v>
      </c>
      <c r="N24" s="11" t="s">
        <v>102</v>
      </c>
      <c r="P24" s="11">
        <v>3000</v>
      </c>
      <c r="R24" s="11">
        <f t="shared" si="1"/>
        <v>7.7552688667875369</v>
      </c>
      <c r="S24" s="11">
        <f t="shared" si="2"/>
        <v>60251.4</v>
      </c>
      <c r="T24" s="11">
        <f t="shared" si="3"/>
        <v>8679.3122400000011</v>
      </c>
      <c r="U24" s="11">
        <f t="shared" si="4"/>
        <v>13520.687759999999</v>
      </c>
      <c r="V24" s="11">
        <f t="shared" si="5"/>
        <v>11.359404761904761</v>
      </c>
      <c r="W24" s="11">
        <f t="shared" si="6"/>
        <v>0.22440454097332177</v>
      </c>
      <c r="X24" s="11" t="s">
        <v>103</v>
      </c>
    </row>
    <row r="25" spans="1:24" ht="17" thickTop="1" x14ac:dyDescent="0.2">
      <c r="A25" t="s">
        <v>105</v>
      </c>
      <c r="B25" s="2" t="s">
        <v>104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106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107</v>
      </c>
    </row>
    <row r="26" spans="1:24" ht="17" thickBot="1" x14ac:dyDescent="0.25">
      <c r="A26" t="s">
        <v>108</v>
      </c>
      <c r="B26" s="2" t="s">
        <v>109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106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110</v>
      </c>
    </row>
    <row r="27" spans="1:24" s="11" customFormat="1" ht="18" thickTop="1" thickBot="1" x14ac:dyDescent="0.25">
      <c r="A27" s="11" t="s">
        <v>111</v>
      </c>
      <c r="B27" s="11" t="s">
        <v>112</v>
      </c>
      <c r="D27" s="12">
        <v>328496</v>
      </c>
      <c r="E27" s="11">
        <v>0.2</v>
      </c>
      <c r="F27" s="12">
        <v>2133</v>
      </c>
      <c r="G27" s="13">
        <v>3.7900000000000003E-2</v>
      </c>
      <c r="H27" s="11">
        <v>3000</v>
      </c>
      <c r="I27" s="11">
        <v>898</v>
      </c>
      <c r="J27" s="11">
        <v>2150</v>
      </c>
      <c r="L27" s="11">
        <f t="shared" si="0"/>
        <v>17</v>
      </c>
      <c r="N27" s="11" t="s">
        <v>113</v>
      </c>
      <c r="P27" s="11">
        <v>3000</v>
      </c>
      <c r="R27" s="11">
        <f t="shared" si="1"/>
        <v>6.9407237835468321</v>
      </c>
      <c r="S27" s="11">
        <f t="shared" si="2"/>
        <v>68699.199999999997</v>
      </c>
      <c r="T27" s="11">
        <f t="shared" si="3"/>
        <v>9959.9987199999996</v>
      </c>
      <c r="U27" s="11">
        <f t="shared" si="4"/>
        <v>12840.00128</v>
      </c>
      <c r="V27" s="11">
        <f t="shared" si="5"/>
        <v>12.732403100775194</v>
      </c>
      <c r="W27" s="11">
        <f t="shared" si="6"/>
        <v>0.1869017583901996</v>
      </c>
      <c r="X27" s="11" t="s">
        <v>114</v>
      </c>
    </row>
    <row r="28" spans="1:24" s="11" customFormat="1" ht="18" thickTop="1" thickBot="1" x14ac:dyDescent="0.25">
      <c r="A28" s="11" t="s">
        <v>115</v>
      </c>
      <c r="B28" s="11" t="s">
        <v>116</v>
      </c>
      <c r="D28" s="12">
        <v>347776</v>
      </c>
      <c r="E28" s="11">
        <v>0.2</v>
      </c>
      <c r="F28" s="12">
        <v>2126</v>
      </c>
      <c r="G28" s="13">
        <v>3.7900000000000003E-2</v>
      </c>
      <c r="H28" s="11">
        <v>3000</v>
      </c>
      <c r="I28" s="11">
        <v>777</v>
      </c>
      <c r="J28" s="11">
        <v>2250</v>
      </c>
      <c r="K28" s="11">
        <v>1790</v>
      </c>
      <c r="L28" s="11">
        <f t="shared" si="0"/>
        <v>124</v>
      </c>
      <c r="N28" s="11" t="s">
        <v>117</v>
      </c>
      <c r="P28" s="11">
        <v>3000</v>
      </c>
      <c r="R28" s="11">
        <f t="shared" si="1"/>
        <v>6.900993743099006</v>
      </c>
      <c r="S28" s="11">
        <f t="shared" si="2"/>
        <v>72555.199999999997</v>
      </c>
      <c r="T28" s="11">
        <f t="shared" si="3"/>
        <v>10544.56832</v>
      </c>
      <c r="U28" s="11">
        <f t="shared" si="4"/>
        <v>13455.43168</v>
      </c>
      <c r="V28" s="11">
        <f t="shared" si="5"/>
        <v>12.880592592592592</v>
      </c>
      <c r="W28" s="11">
        <f t="shared" si="6"/>
        <v>0.18545096257745827</v>
      </c>
      <c r="X28" s="11" t="s">
        <v>118</v>
      </c>
    </row>
    <row r="29" spans="1:24" s="18" customFormat="1" ht="17" thickTop="1" x14ac:dyDescent="0.2">
      <c r="A29" s="18" t="s">
        <v>119</v>
      </c>
      <c r="B29" s="18" t="s">
        <v>120</v>
      </c>
      <c r="D29" s="18">
        <v>307045</v>
      </c>
      <c r="E29" s="18">
        <v>0.2</v>
      </c>
      <c r="F29" s="18">
        <v>1834</v>
      </c>
      <c r="G29" s="18">
        <v>3.7900000000000003E-2</v>
      </c>
      <c r="H29" s="18">
        <v>3000</v>
      </c>
      <c r="I29" s="18">
        <v>345</v>
      </c>
      <c r="J29" s="18">
        <v>2400</v>
      </c>
      <c r="L29" s="18">
        <f t="shared" si="0"/>
        <v>566</v>
      </c>
      <c r="N29" s="18" t="s">
        <v>121</v>
      </c>
      <c r="P29" s="18">
        <v>3000</v>
      </c>
      <c r="R29" s="18">
        <f t="shared" si="1"/>
        <v>8.4026771320164801</v>
      </c>
      <c r="S29" s="18">
        <f t="shared" si="2"/>
        <v>64409</v>
      </c>
      <c r="T29" s="18">
        <f t="shared" si="3"/>
        <v>9309.6044000000002</v>
      </c>
      <c r="U29" s="18">
        <f t="shared" si="4"/>
        <v>16490.3956</v>
      </c>
      <c r="V29" s="18">
        <f t="shared" si="5"/>
        <v>10.661284722222222</v>
      </c>
      <c r="W29" s="18">
        <f t="shared" si="6"/>
        <v>0.25602626341039297</v>
      </c>
      <c r="X29" s="18" t="s">
        <v>122</v>
      </c>
    </row>
    <row r="30" spans="1:24" s="18" customFormat="1" ht="17" thickBot="1" x14ac:dyDescent="0.25">
      <c r="A30" s="18" t="s">
        <v>123</v>
      </c>
      <c r="B30" s="18" t="s">
        <v>92</v>
      </c>
      <c r="D30" s="18">
        <v>315000</v>
      </c>
      <c r="E30" s="18">
        <v>0.2</v>
      </c>
      <c r="F30" s="18">
        <v>1851</v>
      </c>
      <c r="G30" s="18">
        <v>3.7900000000000003E-2</v>
      </c>
      <c r="H30" s="18">
        <v>3000</v>
      </c>
      <c r="I30" s="18">
        <v>9210</v>
      </c>
      <c r="J30" s="18">
        <v>2300</v>
      </c>
      <c r="L30" s="18">
        <f t="shared" si="0"/>
        <v>449</v>
      </c>
      <c r="N30" s="18" t="s">
        <v>124</v>
      </c>
      <c r="P30" s="18">
        <v>3000</v>
      </c>
      <c r="R30" s="18">
        <f t="shared" si="1"/>
        <v>7.8095238095238093</v>
      </c>
      <c r="S30" s="18">
        <f t="shared" si="2"/>
        <v>66000</v>
      </c>
      <c r="T30" s="18">
        <f t="shared" si="3"/>
        <v>9550.8000000000011</v>
      </c>
      <c r="U30" s="18">
        <f t="shared" si="4"/>
        <v>15049.199999999999</v>
      </c>
      <c r="V30" s="18">
        <f t="shared" si="5"/>
        <v>11.413043478260869</v>
      </c>
      <c r="W30" s="18">
        <f t="shared" si="6"/>
        <v>0.22801818181818181</v>
      </c>
      <c r="X30" s="18" t="s">
        <v>125</v>
      </c>
    </row>
    <row r="31" spans="1:24" s="11" customFormat="1" ht="18" thickTop="1" thickBot="1" x14ac:dyDescent="0.25">
      <c r="A31" s="11" t="s">
        <v>126</v>
      </c>
      <c r="B31" s="11" t="s">
        <v>127</v>
      </c>
      <c r="D31" s="12">
        <v>439000</v>
      </c>
      <c r="E31" s="11">
        <v>0.2</v>
      </c>
      <c r="F31" s="12">
        <v>2618</v>
      </c>
      <c r="G31" s="13">
        <v>3.7900000000000003E-2</v>
      </c>
      <c r="H31" s="11">
        <v>3000</v>
      </c>
      <c r="I31" s="11">
        <v>988</v>
      </c>
      <c r="J31" s="11">
        <v>2350</v>
      </c>
      <c r="K31" s="11">
        <v>2650</v>
      </c>
      <c r="L31" s="11">
        <f t="shared" si="0"/>
        <v>-268</v>
      </c>
      <c r="N31" s="11" t="s">
        <v>128</v>
      </c>
      <c r="P31" s="11">
        <v>3000</v>
      </c>
      <c r="R31" s="11">
        <f t="shared" si="1"/>
        <v>5.7403189066059221</v>
      </c>
      <c r="S31" s="11">
        <f t="shared" si="2"/>
        <v>90800</v>
      </c>
      <c r="T31" s="11">
        <f t="shared" si="3"/>
        <v>13310.480000000001</v>
      </c>
      <c r="U31" s="11">
        <f t="shared" si="4"/>
        <v>11889.519999999999</v>
      </c>
      <c r="V31" s="11">
        <f t="shared" si="5"/>
        <v>15.567375886524824</v>
      </c>
      <c r="W31" s="11">
        <f t="shared" si="6"/>
        <v>0.13094185022026431</v>
      </c>
      <c r="X31" s="11" t="s">
        <v>129</v>
      </c>
    </row>
    <row r="32" spans="1:24" s="11" customFormat="1" ht="18" thickTop="1" thickBot="1" x14ac:dyDescent="0.25">
      <c r="A32" s="11" t="s">
        <v>130</v>
      </c>
      <c r="B32" s="11" t="s">
        <v>131</v>
      </c>
      <c r="D32" s="12">
        <v>336252</v>
      </c>
      <c r="E32" s="11">
        <v>0.2</v>
      </c>
      <c r="F32" s="12">
        <v>1899</v>
      </c>
      <c r="G32" s="13">
        <v>3.7900000000000003E-2</v>
      </c>
      <c r="H32" s="11">
        <v>3000</v>
      </c>
      <c r="I32" s="11">
        <v>545</v>
      </c>
      <c r="J32" s="11">
        <v>2050</v>
      </c>
      <c r="K32" s="11">
        <v>1975</v>
      </c>
      <c r="L32" s="11">
        <f t="shared" si="0"/>
        <v>151</v>
      </c>
      <c r="N32" s="11" t="s">
        <v>121</v>
      </c>
      <c r="P32" s="11">
        <v>3000</v>
      </c>
      <c r="R32" s="11">
        <f t="shared" si="1"/>
        <v>6.4237536133614075</v>
      </c>
      <c r="S32" s="11">
        <f t="shared" si="2"/>
        <v>70250.400000000009</v>
      </c>
      <c r="T32" s="11">
        <f t="shared" si="3"/>
        <v>10195.16064</v>
      </c>
      <c r="U32" s="11">
        <f t="shared" si="4"/>
        <v>11404.83936</v>
      </c>
      <c r="V32" s="11">
        <f t="shared" si="5"/>
        <v>13.668780487804877</v>
      </c>
      <c r="W32" s="11">
        <f t="shared" si="6"/>
        <v>0.16234554337057153</v>
      </c>
      <c r="X32" s="11" t="s">
        <v>132</v>
      </c>
    </row>
    <row r="33" spans="1:24" s="11" customFormat="1" ht="18" thickTop="1" thickBot="1" x14ac:dyDescent="0.25">
      <c r="A33" s="11" t="s">
        <v>133</v>
      </c>
      <c r="B33" s="11" t="s">
        <v>134</v>
      </c>
      <c r="D33" s="12">
        <v>298179</v>
      </c>
      <c r="E33" s="11">
        <v>0.2</v>
      </c>
      <c r="F33" s="12">
        <v>1793</v>
      </c>
      <c r="G33" s="13">
        <v>3.7900000000000003E-2</v>
      </c>
      <c r="H33" s="11">
        <v>3000</v>
      </c>
      <c r="I33" s="11">
        <v>514</v>
      </c>
      <c r="J33" s="11">
        <v>2050</v>
      </c>
      <c r="K33" s="11">
        <v>1800</v>
      </c>
      <c r="L33" s="11">
        <f t="shared" si="0"/>
        <v>257</v>
      </c>
      <c r="N33" s="11" t="s">
        <v>121</v>
      </c>
      <c r="P33" s="11">
        <v>3000</v>
      </c>
      <c r="R33" s="11">
        <f t="shared" si="1"/>
        <v>7.2439709033835378</v>
      </c>
      <c r="S33" s="11">
        <f t="shared" si="2"/>
        <v>62635.8</v>
      </c>
      <c r="T33" s="11">
        <f t="shared" si="3"/>
        <v>9040.7872800000005</v>
      </c>
      <c r="U33" s="11">
        <f t="shared" si="4"/>
        <v>12559.21272</v>
      </c>
      <c r="V33" s="11">
        <f t="shared" si="5"/>
        <v>12.12109756097561</v>
      </c>
      <c r="W33" s="11">
        <f t="shared" si="6"/>
        <v>0.20051173162951538</v>
      </c>
      <c r="X33" s="11" t="s">
        <v>135</v>
      </c>
    </row>
    <row r="34" spans="1:24" s="8" customFormat="1" ht="17" thickTop="1" thickBot="1" x14ac:dyDescent="0.25">
      <c r="A34" s="8" t="s">
        <v>136</v>
      </c>
      <c r="B34" s="8" t="s">
        <v>137</v>
      </c>
      <c r="D34" s="9">
        <v>379298</v>
      </c>
      <c r="E34" s="8">
        <v>0.2</v>
      </c>
      <c r="F34" s="9">
        <v>2250</v>
      </c>
      <c r="G34" s="14">
        <v>3.7900000000000003E-2</v>
      </c>
      <c r="H34" s="8">
        <v>3000</v>
      </c>
      <c r="I34" s="8">
        <v>767</v>
      </c>
      <c r="J34" s="8">
        <v>2250</v>
      </c>
      <c r="K34" s="8">
        <v>2250</v>
      </c>
      <c r="L34" s="8">
        <f t="shared" si="0"/>
        <v>0</v>
      </c>
      <c r="N34" s="8" t="s">
        <v>138</v>
      </c>
      <c r="P34" s="8">
        <v>3000</v>
      </c>
      <c r="R34" s="8">
        <f t="shared" si="1"/>
        <v>6.3274786579417768</v>
      </c>
      <c r="S34" s="8">
        <f t="shared" si="2"/>
        <v>78859.600000000006</v>
      </c>
      <c r="T34" s="8">
        <f t="shared" si="3"/>
        <v>11500.315360000002</v>
      </c>
      <c r="U34" s="8">
        <f t="shared" si="4"/>
        <v>12499.684639999998</v>
      </c>
      <c r="V34" s="8">
        <f t="shared" si="5"/>
        <v>14.048074074074075</v>
      </c>
      <c r="W34" s="8">
        <f t="shared" si="6"/>
        <v>0.15850555468199176</v>
      </c>
      <c r="X34" s="8" t="s">
        <v>139</v>
      </c>
    </row>
    <row r="35" spans="1:24" s="11" customFormat="1" ht="18" thickTop="1" thickBot="1" x14ac:dyDescent="0.25">
      <c r="A35" s="11" t="s">
        <v>140</v>
      </c>
      <c r="B35" s="11" t="s">
        <v>141</v>
      </c>
      <c r="D35" s="12">
        <v>369900</v>
      </c>
      <c r="E35" s="11">
        <v>0.2</v>
      </c>
      <c r="F35" s="12">
        <v>2094</v>
      </c>
      <c r="G35" s="13">
        <v>3.7900000000000003E-2</v>
      </c>
      <c r="H35" s="11">
        <v>3000</v>
      </c>
      <c r="I35" s="11">
        <v>423</v>
      </c>
      <c r="J35" s="11">
        <v>2300</v>
      </c>
      <c r="K35" s="11">
        <v>1950</v>
      </c>
      <c r="L35" s="11">
        <f t="shared" ref="L35:L85" si="7">J35-F35</f>
        <v>206</v>
      </c>
      <c r="N35" s="11" t="s">
        <v>142</v>
      </c>
      <c r="P35" s="11">
        <v>3000</v>
      </c>
      <c r="R35" s="11">
        <f t="shared" si="1"/>
        <v>6.6504460665044602</v>
      </c>
      <c r="S35" s="11">
        <f t="shared" si="2"/>
        <v>76980</v>
      </c>
      <c r="T35" s="11">
        <f t="shared" si="3"/>
        <v>11215.368</v>
      </c>
      <c r="U35" s="11">
        <f t="shared" si="4"/>
        <v>13384.632</v>
      </c>
      <c r="V35" s="11">
        <f t="shared" si="5"/>
        <v>13.402173913043478</v>
      </c>
      <c r="W35" s="11">
        <f t="shared" si="6"/>
        <v>0.17387155105222135</v>
      </c>
      <c r="X35" s="11" t="s">
        <v>196</v>
      </c>
    </row>
    <row r="36" spans="1:24" s="11" customFormat="1" ht="18" thickTop="1" thickBot="1" x14ac:dyDescent="0.25">
      <c r="A36" s="11" t="s">
        <v>144</v>
      </c>
      <c r="B36" s="11" t="s">
        <v>143</v>
      </c>
      <c r="D36" s="12">
        <v>320000</v>
      </c>
      <c r="E36" s="11">
        <v>0.2</v>
      </c>
      <c r="F36" s="12">
        <v>1821</v>
      </c>
      <c r="G36" s="13">
        <v>3.7900000000000003E-2</v>
      </c>
      <c r="H36" s="11">
        <v>3000</v>
      </c>
      <c r="I36" s="11">
        <v>533</v>
      </c>
      <c r="J36" s="11">
        <v>2100</v>
      </c>
      <c r="K36" s="11">
        <v>1900</v>
      </c>
      <c r="L36" s="11">
        <f t="shared" si="7"/>
        <v>279</v>
      </c>
      <c r="N36" s="11" t="s">
        <v>142</v>
      </c>
      <c r="P36" s="11">
        <v>3000</v>
      </c>
      <c r="R36" s="11">
        <f t="shared" si="1"/>
        <v>6.9375</v>
      </c>
      <c r="S36" s="11">
        <f t="shared" si="2"/>
        <v>67000</v>
      </c>
      <c r="T36" s="11">
        <f t="shared" si="3"/>
        <v>9702.4000000000015</v>
      </c>
      <c r="U36" s="11">
        <f t="shared" si="4"/>
        <v>12497.599999999999</v>
      </c>
      <c r="V36" s="11">
        <f t="shared" si="5"/>
        <v>12.698412698412698</v>
      </c>
      <c r="W36" s="11">
        <f t="shared" si="6"/>
        <v>0.18653134328358206</v>
      </c>
      <c r="X36" s="11" t="s">
        <v>195</v>
      </c>
    </row>
    <row r="37" spans="1:24" s="11" customFormat="1" ht="18" thickTop="1" thickBot="1" x14ac:dyDescent="0.25">
      <c r="A37" s="11" t="s">
        <v>145</v>
      </c>
      <c r="B37" s="11" t="s">
        <v>146</v>
      </c>
      <c r="D37" s="12">
        <v>250309</v>
      </c>
      <c r="E37" s="11">
        <v>0.2</v>
      </c>
      <c r="F37" s="12">
        <v>1487</v>
      </c>
      <c r="G37" s="13">
        <v>3.7900000000000003E-2</v>
      </c>
      <c r="H37" s="11">
        <v>3000</v>
      </c>
      <c r="I37" s="11" t="s">
        <v>147</v>
      </c>
      <c r="J37" s="11">
        <v>1850</v>
      </c>
      <c r="K37" s="11">
        <v>1750</v>
      </c>
      <c r="L37" s="11">
        <f t="shared" si="7"/>
        <v>363</v>
      </c>
      <c r="N37" s="11" t="s">
        <v>149</v>
      </c>
      <c r="P37" s="11">
        <v>3000</v>
      </c>
      <c r="R37" s="11">
        <f t="shared" si="1"/>
        <v>7.6705192382215586</v>
      </c>
      <c r="S37" s="11">
        <f t="shared" si="2"/>
        <v>53061.8</v>
      </c>
      <c r="T37" s="11">
        <f t="shared" si="3"/>
        <v>7589.3688800000009</v>
      </c>
      <c r="U37" s="11">
        <f t="shared" si="4"/>
        <v>11610.631119999998</v>
      </c>
      <c r="V37" s="11">
        <f t="shared" si="5"/>
        <v>11.275180180180181</v>
      </c>
      <c r="W37" s="11">
        <f t="shared" si="6"/>
        <v>0.21881336705501883</v>
      </c>
      <c r="X37" s="11" t="s">
        <v>148</v>
      </c>
    </row>
    <row r="38" spans="1:24" ht="18" thickTop="1" thickBot="1" x14ac:dyDescent="0.25">
      <c r="A38" t="s">
        <v>150</v>
      </c>
      <c r="B38" s="2" t="s">
        <v>151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152</v>
      </c>
      <c r="J38">
        <v>2300</v>
      </c>
      <c r="L38">
        <f t="shared" si="7"/>
        <v>-241</v>
      </c>
      <c r="N38" t="s">
        <v>102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4" s="11" customFormat="1" ht="18" thickTop="1" thickBot="1" x14ac:dyDescent="0.25">
      <c r="A39" s="11" t="s">
        <v>153</v>
      </c>
      <c r="B39" s="11" t="s">
        <v>154</v>
      </c>
      <c r="D39" s="12">
        <v>224000</v>
      </c>
      <c r="E39" s="11">
        <v>0.2</v>
      </c>
      <c r="F39" s="12">
        <v>1343</v>
      </c>
      <c r="G39" s="13">
        <v>3.7900000000000003E-2</v>
      </c>
      <c r="H39" s="11">
        <v>3000</v>
      </c>
      <c r="I39" s="11" t="s">
        <v>155</v>
      </c>
      <c r="J39" s="11">
        <v>2200</v>
      </c>
      <c r="K39" s="11">
        <v>1650</v>
      </c>
      <c r="L39" s="11">
        <f t="shared" si="7"/>
        <v>857</v>
      </c>
      <c r="N39" s="11" t="s">
        <v>43</v>
      </c>
      <c r="P39" s="11">
        <v>3000</v>
      </c>
      <c r="R39" s="11">
        <f t="shared" si="1"/>
        <v>10.446428571428571</v>
      </c>
      <c r="S39" s="11">
        <f t="shared" si="2"/>
        <v>47800</v>
      </c>
      <c r="T39" s="11">
        <f t="shared" si="3"/>
        <v>6791.68</v>
      </c>
      <c r="U39" s="11">
        <f t="shared" si="4"/>
        <v>16608.32</v>
      </c>
      <c r="V39" s="11">
        <f t="shared" si="5"/>
        <v>8.4848484848484844</v>
      </c>
      <c r="W39" s="11">
        <f t="shared" si="6"/>
        <v>0.34745439330543931</v>
      </c>
      <c r="X39" s="11" t="s">
        <v>156</v>
      </c>
    </row>
    <row r="40" spans="1:24" s="11" customFormat="1" ht="18" thickTop="1" thickBot="1" x14ac:dyDescent="0.25">
      <c r="A40" s="11" t="s">
        <v>157</v>
      </c>
      <c r="B40" s="11" t="s">
        <v>158</v>
      </c>
      <c r="D40" s="12">
        <v>290000</v>
      </c>
      <c r="E40" s="11">
        <v>0.2</v>
      </c>
      <c r="F40" s="12"/>
      <c r="G40" s="13">
        <v>3.7900000000000003E-2</v>
      </c>
      <c r="H40" s="11">
        <v>3000</v>
      </c>
      <c r="I40" s="11">
        <v>878</v>
      </c>
      <c r="L40">
        <f t="shared" si="7"/>
        <v>0</v>
      </c>
      <c r="N40" s="11" t="s">
        <v>162</v>
      </c>
      <c r="P40" s="11">
        <v>3000</v>
      </c>
      <c r="R40" s="11">
        <f t="shared" si="1"/>
        <v>-1.0344827586206897</v>
      </c>
      <c r="S40" s="11">
        <f t="shared" si="2"/>
        <v>61000</v>
      </c>
      <c r="T40" s="11">
        <f t="shared" si="3"/>
        <v>8792.8000000000011</v>
      </c>
      <c r="U40" s="11">
        <f t="shared" si="4"/>
        <v>-11792.800000000001</v>
      </c>
      <c r="V40" s="11" t="e">
        <f t="shared" si="5"/>
        <v>#DIV/0!</v>
      </c>
      <c r="W40" s="11">
        <f t="shared" si="6"/>
        <v>-0.19332459016393444</v>
      </c>
      <c r="X40" s="11" t="s">
        <v>159</v>
      </c>
    </row>
    <row r="41" spans="1:24" s="11" customFormat="1" ht="18" thickTop="1" thickBot="1" x14ac:dyDescent="0.25">
      <c r="A41" s="11" t="s">
        <v>160</v>
      </c>
      <c r="B41" s="11" t="s">
        <v>161</v>
      </c>
      <c r="D41" s="12">
        <v>326094</v>
      </c>
      <c r="E41" s="11">
        <v>0.2</v>
      </c>
      <c r="F41" s="12"/>
      <c r="G41" s="13">
        <v>3.7900000000000003E-2</v>
      </c>
      <c r="H41" s="11">
        <v>3000</v>
      </c>
      <c r="I41" s="11">
        <v>745</v>
      </c>
      <c r="L41">
        <f t="shared" si="7"/>
        <v>0</v>
      </c>
      <c r="N41" s="11" t="s">
        <v>163</v>
      </c>
      <c r="P41" s="11">
        <v>3000</v>
      </c>
      <c r="R41" s="11">
        <f t="shared" si="1"/>
        <v>-0.91998012842922594</v>
      </c>
      <c r="S41" s="11">
        <f t="shared" si="2"/>
        <v>68218.8</v>
      </c>
      <c r="T41" s="11">
        <f t="shared" si="3"/>
        <v>9887.1700800000017</v>
      </c>
      <c r="U41" s="11">
        <f t="shared" si="4"/>
        <v>-12887.170080000002</v>
      </c>
      <c r="V41" s="11" t="e">
        <f t="shared" si="5"/>
        <v>#DIV/0!</v>
      </c>
      <c r="W41" s="11">
        <f t="shared" si="6"/>
        <v>-0.18890936340129116</v>
      </c>
      <c r="X41" s="11" t="s">
        <v>159</v>
      </c>
    </row>
    <row r="42" spans="1:24" s="24" customFormat="1" ht="17" thickTop="1" x14ac:dyDescent="0.2">
      <c r="A42" s="24" t="s">
        <v>164</v>
      </c>
      <c r="B42" s="24" t="s">
        <v>165</v>
      </c>
      <c r="D42" s="25">
        <v>287000</v>
      </c>
      <c r="E42" s="24">
        <v>0.2</v>
      </c>
      <c r="F42" s="25">
        <v>1671</v>
      </c>
      <c r="G42" s="26">
        <v>3.7900000000000003E-2</v>
      </c>
      <c r="H42" s="24">
        <v>3000</v>
      </c>
      <c r="I42" s="24">
        <v>445</v>
      </c>
      <c r="J42" s="24">
        <v>2200</v>
      </c>
      <c r="K42" s="24">
        <v>1850</v>
      </c>
      <c r="L42" s="24">
        <f t="shared" si="7"/>
        <v>529</v>
      </c>
      <c r="N42" s="24" t="s">
        <v>73</v>
      </c>
      <c r="P42" s="24">
        <v>3000</v>
      </c>
      <c r="R42" s="24">
        <f t="shared" si="1"/>
        <v>8.1533101045296164</v>
      </c>
      <c r="S42" s="24">
        <f t="shared" si="2"/>
        <v>60400</v>
      </c>
      <c r="T42" s="24">
        <f t="shared" si="3"/>
        <v>8701.84</v>
      </c>
      <c r="U42" s="24">
        <f t="shared" si="4"/>
        <v>14698.16</v>
      </c>
      <c r="V42" s="24">
        <f t="shared" si="5"/>
        <v>10.871212121212121</v>
      </c>
      <c r="W42" s="24">
        <f t="shared" si="6"/>
        <v>0.24334701986754967</v>
      </c>
      <c r="X42" s="24" t="s">
        <v>166</v>
      </c>
    </row>
    <row r="43" spans="1:24" s="21" customFormat="1" x14ac:dyDescent="0.2">
      <c r="A43" s="21" t="s">
        <v>167</v>
      </c>
      <c r="B43" s="21" t="s">
        <v>168</v>
      </c>
      <c r="D43" s="22">
        <v>249990</v>
      </c>
      <c r="E43" s="21">
        <v>0.2</v>
      </c>
      <c r="F43" s="22">
        <v>1479</v>
      </c>
      <c r="G43" s="23">
        <v>3.7900000000000003E-2</v>
      </c>
      <c r="H43" s="21">
        <v>3000</v>
      </c>
      <c r="I43" s="21">
        <v>445</v>
      </c>
      <c r="J43" s="21">
        <v>2100</v>
      </c>
      <c r="K43" s="21">
        <v>1650</v>
      </c>
      <c r="L43" s="21">
        <f t="shared" si="7"/>
        <v>621</v>
      </c>
      <c r="N43" s="21" t="s">
        <v>73</v>
      </c>
      <c r="P43" s="21">
        <v>3000</v>
      </c>
      <c r="R43" s="21">
        <f t="shared" si="1"/>
        <v>8.8803552142085689</v>
      </c>
      <c r="S43" s="21">
        <f t="shared" si="2"/>
        <v>52998</v>
      </c>
      <c r="T43" s="21">
        <f t="shared" si="3"/>
        <v>7579.6968000000006</v>
      </c>
      <c r="U43" s="21">
        <f t="shared" si="4"/>
        <v>14620.303199999998</v>
      </c>
      <c r="V43" s="21">
        <f t="shared" si="5"/>
        <v>9.920238095238096</v>
      </c>
      <c r="W43" s="21">
        <f t="shared" si="6"/>
        <v>0.27586518736556093</v>
      </c>
      <c r="X43" s="21" t="s">
        <v>169</v>
      </c>
    </row>
    <row r="44" spans="1:24" s="8" customFormat="1" thickBot="1" x14ac:dyDescent="0.25">
      <c r="A44" s="8" t="s">
        <v>170</v>
      </c>
      <c r="B44" s="8" t="s">
        <v>171</v>
      </c>
      <c r="D44" s="9">
        <v>337432</v>
      </c>
      <c r="E44" s="8">
        <v>0.2</v>
      </c>
      <c r="F44" s="9">
        <v>2106</v>
      </c>
      <c r="G44" s="14">
        <v>3.7900000000000003E-2</v>
      </c>
      <c r="H44" s="8">
        <v>3000</v>
      </c>
      <c r="I44" s="8">
        <v>777</v>
      </c>
      <c r="J44" s="8">
        <v>2200</v>
      </c>
      <c r="L44" s="8">
        <f t="shared" si="7"/>
        <v>94</v>
      </c>
      <c r="N44" s="8" t="s">
        <v>172</v>
      </c>
      <c r="P44" s="8">
        <v>3000</v>
      </c>
      <c r="R44" s="8">
        <f t="shared" si="1"/>
        <v>6.9347305531188503</v>
      </c>
      <c r="S44" s="8">
        <f t="shared" si="2"/>
        <v>70486.400000000009</v>
      </c>
      <c r="T44" s="8">
        <f t="shared" si="3"/>
        <v>10230.938239999999</v>
      </c>
      <c r="U44" s="8">
        <f t="shared" si="4"/>
        <v>13169.061760000001</v>
      </c>
      <c r="V44" s="8">
        <f t="shared" si="5"/>
        <v>12.781515151515151</v>
      </c>
      <c r="W44" s="8">
        <f t="shared" si="6"/>
        <v>0.18683124347391836</v>
      </c>
      <c r="X44" s="8" t="s">
        <v>173</v>
      </c>
    </row>
    <row r="45" spans="1:24" s="11" customFormat="1" ht="18" thickTop="1" thickBot="1" x14ac:dyDescent="0.25">
      <c r="A45" s="11" t="s">
        <v>174</v>
      </c>
      <c r="B45" s="11" t="s">
        <v>175</v>
      </c>
      <c r="D45" s="12">
        <v>329998</v>
      </c>
      <c r="E45" s="11">
        <v>0.2</v>
      </c>
      <c r="F45" s="12">
        <v>1879</v>
      </c>
      <c r="G45" s="13">
        <v>3.7900000000000003E-2</v>
      </c>
      <c r="H45" s="11">
        <v>3000</v>
      </c>
      <c r="I45" s="11">
        <v>668</v>
      </c>
      <c r="J45" s="11">
        <v>2200</v>
      </c>
      <c r="K45" s="11">
        <v>1895</v>
      </c>
      <c r="L45" s="11">
        <f t="shared" si="7"/>
        <v>321</v>
      </c>
      <c r="N45" s="11" t="s">
        <v>176</v>
      </c>
      <c r="P45" s="11">
        <v>3000</v>
      </c>
      <c r="R45" s="11">
        <f t="shared" si="1"/>
        <v>7.0909520663761603</v>
      </c>
      <c r="S45" s="11">
        <f t="shared" si="2"/>
        <v>68999.600000000006</v>
      </c>
      <c r="T45" s="11">
        <f t="shared" si="3"/>
        <v>10005.539360000002</v>
      </c>
      <c r="U45" s="11">
        <f t="shared" si="4"/>
        <v>13394.460639999998</v>
      </c>
      <c r="V45" s="11">
        <f t="shared" si="5"/>
        <v>12.499924242424242</v>
      </c>
      <c r="W45" s="11">
        <f t="shared" si="6"/>
        <v>0.1941237433260482</v>
      </c>
    </row>
    <row r="46" spans="1:24" s="18" customFormat="1" ht="17" thickTop="1" x14ac:dyDescent="0.2">
      <c r="A46" s="18" t="s">
        <v>178</v>
      </c>
      <c r="B46" s="29" t="s">
        <v>177</v>
      </c>
      <c r="D46" s="18">
        <v>357068</v>
      </c>
      <c r="E46" s="18">
        <v>0.2</v>
      </c>
      <c r="F46" s="18">
        <v>2076</v>
      </c>
      <c r="G46" s="18">
        <v>3.7900000000000003E-2</v>
      </c>
      <c r="H46" s="18">
        <v>3000</v>
      </c>
      <c r="I46" s="18">
        <v>777</v>
      </c>
      <c r="L46" s="18">
        <f t="shared" si="7"/>
        <v>-2076</v>
      </c>
      <c r="N46" s="18" t="s">
        <v>179</v>
      </c>
      <c r="P46" s="18">
        <v>3000</v>
      </c>
      <c r="R46" s="18">
        <f t="shared" si="1"/>
        <v>-0.8401761009107509</v>
      </c>
      <c r="S46" s="18">
        <f t="shared" si="2"/>
        <v>74413.600000000006</v>
      </c>
      <c r="T46" s="18">
        <f t="shared" si="3"/>
        <v>10826.301760000002</v>
      </c>
      <c r="U46" s="18">
        <f t="shared" si="4"/>
        <v>-13826.301760000002</v>
      </c>
      <c r="V46" s="18" t="e">
        <f t="shared" si="5"/>
        <v>#DIV/0!</v>
      </c>
      <c r="W46" s="18">
        <f t="shared" si="6"/>
        <v>-0.1858034251803434</v>
      </c>
      <c r="X46" s="18" t="s">
        <v>180</v>
      </c>
    </row>
    <row r="47" spans="1:24" x14ac:dyDescent="0.2">
      <c r="A47" t="s">
        <v>181</v>
      </c>
      <c r="B47" s="2" t="s">
        <v>182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>
        <v>577</v>
      </c>
      <c r="J47">
        <v>2150</v>
      </c>
      <c r="K47">
        <v>1650</v>
      </c>
      <c r="L47">
        <f t="shared" si="7"/>
        <v>401</v>
      </c>
      <c r="N47" t="s">
        <v>183</v>
      </c>
      <c r="P47">
        <v>3000</v>
      </c>
      <c r="R47">
        <f t="shared" si="1"/>
        <v>7.9809297783191742</v>
      </c>
      <c r="S47">
        <f t="shared" si="2"/>
        <v>60136.200000000004</v>
      </c>
      <c r="T47">
        <f t="shared" si="3"/>
        <v>8661.8479200000002</v>
      </c>
      <c r="U47">
        <f t="shared" si="4"/>
        <v>14138.15208</v>
      </c>
      <c r="V47">
        <f t="shared" si="5"/>
        <v>11.072906976744186</v>
      </c>
      <c r="W47">
        <f t="shared" si="6"/>
        <v>0.23510218603769442</v>
      </c>
      <c r="X47" t="s">
        <v>184</v>
      </c>
    </row>
    <row r="48" spans="1:24" s="24" customFormat="1" ht="17" thickBot="1" x14ac:dyDescent="0.25">
      <c r="A48" s="24" t="s">
        <v>186</v>
      </c>
      <c r="B48" s="24" t="s">
        <v>185</v>
      </c>
      <c r="D48" s="25">
        <v>374999</v>
      </c>
      <c r="E48" s="24">
        <v>0.2</v>
      </c>
      <c r="F48" s="25">
        <v>2621</v>
      </c>
      <c r="G48" s="26">
        <v>3.7900000000000003E-2</v>
      </c>
      <c r="H48" s="24">
        <v>3000</v>
      </c>
      <c r="I48" s="24">
        <v>745</v>
      </c>
      <c r="J48" s="24">
        <v>2350</v>
      </c>
      <c r="K48" s="24">
        <v>1950</v>
      </c>
      <c r="L48" s="24">
        <f t="shared" si="7"/>
        <v>-271</v>
      </c>
      <c r="N48" s="24" t="s">
        <v>163</v>
      </c>
      <c r="P48" s="24">
        <v>3000</v>
      </c>
      <c r="R48" s="24">
        <f t="shared" si="1"/>
        <v>6.7200179200477868</v>
      </c>
      <c r="S48" s="24">
        <f t="shared" si="2"/>
        <v>77999.8</v>
      </c>
      <c r="T48" s="24">
        <f t="shared" si="3"/>
        <v>11369.969680000002</v>
      </c>
      <c r="U48" s="24">
        <f t="shared" si="4"/>
        <v>13830.030319999998</v>
      </c>
      <c r="V48" s="24">
        <f t="shared" si="5"/>
        <v>13.297836879432625</v>
      </c>
      <c r="W48" s="24">
        <f t="shared" si="6"/>
        <v>0.17730853566291194</v>
      </c>
      <c r="X48" s="24" t="s">
        <v>187</v>
      </c>
    </row>
    <row r="49" spans="1:24" s="11" customFormat="1" ht="18" thickTop="1" thickBot="1" x14ac:dyDescent="0.25">
      <c r="A49" s="11" t="s">
        <v>188</v>
      </c>
      <c r="B49" s="11" t="s">
        <v>189</v>
      </c>
      <c r="D49" s="12">
        <v>329950</v>
      </c>
      <c r="E49" s="11">
        <v>0.2</v>
      </c>
      <c r="F49" s="12">
        <v>1878</v>
      </c>
      <c r="G49" s="13">
        <v>3.7900000000000003E-2</v>
      </c>
      <c r="H49" s="11">
        <v>3000</v>
      </c>
      <c r="I49" s="11">
        <v>745</v>
      </c>
      <c r="J49" s="11">
        <v>2200</v>
      </c>
      <c r="K49" s="11">
        <v>2000</v>
      </c>
      <c r="L49" s="11">
        <f t="shared" si="7"/>
        <v>322</v>
      </c>
      <c r="N49" s="11" t="s">
        <v>163</v>
      </c>
      <c r="P49" s="11">
        <v>3000</v>
      </c>
      <c r="R49" s="11">
        <f t="shared" si="1"/>
        <v>7.0919836338839222</v>
      </c>
      <c r="S49" s="11">
        <f t="shared" si="2"/>
        <v>68990</v>
      </c>
      <c r="T49" s="11">
        <f t="shared" si="3"/>
        <v>10004.084000000001</v>
      </c>
      <c r="U49" s="11">
        <f t="shared" si="4"/>
        <v>13395.915999999999</v>
      </c>
      <c r="V49" s="11">
        <f t="shared" si="5"/>
        <v>12.498106060606061</v>
      </c>
      <c r="W49" s="11">
        <f t="shared" si="6"/>
        <v>0.19417185099289752</v>
      </c>
      <c r="X49" s="11" t="s">
        <v>190</v>
      </c>
    </row>
    <row r="50" spans="1:24" s="18" customFormat="1" ht="17" thickTop="1" x14ac:dyDescent="0.2">
      <c r="A50" s="18" t="s">
        <v>193</v>
      </c>
      <c r="B50" s="18" t="s">
        <v>191</v>
      </c>
      <c r="D50" s="18">
        <v>272789</v>
      </c>
      <c r="E50" s="18">
        <v>0.2</v>
      </c>
      <c r="F50" s="18">
        <v>1611</v>
      </c>
      <c r="G50" s="18">
        <v>3.7900000000000003E-2</v>
      </c>
      <c r="H50" s="18">
        <v>3000</v>
      </c>
      <c r="I50" s="18">
        <v>777</v>
      </c>
      <c r="J50" s="18">
        <v>2250</v>
      </c>
      <c r="L50" s="18">
        <f t="shared" si="7"/>
        <v>639</v>
      </c>
      <c r="N50" s="18" t="s">
        <v>192</v>
      </c>
      <c r="P50" s="18">
        <v>3000</v>
      </c>
      <c r="R50" s="18">
        <f t="shared" si="1"/>
        <v>8.7980087173603039</v>
      </c>
      <c r="S50" s="18">
        <f t="shared" si="2"/>
        <v>57557.8</v>
      </c>
      <c r="T50" s="18">
        <f t="shared" si="3"/>
        <v>8270.962480000002</v>
      </c>
      <c r="U50" s="18">
        <f t="shared" si="4"/>
        <v>15729.037519999998</v>
      </c>
      <c r="V50" s="18">
        <f t="shared" si="5"/>
        <v>10.103296296296296</v>
      </c>
      <c r="W50" s="18">
        <f t="shared" si="6"/>
        <v>0.27327377905340366</v>
      </c>
      <c r="X50" s="18" t="s">
        <v>194</v>
      </c>
    </row>
    <row r="51" spans="1:24" s="8" customFormat="1" thickBot="1" x14ac:dyDescent="0.25">
      <c r="A51" s="8" t="s">
        <v>197</v>
      </c>
      <c r="C51" s="8" t="s">
        <v>198</v>
      </c>
      <c r="D51" s="8">
        <v>219900</v>
      </c>
      <c r="E51" s="8">
        <v>0.2</v>
      </c>
      <c r="F51" s="8">
        <v>1458</v>
      </c>
      <c r="G51" s="8">
        <v>3.7900000000000003E-2</v>
      </c>
      <c r="H51" s="8">
        <v>3000</v>
      </c>
      <c r="I51" s="8">
        <v>434</v>
      </c>
      <c r="J51" s="8">
        <v>1650</v>
      </c>
      <c r="L51" s="8">
        <f t="shared" si="7"/>
        <v>192</v>
      </c>
      <c r="N51" s="8" t="s">
        <v>73</v>
      </c>
      <c r="P51" s="8">
        <v>3000</v>
      </c>
      <c r="R51" s="8">
        <f t="shared" si="1"/>
        <v>7.6398362892223739</v>
      </c>
      <c r="S51" s="8">
        <f t="shared" si="2"/>
        <v>46980</v>
      </c>
      <c r="T51" s="8">
        <f t="shared" si="3"/>
        <v>6667.3680000000004</v>
      </c>
      <c r="U51" s="8">
        <f t="shared" si="4"/>
        <v>10132.632</v>
      </c>
      <c r="V51" s="8">
        <f t="shared" si="5"/>
        <v>11.106060606060606</v>
      </c>
      <c r="W51" s="8">
        <f t="shared" si="6"/>
        <v>0.21567969348659002</v>
      </c>
      <c r="X51" s="8" t="s">
        <v>199</v>
      </c>
    </row>
    <row r="52" spans="1:24" s="11" customFormat="1" ht="18" thickTop="1" thickBot="1" x14ac:dyDescent="0.25">
      <c r="A52" s="11" t="s">
        <v>200</v>
      </c>
      <c r="C52" s="11" t="s">
        <v>201</v>
      </c>
      <c r="D52" s="11">
        <v>215990</v>
      </c>
      <c r="E52" s="11">
        <v>0.2</v>
      </c>
      <c r="F52" s="11">
        <v>1327</v>
      </c>
      <c r="G52" s="11">
        <v>3.7900000000000003E-2</v>
      </c>
      <c r="H52" s="11">
        <v>3000</v>
      </c>
      <c r="I52" s="11">
        <v>534</v>
      </c>
      <c r="J52" s="11">
        <v>1650</v>
      </c>
      <c r="L52" s="11">
        <f t="shared" si="7"/>
        <v>323</v>
      </c>
      <c r="N52" s="11" t="s">
        <v>73</v>
      </c>
      <c r="P52" s="11">
        <v>3000</v>
      </c>
      <c r="R52" s="11">
        <f t="shared" si="1"/>
        <v>7.7781378767535534</v>
      </c>
      <c r="S52" s="11">
        <f t="shared" si="2"/>
        <v>46198</v>
      </c>
      <c r="T52" s="11">
        <f t="shared" si="3"/>
        <v>6548.8168000000005</v>
      </c>
      <c r="U52" s="11">
        <f t="shared" si="4"/>
        <v>10251.183199999999</v>
      </c>
      <c r="V52" s="11">
        <f t="shared" si="5"/>
        <v>10.908585858585859</v>
      </c>
      <c r="W52" s="11">
        <f t="shared" si="6"/>
        <v>0.22189668816831895</v>
      </c>
      <c r="X52" s="11" t="s">
        <v>202</v>
      </c>
    </row>
    <row r="53" spans="1:24" s="11" customFormat="1" ht="18" thickTop="1" thickBot="1" x14ac:dyDescent="0.25">
      <c r="A53" s="11" t="s">
        <v>203</v>
      </c>
      <c r="C53" s="11" t="s">
        <v>204</v>
      </c>
      <c r="D53" s="12">
        <v>234900</v>
      </c>
      <c r="E53" s="11">
        <v>0.2</v>
      </c>
      <c r="F53" s="11">
        <v>1608</v>
      </c>
      <c r="G53" s="11">
        <v>3.7900000000000003E-2</v>
      </c>
      <c r="H53" s="11">
        <v>3000</v>
      </c>
      <c r="I53" s="11">
        <v>645</v>
      </c>
      <c r="J53" s="11">
        <v>1650</v>
      </c>
      <c r="L53" s="11">
        <f t="shared" si="7"/>
        <v>42</v>
      </c>
      <c r="N53" s="11" t="s">
        <v>192</v>
      </c>
      <c r="P53" s="11">
        <v>3000</v>
      </c>
      <c r="R53" s="11">
        <f t="shared" si="1"/>
        <v>7.1519795657726695</v>
      </c>
      <c r="S53" s="11">
        <f t="shared" si="2"/>
        <v>49980</v>
      </c>
      <c r="T53" s="11">
        <f t="shared" si="3"/>
        <v>7122.1680000000006</v>
      </c>
      <c r="U53" s="11">
        <f t="shared" si="4"/>
        <v>9677.8319999999985</v>
      </c>
      <c r="V53" s="11">
        <f t="shared" si="5"/>
        <v>11.863636363636363</v>
      </c>
      <c r="W53" s="11">
        <f t="shared" si="6"/>
        <v>0.19363409363745496</v>
      </c>
      <c r="X53" s="11" t="s">
        <v>205</v>
      </c>
    </row>
    <row r="54" spans="1:24" s="11" customFormat="1" ht="18" thickTop="1" thickBot="1" x14ac:dyDescent="0.25">
      <c r="A54" s="11" t="s">
        <v>206</v>
      </c>
      <c r="C54" s="11" t="s">
        <v>207</v>
      </c>
      <c r="D54" s="12">
        <v>243900</v>
      </c>
      <c r="E54" s="11">
        <v>0.2</v>
      </c>
      <c r="F54" s="11">
        <v>1630</v>
      </c>
      <c r="G54" s="11">
        <v>3.7900000000000003E-2</v>
      </c>
      <c r="H54" s="11">
        <v>3000</v>
      </c>
      <c r="I54" s="11">
        <v>445</v>
      </c>
      <c r="J54" s="11">
        <v>1700</v>
      </c>
      <c r="L54" s="11">
        <f t="shared" si="7"/>
        <v>70</v>
      </c>
      <c r="N54" s="11" t="s">
        <v>73</v>
      </c>
      <c r="P54" s="11">
        <v>3000</v>
      </c>
      <c r="R54" s="11">
        <f t="shared" si="1"/>
        <v>7.1340713407134073</v>
      </c>
      <c r="S54" s="11">
        <f t="shared" si="2"/>
        <v>51780</v>
      </c>
      <c r="T54" s="11">
        <f t="shared" si="3"/>
        <v>7395.0480000000007</v>
      </c>
      <c r="U54" s="11">
        <f t="shared" si="4"/>
        <v>10004.951999999999</v>
      </c>
      <c r="V54" s="11">
        <f t="shared" si="5"/>
        <v>11.955882352941176</v>
      </c>
      <c r="W54" s="11">
        <f t="shared" si="6"/>
        <v>0.19322039397450752</v>
      </c>
    </row>
    <row r="55" spans="1:24" s="11" customFormat="1" ht="18" thickTop="1" thickBot="1" x14ac:dyDescent="0.25">
      <c r="A55" s="11" t="s">
        <v>208</v>
      </c>
      <c r="C55" s="11" t="s">
        <v>209</v>
      </c>
      <c r="D55" s="12">
        <v>229750</v>
      </c>
      <c r="E55" s="11">
        <v>0.2</v>
      </c>
      <c r="F55" s="11">
        <v>1607</v>
      </c>
      <c r="G55" s="11">
        <v>3.7900000000000003E-2</v>
      </c>
      <c r="H55" s="11">
        <v>3000</v>
      </c>
      <c r="I55" s="11">
        <v>645</v>
      </c>
      <c r="J55" s="11">
        <v>1850</v>
      </c>
      <c r="L55" s="11">
        <f t="shared" si="7"/>
        <v>243</v>
      </c>
      <c r="N55" s="11" t="s">
        <v>192</v>
      </c>
      <c r="P55" s="11">
        <v>3000</v>
      </c>
      <c r="R55" s="11">
        <f t="shared" si="1"/>
        <v>8.3569096844396089</v>
      </c>
      <c r="S55" s="11">
        <f t="shared" si="2"/>
        <v>48950</v>
      </c>
      <c r="T55" s="11">
        <f t="shared" si="3"/>
        <v>6966.02</v>
      </c>
      <c r="U55" s="11">
        <f t="shared" si="4"/>
        <v>12233.98</v>
      </c>
      <c r="V55" s="11">
        <f t="shared" si="5"/>
        <v>10.349099099099099</v>
      </c>
      <c r="W55" s="11">
        <f t="shared" si="6"/>
        <v>0.24992808988764045</v>
      </c>
      <c r="X55" s="11" t="s">
        <v>210</v>
      </c>
    </row>
    <row r="56" spans="1:24" ht="17" thickTop="1" x14ac:dyDescent="0.2">
      <c r="A56" t="s">
        <v>211</v>
      </c>
      <c r="C56" s="2" t="s">
        <v>212</v>
      </c>
      <c r="D56" s="1">
        <v>379000</v>
      </c>
      <c r="E56">
        <v>0.2</v>
      </c>
      <c r="F56">
        <v>2792</v>
      </c>
      <c r="G56">
        <v>3.7900000000000003E-2</v>
      </c>
      <c r="H56">
        <v>3000</v>
      </c>
      <c r="I56">
        <v>545</v>
      </c>
      <c r="J56">
        <v>2200</v>
      </c>
      <c r="L56">
        <f t="shared" si="7"/>
        <v>-592</v>
      </c>
      <c r="N56" t="s">
        <v>121</v>
      </c>
      <c r="P56">
        <v>3000</v>
      </c>
      <c r="R56">
        <f t="shared" si="1"/>
        <v>6.1741424802110814</v>
      </c>
      <c r="S56">
        <f t="shared" si="2"/>
        <v>78800</v>
      </c>
      <c r="T56">
        <f t="shared" si="3"/>
        <v>11491.28</v>
      </c>
      <c r="U56">
        <f t="shared" si="4"/>
        <v>11908.72</v>
      </c>
      <c r="V56">
        <f t="shared" si="5"/>
        <v>14.356060606060606</v>
      </c>
      <c r="W56">
        <f t="shared" si="6"/>
        <v>0.15112588832487309</v>
      </c>
      <c r="X56" t="s">
        <v>236</v>
      </c>
    </row>
    <row r="57" spans="1:24" s="24" customFormat="1" x14ac:dyDescent="0.2">
      <c r="A57" s="24" t="s">
        <v>213</v>
      </c>
      <c r="C57" s="24" t="s">
        <v>214</v>
      </c>
      <c r="D57" s="25">
        <v>264000</v>
      </c>
      <c r="E57" s="24">
        <v>0.2</v>
      </c>
      <c r="F57" s="24">
        <v>1769</v>
      </c>
      <c r="G57" s="24">
        <v>3.7900000000000003E-2</v>
      </c>
      <c r="H57" s="24">
        <v>3000</v>
      </c>
      <c r="I57" s="24">
        <v>445</v>
      </c>
      <c r="J57" s="24">
        <v>2200</v>
      </c>
      <c r="L57" s="24">
        <f t="shared" si="7"/>
        <v>431</v>
      </c>
      <c r="N57" s="24" t="s">
        <v>73</v>
      </c>
      <c r="P57" s="24">
        <v>3000</v>
      </c>
      <c r="R57" s="24">
        <f t="shared" si="1"/>
        <v>8.8636363636363633</v>
      </c>
      <c r="S57" s="24">
        <f t="shared" si="2"/>
        <v>55800</v>
      </c>
      <c r="T57" s="24">
        <f t="shared" si="3"/>
        <v>8004.4800000000005</v>
      </c>
      <c r="U57" s="24">
        <f t="shared" si="4"/>
        <v>15395.52</v>
      </c>
      <c r="V57" s="24">
        <f t="shared" si="5"/>
        <v>10</v>
      </c>
      <c r="W57" s="24">
        <f t="shared" si="6"/>
        <v>0.27590537634408602</v>
      </c>
      <c r="X57" s="24" t="s">
        <v>215</v>
      </c>
    </row>
    <row r="58" spans="1:24" s="8" customFormat="1" ht="15" x14ac:dyDescent="0.2">
      <c r="A58" s="8" t="s">
        <v>238</v>
      </c>
      <c r="C58" s="8" t="s">
        <v>239</v>
      </c>
      <c r="D58" s="8">
        <v>218500</v>
      </c>
      <c r="E58" s="8">
        <v>0.2</v>
      </c>
      <c r="F58" s="16">
        <v>1447</v>
      </c>
      <c r="G58" s="8">
        <v>3.7900000000000003E-2</v>
      </c>
      <c r="H58" s="8">
        <v>3000</v>
      </c>
      <c r="I58" s="16">
        <v>556</v>
      </c>
      <c r="J58" s="16">
        <v>1550</v>
      </c>
      <c r="L58" s="8">
        <f t="shared" si="7"/>
        <v>103</v>
      </c>
      <c r="N58" s="16" t="s">
        <v>73</v>
      </c>
      <c r="P58" s="8">
        <v>3000</v>
      </c>
      <c r="R58" s="8">
        <f t="shared" si="1"/>
        <v>7.139588100686499</v>
      </c>
      <c r="S58" s="8">
        <f t="shared" si="2"/>
        <v>46700</v>
      </c>
      <c r="T58" s="8">
        <f t="shared" si="3"/>
        <v>6624.920000000001</v>
      </c>
      <c r="U58" s="8">
        <f t="shared" si="4"/>
        <v>8975.0799999999981</v>
      </c>
      <c r="V58" s="8">
        <f t="shared" si="5"/>
        <v>11.74731182795699</v>
      </c>
      <c r="W58" s="8">
        <f t="shared" si="6"/>
        <v>0.19218586723768732</v>
      </c>
      <c r="X58" s="8" t="s">
        <v>240</v>
      </c>
    </row>
    <row r="59" spans="1:24" s="8" customFormat="1" ht="15" x14ac:dyDescent="0.2">
      <c r="A59" s="8" t="s">
        <v>242</v>
      </c>
      <c r="C59" s="8" t="s">
        <v>241</v>
      </c>
      <c r="D59" s="9">
        <v>270000</v>
      </c>
      <c r="E59" s="8">
        <v>0.2</v>
      </c>
      <c r="F59" s="8">
        <v>1690</v>
      </c>
      <c r="G59" s="8">
        <v>3.7900000000000003E-2</v>
      </c>
      <c r="H59" s="8">
        <v>3000</v>
      </c>
      <c r="I59" s="8">
        <v>476</v>
      </c>
      <c r="J59" s="8">
        <v>2050</v>
      </c>
      <c r="L59" s="8">
        <f t="shared" si="7"/>
        <v>360</v>
      </c>
      <c r="N59" s="8" t="s">
        <v>243</v>
      </c>
      <c r="P59" s="8">
        <v>3000</v>
      </c>
      <c r="R59" s="8">
        <f t="shared" si="1"/>
        <v>8</v>
      </c>
      <c r="S59" s="8">
        <f t="shared" si="2"/>
        <v>57000</v>
      </c>
      <c r="T59" s="8">
        <f t="shared" si="3"/>
        <v>8186.4000000000005</v>
      </c>
      <c r="U59" s="8">
        <f t="shared" si="4"/>
        <v>13413.599999999999</v>
      </c>
      <c r="V59" s="8">
        <f t="shared" si="5"/>
        <v>10.975609756097562</v>
      </c>
      <c r="W59" s="8">
        <f t="shared" si="6"/>
        <v>0.23532631578947366</v>
      </c>
      <c r="X59" s="8" t="s">
        <v>244</v>
      </c>
    </row>
    <row r="60" spans="1:24" s="8" customFormat="1" ht="15" x14ac:dyDescent="0.2">
      <c r="A60" s="8" t="s">
        <v>246</v>
      </c>
      <c r="C60" s="8" t="s">
        <v>245</v>
      </c>
      <c r="D60" s="9">
        <v>279900</v>
      </c>
      <c r="E60" s="8">
        <v>0.2</v>
      </c>
      <c r="F60" s="9">
        <v>1779</v>
      </c>
      <c r="G60" s="8">
        <v>3.7900000000000003E-2</v>
      </c>
      <c r="H60" s="8">
        <v>3000</v>
      </c>
      <c r="I60" s="8">
        <v>1779</v>
      </c>
      <c r="J60" s="8">
        <v>2100</v>
      </c>
      <c r="L60" s="8">
        <f t="shared" si="7"/>
        <v>321</v>
      </c>
      <c r="N60" s="8" t="s">
        <v>243</v>
      </c>
      <c r="P60" s="8">
        <v>3000</v>
      </c>
      <c r="R60" s="8">
        <f t="shared" si="1"/>
        <v>7.931404072883173</v>
      </c>
      <c r="S60" s="8">
        <f t="shared" si="2"/>
        <v>58980</v>
      </c>
      <c r="T60" s="8">
        <f t="shared" si="3"/>
        <v>8486.5680000000011</v>
      </c>
      <c r="U60" s="8">
        <f t="shared" si="4"/>
        <v>13713.431999999999</v>
      </c>
      <c r="V60" s="8">
        <f t="shared" si="5"/>
        <v>11.107142857142858</v>
      </c>
      <c r="W60" s="8">
        <f t="shared" si="6"/>
        <v>0.23250986775178026</v>
      </c>
    </row>
    <row r="61" spans="1:24" s="18" customFormat="1" x14ac:dyDescent="0.2">
      <c r="A61" s="17" t="s">
        <v>248</v>
      </c>
      <c r="C61" s="29" t="s">
        <v>247</v>
      </c>
      <c r="D61" s="18">
        <v>318990</v>
      </c>
      <c r="E61" s="18">
        <v>0.2</v>
      </c>
      <c r="F61" s="18">
        <v>2037</v>
      </c>
      <c r="G61" s="18">
        <v>3.7900000000000003E-2</v>
      </c>
      <c r="H61" s="18">
        <v>3000</v>
      </c>
      <c r="I61" s="18">
        <v>577</v>
      </c>
      <c r="J61" s="18">
        <v>2150</v>
      </c>
      <c r="L61" s="18">
        <f t="shared" si="7"/>
        <v>113</v>
      </c>
      <c r="N61" s="18" t="s">
        <v>249</v>
      </c>
      <c r="P61" s="18">
        <v>3000</v>
      </c>
      <c r="R61" s="18">
        <f t="shared" si="1"/>
        <v>7.1475594846233426</v>
      </c>
      <c r="S61" s="18">
        <f t="shared" si="2"/>
        <v>66798</v>
      </c>
      <c r="T61" s="18">
        <f t="shared" si="3"/>
        <v>9671.7768000000015</v>
      </c>
      <c r="U61" s="18">
        <f t="shared" si="4"/>
        <v>13128.223199999999</v>
      </c>
      <c r="V61" s="18">
        <f t="shared" si="5"/>
        <v>12.363953488372093</v>
      </c>
      <c r="W61" s="18">
        <f t="shared" si="6"/>
        <v>0.1965361717416689</v>
      </c>
    </row>
    <row r="62" spans="1:24" s="8" customFormat="1" ht="15" x14ac:dyDescent="0.2">
      <c r="A62" s="8" t="s">
        <v>250</v>
      </c>
      <c r="C62" s="8" t="s">
        <v>251</v>
      </c>
      <c r="D62" s="9">
        <v>349900</v>
      </c>
      <c r="E62" s="8">
        <v>0.2</v>
      </c>
      <c r="F62" s="8">
        <v>2021</v>
      </c>
      <c r="G62" s="8">
        <v>3.7900000000000003E-2</v>
      </c>
      <c r="H62" s="8">
        <v>3000</v>
      </c>
      <c r="I62" s="8">
        <v>514</v>
      </c>
      <c r="J62" s="8">
        <v>2200</v>
      </c>
      <c r="L62" s="8">
        <f t="shared" si="7"/>
        <v>179</v>
      </c>
      <c r="N62" s="8" t="s">
        <v>252</v>
      </c>
      <c r="P62" s="8">
        <v>3000</v>
      </c>
      <c r="R62" s="8">
        <f t="shared" si="1"/>
        <v>6.6876250357244924</v>
      </c>
      <c r="S62" s="8">
        <f t="shared" si="2"/>
        <v>72980</v>
      </c>
      <c r="T62" s="8">
        <f t="shared" si="3"/>
        <v>10608.968000000001</v>
      </c>
      <c r="U62" s="8">
        <f t="shared" si="4"/>
        <v>12791.031999999999</v>
      </c>
      <c r="V62" s="8">
        <f t="shared" si="5"/>
        <v>13.253787878787879</v>
      </c>
      <c r="W62" s="8">
        <f t="shared" si="6"/>
        <v>0.17526763496848449</v>
      </c>
    </row>
    <row r="63" spans="1:24" s="8" customFormat="1" ht="15" x14ac:dyDescent="0.2">
      <c r="A63" s="8" t="s">
        <v>253</v>
      </c>
      <c r="C63" s="8" t="s">
        <v>254</v>
      </c>
      <c r="D63" s="9">
        <v>269900</v>
      </c>
      <c r="E63" s="8">
        <v>0.2</v>
      </c>
      <c r="F63" s="8">
        <v>1610</v>
      </c>
      <c r="G63" s="8">
        <v>3.7900000000000003E-2</v>
      </c>
      <c r="H63" s="8">
        <v>3000</v>
      </c>
      <c r="I63" s="8">
        <v>877</v>
      </c>
      <c r="J63" s="8">
        <v>1650</v>
      </c>
      <c r="L63" s="8">
        <f t="shared" si="7"/>
        <v>40</v>
      </c>
      <c r="N63" s="8" t="s">
        <v>117</v>
      </c>
      <c r="P63" s="8">
        <v>3000</v>
      </c>
      <c r="R63" s="8">
        <f t="shared" si="1"/>
        <v>6.2245276028158578</v>
      </c>
      <c r="S63" s="8">
        <f t="shared" si="2"/>
        <v>56980</v>
      </c>
      <c r="T63" s="8">
        <f t="shared" si="3"/>
        <v>8183.3680000000004</v>
      </c>
      <c r="U63" s="8">
        <f t="shared" si="4"/>
        <v>8616.6319999999996</v>
      </c>
      <c r="V63" s="8">
        <f t="shared" si="5"/>
        <v>13.631313131313131</v>
      </c>
      <c r="W63" s="8">
        <f t="shared" si="6"/>
        <v>0.15122204282204282</v>
      </c>
      <c r="X63" s="8" t="s">
        <v>240</v>
      </c>
    </row>
    <row r="64" spans="1:24" s="8" customFormat="1" ht="15" x14ac:dyDescent="0.2">
      <c r="A64" s="8" t="s">
        <v>255</v>
      </c>
      <c r="C64" s="8" t="s">
        <v>256</v>
      </c>
      <c r="D64" s="9">
        <v>274900</v>
      </c>
      <c r="E64" s="8">
        <v>0.2</v>
      </c>
      <c r="F64" s="8">
        <v>1725</v>
      </c>
      <c r="G64" s="8">
        <v>3.7900000000000003E-2</v>
      </c>
      <c r="H64" s="8">
        <v>3000</v>
      </c>
      <c r="I64" s="8">
        <v>877</v>
      </c>
      <c r="J64" s="8">
        <v>1700</v>
      </c>
      <c r="L64" s="8">
        <f t="shared" si="7"/>
        <v>-25</v>
      </c>
      <c r="N64" s="8" t="s">
        <v>117</v>
      </c>
      <c r="P64" s="8">
        <v>3000</v>
      </c>
      <c r="R64" s="8">
        <f t="shared" si="1"/>
        <v>6.3295743906875224</v>
      </c>
      <c r="S64" s="8">
        <f t="shared" si="2"/>
        <v>57980</v>
      </c>
      <c r="T64" s="8">
        <f t="shared" si="3"/>
        <v>8334.9680000000008</v>
      </c>
      <c r="U64" s="8">
        <f t="shared" si="4"/>
        <v>9065.0319999999992</v>
      </c>
      <c r="V64" s="8">
        <f t="shared" si="5"/>
        <v>13.475490196078431</v>
      </c>
      <c r="W64" s="8">
        <f t="shared" si="6"/>
        <v>0.15634756812694031</v>
      </c>
    </row>
    <row r="65" spans="1:24" s="8" customFormat="1" ht="15" x14ac:dyDescent="0.2">
      <c r="A65" s="8" t="s">
        <v>258</v>
      </c>
      <c r="C65" s="8" t="s">
        <v>257</v>
      </c>
      <c r="D65" s="9">
        <v>264473</v>
      </c>
      <c r="E65" s="8">
        <v>0.2</v>
      </c>
      <c r="F65" s="8">
        <v>1740</v>
      </c>
      <c r="G65" s="8">
        <v>3.7900000000000003E-2</v>
      </c>
      <c r="H65" s="8">
        <v>3000</v>
      </c>
      <c r="I65" s="8">
        <v>877</v>
      </c>
      <c r="J65" s="8">
        <v>1700</v>
      </c>
      <c r="L65" s="8">
        <f t="shared" si="7"/>
        <v>-40</v>
      </c>
      <c r="N65" s="8" t="s">
        <v>117</v>
      </c>
      <c r="P65" s="8">
        <v>3000</v>
      </c>
      <c r="R65" s="8">
        <f t="shared" si="1"/>
        <v>6.5791214982247714</v>
      </c>
      <c r="S65" s="8">
        <f t="shared" si="2"/>
        <v>55894.600000000006</v>
      </c>
      <c r="T65" s="8">
        <f t="shared" si="3"/>
        <v>8018.8213600000008</v>
      </c>
      <c r="U65" s="8">
        <f t="shared" si="4"/>
        <v>9381.1786399999983</v>
      </c>
      <c r="V65" s="8">
        <f t="shared" si="5"/>
        <v>12.96436274509804</v>
      </c>
      <c r="W65" s="8">
        <f t="shared" si="6"/>
        <v>0.16783694024109658</v>
      </c>
      <c r="X65" s="8" t="s">
        <v>259</v>
      </c>
    </row>
    <row r="66" spans="1:24" s="24" customFormat="1" x14ac:dyDescent="0.2">
      <c r="A66" s="24" t="s">
        <v>260</v>
      </c>
      <c r="C66" s="24" t="s">
        <v>261</v>
      </c>
      <c r="D66" s="25">
        <v>312950</v>
      </c>
      <c r="E66" s="24">
        <v>0.2</v>
      </c>
      <c r="F66" s="24">
        <v>1867</v>
      </c>
      <c r="G66" s="24">
        <v>3.7900000000000003E-2</v>
      </c>
      <c r="H66" s="24">
        <v>3000</v>
      </c>
      <c r="I66" s="24" t="s">
        <v>262</v>
      </c>
      <c r="J66" s="24">
        <v>2050</v>
      </c>
      <c r="L66" s="24">
        <f t="shared" si="7"/>
        <v>183</v>
      </c>
      <c r="N66" s="24" t="s">
        <v>179</v>
      </c>
      <c r="P66" s="24">
        <v>3000</v>
      </c>
      <c r="R66" s="24">
        <f t="shared" si="1"/>
        <v>6.9020610321137559</v>
      </c>
      <c r="S66" s="24">
        <f t="shared" si="2"/>
        <v>65590</v>
      </c>
      <c r="T66" s="24">
        <f t="shared" si="3"/>
        <v>9488.6440000000002</v>
      </c>
      <c r="U66" s="24">
        <f t="shared" si="4"/>
        <v>12111.356</v>
      </c>
      <c r="V66" s="24">
        <f t="shared" si="5"/>
        <v>12.721544715447154</v>
      </c>
      <c r="W66" s="24">
        <f t="shared" si="6"/>
        <v>0.18465247751181582</v>
      </c>
      <c r="X66" s="24" t="s">
        <v>263</v>
      </c>
    </row>
    <row r="67" spans="1:24" s="8" customFormat="1" ht="15" x14ac:dyDescent="0.2">
      <c r="A67" s="8" t="s">
        <v>265</v>
      </c>
      <c r="C67" s="8" t="s">
        <v>264</v>
      </c>
      <c r="D67" s="9">
        <v>250000</v>
      </c>
      <c r="E67" s="8">
        <v>0.2</v>
      </c>
      <c r="F67" s="8">
        <v>1430</v>
      </c>
      <c r="G67" s="8">
        <v>3.7900000000000003E-2</v>
      </c>
      <c r="H67" s="8">
        <v>3000</v>
      </c>
      <c r="I67" s="8">
        <v>656</v>
      </c>
      <c r="J67" s="8">
        <v>1900</v>
      </c>
      <c r="L67" s="8">
        <f t="shared" si="7"/>
        <v>470</v>
      </c>
      <c r="N67" s="8" t="s">
        <v>243</v>
      </c>
      <c r="P67" s="8">
        <v>3000</v>
      </c>
      <c r="R67" s="8">
        <f t="shared" si="1"/>
        <v>7.92</v>
      </c>
      <c r="S67" s="8">
        <f t="shared" si="2"/>
        <v>53000</v>
      </c>
      <c r="T67" s="8">
        <f t="shared" si="3"/>
        <v>7580.0000000000009</v>
      </c>
      <c r="U67" s="8">
        <f t="shared" si="4"/>
        <v>12220</v>
      </c>
      <c r="V67" s="8">
        <f t="shared" si="5"/>
        <v>10.964912280701755</v>
      </c>
      <c r="W67" s="8">
        <f t="shared" si="6"/>
        <v>0.23056603773584905</v>
      </c>
      <c r="X67" s="8" t="s">
        <v>263</v>
      </c>
    </row>
    <row r="68" spans="1:24" x14ac:dyDescent="0.2">
      <c r="A68" s="27" t="s">
        <v>291</v>
      </c>
      <c r="B68" s="27"/>
      <c r="C68" s="27" t="s">
        <v>292</v>
      </c>
      <c r="D68" s="28"/>
      <c r="E68" s="27"/>
      <c r="F68" s="27"/>
      <c r="G68" s="27"/>
      <c r="H68" s="27"/>
      <c r="I68" s="27"/>
      <c r="J68" s="27"/>
      <c r="K68" s="27"/>
      <c r="L68" s="27"/>
      <c r="M68" s="27"/>
      <c r="N68" s="27" t="s">
        <v>293</v>
      </c>
      <c r="O68" s="27"/>
      <c r="P68" s="27"/>
      <c r="Q68" s="27"/>
      <c r="R68" s="27"/>
      <c r="S68" s="27"/>
      <c r="W68" t="e">
        <f t="shared" si="6"/>
        <v>#DIV/0!</v>
      </c>
    </row>
    <row r="69" spans="1:24" x14ac:dyDescent="0.2">
      <c r="D69" s="1"/>
      <c r="E69">
        <v>0.2</v>
      </c>
      <c r="G69">
        <v>3.7900000000000003E-2</v>
      </c>
      <c r="H69">
        <v>3000</v>
      </c>
      <c r="L69">
        <f t="shared" si="7"/>
        <v>0</v>
      </c>
      <c r="P69">
        <v>3000</v>
      </c>
      <c r="R69" t="e">
        <f t="shared" si="1"/>
        <v>#DIV/0!</v>
      </c>
      <c r="S69">
        <f t="shared" si="2"/>
        <v>3000</v>
      </c>
      <c r="T69">
        <f t="shared" si="3"/>
        <v>0</v>
      </c>
      <c r="U69">
        <f t="shared" si="4"/>
        <v>-3000</v>
      </c>
      <c r="V69" t="e">
        <f t="shared" si="5"/>
        <v>#DIV/0!</v>
      </c>
      <c r="W69">
        <f t="shared" si="6"/>
        <v>-1</v>
      </c>
    </row>
    <row r="70" spans="1:24" x14ac:dyDescent="0.2">
      <c r="D70" s="1"/>
      <c r="E70">
        <v>0.2</v>
      </c>
      <c r="G70">
        <v>3.7900000000000003E-2</v>
      </c>
      <c r="H70">
        <v>3000</v>
      </c>
      <c r="L70">
        <f t="shared" si="7"/>
        <v>0</v>
      </c>
      <c r="P70">
        <v>3000</v>
      </c>
      <c r="R70" t="e">
        <f t="shared" si="1"/>
        <v>#DIV/0!</v>
      </c>
      <c r="S70">
        <f t="shared" si="2"/>
        <v>3000</v>
      </c>
      <c r="T70">
        <f t="shared" si="3"/>
        <v>0</v>
      </c>
      <c r="U70">
        <f t="shared" si="4"/>
        <v>-3000</v>
      </c>
      <c r="V70" t="e">
        <f t="shared" si="5"/>
        <v>#DIV/0!</v>
      </c>
      <c r="W70">
        <f t="shared" si="6"/>
        <v>-1</v>
      </c>
    </row>
    <row r="71" spans="1:24" x14ac:dyDescent="0.2">
      <c r="D71" s="1"/>
      <c r="E71">
        <v>0.2</v>
      </c>
      <c r="G71">
        <v>3.7900000000000003E-2</v>
      </c>
      <c r="H71">
        <v>3000</v>
      </c>
      <c r="L71">
        <f t="shared" si="7"/>
        <v>0</v>
      </c>
      <c r="P71">
        <v>3000</v>
      </c>
      <c r="R71" t="e">
        <f t="shared" si="1"/>
        <v>#DIV/0!</v>
      </c>
      <c r="S71">
        <f t="shared" si="2"/>
        <v>3000</v>
      </c>
      <c r="T71">
        <f t="shared" si="3"/>
        <v>0</v>
      </c>
      <c r="U71">
        <f t="shared" si="4"/>
        <v>-3000</v>
      </c>
      <c r="V71" t="e">
        <f t="shared" si="5"/>
        <v>#DIV/0!</v>
      </c>
      <c r="W71">
        <f t="shared" si="6"/>
        <v>-1</v>
      </c>
    </row>
    <row r="72" spans="1:24" x14ac:dyDescent="0.2">
      <c r="E72">
        <v>0.2</v>
      </c>
      <c r="G72">
        <v>3.7900000000000003E-2</v>
      </c>
      <c r="H72">
        <v>3000</v>
      </c>
      <c r="L72">
        <f t="shared" si="7"/>
        <v>0</v>
      </c>
      <c r="P72">
        <v>3000</v>
      </c>
      <c r="R72" t="e">
        <f t="shared" si="1"/>
        <v>#DIV/0!</v>
      </c>
      <c r="S72">
        <f t="shared" si="2"/>
        <v>3000</v>
      </c>
      <c r="T72">
        <f t="shared" si="3"/>
        <v>0</v>
      </c>
      <c r="U72">
        <f t="shared" si="4"/>
        <v>-3000</v>
      </c>
      <c r="V72" t="e">
        <f t="shared" si="5"/>
        <v>#DIV/0!</v>
      </c>
      <c r="W72">
        <f t="shared" si="6"/>
        <v>-1</v>
      </c>
    </row>
    <row r="73" spans="1:24" x14ac:dyDescent="0.2">
      <c r="E73">
        <v>0.2</v>
      </c>
      <c r="G73">
        <v>3.7900000000000003E-2</v>
      </c>
      <c r="H73">
        <v>3000</v>
      </c>
      <c r="L73">
        <f t="shared" si="7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6"/>
        <v>-1</v>
      </c>
    </row>
    <row r="74" spans="1:24" ht="17" thickBot="1" x14ac:dyDescent="0.25">
      <c r="A74" t="s">
        <v>216</v>
      </c>
      <c r="E74">
        <v>0.2</v>
      </c>
      <c r="G74">
        <v>3.7900000000000003E-2</v>
      </c>
      <c r="H74">
        <v>3000</v>
      </c>
      <c r="L74">
        <f t="shared" si="7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6"/>
        <v>-1</v>
      </c>
    </row>
    <row r="75" spans="1:24" s="11" customFormat="1" ht="18" thickTop="1" thickBot="1" x14ac:dyDescent="0.25">
      <c r="A75" s="11" t="s">
        <v>217</v>
      </c>
      <c r="C75" s="11" t="s">
        <v>218</v>
      </c>
      <c r="D75" s="12">
        <v>83500</v>
      </c>
      <c r="E75" s="11">
        <v>0.2</v>
      </c>
      <c r="F75" s="11">
        <v>761</v>
      </c>
      <c r="G75" s="11">
        <v>3.7900000000000003E-2</v>
      </c>
      <c r="H75" s="11">
        <v>3000</v>
      </c>
      <c r="I75" s="11">
        <v>522</v>
      </c>
      <c r="J75" s="11">
        <v>1000</v>
      </c>
      <c r="L75" s="11">
        <f t="shared" si="7"/>
        <v>239</v>
      </c>
      <c r="N75" s="11" t="s">
        <v>219</v>
      </c>
      <c r="P75" s="11">
        <v>3000</v>
      </c>
      <c r="R75" s="11">
        <f t="shared" si="1"/>
        <v>10.778443113772456</v>
      </c>
      <c r="S75" s="11">
        <f t="shared" si="2"/>
        <v>19700</v>
      </c>
      <c r="T75" s="11">
        <f t="shared" si="3"/>
        <v>2531.7200000000003</v>
      </c>
      <c r="U75" s="11">
        <f t="shared" si="4"/>
        <v>6468.28</v>
      </c>
      <c r="V75" s="11">
        <f t="shared" si="5"/>
        <v>6.958333333333333</v>
      </c>
      <c r="W75" s="11">
        <f t="shared" si="6"/>
        <v>0.32833908629441622</v>
      </c>
      <c r="X75" s="11" t="s">
        <v>229</v>
      </c>
    </row>
    <row r="76" spans="1:24" ht="17" thickTop="1" x14ac:dyDescent="0.2">
      <c r="A76" t="s">
        <v>220</v>
      </c>
      <c r="C76" t="s">
        <v>221</v>
      </c>
      <c r="D76" s="1">
        <v>125000</v>
      </c>
      <c r="E76">
        <v>0.2</v>
      </c>
      <c r="F76">
        <v>940</v>
      </c>
      <c r="G76">
        <v>3.7900000000000003E-2</v>
      </c>
      <c r="H76">
        <v>3000</v>
      </c>
      <c r="I76">
        <v>522</v>
      </c>
      <c r="J76">
        <v>1000</v>
      </c>
      <c r="L76">
        <f t="shared" si="7"/>
        <v>60</v>
      </c>
      <c r="N76" t="s">
        <v>219</v>
      </c>
      <c r="P76">
        <v>3000</v>
      </c>
      <c r="R76">
        <f t="shared" si="1"/>
        <v>7.2</v>
      </c>
      <c r="S76">
        <f t="shared" si="2"/>
        <v>28000</v>
      </c>
      <c r="T76">
        <f t="shared" si="3"/>
        <v>3790.0000000000005</v>
      </c>
      <c r="U76">
        <f t="shared" si="4"/>
        <v>5210</v>
      </c>
      <c r="V76">
        <f t="shared" si="5"/>
        <v>10.416666666666666</v>
      </c>
      <c r="W76">
        <f t="shared" si="6"/>
        <v>0.18607142857142858</v>
      </c>
      <c r="X76" t="s">
        <v>228</v>
      </c>
    </row>
    <row r="77" spans="1:24" x14ac:dyDescent="0.2">
      <c r="A77" t="s">
        <v>222</v>
      </c>
      <c r="C77" t="s">
        <v>223</v>
      </c>
      <c r="D77" s="1">
        <v>95000</v>
      </c>
      <c r="E77">
        <v>0.2</v>
      </c>
      <c r="F77">
        <v>872</v>
      </c>
      <c r="G77">
        <v>3.7900000000000003E-2</v>
      </c>
      <c r="H77">
        <v>3000</v>
      </c>
      <c r="I77">
        <v>655</v>
      </c>
      <c r="J77">
        <v>1200</v>
      </c>
      <c r="L77">
        <f t="shared" si="7"/>
        <v>328</v>
      </c>
      <c r="N77" t="s">
        <v>224</v>
      </c>
      <c r="P77">
        <v>3000</v>
      </c>
      <c r="R77">
        <f t="shared" si="1"/>
        <v>12</v>
      </c>
      <c r="S77">
        <f t="shared" si="2"/>
        <v>22000</v>
      </c>
      <c r="T77">
        <f t="shared" si="3"/>
        <v>2880.4</v>
      </c>
      <c r="U77">
        <f t="shared" si="4"/>
        <v>8519.6</v>
      </c>
      <c r="V77">
        <f t="shared" si="5"/>
        <v>6.5972222222222223</v>
      </c>
      <c r="W77">
        <f t="shared" si="6"/>
        <v>0.38725454545454546</v>
      </c>
      <c r="X77" t="s">
        <v>225</v>
      </c>
    </row>
    <row r="78" spans="1:24" s="19" customFormat="1" x14ac:dyDescent="0.2">
      <c r="A78" s="19" t="s">
        <v>226</v>
      </c>
      <c r="C78" s="19" t="s">
        <v>227</v>
      </c>
      <c r="D78" s="20">
        <v>129999</v>
      </c>
      <c r="E78" s="19">
        <v>0.2</v>
      </c>
      <c r="F78" s="19">
        <v>970</v>
      </c>
      <c r="G78" s="19">
        <v>3.7900000000000003E-2</v>
      </c>
      <c r="H78" s="19">
        <v>3000</v>
      </c>
      <c r="I78" s="19">
        <v>522</v>
      </c>
      <c r="J78" s="19">
        <v>950</v>
      </c>
      <c r="L78" s="19">
        <f t="shared" si="7"/>
        <v>-20</v>
      </c>
      <c r="N78" s="19" t="s">
        <v>219</v>
      </c>
      <c r="P78" s="19">
        <v>3000</v>
      </c>
      <c r="R78" s="19">
        <f t="shared" si="1"/>
        <v>6.4615881660628158</v>
      </c>
      <c r="S78" s="19">
        <f t="shared" si="2"/>
        <v>28999.800000000003</v>
      </c>
      <c r="T78" s="19">
        <f t="shared" si="3"/>
        <v>3941.5696800000001</v>
      </c>
      <c r="U78" s="19">
        <f t="shared" si="4"/>
        <v>4458.4303199999995</v>
      </c>
      <c r="V78" s="19">
        <f t="shared" si="5"/>
        <v>11.403421052631579</v>
      </c>
      <c r="W78" s="19">
        <f t="shared" si="6"/>
        <v>0.15374003682784015</v>
      </c>
      <c r="X78" s="19" t="s">
        <v>284</v>
      </c>
    </row>
    <row r="79" spans="1:24" s="19" customFormat="1" x14ac:dyDescent="0.2">
      <c r="A79" s="19" t="s">
        <v>230</v>
      </c>
      <c r="C79" s="19" t="s">
        <v>231</v>
      </c>
      <c r="D79" s="20">
        <v>122500</v>
      </c>
      <c r="E79" s="19">
        <v>0.2</v>
      </c>
      <c r="F79" s="19">
        <v>711</v>
      </c>
      <c r="G79" s="19">
        <v>3.7900000000000003E-2</v>
      </c>
      <c r="H79" s="19">
        <v>3000</v>
      </c>
      <c r="I79" s="19" t="s">
        <v>232</v>
      </c>
      <c r="J79" s="19">
        <v>1100</v>
      </c>
      <c r="L79" s="19">
        <f t="shared" si="7"/>
        <v>389</v>
      </c>
      <c r="N79" s="19" t="s">
        <v>233</v>
      </c>
      <c r="P79" s="19">
        <v>3000</v>
      </c>
      <c r="R79" s="19">
        <f t="shared" si="1"/>
        <v>8.3265306122448983</v>
      </c>
      <c r="S79" s="19">
        <f t="shared" si="2"/>
        <v>27500</v>
      </c>
      <c r="T79" s="19">
        <f t="shared" si="3"/>
        <v>3714.2000000000003</v>
      </c>
      <c r="U79" s="19">
        <f t="shared" si="4"/>
        <v>6485.7999999999993</v>
      </c>
      <c r="V79" s="19">
        <f t="shared" si="5"/>
        <v>9.2803030303030312</v>
      </c>
      <c r="W79" s="19">
        <f t="shared" si="6"/>
        <v>0.23584727272727271</v>
      </c>
      <c r="X79" s="19" t="s">
        <v>234</v>
      </c>
    </row>
    <row r="80" spans="1:24" x14ac:dyDescent="0.2">
      <c r="A80" t="s">
        <v>266</v>
      </c>
      <c r="C80" t="s">
        <v>267</v>
      </c>
      <c r="D80">
        <v>109995</v>
      </c>
      <c r="E80">
        <v>0.2</v>
      </c>
      <c r="F80">
        <v>945</v>
      </c>
      <c r="G80">
        <v>3.7900000000000003E-2</v>
      </c>
      <c r="H80">
        <v>3000</v>
      </c>
      <c r="L80">
        <f t="shared" si="7"/>
        <v>-945</v>
      </c>
      <c r="N80" t="s">
        <v>268</v>
      </c>
      <c r="P80">
        <v>3000</v>
      </c>
      <c r="R80">
        <f t="shared" si="1"/>
        <v>-2.7273966998499932</v>
      </c>
      <c r="S80">
        <f t="shared" si="2"/>
        <v>24999</v>
      </c>
      <c r="T80">
        <f t="shared" si="3"/>
        <v>3335.0484000000001</v>
      </c>
      <c r="U80">
        <f t="shared" si="4"/>
        <v>-6335.0483999999997</v>
      </c>
      <c r="V80" t="e">
        <f t="shared" si="5"/>
        <v>#DIV/0!</v>
      </c>
      <c r="W80">
        <f t="shared" si="6"/>
        <v>-0.25341207248289932</v>
      </c>
      <c r="X80" t="s">
        <v>285</v>
      </c>
    </row>
    <row r="81" spans="1:26" x14ac:dyDescent="0.2">
      <c r="A81" t="s">
        <v>269</v>
      </c>
      <c r="D81" s="1">
        <v>194900</v>
      </c>
      <c r="E81">
        <v>0.2</v>
      </c>
      <c r="F81" s="1">
        <v>1181</v>
      </c>
      <c r="G81">
        <v>3.7900000000000003E-2</v>
      </c>
      <c r="H81">
        <v>3000</v>
      </c>
      <c r="L81">
        <f t="shared" si="7"/>
        <v>-1181</v>
      </c>
      <c r="N81" t="s">
        <v>283</v>
      </c>
      <c r="P81">
        <v>3000</v>
      </c>
      <c r="R81">
        <f t="shared" si="1"/>
        <v>-1.5392508978963571</v>
      </c>
      <c r="S81">
        <f t="shared" si="2"/>
        <v>41980</v>
      </c>
      <c r="T81">
        <f t="shared" si="3"/>
        <v>5909.3680000000004</v>
      </c>
      <c r="U81">
        <f t="shared" si="4"/>
        <v>-8909.3680000000004</v>
      </c>
      <c r="V81" t="e">
        <f t="shared" si="5"/>
        <v>#DIV/0!</v>
      </c>
      <c r="W81">
        <f t="shared" si="6"/>
        <v>-0.21222887089090045</v>
      </c>
      <c r="X81" t="s">
        <v>286</v>
      </c>
    </row>
    <row r="82" spans="1:26" x14ac:dyDescent="0.2">
      <c r="A82" t="s">
        <v>270</v>
      </c>
      <c r="C82" t="s">
        <v>271</v>
      </c>
      <c r="D82" s="1">
        <v>195000</v>
      </c>
      <c r="E82">
        <v>0.2</v>
      </c>
      <c r="F82">
        <v>1148</v>
      </c>
      <c r="G82">
        <v>3.7900000000000003E-2</v>
      </c>
      <c r="H82">
        <v>3000</v>
      </c>
      <c r="J82">
        <v>1400</v>
      </c>
      <c r="K82">
        <v>1600</v>
      </c>
      <c r="L82">
        <f t="shared" si="7"/>
        <v>252</v>
      </c>
      <c r="N82" t="s">
        <v>272</v>
      </c>
      <c r="P82">
        <v>3000</v>
      </c>
      <c r="R82">
        <f t="shared" si="1"/>
        <v>7.0769230769230766</v>
      </c>
      <c r="S82">
        <f t="shared" si="2"/>
        <v>42000</v>
      </c>
      <c r="T82">
        <f t="shared" si="3"/>
        <v>5912.4000000000005</v>
      </c>
      <c r="U82">
        <f t="shared" si="4"/>
        <v>7887.5999999999995</v>
      </c>
      <c r="V82">
        <f t="shared" si="5"/>
        <v>11.607142857142858</v>
      </c>
      <c r="W82">
        <f t="shared" si="6"/>
        <v>0.18779999999999999</v>
      </c>
      <c r="X82" t="s">
        <v>287</v>
      </c>
    </row>
    <row r="83" spans="1:26" s="8" customFormat="1" ht="15" x14ac:dyDescent="0.2">
      <c r="A83" s="8" t="s">
        <v>273</v>
      </c>
      <c r="C83" s="8" t="s">
        <v>274</v>
      </c>
      <c r="D83" s="9">
        <v>199990</v>
      </c>
      <c r="E83" s="8">
        <v>0.2</v>
      </c>
      <c r="F83" s="9">
        <v>1573</v>
      </c>
      <c r="G83" s="8">
        <v>3.7900000000000003E-2</v>
      </c>
      <c r="H83" s="8">
        <v>3000</v>
      </c>
      <c r="J83" s="8">
        <v>1600</v>
      </c>
      <c r="K83" s="8">
        <v>1695</v>
      </c>
      <c r="L83" s="8">
        <f t="shared" si="7"/>
        <v>27</v>
      </c>
      <c r="N83" s="8" t="s">
        <v>275</v>
      </c>
      <c r="P83" s="8">
        <v>3000</v>
      </c>
      <c r="R83" s="8">
        <f t="shared" si="1"/>
        <v>8.1004050202510118</v>
      </c>
      <c r="S83" s="8">
        <f t="shared" si="2"/>
        <v>42998</v>
      </c>
      <c r="T83" s="8">
        <f t="shared" si="3"/>
        <v>6063.6968000000006</v>
      </c>
      <c r="U83" s="8">
        <f t="shared" si="4"/>
        <v>10136.303199999998</v>
      </c>
      <c r="V83" s="8">
        <f t="shared" si="5"/>
        <v>10.416145833333333</v>
      </c>
      <c r="W83" s="8">
        <f t="shared" si="6"/>
        <v>0.23573894599748821</v>
      </c>
      <c r="X83" s="8" t="s">
        <v>288</v>
      </c>
    </row>
    <row r="84" spans="1:26" x14ac:dyDescent="0.2">
      <c r="A84" t="s">
        <v>276</v>
      </c>
      <c r="C84" t="s">
        <v>277</v>
      </c>
      <c r="D84" s="1">
        <v>154900</v>
      </c>
      <c r="E84">
        <v>0.2</v>
      </c>
      <c r="F84">
        <v>1215</v>
      </c>
      <c r="G84">
        <v>3.7900000000000003E-2</v>
      </c>
      <c r="H84">
        <v>3000</v>
      </c>
      <c r="J84">
        <v>1200</v>
      </c>
      <c r="K84">
        <v>1300</v>
      </c>
      <c r="L84">
        <f t="shared" si="7"/>
        <v>-15</v>
      </c>
      <c r="N84" t="s">
        <v>275</v>
      </c>
      <c r="P84">
        <v>3000</v>
      </c>
      <c r="R84">
        <f t="shared" si="1"/>
        <v>7.3595868302130407</v>
      </c>
      <c r="S84">
        <f t="shared" si="2"/>
        <v>33980</v>
      </c>
      <c r="T84">
        <f t="shared" si="3"/>
        <v>4696.5680000000002</v>
      </c>
      <c r="U84">
        <f t="shared" si="4"/>
        <v>6703.4319999999998</v>
      </c>
      <c r="V84">
        <f t="shared" si="5"/>
        <v>10.756944444444445</v>
      </c>
      <c r="W84">
        <f t="shared" si="6"/>
        <v>0.19727580929958799</v>
      </c>
      <c r="X84" t="s">
        <v>289</v>
      </c>
    </row>
    <row r="85" spans="1:26" x14ac:dyDescent="0.2">
      <c r="A85" t="s">
        <v>278</v>
      </c>
      <c r="C85" t="s">
        <v>279</v>
      </c>
      <c r="D85" s="1">
        <v>200000</v>
      </c>
      <c r="E85">
        <v>0.2</v>
      </c>
      <c r="F85">
        <v>1615</v>
      </c>
      <c r="G85">
        <v>3.7900000000000003E-2</v>
      </c>
      <c r="H85">
        <v>3000</v>
      </c>
      <c r="K85">
        <v>1950</v>
      </c>
      <c r="L85">
        <f t="shared" si="7"/>
        <v>-1615</v>
      </c>
      <c r="N85" t="s">
        <v>275</v>
      </c>
      <c r="P85">
        <v>3000</v>
      </c>
      <c r="R85">
        <f t="shared" si="1"/>
        <v>-1.5</v>
      </c>
      <c r="S85">
        <f t="shared" si="2"/>
        <v>43000</v>
      </c>
      <c r="T85">
        <f t="shared" si="3"/>
        <v>6064.0000000000009</v>
      </c>
      <c r="U85">
        <f t="shared" si="4"/>
        <v>-9064</v>
      </c>
      <c r="V85" t="e">
        <f t="shared" si="5"/>
        <v>#DIV/0!</v>
      </c>
      <c r="W85">
        <f t="shared" si="6"/>
        <v>-0.2107906976744186</v>
      </c>
      <c r="X85" t="s">
        <v>290</v>
      </c>
    </row>
    <row r="86" spans="1:26" x14ac:dyDescent="0.2">
      <c r="D86" s="1"/>
    </row>
    <row r="87" spans="1:26" x14ac:dyDescent="0.2">
      <c r="D87" s="1"/>
    </row>
    <row r="88" spans="1:26" x14ac:dyDescent="0.2">
      <c r="D88" s="1"/>
    </row>
    <row r="89" spans="1:26" x14ac:dyDescent="0.2">
      <c r="D89" s="1"/>
    </row>
    <row r="90" spans="1:26" ht="17" thickBot="1" x14ac:dyDescent="0.25">
      <c r="D90" s="1"/>
    </row>
    <row r="91" spans="1:26" s="11" customFormat="1" ht="18" thickTop="1" thickBot="1" x14ac:dyDescent="0.25">
      <c r="A91" s="11" t="s">
        <v>280</v>
      </c>
      <c r="C91" s="11" t="s">
        <v>281</v>
      </c>
      <c r="D91" s="12">
        <v>78500</v>
      </c>
      <c r="E91" s="11">
        <v>0.2</v>
      </c>
      <c r="F91" s="12">
        <v>757</v>
      </c>
      <c r="G91" s="13">
        <v>3.7900000000000003E-2</v>
      </c>
      <c r="H91" s="11">
        <v>3000</v>
      </c>
      <c r="L91" s="11">
        <f t="shared" si="0"/>
        <v>-757</v>
      </c>
      <c r="R91" s="11">
        <f t="shared" si="1"/>
        <v>0</v>
      </c>
      <c r="S91" s="11">
        <f t="shared" si="2"/>
        <v>18700</v>
      </c>
      <c r="T91" s="11">
        <f t="shared" si="3"/>
        <v>2380.1200000000003</v>
      </c>
      <c r="U91" s="11">
        <f t="shared" si="4"/>
        <v>-2380.1200000000003</v>
      </c>
      <c r="V91" s="11" t="e">
        <f t="shared" si="5"/>
        <v>#DIV/0!</v>
      </c>
      <c r="W91" s="11">
        <f t="shared" si="6"/>
        <v>-0.12727914438502674</v>
      </c>
      <c r="X91" s="11" t="s">
        <v>282</v>
      </c>
    </row>
    <row r="92" spans="1:26" s="8" customFormat="1" ht="17" thickTop="1" x14ac:dyDescent="0.2">
      <c r="A92" t="s">
        <v>20</v>
      </c>
      <c r="B92"/>
      <c r="C92"/>
      <c r="D92"/>
      <c r="E92">
        <v>0.2</v>
      </c>
      <c r="F92"/>
      <c r="G92" s="3">
        <v>3.7900000000000003E-2</v>
      </c>
      <c r="H92">
        <v>3000</v>
      </c>
      <c r="I92"/>
      <c r="J92"/>
      <c r="K92"/>
      <c r="L92">
        <f t="shared" si="0"/>
        <v>0</v>
      </c>
      <c r="M92"/>
      <c r="N92"/>
      <c r="O92"/>
      <c r="P92">
        <v>3000</v>
      </c>
      <c r="Q92"/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6"/>
        <v>-1</v>
      </c>
      <c r="X92"/>
      <c r="Y92"/>
      <c r="Z92"/>
    </row>
    <row r="93" spans="1:26" s="8" customFormat="1" x14ac:dyDescent="0.2">
      <c r="A93" s="8" t="s">
        <v>63</v>
      </c>
      <c r="C93" s="8" t="s">
        <v>19</v>
      </c>
      <c r="D93" s="9">
        <v>380000</v>
      </c>
      <c r="E93" s="8">
        <v>0.2</v>
      </c>
      <c r="F93" s="8">
        <v>2201</v>
      </c>
      <c r="G93" s="3">
        <v>3.7900000000000003E-2</v>
      </c>
      <c r="H93" s="8">
        <v>3000</v>
      </c>
      <c r="I93" s="8" t="s">
        <v>21</v>
      </c>
      <c r="J93" s="8">
        <v>2250</v>
      </c>
      <c r="L93">
        <f t="shared" si="0"/>
        <v>49</v>
      </c>
      <c r="N93" s="8" t="s">
        <v>22</v>
      </c>
      <c r="P93" s="8">
        <v>3000</v>
      </c>
      <c r="R93" s="8">
        <f t="shared" si="1"/>
        <v>6.3157894736842106</v>
      </c>
      <c r="S93" s="8">
        <f t="shared" si="2"/>
        <v>79000</v>
      </c>
      <c r="T93" s="8">
        <f t="shared" si="3"/>
        <v>11521.6</v>
      </c>
      <c r="U93">
        <f t="shared" si="4"/>
        <v>12478.4</v>
      </c>
      <c r="V93">
        <f t="shared" si="5"/>
        <v>14.074074074074074</v>
      </c>
      <c r="W93">
        <f t="shared" si="6"/>
        <v>0.15795443037974682</v>
      </c>
    </row>
    <row r="94" spans="1:26" x14ac:dyDescent="0.2">
      <c r="A94" t="s">
        <v>24</v>
      </c>
      <c r="C94" t="s">
        <v>25</v>
      </c>
      <c r="D94" s="1">
        <v>550000</v>
      </c>
      <c r="E94">
        <v>0.2</v>
      </c>
      <c r="F94">
        <v>3300</v>
      </c>
      <c r="G94" s="3">
        <v>3.7900000000000003E-2</v>
      </c>
      <c r="H94">
        <v>3000</v>
      </c>
      <c r="I94">
        <v>897</v>
      </c>
      <c r="J94">
        <v>2750</v>
      </c>
      <c r="L94">
        <f t="shared" si="0"/>
        <v>-550</v>
      </c>
      <c r="N94" t="s">
        <v>22</v>
      </c>
      <c r="P94">
        <v>3000</v>
      </c>
      <c r="R94">
        <f t="shared" si="1"/>
        <v>5.4545454545454541</v>
      </c>
      <c r="S94">
        <f t="shared" si="2"/>
        <v>113000</v>
      </c>
      <c r="T94">
        <f t="shared" si="3"/>
        <v>16676</v>
      </c>
      <c r="U94">
        <f t="shared" si="4"/>
        <v>13324</v>
      </c>
      <c r="V94">
        <f t="shared" si="5"/>
        <v>16.666666666666668</v>
      </c>
      <c r="W94">
        <f t="shared" si="6"/>
        <v>0.11791150442477875</v>
      </c>
    </row>
    <row r="95" spans="1:26" s="8" customFormat="1" x14ac:dyDescent="0.2">
      <c r="A95" t="s">
        <v>26</v>
      </c>
      <c r="B95"/>
      <c r="C95" t="s">
        <v>27</v>
      </c>
      <c r="D95" s="1">
        <v>509000</v>
      </c>
      <c r="E95">
        <v>0.2</v>
      </c>
      <c r="F95" s="1">
        <v>3186</v>
      </c>
      <c r="G95" s="3">
        <v>3.7900000000000003E-2</v>
      </c>
      <c r="H95">
        <v>3000</v>
      </c>
      <c r="I95" t="s">
        <v>28</v>
      </c>
      <c r="J95">
        <v>2850</v>
      </c>
      <c r="K95"/>
      <c r="L95">
        <f t="shared" si="0"/>
        <v>-336</v>
      </c>
      <c r="M95"/>
      <c r="N95" s="1">
        <v>3186</v>
      </c>
      <c r="O95" s="1"/>
      <c r="P95">
        <v>3000</v>
      </c>
      <c r="Q95"/>
      <c r="R95">
        <f t="shared" si="1"/>
        <v>6.129666011787819</v>
      </c>
      <c r="S95">
        <f t="shared" si="2"/>
        <v>104800</v>
      </c>
      <c r="T95">
        <f t="shared" si="3"/>
        <v>15432.880000000001</v>
      </c>
      <c r="U95">
        <f t="shared" si="4"/>
        <v>15767.119999999999</v>
      </c>
      <c r="V95">
        <f t="shared" si="5"/>
        <v>14.883040935672515</v>
      </c>
      <c r="W95">
        <f t="shared" si="6"/>
        <v>0.15044961832061068</v>
      </c>
      <c r="X95"/>
      <c r="Y95"/>
      <c r="Z95"/>
    </row>
    <row r="96" spans="1:26" s="8" customFormat="1" x14ac:dyDescent="0.2">
      <c r="A96" t="s">
        <v>30</v>
      </c>
      <c r="B96"/>
      <c r="C96" t="s">
        <v>29</v>
      </c>
      <c r="D96" s="1">
        <v>431775</v>
      </c>
      <c r="E96">
        <v>0.2</v>
      </c>
      <c r="F96" s="1">
        <v>2817</v>
      </c>
      <c r="G96" s="3">
        <v>3.7900000000000003E-2</v>
      </c>
      <c r="H96">
        <v>3000</v>
      </c>
      <c r="I96" t="s">
        <v>31</v>
      </c>
      <c r="J96">
        <v>2200</v>
      </c>
      <c r="K96"/>
      <c r="L96">
        <f t="shared" si="0"/>
        <v>-617</v>
      </c>
      <c r="M96"/>
      <c r="N96" t="s">
        <v>32</v>
      </c>
      <c r="O96"/>
      <c r="P96">
        <v>3000</v>
      </c>
      <c r="Q96"/>
      <c r="R96">
        <f t="shared" si="1"/>
        <v>5.419489317352788</v>
      </c>
      <c r="S96">
        <f t="shared" si="2"/>
        <v>89355</v>
      </c>
      <c r="T96">
        <f t="shared" si="3"/>
        <v>13091.418000000001</v>
      </c>
      <c r="U96">
        <f t="shared" si="4"/>
        <v>10308.581999999999</v>
      </c>
      <c r="V96">
        <f t="shared" si="5"/>
        <v>16.355113636363637</v>
      </c>
      <c r="W96">
        <f t="shared" si="6"/>
        <v>0.11536659392311564</v>
      </c>
      <c r="X96"/>
      <c r="Y96"/>
      <c r="Z96"/>
    </row>
    <row r="97" spans="1:26" x14ac:dyDescent="0.2">
      <c r="A97" t="s">
        <v>33</v>
      </c>
      <c r="C97" t="s">
        <v>34</v>
      </c>
      <c r="D97" s="1">
        <v>629000</v>
      </c>
      <c r="E97">
        <v>0.2</v>
      </c>
      <c r="F97" s="1">
        <v>3156</v>
      </c>
      <c r="G97" s="3">
        <v>3.7900000000000003E-2</v>
      </c>
      <c r="H97">
        <v>3000</v>
      </c>
      <c r="I97">
        <v>977</v>
      </c>
      <c r="J97">
        <v>2900</v>
      </c>
      <c r="L97">
        <f t="shared" ref="L97:L129" si="8">J97-F97</f>
        <v>-256</v>
      </c>
      <c r="N97" t="s">
        <v>18</v>
      </c>
      <c r="P97">
        <v>3000</v>
      </c>
      <c r="R97">
        <f t="shared" si="1"/>
        <v>5.0556438791732905</v>
      </c>
      <c r="S97">
        <f t="shared" si="2"/>
        <v>128800</v>
      </c>
      <c r="T97">
        <f t="shared" si="3"/>
        <v>19071.280000000002</v>
      </c>
      <c r="U97">
        <f t="shared" si="4"/>
        <v>12728.719999999998</v>
      </c>
      <c r="V97">
        <f t="shared" si="5"/>
        <v>18.074712643678161</v>
      </c>
      <c r="W97">
        <f t="shared" ref="W97:W138" si="9">U97/S97</f>
        <v>9.8825465838509291E-2</v>
      </c>
    </row>
    <row r="98" spans="1:26" s="8" customFormat="1" x14ac:dyDescent="0.2">
      <c r="A98"/>
      <c r="B98"/>
      <c r="C98" t="s">
        <v>35</v>
      </c>
      <c r="D98" s="1">
        <v>762613</v>
      </c>
      <c r="E98">
        <v>0.2</v>
      </c>
      <c r="F98" s="1">
        <v>5111</v>
      </c>
      <c r="G98" s="3">
        <v>3.7900000000000003E-2</v>
      </c>
      <c r="H98">
        <v>3000</v>
      </c>
      <c r="I98">
        <v>987</v>
      </c>
      <c r="J98">
        <v>3300</v>
      </c>
      <c r="K98"/>
      <c r="L98">
        <f t="shared" si="8"/>
        <v>-1811</v>
      </c>
      <c r="M98"/>
      <c r="N98" t="s">
        <v>36</v>
      </c>
      <c r="O98"/>
      <c r="P98">
        <v>3000</v>
      </c>
      <c r="Q98"/>
      <c r="R98">
        <f t="shared" si="1"/>
        <v>4.7992887611409722</v>
      </c>
      <c r="S98">
        <f t="shared" si="2"/>
        <v>155522.6</v>
      </c>
      <c r="T98">
        <f t="shared" si="3"/>
        <v>23122.426160000003</v>
      </c>
      <c r="U98">
        <f t="shared" si="4"/>
        <v>13477.573839999997</v>
      </c>
      <c r="V98">
        <f t="shared" si="5"/>
        <v>19.257904040404039</v>
      </c>
      <c r="W98">
        <f t="shared" si="9"/>
        <v>8.6659905634293641E-2</v>
      </c>
      <c r="X98"/>
      <c r="Y98"/>
      <c r="Z98"/>
    </row>
    <row r="99" spans="1:26" x14ac:dyDescent="0.2">
      <c r="A99" t="s">
        <v>55</v>
      </c>
      <c r="D99" s="1">
        <v>509000</v>
      </c>
      <c r="E99">
        <v>0.2</v>
      </c>
      <c r="F99" s="1">
        <v>3186</v>
      </c>
      <c r="G99" s="3">
        <v>3.7900000000000003E-2</v>
      </c>
      <c r="H99">
        <v>3000</v>
      </c>
      <c r="I99" t="s">
        <v>56</v>
      </c>
      <c r="J99" s="5">
        <v>2800</v>
      </c>
      <c r="K99">
        <v>2995</v>
      </c>
      <c r="L99">
        <f t="shared" si="8"/>
        <v>-386</v>
      </c>
      <c r="N99" s="4" t="s">
        <v>57</v>
      </c>
      <c r="O99" t="s">
        <v>58</v>
      </c>
      <c r="P99">
        <v>3000</v>
      </c>
      <c r="R99">
        <f>100*(12*J99-P99)/D99</f>
        <v>6.0117878192534384</v>
      </c>
      <c r="S99">
        <f>D99*E99+H99</f>
        <v>104800</v>
      </c>
      <c r="T99">
        <f>G99*(D99-D99*E99)</f>
        <v>15432.880000000001</v>
      </c>
      <c r="U99">
        <f>12*J99-P99-T99</f>
        <v>15167.119999999999</v>
      </c>
      <c r="V99">
        <f>D99/(12*J99)</f>
        <v>15.148809523809524</v>
      </c>
      <c r="W99">
        <f t="shared" si="9"/>
        <v>0.14472442748091602</v>
      </c>
    </row>
    <row r="100" spans="1:26" s="7" customFormat="1" x14ac:dyDescent="0.2">
      <c r="A100" t="s">
        <v>24</v>
      </c>
      <c r="B100"/>
      <c r="C100" s="2" t="s">
        <v>59</v>
      </c>
      <c r="D100" s="6">
        <v>499196</v>
      </c>
      <c r="E100">
        <v>0.2</v>
      </c>
      <c r="F100" s="1">
        <v>3000</v>
      </c>
      <c r="G100" s="3">
        <v>3.7900000000000003E-2</v>
      </c>
      <c r="H100">
        <v>3000</v>
      </c>
      <c r="I100" t="s">
        <v>56</v>
      </c>
      <c r="J100" s="5">
        <v>2850</v>
      </c>
      <c r="K100" s="5">
        <v>2750</v>
      </c>
      <c r="L100">
        <f t="shared" si="8"/>
        <v>-150</v>
      </c>
      <c r="M100"/>
      <c r="N100" s="4" t="s">
        <v>57</v>
      </c>
      <c r="O100" t="s">
        <v>60</v>
      </c>
      <c r="P100">
        <v>3000</v>
      </c>
      <c r="Q100"/>
      <c r="R100">
        <f t="shared" si="1"/>
        <v>6.2500500805294914</v>
      </c>
      <c r="S100">
        <f t="shared" si="2"/>
        <v>102839.20000000001</v>
      </c>
      <c r="T100">
        <f t="shared" si="3"/>
        <v>15135.622720000001</v>
      </c>
      <c r="U100">
        <f t="shared" si="4"/>
        <v>16064.377279999999</v>
      </c>
      <c r="V100">
        <f t="shared" si="5"/>
        <v>14.596374269005848</v>
      </c>
      <c r="W100">
        <f t="shared" si="9"/>
        <v>0.15620869551688457</v>
      </c>
      <c r="X100"/>
      <c r="Y100"/>
      <c r="Z100"/>
    </row>
    <row r="101" spans="1:26" x14ac:dyDescent="0.2">
      <c r="E101">
        <v>0.2</v>
      </c>
      <c r="G101" s="3">
        <v>3.7900000000000003E-2</v>
      </c>
      <c r="H101">
        <v>3000</v>
      </c>
      <c r="L101">
        <f t="shared" si="8"/>
        <v>0</v>
      </c>
      <c r="P101">
        <v>3000</v>
      </c>
      <c r="R101" t="e">
        <f t="shared" si="1"/>
        <v>#DIV/0!</v>
      </c>
      <c r="S101">
        <f t="shared" si="2"/>
        <v>3000</v>
      </c>
      <c r="T101">
        <f t="shared" si="3"/>
        <v>0</v>
      </c>
      <c r="U101">
        <f t="shared" si="4"/>
        <v>-3000</v>
      </c>
      <c r="V101" t="e">
        <f t="shared" si="5"/>
        <v>#DIV/0!</v>
      </c>
      <c r="W101">
        <f t="shared" si="9"/>
        <v>-1</v>
      </c>
    </row>
    <row r="102" spans="1:26" x14ac:dyDescent="0.2">
      <c r="E102">
        <v>0.2</v>
      </c>
      <c r="G102" s="3">
        <v>3.7900000000000003E-2</v>
      </c>
      <c r="H102">
        <v>3000</v>
      </c>
      <c r="L102">
        <f t="shared" si="8"/>
        <v>0</v>
      </c>
      <c r="P102">
        <v>3000</v>
      </c>
      <c r="R102" t="e">
        <f t="shared" si="1"/>
        <v>#DIV/0!</v>
      </c>
      <c r="S102">
        <f t="shared" si="2"/>
        <v>3000</v>
      </c>
      <c r="T102">
        <f t="shared" si="3"/>
        <v>0</v>
      </c>
      <c r="U102">
        <f t="shared" si="4"/>
        <v>-3000</v>
      </c>
      <c r="V102" t="e">
        <f t="shared" si="5"/>
        <v>#DIV/0!</v>
      </c>
      <c r="W102">
        <f t="shared" si="9"/>
        <v>-1</v>
      </c>
    </row>
    <row r="103" spans="1:26" x14ac:dyDescent="0.2">
      <c r="E103">
        <v>0.2</v>
      </c>
      <c r="G103" s="3">
        <v>3.7900000000000003E-2</v>
      </c>
      <c r="H103">
        <v>3000</v>
      </c>
      <c r="L103">
        <f t="shared" si="8"/>
        <v>0</v>
      </c>
      <c r="P103">
        <v>3000</v>
      </c>
      <c r="R103" t="e">
        <f t="shared" si="1"/>
        <v>#DIV/0!</v>
      </c>
      <c r="S103">
        <f t="shared" si="2"/>
        <v>3000</v>
      </c>
      <c r="T103">
        <f t="shared" si="3"/>
        <v>0</v>
      </c>
      <c r="U103">
        <f t="shared" si="4"/>
        <v>-3000</v>
      </c>
      <c r="V103" t="e">
        <f t="shared" si="5"/>
        <v>#DIV/0!</v>
      </c>
      <c r="W103">
        <f t="shared" si="9"/>
        <v>-1</v>
      </c>
    </row>
    <row r="104" spans="1:26" x14ac:dyDescent="0.2">
      <c r="E104">
        <v>0.2</v>
      </c>
      <c r="G104" s="3">
        <v>3.7900000000000003E-2</v>
      </c>
      <c r="H104">
        <v>3000</v>
      </c>
      <c r="L104">
        <f t="shared" si="8"/>
        <v>0</v>
      </c>
      <c r="P104">
        <v>3000</v>
      </c>
      <c r="R104" t="e">
        <f t="shared" si="1"/>
        <v>#DIV/0!</v>
      </c>
      <c r="S104">
        <f t="shared" si="2"/>
        <v>3000</v>
      </c>
      <c r="T104">
        <f t="shared" si="3"/>
        <v>0</v>
      </c>
      <c r="U104">
        <f t="shared" si="4"/>
        <v>-3000</v>
      </c>
      <c r="V104" t="e">
        <f t="shared" si="5"/>
        <v>#DIV/0!</v>
      </c>
      <c r="W104">
        <f t="shared" si="9"/>
        <v>-1</v>
      </c>
    </row>
    <row r="105" spans="1:26" x14ac:dyDescent="0.2">
      <c r="E105">
        <v>0.2</v>
      </c>
      <c r="G105" s="3">
        <v>3.7900000000000003E-2</v>
      </c>
      <c r="H105">
        <v>3000</v>
      </c>
      <c r="L105">
        <f t="shared" si="8"/>
        <v>0</v>
      </c>
      <c r="P105">
        <v>3000</v>
      </c>
      <c r="R105" t="e">
        <f t="shared" si="1"/>
        <v>#DIV/0!</v>
      </c>
      <c r="S105">
        <f t="shared" si="2"/>
        <v>3000</v>
      </c>
      <c r="T105">
        <f t="shared" si="3"/>
        <v>0</v>
      </c>
      <c r="U105">
        <f t="shared" si="4"/>
        <v>-3000</v>
      </c>
      <c r="V105" t="e">
        <f t="shared" si="5"/>
        <v>#DIV/0!</v>
      </c>
      <c r="W105">
        <f t="shared" si="9"/>
        <v>-1</v>
      </c>
    </row>
    <row r="106" spans="1:26" ht="17" thickBot="1" x14ac:dyDescent="0.25">
      <c r="E106">
        <v>0.2</v>
      </c>
      <c r="G106" s="3">
        <v>3.7900000000000003E-2</v>
      </c>
      <c r="H106">
        <v>3000</v>
      </c>
      <c r="L106">
        <f t="shared" si="8"/>
        <v>0</v>
      </c>
      <c r="P106">
        <v>3000</v>
      </c>
      <c r="R106" t="e">
        <f t="shared" si="1"/>
        <v>#DIV/0!</v>
      </c>
      <c r="S106">
        <f t="shared" si="2"/>
        <v>3000</v>
      </c>
      <c r="T106">
        <f t="shared" si="3"/>
        <v>0</v>
      </c>
      <c r="U106">
        <f t="shared" si="4"/>
        <v>-3000</v>
      </c>
      <c r="V106" t="e">
        <f t="shared" si="5"/>
        <v>#DIV/0!</v>
      </c>
      <c r="W106">
        <f t="shared" si="9"/>
        <v>-1</v>
      </c>
    </row>
    <row r="107" spans="1:26" s="10" customFormat="1" ht="18" thickTop="1" thickBot="1" x14ac:dyDescent="0.25">
      <c r="A107"/>
      <c r="B107"/>
      <c r="C107"/>
      <c r="D107"/>
      <c r="E107">
        <v>0.2</v>
      </c>
      <c r="F107"/>
      <c r="G107" s="3">
        <v>3.7900000000000003E-2</v>
      </c>
      <c r="H107">
        <v>3000</v>
      </c>
      <c r="I107"/>
      <c r="J107"/>
      <c r="K107"/>
      <c r="L107">
        <f t="shared" si="8"/>
        <v>0</v>
      </c>
      <c r="M107"/>
      <c r="N107"/>
      <c r="O107"/>
      <c r="P107">
        <v>3000</v>
      </c>
      <c r="Q107"/>
      <c r="R107" t="e">
        <f t="shared" si="1"/>
        <v>#DIV/0!</v>
      </c>
      <c r="S107">
        <f t="shared" si="2"/>
        <v>3000</v>
      </c>
      <c r="T107">
        <f t="shared" si="3"/>
        <v>0</v>
      </c>
      <c r="U107">
        <f t="shared" si="4"/>
        <v>-3000</v>
      </c>
      <c r="V107" t="e">
        <f t="shared" si="5"/>
        <v>#DIV/0!</v>
      </c>
      <c r="W107">
        <f t="shared" si="9"/>
        <v>-1</v>
      </c>
      <c r="X107"/>
      <c r="Y107"/>
      <c r="Z107"/>
    </row>
    <row r="108" spans="1:26" s="8" customFormat="1" ht="17" thickTop="1" x14ac:dyDescent="0.2">
      <c r="A108"/>
      <c r="B108"/>
      <c r="C108"/>
      <c r="D108"/>
      <c r="E108">
        <v>0.2</v>
      </c>
      <c r="F108"/>
      <c r="G108" s="3">
        <v>3.7900000000000003E-2</v>
      </c>
      <c r="H108">
        <v>3000</v>
      </c>
      <c r="I108"/>
      <c r="J108"/>
      <c r="K108"/>
      <c r="L108">
        <f t="shared" si="8"/>
        <v>0</v>
      </c>
      <c r="M108"/>
      <c r="N108"/>
      <c r="O108"/>
      <c r="P108">
        <v>3000</v>
      </c>
      <c r="Q108"/>
      <c r="R108" t="e">
        <f t="shared" si="1"/>
        <v>#DIV/0!</v>
      </c>
      <c r="S108">
        <f t="shared" si="2"/>
        <v>3000</v>
      </c>
      <c r="T108">
        <f t="shared" si="3"/>
        <v>0</v>
      </c>
      <c r="U108">
        <f t="shared" si="4"/>
        <v>-3000</v>
      </c>
      <c r="V108" t="e">
        <f t="shared" si="5"/>
        <v>#DIV/0!</v>
      </c>
      <c r="W108">
        <f t="shared" si="9"/>
        <v>-1</v>
      </c>
      <c r="X108"/>
      <c r="Y108"/>
      <c r="Z108"/>
    </row>
    <row r="109" spans="1:26" x14ac:dyDescent="0.2">
      <c r="E109">
        <v>0.2</v>
      </c>
      <c r="G109" s="3">
        <v>3.7900000000000003E-2</v>
      </c>
      <c r="H109">
        <v>3000</v>
      </c>
      <c r="L109">
        <f t="shared" si="8"/>
        <v>0</v>
      </c>
      <c r="P109">
        <v>3000</v>
      </c>
      <c r="R109" t="e">
        <f t="shared" si="1"/>
        <v>#DIV/0!</v>
      </c>
      <c r="S109">
        <f t="shared" si="2"/>
        <v>3000</v>
      </c>
      <c r="T109">
        <f t="shared" si="3"/>
        <v>0</v>
      </c>
      <c r="U109">
        <f t="shared" si="4"/>
        <v>-3000</v>
      </c>
      <c r="V109" t="e">
        <f t="shared" si="5"/>
        <v>#DIV/0!</v>
      </c>
      <c r="W109">
        <f t="shared" si="9"/>
        <v>-1</v>
      </c>
    </row>
    <row r="110" spans="1:26" s="4" customFormat="1" x14ac:dyDescent="0.2">
      <c r="A110"/>
      <c r="B110"/>
      <c r="C110"/>
      <c r="D110"/>
      <c r="E110">
        <v>0.2</v>
      </c>
      <c r="F110"/>
      <c r="G110" s="3">
        <v>3.7900000000000003E-2</v>
      </c>
      <c r="H110">
        <v>3000</v>
      </c>
      <c r="I110"/>
      <c r="J110"/>
      <c r="K110"/>
      <c r="L110">
        <f t="shared" si="8"/>
        <v>0</v>
      </c>
      <c r="M110"/>
      <c r="N110"/>
      <c r="O110"/>
      <c r="P110">
        <v>3000</v>
      </c>
      <c r="Q110"/>
      <c r="R110" t="e">
        <f t="shared" si="1"/>
        <v>#DIV/0!</v>
      </c>
      <c r="S110">
        <f t="shared" si="2"/>
        <v>3000</v>
      </c>
      <c r="T110">
        <f t="shared" si="3"/>
        <v>0</v>
      </c>
      <c r="U110">
        <f t="shared" si="4"/>
        <v>-3000</v>
      </c>
      <c r="V110" t="e">
        <f t="shared" si="5"/>
        <v>#DIV/0!</v>
      </c>
      <c r="W110">
        <f t="shared" si="9"/>
        <v>-1</v>
      </c>
      <c r="X110"/>
      <c r="Y110"/>
      <c r="Z110"/>
    </row>
    <row r="111" spans="1:26" s="4" customFormat="1" x14ac:dyDescent="0.2">
      <c r="A111"/>
      <c r="B111"/>
      <c r="C111"/>
      <c r="D111"/>
      <c r="E111">
        <v>0.2</v>
      </c>
      <c r="F111"/>
      <c r="G111" s="3">
        <v>3.7900000000000003E-2</v>
      </c>
      <c r="H111">
        <v>3000</v>
      </c>
      <c r="I111"/>
      <c r="J111"/>
      <c r="K111"/>
      <c r="L111">
        <f t="shared" si="8"/>
        <v>0</v>
      </c>
      <c r="M111"/>
      <c r="N111"/>
      <c r="O111"/>
      <c r="P111">
        <v>3000</v>
      </c>
      <c r="Q111"/>
      <c r="R111" t="e">
        <f t="shared" si="1"/>
        <v>#DIV/0!</v>
      </c>
      <c r="S111">
        <f t="shared" si="2"/>
        <v>3000</v>
      </c>
      <c r="T111">
        <f t="shared" si="3"/>
        <v>0</v>
      </c>
      <c r="U111">
        <f t="shared" si="4"/>
        <v>-3000</v>
      </c>
      <c r="V111" t="e">
        <f t="shared" si="5"/>
        <v>#DIV/0!</v>
      </c>
      <c r="W111">
        <f t="shared" si="9"/>
        <v>-1</v>
      </c>
      <c r="X111"/>
      <c r="Y111"/>
      <c r="Z111"/>
    </row>
    <row r="112" spans="1:26" s="4" customFormat="1" x14ac:dyDescent="0.2">
      <c r="A112"/>
      <c r="B112"/>
      <c r="C112"/>
      <c r="D112"/>
      <c r="E112">
        <v>0.2</v>
      </c>
      <c r="F112"/>
      <c r="G112" s="3">
        <v>3.7900000000000003E-2</v>
      </c>
      <c r="H112">
        <v>3000</v>
      </c>
      <c r="I112"/>
      <c r="J112"/>
      <c r="K112"/>
      <c r="L112">
        <f t="shared" si="8"/>
        <v>0</v>
      </c>
      <c r="M112"/>
      <c r="N112"/>
      <c r="O112"/>
      <c r="P112">
        <v>3000</v>
      </c>
      <c r="Q112"/>
      <c r="R112" t="e">
        <f t="shared" si="1"/>
        <v>#DIV/0!</v>
      </c>
      <c r="S112">
        <f t="shared" si="2"/>
        <v>3000</v>
      </c>
      <c r="T112">
        <f t="shared" si="3"/>
        <v>0</v>
      </c>
      <c r="U112">
        <f t="shared" si="4"/>
        <v>-3000</v>
      </c>
      <c r="V112" t="e">
        <f t="shared" si="5"/>
        <v>#DIV/0!</v>
      </c>
      <c r="W112">
        <f t="shared" si="9"/>
        <v>-1</v>
      </c>
      <c r="X112"/>
      <c r="Y112"/>
      <c r="Z112"/>
    </row>
    <row r="113" spans="1:26" s="4" customFormat="1" x14ac:dyDescent="0.2">
      <c r="A113"/>
      <c r="B113"/>
      <c r="C113"/>
      <c r="D113"/>
      <c r="E113">
        <v>0.2</v>
      </c>
      <c r="F113"/>
      <c r="G113" s="3">
        <v>3.7900000000000003E-2</v>
      </c>
      <c r="H113">
        <v>3000</v>
      </c>
      <c r="I113"/>
      <c r="J113"/>
      <c r="K113"/>
      <c r="L113">
        <f t="shared" si="8"/>
        <v>0</v>
      </c>
      <c r="M113"/>
      <c r="N113"/>
      <c r="O113"/>
      <c r="P113">
        <v>3000</v>
      </c>
      <c r="Q113"/>
      <c r="R113" t="e">
        <f t="shared" si="1"/>
        <v>#DIV/0!</v>
      </c>
      <c r="S113">
        <f t="shared" si="2"/>
        <v>3000</v>
      </c>
      <c r="T113">
        <f t="shared" si="3"/>
        <v>0</v>
      </c>
      <c r="U113">
        <f t="shared" si="4"/>
        <v>-3000</v>
      </c>
      <c r="V113" t="e">
        <f t="shared" si="5"/>
        <v>#DIV/0!</v>
      </c>
      <c r="W113">
        <f t="shared" si="9"/>
        <v>-1</v>
      </c>
      <c r="X113"/>
      <c r="Y113"/>
      <c r="Z113"/>
    </row>
    <row r="114" spans="1:26" s="4" customFormat="1" x14ac:dyDescent="0.2">
      <c r="A114"/>
      <c r="B114"/>
      <c r="C114"/>
      <c r="D114"/>
      <c r="E114">
        <v>0.2</v>
      </c>
      <c r="F114"/>
      <c r="G114" s="3">
        <v>3.7900000000000003E-2</v>
      </c>
      <c r="H114">
        <v>3000</v>
      </c>
      <c r="I114"/>
      <c r="J114"/>
      <c r="K114"/>
      <c r="L114">
        <f t="shared" si="8"/>
        <v>0</v>
      </c>
      <c r="M114"/>
      <c r="N114"/>
      <c r="O114"/>
      <c r="P114">
        <v>3000</v>
      </c>
      <c r="Q114"/>
      <c r="R114" t="e">
        <f t="shared" si="1"/>
        <v>#DIV/0!</v>
      </c>
      <c r="S114">
        <f t="shared" si="2"/>
        <v>3000</v>
      </c>
      <c r="T114">
        <f t="shared" si="3"/>
        <v>0</v>
      </c>
      <c r="U114">
        <f t="shared" si="4"/>
        <v>-3000</v>
      </c>
      <c r="V114" t="e">
        <f t="shared" si="5"/>
        <v>#DIV/0!</v>
      </c>
      <c r="W114">
        <f t="shared" si="9"/>
        <v>-1</v>
      </c>
      <c r="X114"/>
      <c r="Y114"/>
      <c r="Z114"/>
    </row>
    <row r="115" spans="1:26" x14ac:dyDescent="0.2">
      <c r="E115">
        <v>0.2</v>
      </c>
      <c r="G115" s="3">
        <v>3.7900000000000003E-2</v>
      </c>
      <c r="H115">
        <v>3000</v>
      </c>
      <c r="L115">
        <f t="shared" si="8"/>
        <v>0</v>
      </c>
      <c r="P115">
        <v>3000</v>
      </c>
      <c r="R115" t="e">
        <f t="shared" si="1"/>
        <v>#DIV/0!</v>
      </c>
      <c r="S115">
        <f t="shared" si="2"/>
        <v>3000</v>
      </c>
      <c r="T115">
        <f t="shared" si="3"/>
        <v>0</v>
      </c>
      <c r="U115">
        <f t="shared" si="4"/>
        <v>-3000</v>
      </c>
      <c r="V115" t="e">
        <f t="shared" si="5"/>
        <v>#DIV/0!</v>
      </c>
      <c r="W115">
        <f t="shared" si="9"/>
        <v>-1</v>
      </c>
    </row>
    <row r="116" spans="1:26" x14ac:dyDescent="0.2">
      <c r="E116">
        <v>0.2</v>
      </c>
      <c r="G116" s="3">
        <v>3.7900000000000003E-2</v>
      </c>
      <c r="H116">
        <v>3000</v>
      </c>
      <c r="L116">
        <f t="shared" si="8"/>
        <v>0</v>
      </c>
      <c r="P116">
        <v>3000</v>
      </c>
      <c r="R116" t="e">
        <f t="shared" si="1"/>
        <v>#DIV/0!</v>
      </c>
      <c r="S116">
        <f t="shared" si="2"/>
        <v>3000</v>
      </c>
      <c r="T116">
        <f t="shared" si="3"/>
        <v>0</v>
      </c>
      <c r="U116">
        <f t="shared" si="4"/>
        <v>-3000</v>
      </c>
      <c r="V116" t="e">
        <f t="shared" si="5"/>
        <v>#DIV/0!</v>
      </c>
      <c r="W116">
        <f t="shared" si="9"/>
        <v>-1</v>
      </c>
    </row>
    <row r="117" spans="1:26" x14ac:dyDescent="0.2">
      <c r="E117">
        <v>0.2</v>
      </c>
      <c r="G117" s="3">
        <v>3.7900000000000003E-2</v>
      </c>
      <c r="H117">
        <v>3000</v>
      </c>
      <c r="L117">
        <f t="shared" si="8"/>
        <v>0</v>
      </c>
      <c r="P117">
        <v>3000</v>
      </c>
      <c r="R117" t="e">
        <f t="shared" si="1"/>
        <v>#DIV/0!</v>
      </c>
      <c r="S117">
        <f t="shared" si="2"/>
        <v>3000</v>
      </c>
      <c r="T117">
        <f t="shared" si="3"/>
        <v>0</v>
      </c>
      <c r="U117">
        <f t="shared" si="4"/>
        <v>-3000</v>
      </c>
      <c r="V117" t="e">
        <f t="shared" si="5"/>
        <v>#DIV/0!</v>
      </c>
      <c r="W117">
        <f t="shared" si="9"/>
        <v>-1</v>
      </c>
    </row>
    <row r="118" spans="1:26" x14ac:dyDescent="0.2">
      <c r="E118">
        <v>0.2</v>
      </c>
      <c r="G118" s="3">
        <v>3.7900000000000003E-2</v>
      </c>
      <c r="H118">
        <v>3000</v>
      </c>
      <c r="L118">
        <f t="shared" si="8"/>
        <v>0</v>
      </c>
      <c r="P118">
        <v>3000</v>
      </c>
      <c r="R118" t="e">
        <f t="shared" si="1"/>
        <v>#DIV/0!</v>
      </c>
      <c r="S118">
        <f t="shared" si="2"/>
        <v>3000</v>
      </c>
      <c r="T118">
        <f t="shared" si="3"/>
        <v>0</v>
      </c>
      <c r="U118">
        <f t="shared" si="4"/>
        <v>-3000</v>
      </c>
      <c r="V118" t="e">
        <f t="shared" si="5"/>
        <v>#DIV/0!</v>
      </c>
      <c r="W118">
        <f t="shared" si="9"/>
        <v>-1</v>
      </c>
    </row>
    <row r="119" spans="1:26" s="8" customFormat="1" x14ac:dyDescent="0.2">
      <c r="A119"/>
      <c r="B119"/>
      <c r="C119"/>
      <c r="D119"/>
      <c r="E119">
        <v>0.2</v>
      </c>
      <c r="F119"/>
      <c r="G119" s="3">
        <v>3.7900000000000003E-2</v>
      </c>
      <c r="H119">
        <v>3000</v>
      </c>
      <c r="I119"/>
      <c r="J119"/>
      <c r="K119"/>
      <c r="L119">
        <f t="shared" si="8"/>
        <v>0</v>
      </c>
      <c r="M119"/>
      <c r="N119"/>
      <c r="O119"/>
      <c r="P119">
        <v>3000</v>
      </c>
      <c r="Q119"/>
      <c r="R119" t="e">
        <f t="shared" si="1"/>
        <v>#DIV/0!</v>
      </c>
      <c r="S119">
        <f t="shared" si="2"/>
        <v>3000</v>
      </c>
      <c r="T119">
        <f t="shared" si="3"/>
        <v>0</v>
      </c>
      <c r="U119">
        <f t="shared" si="4"/>
        <v>-3000</v>
      </c>
      <c r="V119" t="e">
        <f t="shared" si="5"/>
        <v>#DIV/0!</v>
      </c>
      <c r="W119">
        <f t="shared" si="9"/>
        <v>-1</v>
      </c>
      <c r="X119"/>
      <c r="Y119"/>
      <c r="Z119"/>
    </row>
    <row r="120" spans="1:26" s="8" customFormat="1" x14ac:dyDescent="0.2">
      <c r="A120"/>
      <c r="B120"/>
      <c r="C120"/>
      <c r="D120"/>
      <c r="E120">
        <v>0.2</v>
      </c>
      <c r="F120"/>
      <c r="G120" s="3">
        <v>3.7900000000000003E-2</v>
      </c>
      <c r="H120">
        <v>3000</v>
      </c>
      <c r="I120"/>
      <c r="J120"/>
      <c r="K120"/>
      <c r="L120">
        <f t="shared" si="8"/>
        <v>0</v>
      </c>
      <c r="M120"/>
      <c r="N120"/>
      <c r="O120"/>
      <c r="P120">
        <v>3000</v>
      </c>
      <c r="Q120"/>
      <c r="R120" t="e">
        <f t="shared" si="1"/>
        <v>#DIV/0!</v>
      </c>
      <c r="S120">
        <f t="shared" si="2"/>
        <v>3000</v>
      </c>
      <c r="T120">
        <f t="shared" si="3"/>
        <v>0</v>
      </c>
      <c r="U120">
        <f t="shared" si="4"/>
        <v>-3000</v>
      </c>
      <c r="V120" t="e">
        <f t="shared" si="5"/>
        <v>#DIV/0!</v>
      </c>
      <c r="W120">
        <f t="shared" si="9"/>
        <v>-1</v>
      </c>
      <c r="X120"/>
      <c r="Y120"/>
      <c r="Z120"/>
    </row>
    <row r="121" spans="1:26" x14ac:dyDescent="0.2">
      <c r="E121">
        <v>0.2</v>
      </c>
      <c r="G121" s="3">
        <v>3.7900000000000003E-2</v>
      </c>
      <c r="H121">
        <v>3000</v>
      </c>
      <c r="L121">
        <f t="shared" si="8"/>
        <v>0</v>
      </c>
      <c r="P121">
        <v>3000</v>
      </c>
      <c r="R121" t="e">
        <f t="shared" si="1"/>
        <v>#DIV/0!</v>
      </c>
      <c r="S121">
        <f t="shared" si="2"/>
        <v>3000</v>
      </c>
      <c r="T121">
        <f t="shared" si="3"/>
        <v>0</v>
      </c>
      <c r="U121">
        <f t="shared" si="4"/>
        <v>-3000</v>
      </c>
      <c r="V121" t="e">
        <f t="shared" si="5"/>
        <v>#DIV/0!</v>
      </c>
      <c r="W121">
        <f t="shared" si="9"/>
        <v>-1</v>
      </c>
    </row>
    <row r="122" spans="1:26" x14ac:dyDescent="0.2">
      <c r="E122">
        <v>0.2</v>
      </c>
      <c r="G122" s="3">
        <v>3.7900000000000003E-2</v>
      </c>
      <c r="H122">
        <v>3000</v>
      </c>
      <c r="L122">
        <f t="shared" si="8"/>
        <v>0</v>
      </c>
      <c r="P122">
        <v>3000</v>
      </c>
      <c r="R122" t="e">
        <f t="shared" si="1"/>
        <v>#DIV/0!</v>
      </c>
      <c r="S122">
        <f t="shared" si="2"/>
        <v>3000</v>
      </c>
      <c r="T122">
        <f t="shared" si="3"/>
        <v>0</v>
      </c>
      <c r="U122">
        <f t="shared" si="4"/>
        <v>-3000</v>
      </c>
      <c r="V122" t="e">
        <f t="shared" si="5"/>
        <v>#DIV/0!</v>
      </c>
      <c r="W122">
        <f t="shared" si="9"/>
        <v>-1</v>
      </c>
    </row>
    <row r="123" spans="1:26" x14ac:dyDescent="0.2">
      <c r="E123">
        <v>0.2</v>
      </c>
      <c r="G123" s="3">
        <v>3.7900000000000003E-2</v>
      </c>
      <c r="H123">
        <v>3000</v>
      </c>
      <c r="L123">
        <f t="shared" si="8"/>
        <v>0</v>
      </c>
      <c r="P123">
        <v>3000</v>
      </c>
      <c r="R123" t="e">
        <f t="shared" si="1"/>
        <v>#DIV/0!</v>
      </c>
      <c r="S123">
        <f t="shared" si="2"/>
        <v>3000</v>
      </c>
      <c r="T123">
        <f t="shared" si="3"/>
        <v>0</v>
      </c>
      <c r="U123">
        <f t="shared" si="4"/>
        <v>-3000</v>
      </c>
      <c r="V123" t="e">
        <f t="shared" si="5"/>
        <v>#DIV/0!</v>
      </c>
      <c r="W123">
        <f t="shared" si="9"/>
        <v>-1</v>
      </c>
    </row>
    <row r="124" spans="1:26" x14ac:dyDescent="0.2">
      <c r="E124">
        <v>0.2</v>
      </c>
      <c r="G124" s="3">
        <v>3.7900000000000003E-2</v>
      </c>
      <c r="H124">
        <v>3000</v>
      </c>
      <c r="L124">
        <f t="shared" si="8"/>
        <v>0</v>
      </c>
      <c r="P124">
        <v>3000</v>
      </c>
      <c r="R124" t="e">
        <f t="shared" si="1"/>
        <v>#DIV/0!</v>
      </c>
      <c r="S124">
        <f t="shared" si="2"/>
        <v>3000</v>
      </c>
      <c r="T124">
        <f t="shared" si="3"/>
        <v>0</v>
      </c>
      <c r="U124">
        <f t="shared" si="4"/>
        <v>-3000</v>
      </c>
      <c r="V124" t="e">
        <f t="shared" si="5"/>
        <v>#DIV/0!</v>
      </c>
      <c r="W124">
        <f t="shared" si="9"/>
        <v>-1</v>
      </c>
    </row>
    <row r="125" spans="1:26" x14ac:dyDescent="0.2">
      <c r="E125">
        <v>0.2</v>
      </c>
      <c r="G125" s="3">
        <v>3.7900000000000003E-2</v>
      </c>
      <c r="H125">
        <v>3000</v>
      </c>
      <c r="L125">
        <f t="shared" si="8"/>
        <v>0</v>
      </c>
      <c r="P125">
        <v>3000</v>
      </c>
      <c r="R125" t="e">
        <f t="shared" si="1"/>
        <v>#DIV/0!</v>
      </c>
      <c r="S125">
        <f t="shared" si="2"/>
        <v>3000</v>
      </c>
      <c r="T125">
        <f t="shared" si="3"/>
        <v>0</v>
      </c>
      <c r="U125">
        <f t="shared" si="4"/>
        <v>-3000</v>
      </c>
      <c r="V125" t="e">
        <f t="shared" si="5"/>
        <v>#DIV/0!</v>
      </c>
      <c r="W125">
        <f t="shared" si="9"/>
        <v>-1</v>
      </c>
    </row>
    <row r="126" spans="1:26" x14ac:dyDescent="0.2">
      <c r="E126">
        <v>0.2</v>
      </c>
      <c r="H126">
        <v>3000</v>
      </c>
      <c r="L126">
        <f t="shared" si="8"/>
        <v>0</v>
      </c>
      <c r="P126">
        <v>3000</v>
      </c>
      <c r="R126" t="e">
        <f t="shared" si="1"/>
        <v>#DIV/0!</v>
      </c>
      <c r="S126">
        <f t="shared" si="2"/>
        <v>3000</v>
      </c>
      <c r="T126">
        <f t="shared" si="3"/>
        <v>0</v>
      </c>
      <c r="U126">
        <f t="shared" si="4"/>
        <v>-3000</v>
      </c>
      <c r="V126" t="e">
        <f t="shared" si="5"/>
        <v>#DIV/0!</v>
      </c>
      <c r="W126">
        <f t="shared" si="9"/>
        <v>-1</v>
      </c>
    </row>
    <row r="127" spans="1:26" x14ac:dyDescent="0.2">
      <c r="E127">
        <v>0.2</v>
      </c>
      <c r="H127">
        <v>3000</v>
      </c>
      <c r="L127">
        <f t="shared" si="8"/>
        <v>0</v>
      </c>
      <c r="P127">
        <v>3000</v>
      </c>
      <c r="R127" t="e">
        <f t="shared" si="1"/>
        <v>#DIV/0!</v>
      </c>
      <c r="S127">
        <f t="shared" si="2"/>
        <v>3000</v>
      </c>
      <c r="T127">
        <f t="shared" si="3"/>
        <v>0</v>
      </c>
      <c r="U127">
        <f t="shared" si="4"/>
        <v>-3000</v>
      </c>
      <c r="V127" t="e">
        <f t="shared" si="5"/>
        <v>#DIV/0!</v>
      </c>
      <c r="W127">
        <f t="shared" si="9"/>
        <v>-1</v>
      </c>
    </row>
    <row r="128" spans="1:26" x14ac:dyDescent="0.2">
      <c r="E128">
        <v>0.2</v>
      </c>
      <c r="H128">
        <v>3000</v>
      </c>
      <c r="L128">
        <f t="shared" si="8"/>
        <v>0</v>
      </c>
      <c r="P128">
        <v>3000</v>
      </c>
      <c r="R128" t="e">
        <f t="shared" si="1"/>
        <v>#DIV/0!</v>
      </c>
      <c r="S128">
        <f t="shared" si="2"/>
        <v>3000</v>
      </c>
      <c r="T128">
        <f t="shared" si="3"/>
        <v>0</v>
      </c>
      <c r="U128">
        <f t="shared" si="4"/>
        <v>-3000</v>
      </c>
      <c r="V128" t="e">
        <f t="shared" si="5"/>
        <v>#DIV/0!</v>
      </c>
      <c r="W128">
        <f t="shared" si="9"/>
        <v>-1</v>
      </c>
    </row>
    <row r="129" spans="1:26" x14ac:dyDescent="0.2">
      <c r="E129">
        <v>0.2</v>
      </c>
      <c r="H129">
        <v>3000</v>
      </c>
      <c r="L129">
        <f t="shared" si="8"/>
        <v>0</v>
      </c>
      <c r="P129">
        <v>3000</v>
      </c>
      <c r="R129" t="e">
        <f t="shared" si="1"/>
        <v>#DIV/0!</v>
      </c>
      <c r="S129">
        <f t="shared" si="2"/>
        <v>3000</v>
      </c>
      <c r="T129">
        <f t="shared" si="3"/>
        <v>0</v>
      </c>
      <c r="U129">
        <f t="shared" si="4"/>
        <v>-3000</v>
      </c>
      <c r="V129" t="e">
        <f t="shared" si="5"/>
        <v>#DIV/0!</v>
      </c>
      <c r="W129">
        <f t="shared" si="9"/>
        <v>-1</v>
      </c>
    </row>
    <row r="130" spans="1:26" x14ac:dyDescent="0.2">
      <c r="H130">
        <v>3000</v>
      </c>
      <c r="P130">
        <v>3000</v>
      </c>
      <c r="R130" t="e">
        <f t="shared" ref="R130:R140" si="10">100*(12*J130-P130)/D130</f>
        <v>#DIV/0!</v>
      </c>
      <c r="S130">
        <f t="shared" ref="S130:S140" si="11">D130*E130+H130</f>
        <v>3000</v>
      </c>
      <c r="T130">
        <f t="shared" ref="T130:T138" si="12">G130*(D130-D130*E130)</f>
        <v>0</v>
      </c>
      <c r="U130">
        <f t="shared" ref="U130:U138" si="13">12*J130-P130-T130</f>
        <v>-3000</v>
      </c>
      <c r="V130" t="e">
        <f t="shared" ref="V130:V138" si="14">D130/(12*J130)</f>
        <v>#DIV/0!</v>
      </c>
      <c r="W130">
        <f t="shared" si="9"/>
        <v>-1</v>
      </c>
    </row>
    <row r="131" spans="1:26" x14ac:dyDescent="0.2">
      <c r="H131">
        <v>3000</v>
      </c>
      <c r="P131">
        <v>3000</v>
      </c>
      <c r="R131" t="e">
        <f t="shared" si="10"/>
        <v>#DIV/0!</v>
      </c>
      <c r="S131">
        <f t="shared" si="11"/>
        <v>3000</v>
      </c>
      <c r="T131">
        <f t="shared" si="12"/>
        <v>0</v>
      </c>
      <c r="U131">
        <f t="shared" si="13"/>
        <v>-3000</v>
      </c>
      <c r="V131" t="e">
        <f t="shared" si="14"/>
        <v>#DIV/0!</v>
      </c>
      <c r="W131">
        <f t="shared" si="9"/>
        <v>-1</v>
      </c>
    </row>
    <row r="132" spans="1:26" x14ac:dyDescent="0.2">
      <c r="H132">
        <v>3000</v>
      </c>
      <c r="P132">
        <v>3000</v>
      </c>
      <c r="R132" t="e">
        <f t="shared" si="10"/>
        <v>#DIV/0!</v>
      </c>
      <c r="S132">
        <f t="shared" si="11"/>
        <v>3000</v>
      </c>
      <c r="T132">
        <f t="shared" si="12"/>
        <v>0</v>
      </c>
      <c r="U132">
        <f t="shared" si="13"/>
        <v>-3000</v>
      </c>
      <c r="V132" t="e">
        <f t="shared" si="14"/>
        <v>#DIV/0!</v>
      </c>
      <c r="W132">
        <f t="shared" si="9"/>
        <v>-1</v>
      </c>
    </row>
    <row r="133" spans="1:26" x14ac:dyDescent="0.2">
      <c r="H133">
        <v>3000</v>
      </c>
      <c r="P133">
        <v>3000</v>
      </c>
      <c r="R133" t="e">
        <f t="shared" si="10"/>
        <v>#DIV/0!</v>
      </c>
      <c r="S133">
        <f t="shared" si="11"/>
        <v>3000</v>
      </c>
      <c r="T133">
        <f t="shared" si="12"/>
        <v>0</v>
      </c>
      <c r="U133">
        <f t="shared" si="13"/>
        <v>-3000</v>
      </c>
      <c r="V133" t="e">
        <f t="shared" si="14"/>
        <v>#DIV/0!</v>
      </c>
      <c r="W133">
        <f t="shared" si="9"/>
        <v>-1</v>
      </c>
    </row>
    <row r="134" spans="1:26" x14ac:dyDescent="0.2">
      <c r="H134">
        <v>3000</v>
      </c>
      <c r="P134">
        <v>3000</v>
      </c>
      <c r="R134" t="e">
        <f t="shared" si="10"/>
        <v>#DIV/0!</v>
      </c>
      <c r="S134">
        <f t="shared" si="11"/>
        <v>3000</v>
      </c>
      <c r="T134">
        <f t="shared" si="12"/>
        <v>0</v>
      </c>
      <c r="U134">
        <f t="shared" si="13"/>
        <v>-3000</v>
      </c>
      <c r="V134" t="e">
        <f t="shared" si="14"/>
        <v>#DIV/0!</v>
      </c>
      <c r="W134">
        <f t="shared" si="9"/>
        <v>-1</v>
      </c>
    </row>
    <row r="135" spans="1:26" x14ac:dyDescent="0.2">
      <c r="H135">
        <v>3000</v>
      </c>
      <c r="P135">
        <v>3000</v>
      </c>
      <c r="R135" t="e">
        <f t="shared" si="10"/>
        <v>#DIV/0!</v>
      </c>
      <c r="S135">
        <f t="shared" si="11"/>
        <v>3000</v>
      </c>
      <c r="T135">
        <f t="shared" si="12"/>
        <v>0</v>
      </c>
      <c r="U135">
        <f t="shared" si="13"/>
        <v>-3000</v>
      </c>
      <c r="V135" t="e">
        <f t="shared" si="14"/>
        <v>#DIV/0!</v>
      </c>
      <c r="W135">
        <f t="shared" si="9"/>
        <v>-1</v>
      </c>
    </row>
    <row r="136" spans="1:26" x14ac:dyDescent="0.2">
      <c r="H136">
        <v>3000</v>
      </c>
      <c r="P136">
        <v>3000</v>
      </c>
      <c r="R136" t="e">
        <f t="shared" si="10"/>
        <v>#DIV/0!</v>
      </c>
      <c r="S136">
        <f t="shared" si="11"/>
        <v>3000</v>
      </c>
      <c r="T136">
        <f t="shared" si="12"/>
        <v>0</v>
      </c>
      <c r="U136">
        <f t="shared" si="13"/>
        <v>-3000</v>
      </c>
      <c r="V136" t="e">
        <f t="shared" si="14"/>
        <v>#DIV/0!</v>
      </c>
      <c r="W136">
        <f t="shared" si="9"/>
        <v>-1</v>
      </c>
    </row>
    <row r="137" spans="1:26" x14ac:dyDescent="0.2">
      <c r="H137">
        <v>3000</v>
      </c>
      <c r="P137">
        <v>3000</v>
      </c>
      <c r="R137" t="e">
        <f t="shared" si="10"/>
        <v>#DIV/0!</v>
      </c>
      <c r="S137">
        <f t="shared" si="11"/>
        <v>3000</v>
      </c>
      <c r="T137">
        <f t="shared" si="12"/>
        <v>0</v>
      </c>
      <c r="U137">
        <f t="shared" si="13"/>
        <v>-3000</v>
      </c>
      <c r="V137" t="e">
        <f t="shared" si="14"/>
        <v>#DIV/0!</v>
      </c>
      <c r="W137">
        <f t="shared" si="9"/>
        <v>-1</v>
      </c>
    </row>
    <row r="138" spans="1:26" x14ac:dyDescent="0.2">
      <c r="P138">
        <v>3000</v>
      </c>
      <c r="R138" t="e">
        <f t="shared" si="10"/>
        <v>#DIV/0!</v>
      </c>
      <c r="S138">
        <f t="shared" si="11"/>
        <v>0</v>
      </c>
      <c r="T138">
        <f t="shared" si="12"/>
        <v>0</v>
      </c>
      <c r="U138">
        <f t="shared" si="13"/>
        <v>-3000</v>
      </c>
      <c r="V138" t="e">
        <f t="shared" si="14"/>
        <v>#DIV/0!</v>
      </c>
      <c r="W138" t="e">
        <f t="shared" si="9"/>
        <v>#DIV/0!</v>
      </c>
    </row>
    <row r="139" spans="1:26" x14ac:dyDescent="0.2">
      <c r="P139">
        <v>3000</v>
      </c>
      <c r="R139" t="e">
        <f t="shared" si="10"/>
        <v>#DIV/0!</v>
      </c>
      <c r="S139">
        <f t="shared" si="11"/>
        <v>0</v>
      </c>
    </row>
    <row r="140" spans="1:26" x14ac:dyDescent="0.2">
      <c r="P140">
        <v>3000</v>
      </c>
      <c r="R140" t="e">
        <f t="shared" si="10"/>
        <v>#DIV/0!</v>
      </c>
      <c r="S140">
        <f t="shared" si="11"/>
        <v>0</v>
      </c>
    </row>
    <row r="141" spans="1:26" s="8" customForma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>
        <v>3000</v>
      </c>
      <c r="Q141"/>
      <c r="R141"/>
      <c r="S141"/>
      <c r="T141"/>
      <c r="U141"/>
      <c r="V141"/>
      <c r="W141"/>
      <c r="X141"/>
      <c r="Y141"/>
      <c r="Z141"/>
    </row>
  </sheetData>
  <hyperlinks>
    <hyperlink ref="C100" r:id="rId1" location="redfin-estimate"/>
    <hyperlink ref="C93" r:id="rId2" location="schools"/>
    <hyperlink ref="C8" r:id="rId3"/>
    <hyperlink ref="B12" r:id="rId4"/>
    <hyperlink ref="B13" r:id="rId5"/>
    <hyperlink ref="B15" r:id="rId6"/>
    <hyperlink ref="B14" r:id="rId7"/>
    <hyperlink ref="B33" r:id="rId8"/>
    <hyperlink ref="C7" r:id="rId9" location="schools"/>
    <hyperlink ref="C9" r:id="rId10"/>
    <hyperlink ref="C10" r:id="rId11"/>
    <hyperlink ref="B19" r:id="rId12"/>
    <hyperlink ref="B20" r:id="rId13"/>
    <hyperlink ref="B21" r:id="rId14"/>
    <hyperlink ref="B22" r:id="rId15"/>
    <hyperlink ref="B23" r:id="rId16"/>
    <hyperlink ref="B25" r:id="rId17"/>
    <hyperlink ref="B26" r:id="rId18"/>
    <hyperlink ref="B28" r:id="rId19"/>
    <hyperlink ref="B30" r:id="rId20"/>
    <hyperlink ref="B31" r:id="rId21"/>
    <hyperlink ref="B32" r:id="rId22"/>
    <hyperlink ref="B34" r:id="rId23"/>
    <hyperlink ref="B35" r:id="rId24"/>
    <hyperlink ref="B36" r:id="rId25"/>
    <hyperlink ref="B37" r:id="rId26"/>
    <hyperlink ref="B38" r:id="rId27"/>
    <hyperlink ref="B39" r:id="rId28"/>
    <hyperlink ref="B42" r:id="rId29"/>
    <hyperlink ref="B43" r:id="rId30"/>
    <hyperlink ref="B44" r:id="rId31"/>
    <hyperlink ref="B45" r:id="rId32"/>
    <hyperlink ref="B47" r:id="rId33"/>
    <hyperlink ref="B48" r:id="rId34"/>
    <hyperlink ref="B49" r:id="rId35"/>
    <hyperlink ref="B50" r:id="rId36"/>
    <hyperlink ref="B16" r:id="rId37"/>
    <hyperlink ref="B17" r:id="rId38"/>
    <hyperlink ref="B18" r:id="rId39"/>
    <hyperlink ref="C51" r:id="rId40"/>
    <hyperlink ref="C52" r:id="rId41"/>
    <hyperlink ref="C53" r:id="rId42"/>
    <hyperlink ref="C54" r:id="rId43"/>
    <hyperlink ref="C55" r:id="rId44"/>
    <hyperlink ref="C56" r:id="rId45" location="redfin-estimate"/>
    <hyperlink ref="C57" r:id="rId46"/>
    <hyperlink ref="B24" r:id="rId47"/>
  </hyperlinks>
  <pageMargins left="0.7" right="0.7" top="0.75" bottom="0.75" header="0.3" footer="0.3"/>
  <pageSetup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2018-02-25T07:18:54Z</dcterms:modified>
</cp:coreProperties>
</file>