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ufengzhu/Documents/property/"/>
    </mc:Choice>
  </mc:AlternateContent>
  <bookViews>
    <workbookView xWindow="0" yWindow="460" windowWidth="33600" windowHeight="189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1" i="1" l="1"/>
  <c r="U51" i="1"/>
  <c r="S51" i="1"/>
  <c r="W51" i="1"/>
  <c r="T52" i="1"/>
  <c r="U52" i="1"/>
  <c r="S52" i="1"/>
  <c r="W52" i="1"/>
  <c r="T53" i="1"/>
  <c r="U53" i="1"/>
  <c r="S53" i="1"/>
  <c r="W53" i="1"/>
  <c r="T54" i="1"/>
  <c r="U54" i="1"/>
  <c r="S54" i="1"/>
  <c r="W54" i="1"/>
  <c r="T55" i="1"/>
  <c r="U55" i="1"/>
  <c r="S55" i="1"/>
  <c r="W55" i="1"/>
  <c r="T56" i="1"/>
  <c r="U56" i="1"/>
  <c r="S56" i="1"/>
  <c r="W56" i="1"/>
  <c r="T57" i="1"/>
  <c r="U57" i="1"/>
  <c r="S57" i="1"/>
  <c r="W57" i="1"/>
  <c r="W58" i="1"/>
  <c r="W59" i="1"/>
  <c r="W60" i="1"/>
  <c r="W61" i="1"/>
  <c r="W62" i="1"/>
  <c r="W63" i="1"/>
  <c r="W64" i="1"/>
  <c r="W65" i="1"/>
  <c r="T66" i="1"/>
  <c r="U66" i="1"/>
  <c r="S66" i="1"/>
  <c r="W66" i="1"/>
  <c r="T67" i="1"/>
  <c r="U67" i="1"/>
  <c r="S67" i="1"/>
  <c r="W67" i="1"/>
  <c r="T68" i="1"/>
  <c r="U68" i="1"/>
  <c r="S68" i="1"/>
  <c r="W68" i="1"/>
  <c r="T69" i="1"/>
  <c r="U69" i="1"/>
  <c r="S69" i="1"/>
  <c r="W69" i="1"/>
  <c r="T70" i="1"/>
  <c r="U70" i="1"/>
  <c r="S70" i="1"/>
  <c r="W70" i="1"/>
  <c r="T71" i="1"/>
  <c r="U71" i="1"/>
  <c r="S71" i="1"/>
  <c r="W71" i="1"/>
  <c r="T72" i="1"/>
  <c r="U72" i="1"/>
  <c r="S72" i="1"/>
  <c r="W72" i="1"/>
  <c r="W73" i="1"/>
  <c r="W74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U58" i="1"/>
  <c r="U59" i="1"/>
  <c r="U60" i="1"/>
  <c r="U61" i="1"/>
  <c r="U62" i="1"/>
  <c r="U63" i="1"/>
  <c r="U64" i="1"/>
  <c r="U65" i="1"/>
  <c r="U73" i="1"/>
  <c r="U74" i="1"/>
  <c r="T73" i="1"/>
  <c r="T58" i="1"/>
  <c r="T59" i="1"/>
  <c r="T60" i="1"/>
  <c r="T61" i="1"/>
  <c r="T62" i="1"/>
  <c r="T63" i="1"/>
  <c r="T64" i="1"/>
  <c r="T65" i="1"/>
  <c r="S58" i="1"/>
  <c r="S59" i="1"/>
  <c r="S60" i="1"/>
  <c r="S61" i="1"/>
  <c r="S62" i="1"/>
  <c r="S63" i="1"/>
  <c r="S64" i="1"/>
  <c r="S65" i="1"/>
  <c r="S73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40" i="1"/>
  <c r="L41" i="1"/>
  <c r="L42" i="1"/>
  <c r="L43" i="1"/>
  <c r="L44" i="1"/>
  <c r="L45" i="1"/>
  <c r="L46" i="1"/>
  <c r="L47" i="1"/>
  <c r="L48" i="1"/>
  <c r="L49" i="1"/>
  <c r="L50" i="1"/>
  <c r="T45" i="1"/>
  <c r="U45" i="1"/>
  <c r="S45" i="1"/>
  <c r="W45" i="1"/>
  <c r="T46" i="1"/>
  <c r="U46" i="1"/>
  <c r="S46" i="1"/>
  <c r="W46" i="1"/>
  <c r="T47" i="1"/>
  <c r="U47" i="1"/>
  <c r="S47" i="1"/>
  <c r="W47" i="1"/>
  <c r="T48" i="1"/>
  <c r="U48" i="1"/>
  <c r="S48" i="1"/>
  <c r="W48" i="1"/>
  <c r="T49" i="1"/>
  <c r="U49" i="1"/>
  <c r="S49" i="1"/>
  <c r="W49" i="1"/>
  <c r="T50" i="1"/>
  <c r="U50" i="1"/>
  <c r="S50" i="1"/>
  <c r="W50" i="1"/>
  <c r="T74" i="1"/>
  <c r="S74" i="1"/>
  <c r="W75" i="1"/>
  <c r="W76" i="1"/>
  <c r="W77" i="1"/>
  <c r="W78" i="1"/>
  <c r="V45" i="1"/>
  <c r="V46" i="1"/>
  <c r="V47" i="1"/>
  <c r="V48" i="1"/>
  <c r="V49" i="1"/>
  <c r="V50" i="1"/>
  <c r="V74" i="1"/>
  <c r="V75" i="1"/>
  <c r="V76" i="1"/>
  <c r="V77" i="1"/>
  <c r="U75" i="1"/>
  <c r="U76" i="1"/>
  <c r="U77" i="1"/>
  <c r="T75" i="1"/>
  <c r="T76" i="1"/>
  <c r="T77" i="1"/>
  <c r="S75" i="1"/>
  <c r="S76" i="1"/>
  <c r="S77" i="1"/>
  <c r="R45" i="1"/>
  <c r="R46" i="1"/>
  <c r="R47" i="1"/>
  <c r="R48" i="1"/>
  <c r="R49" i="1"/>
  <c r="R50" i="1"/>
  <c r="R76" i="1"/>
  <c r="R77" i="1"/>
  <c r="R78" i="1"/>
  <c r="L39" i="1"/>
  <c r="L38" i="1"/>
  <c r="L37" i="1"/>
  <c r="L36" i="1"/>
  <c r="T31" i="1"/>
  <c r="U31" i="1"/>
  <c r="S31" i="1"/>
  <c r="W31" i="1"/>
  <c r="T32" i="1"/>
  <c r="U32" i="1"/>
  <c r="S32" i="1"/>
  <c r="W32" i="1"/>
  <c r="T33" i="1"/>
  <c r="U33" i="1"/>
  <c r="S33" i="1"/>
  <c r="W33" i="1"/>
  <c r="T34" i="1"/>
  <c r="U34" i="1"/>
  <c r="S34" i="1"/>
  <c r="W34" i="1"/>
  <c r="T35" i="1"/>
  <c r="U35" i="1"/>
  <c r="S35" i="1"/>
  <c r="W35" i="1"/>
  <c r="T36" i="1"/>
  <c r="U36" i="1"/>
  <c r="S36" i="1"/>
  <c r="W36" i="1"/>
  <c r="T37" i="1"/>
  <c r="U37" i="1"/>
  <c r="S37" i="1"/>
  <c r="W37" i="1"/>
  <c r="T38" i="1"/>
  <c r="U38" i="1"/>
  <c r="S38" i="1"/>
  <c r="W38" i="1"/>
  <c r="T39" i="1"/>
  <c r="U39" i="1"/>
  <c r="S39" i="1"/>
  <c r="W39" i="1"/>
  <c r="T40" i="1"/>
  <c r="U40" i="1"/>
  <c r="S40" i="1"/>
  <c r="W40" i="1"/>
  <c r="T41" i="1"/>
  <c r="U41" i="1"/>
  <c r="S41" i="1"/>
  <c r="W41" i="1"/>
  <c r="T42" i="1"/>
  <c r="U42" i="1"/>
  <c r="S42" i="1"/>
  <c r="W42" i="1"/>
  <c r="T43" i="1"/>
  <c r="U43" i="1"/>
  <c r="S43" i="1"/>
  <c r="W43" i="1"/>
  <c r="T44" i="1"/>
  <c r="U44" i="1"/>
  <c r="S44" i="1"/>
  <c r="W44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78" i="1"/>
  <c r="V79" i="1"/>
  <c r="T78" i="1"/>
  <c r="S78" i="1"/>
  <c r="S79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U78" i="1"/>
  <c r="L79" i="1"/>
  <c r="R79" i="1"/>
  <c r="T79" i="1"/>
  <c r="U79" i="1"/>
  <c r="W79" i="1"/>
  <c r="L80" i="1"/>
  <c r="R80" i="1"/>
  <c r="S80" i="1"/>
  <c r="T80" i="1"/>
  <c r="U80" i="1"/>
  <c r="V80" i="1"/>
  <c r="W80" i="1"/>
  <c r="L35" i="1"/>
  <c r="R17" i="1"/>
  <c r="R18" i="1"/>
  <c r="R1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81" i="1"/>
  <c r="L82" i="1"/>
  <c r="L83" i="1"/>
  <c r="T14" i="1"/>
  <c r="U14" i="1"/>
  <c r="S14" i="1"/>
  <c r="W14" i="1"/>
  <c r="T15" i="1"/>
  <c r="U15" i="1"/>
  <c r="S15" i="1"/>
  <c r="W15" i="1"/>
  <c r="T16" i="1"/>
  <c r="U16" i="1"/>
  <c r="S16" i="1"/>
  <c r="W16" i="1"/>
  <c r="T17" i="1"/>
  <c r="U17" i="1"/>
  <c r="S17" i="1"/>
  <c r="W17" i="1"/>
  <c r="T18" i="1"/>
  <c r="U18" i="1"/>
  <c r="S18" i="1"/>
  <c r="W18" i="1"/>
  <c r="T19" i="1"/>
  <c r="U19" i="1"/>
  <c r="S19" i="1"/>
  <c r="W19" i="1"/>
  <c r="T20" i="1"/>
  <c r="U20" i="1"/>
  <c r="S20" i="1"/>
  <c r="W20" i="1"/>
  <c r="T21" i="1"/>
  <c r="U21" i="1"/>
  <c r="S21" i="1"/>
  <c r="W21" i="1"/>
  <c r="T22" i="1"/>
  <c r="U22" i="1"/>
  <c r="S22" i="1"/>
  <c r="W22" i="1"/>
  <c r="T23" i="1"/>
  <c r="U23" i="1"/>
  <c r="S23" i="1"/>
  <c r="W23" i="1"/>
  <c r="T24" i="1"/>
  <c r="U24" i="1"/>
  <c r="S24" i="1"/>
  <c r="W24" i="1"/>
  <c r="T25" i="1"/>
  <c r="U25" i="1"/>
  <c r="S25" i="1"/>
  <c r="W25" i="1"/>
  <c r="T26" i="1"/>
  <c r="U26" i="1"/>
  <c r="S26" i="1"/>
  <c r="W26" i="1"/>
  <c r="T27" i="1"/>
  <c r="U27" i="1"/>
  <c r="S27" i="1"/>
  <c r="W27" i="1"/>
  <c r="T28" i="1"/>
  <c r="U28" i="1"/>
  <c r="S28" i="1"/>
  <c r="W28" i="1"/>
  <c r="T29" i="1"/>
  <c r="U29" i="1"/>
  <c r="S29" i="1"/>
  <c r="W29" i="1"/>
  <c r="T30" i="1"/>
  <c r="U30" i="1"/>
  <c r="S30" i="1"/>
  <c r="W30" i="1"/>
  <c r="T81" i="1"/>
  <c r="U81" i="1"/>
  <c r="S81" i="1"/>
  <c r="W81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81" i="1"/>
  <c r="V82" i="1"/>
  <c r="V83" i="1"/>
  <c r="V84" i="1"/>
  <c r="V85" i="1"/>
  <c r="V86" i="1"/>
  <c r="T82" i="1"/>
  <c r="U82" i="1"/>
  <c r="R14" i="1"/>
  <c r="R15" i="1"/>
  <c r="R16" i="1"/>
  <c r="R20" i="1"/>
  <c r="R21" i="1"/>
  <c r="R22" i="1"/>
  <c r="R23" i="1"/>
  <c r="R24" i="1"/>
  <c r="R25" i="1"/>
  <c r="R26" i="1"/>
  <c r="R27" i="1"/>
  <c r="R28" i="1"/>
  <c r="R29" i="1"/>
  <c r="R30" i="1"/>
  <c r="L14" i="1"/>
  <c r="V14" i="1"/>
  <c r="T87" i="1"/>
  <c r="U87" i="1"/>
  <c r="S87" i="1"/>
  <c r="W87" i="1"/>
  <c r="V87" i="1"/>
  <c r="R87" i="1"/>
  <c r="L87" i="1"/>
  <c r="L2" i="1"/>
  <c r="L3" i="1"/>
  <c r="L4" i="1"/>
  <c r="L5" i="1"/>
  <c r="L6" i="1"/>
  <c r="L7" i="1"/>
  <c r="L8" i="1"/>
  <c r="L9" i="1"/>
  <c r="L10" i="1"/>
  <c r="L11" i="1"/>
  <c r="L12" i="1"/>
  <c r="L13" i="1"/>
  <c r="L84" i="1"/>
  <c r="L85" i="1"/>
  <c r="L86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T2" i="1"/>
  <c r="U2" i="1"/>
  <c r="S2" i="1"/>
  <c r="W2" i="1"/>
  <c r="T3" i="1"/>
  <c r="U3" i="1"/>
  <c r="S3" i="1"/>
  <c r="W3" i="1"/>
  <c r="T4" i="1"/>
  <c r="U4" i="1"/>
  <c r="S4" i="1"/>
  <c r="W4" i="1"/>
  <c r="T5" i="1"/>
  <c r="U5" i="1"/>
  <c r="S5" i="1"/>
  <c r="W5" i="1"/>
  <c r="T6" i="1"/>
  <c r="U6" i="1"/>
  <c r="S6" i="1"/>
  <c r="W6" i="1"/>
  <c r="T7" i="1"/>
  <c r="U7" i="1"/>
  <c r="S7" i="1"/>
  <c r="W7" i="1"/>
  <c r="T8" i="1"/>
  <c r="U8" i="1"/>
  <c r="S8" i="1"/>
  <c r="W8" i="1"/>
  <c r="T9" i="1"/>
  <c r="U9" i="1"/>
  <c r="S9" i="1"/>
  <c r="W9" i="1"/>
  <c r="T10" i="1"/>
  <c r="U10" i="1"/>
  <c r="S10" i="1"/>
  <c r="W10" i="1"/>
  <c r="T11" i="1"/>
  <c r="U11" i="1"/>
  <c r="S11" i="1"/>
  <c r="W11" i="1"/>
  <c r="T12" i="1"/>
  <c r="U12" i="1"/>
  <c r="S12" i="1"/>
  <c r="W12" i="1"/>
  <c r="T13" i="1"/>
  <c r="U13" i="1"/>
  <c r="S13" i="1"/>
  <c r="W13" i="1"/>
  <c r="S82" i="1"/>
  <c r="W82" i="1"/>
  <c r="T83" i="1"/>
  <c r="U83" i="1"/>
  <c r="S83" i="1"/>
  <c r="W83" i="1"/>
  <c r="T84" i="1"/>
  <c r="U84" i="1"/>
  <c r="S84" i="1"/>
  <c r="W84" i="1"/>
  <c r="T85" i="1"/>
  <c r="U85" i="1"/>
  <c r="S85" i="1"/>
  <c r="W85" i="1"/>
  <c r="T86" i="1"/>
  <c r="U86" i="1"/>
  <c r="S86" i="1"/>
  <c r="W86" i="1"/>
  <c r="T88" i="1"/>
  <c r="U88" i="1"/>
  <c r="S88" i="1"/>
  <c r="W88" i="1"/>
  <c r="T89" i="1"/>
  <c r="U89" i="1"/>
  <c r="S89" i="1"/>
  <c r="W89" i="1"/>
  <c r="T90" i="1"/>
  <c r="U90" i="1"/>
  <c r="S90" i="1"/>
  <c r="W90" i="1"/>
  <c r="T91" i="1"/>
  <c r="U91" i="1"/>
  <c r="S91" i="1"/>
  <c r="W91" i="1"/>
  <c r="T92" i="1"/>
  <c r="U92" i="1"/>
  <c r="S92" i="1"/>
  <c r="W92" i="1"/>
  <c r="T93" i="1"/>
  <c r="U93" i="1"/>
  <c r="S93" i="1"/>
  <c r="W93" i="1"/>
  <c r="T94" i="1"/>
  <c r="U94" i="1"/>
  <c r="S94" i="1"/>
  <c r="W94" i="1"/>
  <c r="T95" i="1"/>
  <c r="U95" i="1"/>
  <c r="S95" i="1"/>
  <c r="W95" i="1"/>
  <c r="T96" i="1"/>
  <c r="U96" i="1"/>
  <c r="S96" i="1"/>
  <c r="W96" i="1"/>
  <c r="T97" i="1"/>
  <c r="U97" i="1"/>
  <c r="S97" i="1"/>
  <c r="W97" i="1"/>
  <c r="T98" i="1"/>
  <c r="U98" i="1"/>
  <c r="S98" i="1"/>
  <c r="W98" i="1"/>
  <c r="T99" i="1"/>
  <c r="U99" i="1"/>
  <c r="S99" i="1"/>
  <c r="W99" i="1"/>
  <c r="T100" i="1"/>
  <c r="U100" i="1"/>
  <c r="S100" i="1"/>
  <c r="W100" i="1"/>
  <c r="T101" i="1"/>
  <c r="U101" i="1"/>
  <c r="S101" i="1"/>
  <c r="W101" i="1"/>
  <c r="T102" i="1"/>
  <c r="U102" i="1"/>
  <c r="S102" i="1"/>
  <c r="W102" i="1"/>
  <c r="T103" i="1"/>
  <c r="U103" i="1"/>
  <c r="S103" i="1"/>
  <c r="W103" i="1"/>
  <c r="T104" i="1"/>
  <c r="U104" i="1"/>
  <c r="S104" i="1"/>
  <c r="W104" i="1"/>
  <c r="T105" i="1"/>
  <c r="U105" i="1"/>
  <c r="S105" i="1"/>
  <c r="W105" i="1"/>
  <c r="T106" i="1"/>
  <c r="U106" i="1"/>
  <c r="S106" i="1"/>
  <c r="W106" i="1"/>
  <c r="T107" i="1"/>
  <c r="U107" i="1"/>
  <c r="S107" i="1"/>
  <c r="W107" i="1"/>
  <c r="T108" i="1"/>
  <c r="U108" i="1"/>
  <c r="S108" i="1"/>
  <c r="W108" i="1"/>
  <c r="T109" i="1"/>
  <c r="U109" i="1"/>
  <c r="S109" i="1"/>
  <c r="W109" i="1"/>
  <c r="T110" i="1"/>
  <c r="U110" i="1"/>
  <c r="S110" i="1"/>
  <c r="W110" i="1"/>
  <c r="T111" i="1"/>
  <c r="U111" i="1"/>
  <c r="S111" i="1"/>
  <c r="W111" i="1"/>
  <c r="T112" i="1"/>
  <c r="U112" i="1"/>
  <c r="S112" i="1"/>
  <c r="W112" i="1"/>
  <c r="T113" i="1"/>
  <c r="U113" i="1"/>
  <c r="S113" i="1"/>
  <c r="W113" i="1"/>
  <c r="T114" i="1"/>
  <c r="U114" i="1"/>
  <c r="S114" i="1"/>
  <c r="W114" i="1"/>
  <c r="T115" i="1"/>
  <c r="U115" i="1"/>
  <c r="S115" i="1"/>
  <c r="W115" i="1"/>
  <c r="T116" i="1"/>
  <c r="U116" i="1"/>
  <c r="S116" i="1"/>
  <c r="W116" i="1"/>
  <c r="T117" i="1"/>
  <c r="U117" i="1"/>
  <c r="S117" i="1"/>
  <c r="W117" i="1"/>
  <c r="T118" i="1"/>
  <c r="U118" i="1"/>
  <c r="S118" i="1"/>
  <c r="W118" i="1"/>
  <c r="T119" i="1"/>
  <c r="U119" i="1"/>
  <c r="S119" i="1"/>
  <c r="W119" i="1"/>
  <c r="T120" i="1"/>
  <c r="U120" i="1"/>
  <c r="S120" i="1"/>
  <c r="W120" i="1"/>
  <c r="T121" i="1"/>
  <c r="U121" i="1"/>
  <c r="S121" i="1"/>
  <c r="W121" i="1"/>
  <c r="T122" i="1"/>
  <c r="U122" i="1"/>
  <c r="S122" i="1"/>
  <c r="W122" i="1"/>
  <c r="T123" i="1"/>
  <c r="U123" i="1"/>
  <c r="S123" i="1"/>
  <c r="W123" i="1"/>
  <c r="T124" i="1"/>
  <c r="U124" i="1"/>
  <c r="S124" i="1"/>
  <c r="W124" i="1"/>
  <c r="T125" i="1"/>
  <c r="U125" i="1"/>
  <c r="S125" i="1"/>
  <c r="W125" i="1"/>
  <c r="T126" i="1"/>
  <c r="U126" i="1"/>
  <c r="S126" i="1"/>
  <c r="W126" i="1"/>
  <c r="V2" i="1"/>
  <c r="V3" i="1"/>
  <c r="V4" i="1"/>
  <c r="V5" i="1"/>
  <c r="V6" i="1"/>
  <c r="V7" i="1"/>
  <c r="V8" i="1"/>
  <c r="V9" i="1"/>
  <c r="V10" i="1"/>
  <c r="V11" i="1"/>
  <c r="V12" i="1"/>
  <c r="V13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S127" i="1"/>
  <c r="S128" i="1"/>
  <c r="R2" i="1"/>
  <c r="R3" i="1"/>
  <c r="R4" i="1"/>
  <c r="R5" i="1"/>
  <c r="R6" i="1"/>
  <c r="R7" i="1"/>
  <c r="R8" i="1"/>
  <c r="R9" i="1"/>
  <c r="R10" i="1"/>
  <c r="R11" i="1"/>
  <c r="R12" i="1"/>
  <c r="R13" i="1"/>
  <c r="R81" i="1"/>
  <c r="R82" i="1"/>
  <c r="R83" i="1"/>
  <c r="R84" i="1"/>
  <c r="R85" i="1"/>
  <c r="R86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</calcChain>
</file>

<file path=xl/sharedStrings.xml><?xml version="1.0" encoding="utf-8"?>
<sst xmlns="http://schemas.openxmlformats.org/spreadsheetml/2006/main" count="286" uniqueCount="246">
  <si>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</si>
  <si>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</si>
  <si>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</si>
  <si>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</si>
  <si>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</si>
  <si>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</si>
  <si>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</si>
  <si>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</si>
  <si>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</si>
  <si>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</si>
  <si>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</si>
  <si>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</si>
  <si>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</si>
  <si>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</si>
  <si>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</si>
  <si>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月付</t>
  </si>
  <si>
    <t>GRM要小于15</t>
  </si>
  <si>
    <t>位置如何</t>
  </si>
  <si>
    <t>好</t>
  </si>
  <si>
    <t>https://www.redfin.com/TX/Plano/3101-Citadel-Dr-75023/home/31890659#schools</t>
  </si>
  <si>
    <t>比较豪华的</t>
  </si>
  <si>
    <t>10，8，7</t>
  </si>
  <si>
    <t>plano西北</t>
  </si>
  <si>
    <t>月利润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</si>
  <si>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</si>
  <si>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</si>
  <si>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</si>
  <si>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</si>
  <si>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</si>
  <si>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</si>
  <si>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</si>
  <si>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</si>
  <si>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</si>
  <si>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</si>
  <si>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</si>
  <si>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</si>
  <si>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</si>
  <si>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zillow区域升值中位数</t>
  </si>
  <si>
    <t>zillow月租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</si>
  <si>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</si>
  <si>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</si>
  <si>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</si>
  <si>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</si>
  <si>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</si>
  <si>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</si>
  <si>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</si>
  <si>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</si>
  <si>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</si>
  <si>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</si>
  <si>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</si>
  <si>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</si>
  <si>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</si>
  <si>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</si>
  <si>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</si>
  <si>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</si>
  <si>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</si>
  <si>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</si>
  <si>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</si>
  <si>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</si>
  <si>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</si>
  <si>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</si>
  <si>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备注</t>
  </si>
  <si>
    <t>redfin近5年升值率</t>
  </si>
  <si>
    <t>3101 Citadel DrPlano, TX 75023</t>
  </si>
  <si>
    <t>11612 Murron Dr,Austin, TX 78754</t>
  </si>
  <si>
    <t>https://www.zillow.com/homedetails/11612-Murron-Dr-Austin-TX-78754/119618167_zpid/?fullpage=true</t>
  </si>
  <si>
    <t>https://www.zillow.com/homedetails/11505-Murron-Dr-Austin-TX-78754/119619674_zpid/?fullpage=true</t>
  </si>
  <si>
    <t>11505 Murron Dr,Austin, TX 78754</t>
  </si>
  <si>
    <t>13年</t>
  </si>
  <si>
    <t>https://www.zillow.com/homedetails/7000-Longford-Trl-Austin-TX-78754/2091364660_zpid/?fullpage=true</t>
  </si>
  <si>
    <t>7000 Longford TrlAustin, TX 78754</t>
  </si>
  <si>
    <t>https://www.zillow.com/community/cantarra-meadow/2091369911_zpid/?fullpage=true</t>
  </si>
  <si>
    <t>The Reveille Plan, Cantarra MeadowPflugerville, TX 78660</t>
  </si>
  <si>
    <t>18年</t>
  </si>
  <si>
    <t>austin东北</t>
  </si>
  <si>
    <t>https://www.zillow.com/homedetails/13520-Lismore-Ln-Pflugerville-TX-78660/89551920_zpid/?fullpage=true</t>
  </si>
  <si>
    <t>13520 Lismore Ln,Pflugerville, TX 78660</t>
  </si>
  <si>
    <t>09年</t>
  </si>
  <si>
    <t>https://www.zillow.com/homedetails/13309-Henneman-Dr-Pflugerville-TX-78660/2093558615_zpid/?fullpage=true</t>
  </si>
  <si>
    <t>13309 Henneman DrPflugerville,</t>
  </si>
  <si>
    <t>17年</t>
  </si>
  <si>
    <t>https://www.zillow.com/homedetails/6321-Garden-Rose-Path-Austin-TX-78754/2097303135_zpid/</t>
  </si>
  <si>
    <t>6321 Garden Rose Path,Austin,</t>
  </si>
  <si>
    <t>austin东北靠中一点</t>
  </si>
  <si>
    <t>16年</t>
  </si>
  <si>
    <t>The Valley Forge Plan, Walnut Creek EnclaveAustin</t>
  </si>
  <si>
    <t>https://www.zillow.com/community/walnut-creek-enclave/2092198375_zpid/</t>
  </si>
  <si>
    <t>10909 Short Springs Dr,Austin, TX 78754</t>
  </si>
  <si>
    <t>https://www.zillow.com/homedetails/10909-Short-Springs-Dr-Austin-TX-78754/83832676_zpid/</t>
  </si>
  <si>
    <t>07年，5b2.5b房间好像也不怎么样</t>
  </si>
  <si>
    <t>https://www.zillow.com/homedetails/1300-Tuxford-Cv-Austin-TX-78753/29434511_zpid/</t>
  </si>
  <si>
    <t>1300 Tuxford Cv,Austin, TX 78753</t>
  </si>
  <si>
    <t>austin东北靠中较多</t>
  </si>
  <si>
    <t>https://www.zillow.com/community/pioneer-hill/2092198568_zpid/</t>
  </si>
  <si>
    <t>The Roosevelt Plan, Pioneer HillAustin</t>
  </si>
  <si>
    <t>82年，3b2.5b，地理位置比较好一点</t>
  </si>
  <si>
    <t>9,2,10</t>
  </si>
  <si>
    <t>https://www.zillow.com/homedetails/7209-Curpin-Cv-Austin-TX-78754/29419855_zpid/</t>
  </si>
  <si>
    <t>7209 Curpin Cv,Austin, TX 78754</t>
  </si>
  <si>
    <t>4,3,7</t>
  </si>
  <si>
    <t>95年，大院子，门口高速要收费</t>
  </si>
  <si>
    <t>https://www.zillow.com/homedetails/8516-Delavan-Ave-Austin-TX-78717/29547996_zpid/</t>
  </si>
  <si>
    <t>8516 Delavan Ave,Austin, TX 78717</t>
  </si>
  <si>
    <t>10,10,8</t>
  </si>
  <si>
    <t>jollyville北端</t>
  </si>
  <si>
    <t>garage要花钱convertback</t>
  </si>
  <si>
    <t>https://www.zillow.com/homedetails/6505-Ranchito-Dr-Austin-TX-78744/2092097030_zpid/</t>
  </si>
  <si>
    <t>6505 Ranchito Dr,Austin</t>
  </si>
  <si>
    <t>austin东南</t>
  </si>
  <si>
    <t>18年，房型有两个bedroom挨着不太好</t>
  </si>
  <si>
    <t>The Kennedy Plan, Reserve at McKinney Falls</t>
  </si>
  <si>
    <t>https://www.zillow.com/community/reserve-at-mckinney-falls/2092198329_zpid/</t>
  </si>
  <si>
    <t>厨房countertop有点少</t>
  </si>
  <si>
    <t>900 Old Mill Rd # 7 Cedar Park, TX 78613</t>
  </si>
  <si>
    <t>https://www.zillow.com/homedetails/900-Old-Mill-Rd-7-Cedar-Park-TX-78613/2095235780_zpid/</t>
  </si>
  <si>
    <t>jollyville西北</t>
  </si>
  <si>
    <t>4b3.5b，房间偏小，两个房间挨着，增值好想也不太好</t>
  </si>
  <si>
    <t>7429 Dallas Dr, Austin, TX 78729</t>
  </si>
  <si>
    <t>https://www.zillow.com/homedetails/7429-Dallas-Dr-Austin-TX-78729/29573744_zpid/</t>
  </si>
  <si>
    <t>jollyville</t>
  </si>
  <si>
    <t>4b2.5，房间应该还可以</t>
  </si>
  <si>
    <t>Avignon Plan, Village at Wells Branch Austin, TX 78728</t>
  </si>
  <si>
    <t>https://www.zillow.com/community/village-at-wells-branch/2092891698_zpid/</t>
  </si>
  <si>
    <t>好，两条高速中间</t>
  </si>
  <si>
    <t>房间都不错</t>
  </si>
  <si>
    <t>The Roosevelt Plan, Pioneer Hill Austin, TX 78754</t>
  </si>
  <si>
    <t>不错，austin东北靠中较多</t>
  </si>
  <si>
    <t>4b3b 房型不错</t>
  </si>
  <si>
    <t>10915 Hidden Caves Way, Austin, TX 78726</t>
  </si>
  <si>
    <t>https://www.zillow.com/homes/for_sale/fsba,fsbo,fore,new_lt/124839229_zpid/4-_beds/3-_baths/0-500000_price/0-1915_mp/30.466061,-97.76227,30.333398,-97.928782_rect/12_zm/0_mmm/</t>
  </si>
  <si>
    <t>jollyville西南</t>
  </si>
  <si>
    <t>14年，4b3b</t>
  </si>
  <si>
    <t>1106 Space Ln, Austin, TX 78758</t>
  </si>
  <si>
    <t>https://www.zillow.com/homes/for_sale/fsba,fsbo,fore,new_lt/58304383_zpid/4-_beds/3-_baths/0-500000_price/0-1915_mp/30.453631,-97.608633,30.320952,-97.775145_rect/12_zm/0_mmm/</t>
  </si>
  <si>
    <t>77年，4b2.5b</t>
  </si>
  <si>
    <t>9224 Partridge Cir, Austin</t>
  </si>
  <si>
    <t>https://www.zillow.com/homes/for_sale/fsba,fsbo,fore,new_lt/29429851_zpid/4-_beds/3-_baths/0-500000_price/0-1915_mp/30.435872,-97.628717,30.303169,-97.795229_rect/12_zm/0_mmm/</t>
  </si>
  <si>
    <t>71年，4b2.5b，garage变成了房间</t>
  </si>
  <si>
    <t>1710 Karen Ave, Austin, TX 78757</t>
  </si>
  <si>
    <t>https://www.zillow.com/homes/for_sale/fsba,fsbo,fore,new_lt/29416306_zpid/4-_beds/3-_baths/0-500000_price/0-1915_mp/30.405082,-97.649832,30.272337,-97.816343_rect/12_zm/0_mmm/</t>
  </si>
  <si>
    <t>好，两条高速中间还偏南</t>
  </si>
  <si>
    <t>是银行回收再买的房，号称价值52w</t>
  </si>
  <si>
    <t>7103 Creighton Ln, Austin, TX 78723</t>
  </si>
  <si>
    <t>https://www.zillow.com/homes/for_sale/fsba,fsbo,fore,new_lt/29410977_zpid/4-_beds/3-_baths/0-500000_price/0-1915_mp/30.387906,-97.594557,30.255138,-97.761068_rect/12_zm/0_mmm/</t>
  </si>
  <si>
    <t>不错，austin东北较近</t>
  </si>
  <si>
    <t>https://www.zillow.com/homes/for_sale/fsba,fsbo,fore,new_lt/29404080_zpid/4-_beds/3-_baths/0-500000_price/0-1915_mp/30.376504,-97.605715,30.24372,-97.772226_rect/12_zm/0_mmm/</t>
  </si>
  <si>
    <t>2013 Cheshire Dr, Austin, TX 78723</t>
  </si>
  <si>
    <t>5921 Adair Dr, Austin, TX 78754</t>
  </si>
  <si>
    <t>https://www.zillow.com/homedetails/5921-Adair-Dr-Austin-TX-78754/111972923_zpid/</t>
  </si>
  <si>
    <t>4，4，10</t>
  </si>
  <si>
    <t>12年</t>
  </si>
  <si>
    <t>奥斯丁东北</t>
  </si>
  <si>
    <t>14301 Eucalyptus Bend, Austin, Texas 78717</t>
  </si>
  <si>
    <t>https://www.pulte.com/homes/texas/the-austin-area/austin/parmer-crossing-209615</t>
  </si>
  <si>
    <t>4，3，7</t>
  </si>
  <si>
    <t>6009 Elfen Way, Austin, TX 78724</t>
  </si>
  <si>
    <t>https://www.zillow.com/homedetails/6009-Elfen-Way-Austin-TX-78724/83816094_zpid/</t>
  </si>
  <si>
    <t>4，3，10</t>
  </si>
  <si>
    <t>09年，交通到downtown应该好一点，但是升值好想比较慢</t>
  </si>
  <si>
    <t>2607 Oak Meadow Dr, Round Rock, TX 78681</t>
  </si>
  <si>
    <t>https://www.zillow.com/homedetails/2607-Oak-Meadow-Dr-Round-Rock-TX-78681/29553727_zpid/</t>
  </si>
  <si>
    <t>pending</t>
  </si>
  <si>
    <t>13528 Oregon Flats Trl, Austin, TX 78727</t>
  </si>
  <si>
    <t>https://www.zillow.com/homedetails/13528-Oregon-Flats-Trl-Austin-TX-78727/29445471_zpid/</t>
  </si>
  <si>
    <t>jollyville东北</t>
  </si>
  <si>
    <t>两高速中间</t>
  </si>
  <si>
    <t>1416 Weatherford Dr, Austin, TX 78753</t>
  </si>
  <si>
    <t>https://www.zillow.com/homedetails/1416-Weatherford-Dr-Austin-TX-78753/70327169_zpid/</t>
  </si>
  <si>
    <t>06年，4b3b，说可以有5b，</t>
  </si>
  <si>
    <t>12711 Descartes Cv, Austin, TX 78753</t>
  </si>
  <si>
    <t>https://www.zillow.com/homedetails/12711-Descartes-Cv-Austin-TX-78753/29437912_zpid/</t>
  </si>
  <si>
    <t>98年，4b2.5b</t>
  </si>
  <si>
    <t>720 Speckled Alder Dr, Pflugerville</t>
  </si>
  <si>
    <t>https://www.zillow.com/homes/for_sale/fsba,fsbo,fore,new_lt/2095072343_zpid/4-_beds/3-_baths/0-500000_price/0-1916_mp/30.507259,-97.514391,30.379243,-97.680902_rect/12_zm/0_mmm/</t>
  </si>
  <si>
    <t>austin东北较远</t>
  </si>
  <si>
    <t>17年，5b3b，有点远</t>
  </si>
  <si>
    <t>4318 Ganymede Dr,Austin, TX 78727</t>
  </si>
  <si>
    <t>https://www.zillow.com/homedetails/4318-Ganymede-Dr-Austin-TX-78727/29442635_zpid/</t>
  </si>
  <si>
    <t>好，两条高速左边</t>
  </si>
  <si>
    <t>https://www.zillow.com/community/amber-oaks/2092891642_zpid/</t>
  </si>
  <si>
    <t>Avignon Plan, Amber OaksAustin, TX 78729</t>
  </si>
  <si>
    <t>jollyvallie北端</t>
  </si>
  <si>
    <t>同一个房型，不同的位置，这边比上面的那个学区好，价格贵5,6w</t>
  </si>
  <si>
    <t>3608 Ruby Red Dr,Austin, TX 78728</t>
  </si>
  <si>
    <t>https://www.zillow.com/homedetails/3608-Ruby-Red-Dr-Austin-TX-78728/29454322_zpid/</t>
  </si>
  <si>
    <t>两条高速中间偏北</t>
  </si>
  <si>
    <t>墙壁是暗红色不好看，别的都ok</t>
  </si>
  <si>
    <t>https://www.zillow.com/homedetails/1620-Sunterro-Austin-TX-78727/58307472_zpid/</t>
  </si>
  <si>
    <t>1620 Sunterro,Austin, TX 78727</t>
  </si>
  <si>
    <t>01年4b2.5b 3千ft</t>
  </si>
  <si>
    <t>13317 Chasewood Cv,Austin, TX 78727</t>
  </si>
  <si>
    <t>https://www.zillow.com/homedetails/13317-Chasewood-Cv-Austin-TX-78727/29443469_zpid/</t>
  </si>
  <si>
    <t>95年 应该是4b2.5b</t>
  </si>
  <si>
    <t>https://www.zillow.com/homedetails/3633-Soft-Shore-Ln-Pflugerville-TX-78660/2093332519_zpid/</t>
  </si>
  <si>
    <t>Pflugerville</t>
  </si>
  <si>
    <t xml:space="preserve">Colorado Villages of Hidden Lake </t>
  </si>
  <si>
    <t>4b3b房型还不错</t>
  </si>
  <si>
    <t>63年，4b2b里面还可以,这个是windsor park貌似租金高</t>
  </si>
  <si>
    <t>67年，4b2.5b里面还算新，university hill貌似租金也高</t>
  </si>
  <si>
    <t>9114 Magna Carta LoopAustin, TX 78754</t>
  </si>
  <si>
    <t>https://www.redfin.com/TX/Austin/9114-Magna-Carta-Loop-78754/unit-10/home/30993652</t>
  </si>
  <si>
    <t>condo,hoa才50，房间还不错</t>
  </si>
  <si>
    <t>2024 Langdale LnAustin, TX 78754</t>
  </si>
  <si>
    <t>https://www.redfin.com/TX/Austin/2024-Langdale-Ln-78754/home/144005116</t>
  </si>
  <si>
    <t>新房，hoa才45，房型还不许哦</t>
  </si>
  <si>
    <t>825 Sweet Leaf LnPflugerville, TX 78660</t>
  </si>
  <si>
    <t>https://www.redfin.com/TX/Pflugerville/825-Sweet-Leaf-Ln-78660/home/31020771</t>
  </si>
  <si>
    <t>2007年，房型还不错</t>
  </si>
  <si>
    <t>1109 Blue Fox DrAustin, TX 78753</t>
  </si>
  <si>
    <t>https://www.redfin.com/TX/Austin/1109-Blue-Fox-Dr-78753/home/31543950</t>
  </si>
  <si>
    <t>800 Sweet Leaf LnPflugerville, TX 78660</t>
  </si>
  <si>
    <t>https://www.redfin.com/TX/Pflugerville/800-Sweet-Leaf-Ln-78660/home/31022865</t>
  </si>
  <si>
    <t>08年，4b2b</t>
  </si>
  <si>
    <t>1405 Gorham StAustin, TX 78758</t>
  </si>
  <si>
    <t>https://www.redfin.com/TX/Austin/1405-Gorham-St-78758/home/31156944#redfin-estimate</t>
  </si>
  <si>
    <t>地税很贵，房子不错</t>
  </si>
  <si>
    <t>13000 Dionysus DrAustin, TX 78753</t>
  </si>
  <si>
    <t>https://www.redfin.com/TX/Austin/13000-Dionysus-Dr-78753/home/31543553</t>
  </si>
  <si>
    <t>好像有第五间房，主卧大但厕所一般</t>
  </si>
  <si>
    <t>Dallas</t>
  </si>
  <si>
    <t>7135 Fair Oaks Ave Unit 16bDallas, TX 75231</t>
  </si>
  <si>
    <t>https://www.redfin.com/TX/Dallas/7135-Fair-Oaks-Ave-75231/unit-16b/home/143844221</t>
  </si>
  <si>
    <t>ridchardson南，还不错</t>
  </si>
  <si>
    <t>6019 Ridgecrest Rd #207Dallas, TX 75231</t>
  </si>
  <si>
    <t>https://www.redfin.com/TX/Dallas/6019-Ridgecrest-Rd-75231/unit-207/home/109418219#redfin-estimate</t>
  </si>
  <si>
    <t>8109 Skillman St #3026Dallas, TX 75231</t>
  </si>
  <si>
    <t>https://www.redfin.com/TX/Dallas/8109-Skillman-St-75231/unit-3026/home/31126782#schools</t>
  </si>
  <si>
    <t>ridchardson东南</t>
  </si>
  <si>
    <t>3b2bcondo</t>
  </si>
  <si>
    <t>9520 Royal Ln Unit 215CDallas, TX 75243</t>
  </si>
  <si>
    <t>https://www.redfin.com/TX/Dallas/9520-Royal-Ln-75243/unit-215C/home/108473508#redfin-estimate</t>
  </si>
  <si>
    <t>7107 Holly Hill Dr #209Dallas, TX 75231</t>
  </si>
  <si>
    <t>https://www.redfin.com/TX/Dallas/7107-Holly-Hill-Dr-75231/unit-209/home/30858634</t>
  </si>
  <si>
    <t>hoa小贵，2b1b</t>
  </si>
  <si>
    <t>12816 Midway Rd #1057Dallas, TX 75244</t>
  </si>
  <si>
    <t>https://www.redfin.com/TX/Dallas/12816-Midway-Rd-75244/unit-1057/home/144804904</t>
  </si>
  <si>
    <t>ridchardson西，高速边</t>
  </si>
  <si>
    <t>hoa贵，房间比较小，2b2b</t>
  </si>
  <si>
    <t>condo有一个车库 2b2.5b</t>
  </si>
  <si>
    <t>apt 2b2b</t>
  </si>
  <si>
    <t>4717 Joppa CirDallas, TX 75216</t>
  </si>
  <si>
    <t>2b2b</t>
  </si>
  <si>
    <t>https://www.redfin.com/TX/Dallas/4717-Joppa-Cir-75216/home/144827048#redfin-estimate</t>
  </si>
  <si>
    <t>n/a</t>
  </si>
  <si>
    <t>dallas南</t>
  </si>
  <si>
    <t>新房3b2b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</si>
</sst>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2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1" fillId="0" borderId="0" xfId="1"/>
    <xf numFmtId="0" fontId="0" fillId="0" borderId="1" xfId="0" applyNumberFormat="1" applyBorder="1"/>
    <xf numFmtId="0" fontId="0" fillId="0" borderId="0" xfId="0" applyFont="1"/>
    <xf numFmtId="0" fontId="0" fillId="0" borderId="0" xfId="0" applyFont="1" applyFill="1" applyBorder="1"/>
    <xf numFmtId="3" fontId="4" fillId="0" borderId="0" xfId="0" applyNumberFormat="1" applyFont="1"/>
    <xf numFmtId="0" fontId="6" fillId="3" borderId="0" xfId="183"/>
    <xf numFmtId="0" fontId="5" fillId="2" borderId="0" xfId="182"/>
    <xf numFmtId="3" fontId="5" fillId="2" borderId="0" xfId="182" applyNumberFormat="1"/>
    <xf numFmtId="0" fontId="6" fillId="3" borderId="2" xfId="183" applyBorder="1"/>
    <xf numFmtId="0" fontId="7" fillId="4" borderId="2" xfId="184"/>
    <xf numFmtId="3" fontId="7" fillId="4" borderId="2" xfId="184" applyNumberFormat="1"/>
    <xf numFmtId="0" fontId="7" fillId="4" borderId="2" xfId="184" applyNumberFormat="1"/>
    <xf numFmtId="0" fontId="5" fillId="2" borderId="1" xfId="182" applyNumberFormat="1" applyBorder="1"/>
  </cellXfs>
  <cellStyles count="212">
    <cellStyle name="Bad" xfId="183" builtinId="27"/>
    <cellStyle name="Check Cell" xfId="184" builtinId="2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Good" xfId="182" builtinId="26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www.zillow.com/community/pioneer-hill/2092198568_zpid/" TargetMode="External"/><Relationship Id="rId21" Type="http://schemas.openxmlformats.org/officeDocument/2006/relationships/hyperlink" Target="https://www.zillow.com/homes/for_sale/fsba,fsbo,fore,new_lt/124839229_zpid/4-_beds/3-_baths/0-500000_price/0-1915_mp/30.466061,-97.76227,30.333398,-97.928782_rect/12_zm/0_mmm/" TargetMode="External"/><Relationship Id="rId22" Type="http://schemas.openxmlformats.org/officeDocument/2006/relationships/hyperlink" Target="https://www.zillow.com/homes/for_sale/fsba,fsbo,fore,new_lt/58304383_zpid/4-_beds/3-_baths/0-500000_price/0-1915_mp/30.453631,-97.608633,30.320952,-97.775145_rect/12_zm/0_mmm/" TargetMode="External"/><Relationship Id="rId23" Type="http://schemas.openxmlformats.org/officeDocument/2006/relationships/hyperlink" Target="https://www.zillow.com/homes/for_sale/fsba,fsbo,fore,new_lt/29416306_zpid/4-_beds/3-_baths/0-500000_price/0-1915_mp/30.405082,-97.649832,30.272337,-97.816343_rect/12_zm/0_mmm/" TargetMode="External"/><Relationship Id="rId24" Type="http://schemas.openxmlformats.org/officeDocument/2006/relationships/hyperlink" Target="https://www.zillow.com/homes/for_sale/fsba,fsbo,fore,new_lt/29410977_zpid/4-_beds/3-_baths/0-500000_price/0-1915_mp/30.387906,-97.594557,30.255138,-97.761068_rect/12_zm/0_mmm/" TargetMode="External"/><Relationship Id="rId25" Type="http://schemas.openxmlformats.org/officeDocument/2006/relationships/hyperlink" Target="https://www.zillow.com/homes/for_sale/fsba,fsbo,fore,new_lt/29404080_zpid/4-_beds/3-_baths/0-500000_price/0-1915_mp/30.376504,-97.605715,30.24372,-97.772226_rect/12_zm/0_mmm/" TargetMode="External"/><Relationship Id="rId26" Type="http://schemas.openxmlformats.org/officeDocument/2006/relationships/hyperlink" Target="https://www.zillow.com/homedetails/5921-Adair-Dr-Austin-TX-78754/111972923_zpid/" TargetMode="External"/><Relationship Id="rId27" Type="http://schemas.openxmlformats.org/officeDocument/2006/relationships/hyperlink" Target="https://www.pulte.com/homes/texas/the-austin-area/austin/parmer-crossing-209615" TargetMode="External"/><Relationship Id="rId28" Type="http://schemas.openxmlformats.org/officeDocument/2006/relationships/hyperlink" Target="https://www.zillow.com/homedetails/6009-Elfen-Way-Austin-TX-78724/83816094_zpid/" TargetMode="External"/><Relationship Id="rId29" Type="http://schemas.openxmlformats.org/officeDocument/2006/relationships/hyperlink" Target="https://www.zillow.com/homedetails/1416-Weatherford-Dr-Austin-TX-78753/70327169_zpid/" TargetMode="External"/><Relationship Id="rId1" Type="http://schemas.openxmlformats.org/officeDocument/2006/relationships/hyperlink" Target="https://www.redfin.com/TX/Plano/3417-Gary-Dr-75023/home/32031822" TargetMode="External"/><Relationship Id="rId2" Type="http://schemas.openxmlformats.org/officeDocument/2006/relationships/hyperlink" Target="https://www.redfin.com/TX/Plano/3101-Citadel-Dr-75023/home/31890659" TargetMode="External"/><Relationship Id="rId3" Type="http://schemas.openxmlformats.org/officeDocument/2006/relationships/hyperlink" Target="https://www.redfin.com/TX/Austin/4907-Misty-Slope-Ln-78744/home/31807404" TargetMode="External"/><Relationship Id="rId4" Type="http://schemas.openxmlformats.org/officeDocument/2006/relationships/hyperlink" Target="https://www.zillow.com/homedetails/11612-Murron-Dr-Austin-TX-78754/119618167_zpid/?fullpage=true" TargetMode="External"/><Relationship Id="rId5" Type="http://schemas.openxmlformats.org/officeDocument/2006/relationships/hyperlink" Target="https://www.zillow.com/homedetails/11505-Murron-Dr-Austin-TX-78754/119619674_zpid/?fullpage=true" TargetMode="External"/><Relationship Id="rId30" Type="http://schemas.openxmlformats.org/officeDocument/2006/relationships/hyperlink" Target="https://www.zillow.com/homedetails/12711-Descartes-Cv-Austin-TX-78753/29437912_zpid/" TargetMode="External"/><Relationship Id="rId31" Type="http://schemas.openxmlformats.org/officeDocument/2006/relationships/hyperlink" Target="https://www.zillow.com/homes/for_sale/fsba,fsbo,fore,new_lt/2095072343_zpid/4-_beds/3-_baths/0-500000_price/0-1916_mp/30.507259,-97.514391,30.379243,-97.680902_rect/12_zm/0_mmm/" TargetMode="External"/><Relationship Id="rId32" Type="http://schemas.openxmlformats.org/officeDocument/2006/relationships/hyperlink" Target="https://www.zillow.com/homedetails/4318-Ganymede-Dr-Austin-TX-78727/29442635_zpid/" TargetMode="External"/><Relationship Id="rId9" Type="http://schemas.openxmlformats.org/officeDocument/2006/relationships/hyperlink" Target="https://www.redfin.com/TX/Austin/3303-Barksdale-Dr-78725/home/31056166" TargetMode="External"/><Relationship Id="rId6" Type="http://schemas.openxmlformats.org/officeDocument/2006/relationships/hyperlink" Target="https://www.zillow.com/community/cantarra-meadow/2091369911_zpid/?fullpage=true" TargetMode="External"/><Relationship Id="rId7" Type="http://schemas.openxmlformats.org/officeDocument/2006/relationships/hyperlink" Target="https://www.zillow.com/homedetails/7000-Longford-Trl-Austin-TX-78754/2091364660_zpid/?fullpage=true" TargetMode="External"/><Relationship Id="rId8" Type="http://schemas.openxmlformats.org/officeDocument/2006/relationships/hyperlink" Target="https://www.zillow.com/homes/for_sale/fsba,fsbo,fore,new_lt/29429851_zpid/4-_beds/3-_baths/0-500000_price/0-1915_mp/30.435872,-97.628717,30.303169,-97.795229_rect/12_zm/0_mmm/" TargetMode="External"/><Relationship Id="rId33" Type="http://schemas.openxmlformats.org/officeDocument/2006/relationships/hyperlink" Target="https://www.zillow.com/homedetails/3608-Ruby-Red-Dr-Austin-TX-78728/29454322_zpid/" TargetMode="External"/><Relationship Id="rId34" Type="http://schemas.openxmlformats.org/officeDocument/2006/relationships/hyperlink" Target="https://www.zillow.com/homedetails/1620-Sunterro-Austin-TX-78727/58307472_zpid/" TargetMode="External"/><Relationship Id="rId35" Type="http://schemas.openxmlformats.org/officeDocument/2006/relationships/hyperlink" Target="https://www.zillow.com/homedetails/13317-Chasewood-Cv-Austin-TX-78727/29443469_zpid/" TargetMode="External"/><Relationship Id="rId36" Type="http://schemas.openxmlformats.org/officeDocument/2006/relationships/hyperlink" Target="https://www.zillow.com/homedetails/3633-Soft-Shore-Ln-Pflugerville-TX-78660/2093332519_zpid/" TargetMode="External"/><Relationship Id="rId10" Type="http://schemas.openxmlformats.org/officeDocument/2006/relationships/hyperlink" Target="https://www.redfin.com/TX/Austin/7508-Marble-Ridge-Dr-78747/home/31949485" TargetMode="External"/><Relationship Id="rId11" Type="http://schemas.openxmlformats.org/officeDocument/2006/relationships/hyperlink" Target="https://www.redfin.com/TX/Austin/5708-China-Berry-Rd-78744/home/31655019" TargetMode="External"/><Relationship Id="rId12" Type="http://schemas.openxmlformats.org/officeDocument/2006/relationships/hyperlink" Target="https://www.zillow.com/community/walnut-creek-enclave/2092198375_zpid/" TargetMode="External"/><Relationship Id="rId13" Type="http://schemas.openxmlformats.org/officeDocument/2006/relationships/hyperlink" Target="https://www.zillow.com/homedetails/10909-Short-Springs-Dr-Austin-TX-78754/83832676_zpid/" TargetMode="External"/><Relationship Id="rId14" Type="http://schemas.openxmlformats.org/officeDocument/2006/relationships/hyperlink" Target="https://www.zillow.com/homedetails/1300-Tuxford-Cv-Austin-TX-78753/29434511_zpid/" TargetMode="External"/><Relationship Id="rId15" Type="http://schemas.openxmlformats.org/officeDocument/2006/relationships/hyperlink" Target="https://www.zillow.com/community/pioneer-hill/2092198568_zpid/" TargetMode="External"/><Relationship Id="rId16" Type="http://schemas.openxmlformats.org/officeDocument/2006/relationships/hyperlink" Target="https://www.zillow.com/homedetails/7209-Curpin-Cv-Austin-TX-78754/29419855_zpid/" TargetMode="External"/><Relationship Id="rId17" Type="http://schemas.openxmlformats.org/officeDocument/2006/relationships/hyperlink" Target="https://www.zillow.com/homedetails/6505-Ranchito-Dr-Austin-TX-78744/2092097030_zpid/" TargetMode="External"/><Relationship Id="rId18" Type="http://schemas.openxmlformats.org/officeDocument/2006/relationships/hyperlink" Target="https://www.zillow.com/community/reserve-at-mckinney-falls/2092198329_zpid/" TargetMode="External"/><Relationship Id="rId19" Type="http://schemas.openxmlformats.org/officeDocument/2006/relationships/hyperlink" Target="https://www.zillow.com/homedetails/7429-Dallas-Dr-Austin-TX-78729/29573744_zpid/" TargetMode="External"/><Relationship Id="rId3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tabSelected="1" topLeftCell="A43" zoomScale="125" zoomScaleNormal="85" workbookViewId="0">
      <selection activeCell="O76" sqref="O76"/>
    </sheetView>
  </sheetViews>
  <sheetFormatPr baseColWidth="10" defaultColWidth="11.1640625" defaultRowHeight="16" x14ac:dyDescent="0.2"/>
  <cols>
    <col min="1" max="1" width="7.33203125" customWidth="1"/>
    <col min="2" max="2" width="9.1640625" customWidth="1"/>
    <col min="4" max="4" width="9.6640625" customWidth="1"/>
    <col min="5" max="5" width="4.6640625" customWidth="1"/>
    <col min="6" max="6" width="7.83203125" customWidth="1"/>
    <col min="7" max="7" width="9.1640625" customWidth="1"/>
    <col min="8" max="8" width="8" customWidth="1"/>
    <col min="9" max="9" width="8.5" customWidth="1"/>
    <col min="10" max="10" width="8.83203125" customWidth="1"/>
    <col min="11" max="11" width="9.1640625" customWidth="1"/>
    <col min="12" max="12" width="8.1640625" customWidth="1"/>
    <col min="13" max="13" width="7.6640625" customWidth="1"/>
    <col min="14" max="14" width="15.33203125" customWidth="1"/>
    <col min="15" max="15" width="9.1640625" customWidth="1"/>
    <col min="16" max="16" width="8.1640625" customWidth="1"/>
    <col min="17" max="17" width="2.6640625" customWidth="1"/>
    <col min="18" max="18" width="13" customWidth="1"/>
    <col min="19" max="19" width="10.6640625" customWidth="1"/>
    <col min="20" max="22" width="13" customWidth="1"/>
    <col min="23" max="23" width="12.6640625" customWidth="1"/>
    <col min="24" max="24" width="22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15</v>
      </c>
      <c r="G1" t="s">
        <v>10</v>
      </c>
      <c r="H1" t="s">
        <v>9</v>
      </c>
      <c r="I1" t="s">
        <v>4</v>
      </c>
      <c r="J1" t="s">
        <v>5</v>
      </c>
      <c r="K1" t="s">
        <v>38</v>
      </c>
      <c r="L1" t="s">
        <v>23</v>
      </c>
      <c r="M1" t="s">
        <v>62</v>
      </c>
      <c r="N1" t="s">
        <v>17</v>
      </c>
      <c r="O1" t="s">
        <v>37</v>
      </c>
      <c r="P1" t="s">
        <v>7</v>
      </c>
      <c r="R1" t="s">
        <v>6</v>
      </c>
      <c r="S1" t="s">
        <v>11</v>
      </c>
      <c r="T1" t="s">
        <v>12</v>
      </c>
      <c r="U1" t="s">
        <v>13</v>
      </c>
      <c r="V1" t="s">
        <v>16</v>
      </c>
      <c r="W1" t="s">
        <v>14</v>
      </c>
      <c r="X1" t="s">
        <v>61</v>
      </c>
    </row>
    <row r="2" spans="1:26" x14ac:dyDescent="0.2">
      <c r="E2">
        <v>0.2</v>
      </c>
      <c r="G2" s="3">
        <v>3.7900000000000003E-2</v>
      </c>
      <c r="H2">
        <v>3000</v>
      </c>
      <c r="L2">
        <f t="shared" ref="L2:L84" si="0">J2-F2</f>
        <v>0</v>
      </c>
      <c r="P2">
        <v>3000</v>
      </c>
      <c r="R2" t="e">
        <f t="shared" ref="R2:R117" si="1">100*(12*J2-P2)/D2</f>
        <v>#DIV/0!</v>
      </c>
      <c r="S2">
        <f t="shared" ref="S2:S117" si="2">D2*E2+H2</f>
        <v>3000</v>
      </c>
      <c r="T2">
        <f t="shared" ref="T2:T117" si="3">G2*(D2-D2*E2)</f>
        <v>0</v>
      </c>
      <c r="U2">
        <f t="shared" ref="U2:U117" si="4">12*J2-P2-T2</f>
        <v>-3000</v>
      </c>
      <c r="V2" t="e">
        <f t="shared" ref="V2:V117" si="5">D2/(12*J2)</f>
        <v>#DIV/0!</v>
      </c>
      <c r="W2">
        <f t="shared" ref="W2:W84" si="6">U2/S2</f>
        <v>-1</v>
      </c>
    </row>
    <row r="3" spans="1:26" s="8" customFormat="1" x14ac:dyDescent="0.2">
      <c r="A3"/>
      <c r="B3"/>
      <c r="C3"/>
      <c r="D3"/>
      <c r="E3">
        <v>0.2</v>
      </c>
      <c r="F3"/>
      <c r="G3" s="3">
        <v>3.7900000000000003E-2</v>
      </c>
      <c r="H3">
        <v>3000</v>
      </c>
      <c r="I3"/>
      <c r="J3"/>
      <c r="K3"/>
      <c r="L3">
        <f t="shared" si="0"/>
        <v>0</v>
      </c>
      <c r="M3"/>
      <c r="N3"/>
      <c r="O3"/>
      <c r="P3">
        <v>3000</v>
      </c>
      <c r="Q3"/>
      <c r="R3" t="e">
        <f t="shared" si="1"/>
        <v>#DIV/0!</v>
      </c>
      <c r="S3">
        <f t="shared" si="2"/>
        <v>3000</v>
      </c>
      <c r="T3">
        <f t="shared" si="3"/>
        <v>0</v>
      </c>
      <c r="U3">
        <f t="shared" si="4"/>
        <v>-3000</v>
      </c>
      <c r="V3" t="e">
        <f t="shared" si="5"/>
        <v>#DIV/0!</v>
      </c>
      <c r="W3">
        <f t="shared" si="6"/>
        <v>-1</v>
      </c>
      <c r="X3"/>
      <c r="Y3"/>
      <c r="Z3"/>
    </row>
    <row r="4" spans="1:26" x14ac:dyDescent="0.2">
      <c r="E4">
        <v>0.2</v>
      </c>
      <c r="G4" s="3">
        <v>3.7900000000000003E-2</v>
      </c>
      <c r="H4">
        <v>3000</v>
      </c>
      <c r="L4">
        <f t="shared" si="0"/>
        <v>0</v>
      </c>
      <c r="P4">
        <v>3000</v>
      </c>
      <c r="R4" t="e">
        <f t="shared" si="1"/>
        <v>#DIV/0!</v>
      </c>
      <c r="S4">
        <f t="shared" si="2"/>
        <v>3000</v>
      </c>
      <c r="T4">
        <f t="shared" si="3"/>
        <v>0</v>
      </c>
      <c r="U4">
        <f t="shared" si="4"/>
        <v>-3000</v>
      </c>
      <c r="V4" t="e">
        <f t="shared" si="5"/>
        <v>#DIV/0!</v>
      </c>
      <c r="W4">
        <f t="shared" si="6"/>
        <v>-1</v>
      </c>
    </row>
    <row r="5" spans="1:26" s="8" customFormat="1" x14ac:dyDescent="0.2">
      <c r="A5"/>
      <c r="B5"/>
      <c r="C5"/>
      <c r="D5"/>
      <c r="E5">
        <v>0.2</v>
      </c>
      <c r="F5"/>
      <c r="G5" s="3">
        <v>3.7900000000000003E-2</v>
      </c>
      <c r="H5">
        <v>3000</v>
      </c>
      <c r="I5"/>
      <c r="J5"/>
      <c r="K5"/>
      <c r="L5">
        <f t="shared" si="0"/>
        <v>0</v>
      </c>
      <c r="M5"/>
      <c r="N5"/>
      <c r="O5"/>
      <c r="P5">
        <v>3000</v>
      </c>
      <c r="Q5"/>
      <c r="R5" t="e">
        <f t="shared" si="1"/>
        <v>#DIV/0!</v>
      </c>
      <c r="S5">
        <f t="shared" si="2"/>
        <v>3000</v>
      </c>
      <c r="T5">
        <f t="shared" si="3"/>
        <v>0</v>
      </c>
      <c r="U5">
        <f t="shared" si="4"/>
        <v>-3000</v>
      </c>
      <c r="V5" t="e">
        <f t="shared" si="5"/>
        <v>#DIV/0!</v>
      </c>
      <c r="W5">
        <f t="shared" si="6"/>
        <v>-1</v>
      </c>
      <c r="X5"/>
      <c r="Y5"/>
      <c r="Z5"/>
    </row>
    <row r="6" spans="1:26" s="7" customFormat="1" ht="17" thickBot="1" x14ac:dyDescent="0.25">
      <c r="A6" t="s">
        <v>39</v>
      </c>
      <c r="B6"/>
      <c r="C6"/>
      <c r="D6"/>
      <c r="E6">
        <v>0.2</v>
      </c>
      <c r="F6"/>
      <c r="G6" s="3">
        <v>3.7900000000000003E-2</v>
      </c>
      <c r="H6">
        <v>3000</v>
      </c>
      <c r="I6"/>
      <c r="J6"/>
      <c r="K6"/>
      <c r="L6">
        <f t="shared" si="0"/>
        <v>0</v>
      </c>
      <c r="M6"/>
      <c r="N6"/>
      <c r="O6"/>
      <c r="P6">
        <v>3000</v>
      </c>
      <c r="Q6"/>
      <c r="R6" t="e">
        <f t="shared" si="1"/>
        <v>#DIV/0!</v>
      </c>
      <c r="S6">
        <f t="shared" si="2"/>
        <v>3000</v>
      </c>
      <c r="T6">
        <f t="shared" si="3"/>
        <v>0</v>
      </c>
      <c r="U6">
        <f t="shared" si="4"/>
        <v>-3000</v>
      </c>
      <c r="V6" t="e">
        <f t="shared" si="5"/>
        <v>#DIV/0!</v>
      </c>
      <c r="W6">
        <f t="shared" si="6"/>
        <v>-1</v>
      </c>
      <c r="X6"/>
      <c r="Y6"/>
      <c r="Z6"/>
    </row>
    <row r="7" spans="1:26" s="11" customFormat="1" ht="18" thickTop="1" thickBot="1" x14ac:dyDescent="0.25">
      <c r="A7" s="11" t="s">
        <v>40</v>
      </c>
      <c r="C7" s="11" t="s">
        <v>46</v>
      </c>
      <c r="D7" s="11">
        <v>206177</v>
      </c>
      <c r="E7" s="11">
        <v>0.2</v>
      </c>
      <c r="F7" s="12">
        <v>1367</v>
      </c>
      <c r="G7" s="13">
        <v>3.7900000000000003E-2</v>
      </c>
      <c r="H7" s="11">
        <v>3000</v>
      </c>
      <c r="I7" s="11" t="s">
        <v>41</v>
      </c>
      <c r="J7" s="11">
        <v>1950</v>
      </c>
      <c r="K7" s="11">
        <v>1650</v>
      </c>
      <c r="L7" s="11">
        <f t="shared" si="0"/>
        <v>583</v>
      </c>
      <c r="N7" s="11" t="s">
        <v>43</v>
      </c>
      <c r="O7" s="11" t="s">
        <v>42</v>
      </c>
      <c r="P7" s="11">
        <v>3000</v>
      </c>
      <c r="R7" s="11">
        <f t="shared" si="1"/>
        <v>9.8944111127817358</v>
      </c>
      <c r="S7" s="11">
        <f t="shared" si="2"/>
        <v>44235.4</v>
      </c>
      <c r="T7" s="11">
        <f t="shared" si="3"/>
        <v>6251.2866400000012</v>
      </c>
      <c r="U7" s="11">
        <f t="shared" si="4"/>
        <v>14148.713359999998</v>
      </c>
      <c r="V7" s="11">
        <f t="shared" si="5"/>
        <v>8.8109829059829057</v>
      </c>
      <c r="W7" s="11">
        <f t="shared" si="6"/>
        <v>0.31985046727281763</v>
      </c>
    </row>
    <row r="8" spans="1:26" s="11" customFormat="1" ht="18" thickTop="1" thickBot="1" x14ac:dyDescent="0.25">
      <c r="A8" s="11" t="s">
        <v>44</v>
      </c>
      <c r="C8" s="11" t="s">
        <v>45</v>
      </c>
      <c r="D8" s="12">
        <v>155000</v>
      </c>
      <c r="E8" s="11">
        <v>0.2</v>
      </c>
      <c r="F8" s="12">
        <v>1249</v>
      </c>
      <c r="G8" s="13">
        <v>3.7900000000000003E-2</v>
      </c>
      <c r="H8" s="11">
        <v>3000</v>
      </c>
      <c r="I8" s="11">
        <v>624</v>
      </c>
      <c r="J8" s="11">
        <v>1350</v>
      </c>
      <c r="K8" s="11">
        <v>1500</v>
      </c>
      <c r="L8" s="11">
        <f t="shared" si="0"/>
        <v>101</v>
      </c>
      <c r="N8" s="11" t="s">
        <v>47</v>
      </c>
      <c r="O8" s="11" t="s">
        <v>48</v>
      </c>
      <c r="P8" s="11">
        <v>3000</v>
      </c>
      <c r="R8" s="11">
        <f t="shared" si="1"/>
        <v>8.5161290322580641</v>
      </c>
      <c r="S8" s="11">
        <f t="shared" si="2"/>
        <v>34000</v>
      </c>
      <c r="T8" s="11">
        <f t="shared" si="3"/>
        <v>4699.6000000000004</v>
      </c>
      <c r="U8" s="11">
        <f t="shared" si="4"/>
        <v>8500.4</v>
      </c>
      <c r="V8" s="11">
        <f t="shared" si="5"/>
        <v>9.567901234567902</v>
      </c>
      <c r="W8" s="11">
        <f t="shared" si="6"/>
        <v>0.25001176470588232</v>
      </c>
    </row>
    <row r="9" spans="1:26" s="11" customFormat="1" ht="18" thickTop="1" thickBot="1" x14ac:dyDescent="0.25">
      <c r="A9" s="11" t="s">
        <v>49</v>
      </c>
      <c r="C9" s="11" t="s">
        <v>50</v>
      </c>
      <c r="D9" s="12">
        <v>269900</v>
      </c>
      <c r="E9" s="11">
        <v>0.2</v>
      </c>
      <c r="F9" s="12">
        <v>1777</v>
      </c>
      <c r="G9" s="13">
        <v>3.7900000000000003E-2</v>
      </c>
      <c r="H9" s="11">
        <v>3000</v>
      </c>
      <c r="I9" s="11">
        <v>534</v>
      </c>
      <c r="J9" s="11">
        <v>2100</v>
      </c>
      <c r="K9" s="11">
        <v>1695</v>
      </c>
      <c r="L9" s="11">
        <f t="shared" si="0"/>
        <v>323</v>
      </c>
      <c r="N9" s="11" t="s">
        <v>47</v>
      </c>
      <c r="O9" s="11" t="s">
        <v>51</v>
      </c>
      <c r="P9" s="11">
        <v>3000</v>
      </c>
      <c r="R9" s="11">
        <f t="shared" si="1"/>
        <v>8.2252686180066696</v>
      </c>
      <c r="S9" s="11">
        <f t="shared" si="2"/>
        <v>56980</v>
      </c>
      <c r="T9" s="11">
        <f t="shared" si="3"/>
        <v>8183.3680000000004</v>
      </c>
      <c r="U9" s="11">
        <f t="shared" si="4"/>
        <v>14016.632</v>
      </c>
      <c r="V9" s="11">
        <f t="shared" si="5"/>
        <v>10.71031746031746</v>
      </c>
      <c r="W9" s="11">
        <f t="shared" si="6"/>
        <v>0.24599213759213759</v>
      </c>
    </row>
    <row r="10" spans="1:26" s="11" customFormat="1" ht="18" thickTop="1" thickBot="1" x14ac:dyDescent="0.25">
      <c r="A10" s="11" t="s">
        <v>52</v>
      </c>
      <c r="C10" s="11" t="s">
        <v>53</v>
      </c>
      <c r="D10" s="12">
        <v>232900</v>
      </c>
      <c r="E10" s="11">
        <v>0.2</v>
      </c>
      <c r="F10" s="12">
        <v>1287</v>
      </c>
      <c r="G10" s="13">
        <v>3.7900000000000003E-2</v>
      </c>
      <c r="H10" s="11">
        <v>3000</v>
      </c>
      <c r="I10" s="11">
        <v>224</v>
      </c>
      <c r="J10" s="11">
        <v>1750</v>
      </c>
      <c r="K10" s="11">
        <v>500</v>
      </c>
      <c r="L10" s="11">
        <f t="shared" si="0"/>
        <v>463</v>
      </c>
      <c r="N10" s="11" t="s">
        <v>47</v>
      </c>
      <c r="O10" s="11" t="s">
        <v>54</v>
      </c>
      <c r="P10" s="11">
        <v>3000</v>
      </c>
      <c r="R10" s="11">
        <f t="shared" si="1"/>
        <v>7.7286389008158007</v>
      </c>
      <c r="S10" s="11">
        <f t="shared" si="2"/>
        <v>49580</v>
      </c>
      <c r="T10" s="11">
        <f t="shared" si="3"/>
        <v>7061.5280000000002</v>
      </c>
      <c r="U10" s="11">
        <f t="shared" si="4"/>
        <v>10938.472</v>
      </c>
      <c r="V10" s="11">
        <f t="shared" si="5"/>
        <v>11.09047619047619</v>
      </c>
      <c r="W10" s="11">
        <f t="shared" si="6"/>
        <v>0.22062267043162564</v>
      </c>
    </row>
    <row r="11" spans="1:26" ht="16.25" thickTop="1" x14ac:dyDescent="0.3">
      <c r="E11">
        <v>0.2</v>
      </c>
      <c r="G11" s="3">
        <v>3.7900000000000003E-2</v>
      </c>
      <c r="H11">
        <v>3000</v>
      </c>
      <c r="L11">
        <f t="shared" si="0"/>
        <v>0</v>
      </c>
      <c r="P11">
        <v>3000</v>
      </c>
      <c r="R11" t="e">
        <f t="shared" si="1"/>
        <v>#DIV/0!</v>
      </c>
      <c r="S11">
        <f t="shared" si="2"/>
        <v>3000</v>
      </c>
      <c r="T11">
        <f t="shared" si="3"/>
        <v>0</v>
      </c>
      <c r="U11">
        <f t="shared" si="4"/>
        <v>-3000</v>
      </c>
      <c r="V11" t="e">
        <f t="shared" si="5"/>
        <v>#DIV/0!</v>
      </c>
      <c r="W11">
        <f t="shared" si="6"/>
        <v>-1</v>
      </c>
    </row>
    <row r="12" spans="1:26" x14ac:dyDescent="0.2">
      <c r="A12" t="s">
        <v>64</v>
      </c>
      <c r="B12" s="2" t="s">
        <v>65</v>
      </c>
      <c r="D12" s="1">
        <v>259000</v>
      </c>
      <c r="E12">
        <v>0.2</v>
      </c>
      <c r="F12" s="1">
        <v>1455</v>
      </c>
      <c r="G12" s="3">
        <v>3.7900000000000003E-2</v>
      </c>
      <c r="H12">
        <v>3000</v>
      </c>
      <c r="I12">
        <v>437</v>
      </c>
      <c r="J12">
        <v>2150</v>
      </c>
      <c r="K12">
        <v>1500</v>
      </c>
      <c r="L12">
        <f t="shared" si="0"/>
        <v>695</v>
      </c>
      <c r="N12" t="s">
        <v>74</v>
      </c>
      <c r="P12">
        <v>3000</v>
      </c>
      <c r="R12">
        <f t="shared" si="1"/>
        <v>8.8030888030888033</v>
      </c>
      <c r="S12">
        <f t="shared" si="2"/>
        <v>54800</v>
      </c>
      <c r="T12">
        <f t="shared" si="3"/>
        <v>7852.880000000001</v>
      </c>
      <c r="U12">
        <f t="shared" si="4"/>
        <v>14947.119999999999</v>
      </c>
      <c r="V12">
        <f t="shared" si="5"/>
        <v>10.038759689922481</v>
      </c>
      <c r="W12">
        <f t="shared" si="6"/>
        <v>0.27275766423357661</v>
      </c>
      <c r="X12" t="s">
        <v>68</v>
      </c>
    </row>
    <row r="13" spans="1:26" x14ac:dyDescent="0.2">
      <c r="A13" t="s">
        <v>67</v>
      </c>
      <c r="B13" s="2" t="s">
        <v>66</v>
      </c>
      <c r="D13" s="1">
        <v>249500</v>
      </c>
      <c r="E13">
        <v>0.2</v>
      </c>
      <c r="F13" s="1">
        <v>1444</v>
      </c>
      <c r="G13" s="3">
        <v>3.7900000000000003E-2</v>
      </c>
      <c r="H13">
        <v>3000</v>
      </c>
      <c r="I13">
        <v>437</v>
      </c>
      <c r="J13">
        <v>2150</v>
      </c>
      <c r="K13">
        <v>1575</v>
      </c>
      <c r="L13">
        <f t="shared" si="0"/>
        <v>706</v>
      </c>
      <c r="N13" t="s">
        <v>74</v>
      </c>
      <c r="P13">
        <v>3000</v>
      </c>
      <c r="R13">
        <f t="shared" si="1"/>
        <v>9.1382765531062127</v>
      </c>
      <c r="S13">
        <f t="shared" si="2"/>
        <v>52900</v>
      </c>
      <c r="T13">
        <f t="shared" si="3"/>
        <v>7564.8400000000011</v>
      </c>
      <c r="U13">
        <f t="shared" si="4"/>
        <v>15235.16</v>
      </c>
      <c r="V13">
        <f t="shared" si="5"/>
        <v>9.670542635658915</v>
      </c>
      <c r="W13">
        <f t="shared" si="6"/>
        <v>0.28799924385633269</v>
      </c>
      <c r="X13" t="s">
        <v>68</v>
      </c>
    </row>
    <row r="14" spans="1:26" x14ac:dyDescent="0.2">
      <c r="A14" t="s">
        <v>70</v>
      </c>
      <c r="B14" s="2" t="s">
        <v>69</v>
      </c>
      <c r="D14" s="1">
        <v>286733</v>
      </c>
      <c r="E14">
        <v>0.2</v>
      </c>
      <c r="F14" s="1">
        <v>1540</v>
      </c>
      <c r="G14" s="3">
        <v>3.7900000000000003E-2</v>
      </c>
      <c r="H14">
        <v>3000</v>
      </c>
      <c r="I14">
        <v>427</v>
      </c>
      <c r="J14">
        <v>2250</v>
      </c>
      <c r="L14">
        <f t="shared" si="0"/>
        <v>710</v>
      </c>
      <c r="N14" t="s">
        <v>74</v>
      </c>
      <c r="P14">
        <v>3000</v>
      </c>
      <c r="R14">
        <f t="shared" si="1"/>
        <v>8.3701562080402319</v>
      </c>
      <c r="S14">
        <f t="shared" si="2"/>
        <v>60346.600000000006</v>
      </c>
      <c r="T14">
        <f t="shared" si="3"/>
        <v>8693.744560000001</v>
      </c>
      <c r="U14">
        <f t="shared" si="4"/>
        <v>15306.255439999999</v>
      </c>
      <c r="V14">
        <f t="shared" si="5"/>
        <v>10.61974074074074</v>
      </c>
      <c r="W14">
        <f t="shared" si="6"/>
        <v>0.25363906897820254</v>
      </c>
      <c r="X14" t="s">
        <v>73</v>
      </c>
    </row>
    <row r="15" spans="1:26" x14ac:dyDescent="0.2">
      <c r="A15" t="s">
        <v>72</v>
      </c>
      <c r="B15" s="2" t="s">
        <v>71</v>
      </c>
      <c r="D15" s="1">
        <v>263169</v>
      </c>
      <c r="E15">
        <v>0.2</v>
      </c>
      <c r="F15" s="1">
        <v>1513</v>
      </c>
      <c r="G15" s="3">
        <v>3.7900000000000003E-2</v>
      </c>
      <c r="H15">
        <v>3000</v>
      </c>
      <c r="I15">
        <v>447</v>
      </c>
      <c r="J15">
        <v>2000</v>
      </c>
      <c r="L15">
        <f t="shared" si="0"/>
        <v>487</v>
      </c>
      <c r="N15" t="s">
        <v>74</v>
      </c>
      <c r="P15">
        <v>3000</v>
      </c>
      <c r="R15">
        <f t="shared" si="1"/>
        <v>7.9796632582105032</v>
      </c>
      <c r="S15">
        <f t="shared" si="2"/>
        <v>55633.8</v>
      </c>
      <c r="T15">
        <f t="shared" si="3"/>
        <v>7979.2840800000013</v>
      </c>
      <c r="U15">
        <f t="shared" si="4"/>
        <v>13020.715919999999</v>
      </c>
      <c r="V15">
        <f t="shared" si="5"/>
        <v>10.965375</v>
      </c>
      <c r="W15">
        <f t="shared" si="6"/>
        <v>0.23404326003257009</v>
      </c>
      <c r="X15" t="s">
        <v>73</v>
      </c>
    </row>
    <row r="16" spans="1:26" x14ac:dyDescent="0.2">
      <c r="A16" t="s">
        <v>76</v>
      </c>
      <c r="B16" t="s">
        <v>75</v>
      </c>
      <c r="D16" s="1">
        <v>231338</v>
      </c>
      <c r="E16">
        <v>0.2</v>
      </c>
      <c r="F16" s="1">
        <v>1372</v>
      </c>
      <c r="G16" s="3">
        <v>3.7900000000000003E-2</v>
      </c>
      <c r="H16">
        <v>3000</v>
      </c>
      <c r="I16">
        <v>447</v>
      </c>
      <c r="J16">
        <v>2000</v>
      </c>
      <c r="L16">
        <f t="shared" si="0"/>
        <v>628</v>
      </c>
      <c r="N16" t="s">
        <v>74</v>
      </c>
      <c r="P16">
        <v>3000</v>
      </c>
      <c r="R16">
        <f t="shared" si="1"/>
        <v>9.0776266761189248</v>
      </c>
      <c r="S16">
        <f t="shared" si="2"/>
        <v>49267.600000000006</v>
      </c>
      <c r="T16">
        <f t="shared" si="3"/>
        <v>7014.1681600000002</v>
      </c>
      <c r="U16">
        <f t="shared" si="4"/>
        <v>13985.831839999999</v>
      </c>
      <c r="V16">
        <f t="shared" si="5"/>
        <v>9.6390833333333337</v>
      </c>
      <c r="W16">
        <f t="shared" si="6"/>
        <v>0.28387483538877473</v>
      </c>
      <c r="X16" t="s">
        <v>77</v>
      </c>
    </row>
    <row r="17" spans="1:24" x14ac:dyDescent="0.2">
      <c r="A17" t="s">
        <v>79</v>
      </c>
      <c r="B17" t="s">
        <v>78</v>
      </c>
      <c r="D17" s="1">
        <v>336000</v>
      </c>
      <c r="E17">
        <v>0.2</v>
      </c>
      <c r="F17" s="1">
        <v>1924</v>
      </c>
      <c r="G17" s="3">
        <v>3.7900000000000003E-2</v>
      </c>
      <c r="H17">
        <v>3000</v>
      </c>
      <c r="I17">
        <v>447</v>
      </c>
      <c r="J17">
        <v>2300</v>
      </c>
      <c r="L17">
        <f t="shared" si="0"/>
        <v>376</v>
      </c>
      <c r="N17" t="s">
        <v>74</v>
      </c>
      <c r="P17">
        <v>3000</v>
      </c>
      <c r="R17">
        <f t="shared" si="1"/>
        <v>7.3214285714285712</v>
      </c>
      <c r="S17">
        <f t="shared" si="2"/>
        <v>70200</v>
      </c>
      <c r="T17">
        <f t="shared" si="3"/>
        <v>10187.52</v>
      </c>
      <c r="U17">
        <f t="shared" si="4"/>
        <v>14412.48</v>
      </c>
      <c r="V17">
        <f t="shared" si="5"/>
        <v>12.173913043478262</v>
      </c>
      <c r="W17">
        <f t="shared" si="6"/>
        <v>0.2053059829059829</v>
      </c>
      <c r="X17" t="s">
        <v>80</v>
      </c>
    </row>
    <row r="18" spans="1:24" x14ac:dyDescent="0.2">
      <c r="A18" t="s">
        <v>82</v>
      </c>
      <c r="B18" t="s">
        <v>81</v>
      </c>
      <c r="D18" s="1">
        <v>284000</v>
      </c>
      <c r="E18">
        <v>0.2</v>
      </c>
      <c r="F18" s="1">
        <v>1589</v>
      </c>
      <c r="G18" s="3">
        <v>3.7900000000000003E-2</v>
      </c>
      <c r="H18">
        <v>3000</v>
      </c>
      <c r="I18">
        <v>5210</v>
      </c>
      <c r="J18">
        <v>2200</v>
      </c>
      <c r="L18">
        <f t="shared" si="0"/>
        <v>611</v>
      </c>
      <c r="N18" t="s">
        <v>83</v>
      </c>
      <c r="P18">
        <v>3000</v>
      </c>
      <c r="R18">
        <f t="shared" si="1"/>
        <v>8.23943661971831</v>
      </c>
      <c r="S18">
        <f t="shared" si="2"/>
        <v>59800</v>
      </c>
      <c r="T18">
        <f t="shared" si="3"/>
        <v>8610.880000000001</v>
      </c>
      <c r="U18">
        <f t="shared" si="4"/>
        <v>14789.119999999999</v>
      </c>
      <c r="V18">
        <f t="shared" si="5"/>
        <v>10.757575757575758</v>
      </c>
      <c r="W18">
        <f t="shared" si="6"/>
        <v>0.2473096989966555</v>
      </c>
      <c r="X18" t="s">
        <v>84</v>
      </c>
    </row>
    <row r="19" spans="1:24" s="8" customFormat="1" ht="15" x14ac:dyDescent="0.2">
      <c r="A19" s="8" t="s">
        <v>85</v>
      </c>
      <c r="B19" s="8" t="s">
        <v>86</v>
      </c>
      <c r="D19" s="8">
        <v>281990</v>
      </c>
      <c r="E19" s="8">
        <v>0.2</v>
      </c>
      <c r="F19" s="9">
        <v>1577</v>
      </c>
      <c r="G19" s="14">
        <v>3.7900000000000003E-2</v>
      </c>
      <c r="H19" s="8">
        <v>3000</v>
      </c>
      <c r="I19" s="8">
        <v>5210</v>
      </c>
      <c r="J19" s="8">
        <v>2300</v>
      </c>
      <c r="L19" s="8">
        <f t="shared" si="0"/>
        <v>723</v>
      </c>
      <c r="N19" s="8" t="s">
        <v>83</v>
      </c>
      <c r="P19" s="8">
        <v>3000</v>
      </c>
      <c r="R19" s="8">
        <f t="shared" si="1"/>
        <v>8.7237136068654912</v>
      </c>
      <c r="S19" s="8">
        <f t="shared" si="2"/>
        <v>59398</v>
      </c>
      <c r="T19" s="8">
        <f t="shared" si="3"/>
        <v>8549.9368000000013</v>
      </c>
      <c r="U19" s="8">
        <f t="shared" si="4"/>
        <v>16050.063199999999</v>
      </c>
      <c r="V19" s="8">
        <f t="shared" si="5"/>
        <v>10.217028985507246</v>
      </c>
      <c r="W19" s="8">
        <f t="shared" si="6"/>
        <v>0.27021218222835786</v>
      </c>
      <c r="X19" s="8" t="s">
        <v>73</v>
      </c>
    </row>
    <row r="20" spans="1:24" s="8" customFormat="1" ht="15" x14ac:dyDescent="0.2">
      <c r="A20" s="8" t="s">
        <v>87</v>
      </c>
      <c r="B20" s="8" t="s">
        <v>88</v>
      </c>
      <c r="D20" s="9">
        <v>249900</v>
      </c>
      <c r="E20" s="8">
        <v>0.2</v>
      </c>
      <c r="F20" s="9">
        <v>1491</v>
      </c>
      <c r="G20" s="14">
        <v>3.7900000000000003E-2</v>
      </c>
      <c r="H20" s="8">
        <v>3000</v>
      </c>
      <c r="I20" s="8">
        <v>5410</v>
      </c>
      <c r="J20" s="8">
        <v>1850</v>
      </c>
      <c r="L20" s="8">
        <f t="shared" si="0"/>
        <v>359</v>
      </c>
      <c r="N20" s="8" t="s">
        <v>83</v>
      </c>
      <c r="P20" s="8">
        <v>3000</v>
      </c>
      <c r="R20" s="8">
        <f t="shared" si="1"/>
        <v>7.6830732292917165</v>
      </c>
      <c r="S20" s="8">
        <f t="shared" si="2"/>
        <v>52980</v>
      </c>
      <c r="T20" s="8">
        <f t="shared" si="3"/>
        <v>7576.9680000000008</v>
      </c>
      <c r="U20" s="8">
        <f t="shared" si="4"/>
        <v>11623.031999999999</v>
      </c>
      <c r="V20" s="8">
        <f t="shared" si="5"/>
        <v>11.256756756756756</v>
      </c>
      <c r="W20" s="8">
        <f t="shared" si="6"/>
        <v>0.21938527746319364</v>
      </c>
      <c r="X20" s="8" t="s">
        <v>89</v>
      </c>
    </row>
    <row r="21" spans="1:24" s="8" customFormat="1" ht="15" x14ac:dyDescent="0.2">
      <c r="A21" s="8" t="s">
        <v>91</v>
      </c>
      <c r="B21" s="8" t="s">
        <v>90</v>
      </c>
      <c r="D21" s="9">
        <v>225490</v>
      </c>
      <c r="E21" s="8">
        <v>0.2</v>
      </c>
      <c r="F21" s="9">
        <v>1192</v>
      </c>
      <c r="G21" s="14">
        <v>3.7900000000000003E-2</v>
      </c>
      <c r="H21" s="8">
        <v>3000</v>
      </c>
      <c r="I21" s="8">
        <v>645</v>
      </c>
      <c r="J21" s="8">
        <v>1500</v>
      </c>
      <c r="K21" s="8">
        <v>1500</v>
      </c>
      <c r="L21" s="8">
        <f t="shared" si="0"/>
        <v>308</v>
      </c>
      <c r="N21" s="8" t="s">
        <v>92</v>
      </c>
      <c r="P21" s="8">
        <v>3000</v>
      </c>
      <c r="R21" s="8">
        <f t="shared" si="1"/>
        <v>6.6521796975475631</v>
      </c>
      <c r="S21" s="8">
        <f t="shared" si="2"/>
        <v>48098</v>
      </c>
      <c r="T21" s="8">
        <f t="shared" si="3"/>
        <v>6836.8568000000005</v>
      </c>
      <c r="U21" s="8">
        <f t="shared" si="4"/>
        <v>8163.1431999999995</v>
      </c>
      <c r="V21" s="8">
        <f t="shared" si="5"/>
        <v>12.527222222222223</v>
      </c>
      <c r="W21" s="8">
        <f t="shared" si="6"/>
        <v>0.16971897376190276</v>
      </c>
      <c r="X21" s="8" t="s">
        <v>95</v>
      </c>
    </row>
    <row r="22" spans="1:24" s="8" customFormat="1" ht="15" x14ac:dyDescent="0.2">
      <c r="A22" s="8" t="s">
        <v>94</v>
      </c>
      <c r="B22" s="8" t="s">
        <v>93</v>
      </c>
      <c r="D22" s="8">
        <v>281990</v>
      </c>
      <c r="E22" s="8">
        <v>0.2</v>
      </c>
      <c r="F22" s="9">
        <v>1578</v>
      </c>
      <c r="G22" s="14">
        <v>3.7900000000000003E-2</v>
      </c>
      <c r="H22" s="8">
        <v>3000</v>
      </c>
      <c r="I22" s="8" t="s">
        <v>96</v>
      </c>
      <c r="J22" s="8">
        <v>2150</v>
      </c>
      <c r="L22" s="8">
        <f t="shared" si="0"/>
        <v>572</v>
      </c>
      <c r="N22" s="8" t="s">
        <v>83</v>
      </c>
      <c r="P22" s="8">
        <v>3000</v>
      </c>
      <c r="R22" s="8">
        <f t="shared" si="1"/>
        <v>8.0853930990460654</v>
      </c>
      <c r="S22" s="8">
        <f t="shared" si="2"/>
        <v>59398</v>
      </c>
      <c r="T22" s="8">
        <f t="shared" si="3"/>
        <v>8549.9368000000013</v>
      </c>
      <c r="U22" s="8">
        <f t="shared" si="4"/>
        <v>14250.063199999999</v>
      </c>
      <c r="V22" s="8">
        <f t="shared" si="5"/>
        <v>10.92984496124031</v>
      </c>
      <c r="W22" s="8">
        <f t="shared" si="6"/>
        <v>0.23990813158692209</v>
      </c>
    </row>
    <row r="23" spans="1:24" s="8" customFormat="1" thickBot="1" x14ac:dyDescent="0.25">
      <c r="A23" s="8" t="s">
        <v>98</v>
      </c>
      <c r="B23" s="8" t="s">
        <v>97</v>
      </c>
      <c r="D23" s="9">
        <v>285000</v>
      </c>
      <c r="E23" s="8">
        <v>0.2</v>
      </c>
      <c r="F23" s="9">
        <v>1681</v>
      </c>
      <c r="G23" s="14">
        <v>3.7900000000000003E-2</v>
      </c>
      <c r="H23" s="8">
        <v>3000</v>
      </c>
      <c r="I23" s="8" t="s">
        <v>99</v>
      </c>
      <c r="J23" s="8">
        <v>2300</v>
      </c>
      <c r="L23" s="8">
        <f t="shared" si="0"/>
        <v>619</v>
      </c>
      <c r="N23" s="8" t="s">
        <v>74</v>
      </c>
      <c r="P23" s="8">
        <v>3000</v>
      </c>
      <c r="R23" s="8">
        <f t="shared" si="1"/>
        <v>8.6315789473684212</v>
      </c>
      <c r="S23" s="8">
        <f t="shared" si="2"/>
        <v>60000</v>
      </c>
      <c r="T23" s="8">
        <f t="shared" si="3"/>
        <v>8641.2000000000007</v>
      </c>
      <c r="U23" s="8">
        <f t="shared" si="4"/>
        <v>15958.8</v>
      </c>
      <c r="V23" s="8">
        <f t="shared" si="5"/>
        <v>10.326086956521738</v>
      </c>
      <c r="W23" s="8">
        <f t="shared" si="6"/>
        <v>0.26597999999999999</v>
      </c>
      <c r="X23" s="8" t="s">
        <v>100</v>
      </c>
    </row>
    <row r="24" spans="1:24" s="11" customFormat="1" ht="18" thickTop="1" thickBot="1" x14ac:dyDescent="0.25">
      <c r="A24" s="11" t="s">
        <v>102</v>
      </c>
      <c r="B24" s="11" t="s">
        <v>101</v>
      </c>
      <c r="D24" s="12">
        <v>286257</v>
      </c>
      <c r="E24" s="11">
        <v>0.2</v>
      </c>
      <c r="F24" s="12">
        <v>1624</v>
      </c>
      <c r="G24" s="13">
        <v>3.7900000000000003E-2</v>
      </c>
      <c r="H24" s="11">
        <v>3000</v>
      </c>
      <c r="I24" s="11" t="s">
        <v>103</v>
      </c>
      <c r="J24" s="11">
        <v>2100</v>
      </c>
      <c r="K24" s="11">
        <v>1750</v>
      </c>
      <c r="L24" s="11">
        <f t="shared" si="0"/>
        <v>476</v>
      </c>
      <c r="N24" s="11" t="s">
        <v>104</v>
      </c>
      <c r="P24" s="11">
        <v>3000</v>
      </c>
      <c r="R24" s="11">
        <f t="shared" si="1"/>
        <v>7.7552688667875369</v>
      </c>
      <c r="S24" s="11">
        <f t="shared" si="2"/>
        <v>60251.4</v>
      </c>
      <c r="T24" s="11">
        <f t="shared" si="3"/>
        <v>8679.3122400000011</v>
      </c>
      <c r="U24" s="11">
        <f t="shared" si="4"/>
        <v>13520.687759999999</v>
      </c>
      <c r="V24" s="11">
        <f t="shared" si="5"/>
        <v>11.359404761904761</v>
      </c>
      <c r="W24" s="11">
        <f t="shared" si="6"/>
        <v>0.22440454097332177</v>
      </c>
      <c r="X24" s="11" t="s">
        <v>105</v>
      </c>
    </row>
    <row r="25" spans="1:24" ht="17" thickTop="1" x14ac:dyDescent="0.2">
      <c r="A25" t="s">
        <v>107</v>
      </c>
      <c r="B25" s="2" t="s">
        <v>106</v>
      </c>
      <c r="D25" s="1">
        <v>291990</v>
      </c>
      <c r="E25">
        <v>0.2</v>
      </c>
      <c r="F25" s="1">
        <v>1794</v>
      </c>
      <c r="G25" s="3">
        <v>3.7900000000000003E-2</v>
      </c>
      <c r="H25">
        <v>3000</v>
      </c>
      <c r="I25">
        <v>224</v>
      </c>
      <c r="J25">
        <v>2100</v>
      </c>
      <c r="L25">
        <f t="shared" si="0"/>
        <v>306</v>
      </c>
      <c r="N25" t="s">
        <v>108</v>
      </c>
      <c r="P25">
        <v>3000</v>
      </c>
      <c r="R25">
        <f t="shared" si="1"/>
        <v>7.6030001027432448</v>
      </c>
      <c r="S25">
        <f t="shared" si="2"/>
        <v>61398</v>
      </c>
      <c r="T25">
        <f t="shared" si="3"/>
        <v>8853.1368000000002</v>
      </c>
      <c r="U25">
        <f t="shared" si="4"/>
        <v>13346.8632</v>
      </c>
      <c r="V25">
        <f t="shared" si="5"/>
        <v>11.586904761904762</v>
      </c>
      <c r="W25">
        <f t="shared" si="6"/>
        <v>0.21738270301964233</v>
      </c>
      <c r="X25" t="s">
        <v>109</v>
      </c>
    </row>
    <row r="26" spans="1:24" ht="17" thickBot="1" x14ac:dyDescent="0.25">
      <c r="A26" t="s">
        <v>110</v>
      </c>
      <c r="B26" s="2" t="s">
        <v>111</v>
      </c>
      <c r="D26" s="1">
        <v>296452</v>
      </c>
      <c r="E26">
        <v>0.2</v>
      </c>
      <c r="F26" s="1">
        <v>1616</v>
      </c>
      <c r="G26" s="3">
        <v>3.7900000000000003E-2</v>
      </c>
      <c r="H26">
        <v>3000</v>
      </c>
      <c r="I26">
        <v>224</v>
      </c>
      <c r="J26">
        <v>2150</v>
      </c>
      <c r="L26">
        <f t="shared" si="0"/>
        <v>534</v>
      </c>
      <c r="N26" t="s">
        <v>108</v>
      </c>
      <c r="P26">
        <v>3000</v>
      </c>
      <c r="R26">
        <f t="shared" si="1"/>
        <v>7.6909584013600849</v>
      </c>
      <c r="S26">
        <f t="shared" si="2"/>
        <v>62290.400000000001</v>
      </c>
      <c r="T26">
        <f t="shared" si="3"/>
        <v>8988.4246400000011</v>
      </c>
      <c r="U26">
        <f t="shared" si="4"/>
        <v>13811.575359999999</v>
      </c>
      <c r="V26">
        <f t="shared" si="5"/>
        <v>11.490387596899225</v>
      </c>
      <c r="W26">
        <f t="shared" si="6"/>
        <v>0.22172879544841578</v>
      </c>
      <c r="X26" t="s">
        <v>112</v>
      </c>
    </row>
    <row r="27" spans="1:24" s="11" customFormat="1" ht="18" thickTop="1" thickBot="1" x14ac:dyDescent="0.25">
      <c r="A27" s="11" t="s">
        <v>113</v>
      </c>
      <c r="B27" s="11" t="s">
        <v>114</v>
      </c>
      <c r="D27" s="12">
        <v>328496</v>
      </c>
      <c r="E27" s="11">
        <v>0.2</v>
      </c>
      <c r="F27" s="12">
        <v>2133</v>
      </c>
      <c r="G27" s="13">
        <v>3.7900000000000003E-2</v>
      </c>
      <c r="H27" s="11">
        <v>3000</v>
      </c>
      <c r="I27" s="11">
        <v>898</v>
      </c>
      <c r="J27" s="11">
        <v>2150</v>
      </c>
      <c r="L27" s="11">
        <f t="shared" si="0"/>
        <v>17</v>
      </c>
      <c r="N27" s="11" t="s">
        <v>115</v>
      </c>
      <c r="P27" s="11">
        <v>3000</v>
      </c>
      <c r="R27" s="11">
        <f t="shared" si="1"/>
        <v>6.9407237835468321</v>
      </c>
      <c r="S27" s="11">
        <f t="shared" si="2"/>
        <v>68699.199999999997</v>
      </c>
      <c r="T27" s="11">
        <f t="shared" si="3"/>
        <v>9959.9987199999996</v>
      </c>
      <c r="U27" s="11">
        <f t="shared" si="4"/>
        <v>12840.00128</v>
      </c>
      <c r="V27" s="11">
        <f t="shared" si="5"/>
        <v>12.732403100775194</v>
      </c>
      <c r="W27" s="11">
        <f t="shared" si="6"/>
        <v>0.1869017583901996</v>
      </c>
      <c r="X27" s="11" t="s">
        <v>116</v>
      </c>
    </row>
    <row r="28" spans="1:24" s="8" customFormat="1" thickTop="1" x14ac:dyDescent="0.2">
      <c r="A28" s="8" t="s">
        <v>117</v>
      </c>
      <c r="B28" s="8" t="s">
        <v>118</v>
      </c>
      <c r="D28" s="9">
        <v>347776</v>
      </c>
      <c r="E28" s="8">
        <v>0.2</v>
      </c>
      <c r="F28" s="9">
        <v>2126</v>
      </c>
      <c r="G28" s="14">
        <v>3.7900000000000003E-2</v>
      </c>
      <c r="H28" s="8">
        <v>3000</v>
      </c>
      <c r="I28" s="8">
        <v>777</v>
      </c>
      <c r="J28" s="8">
        <v>2250</v>
      </c>
      <c r="K28" s="8">
        <v>1790</v>
      </c>
      <c r="L28" s="8">
        <f t="shared" si="0"/>
        <v>124</v>
      </c>
      <c r="N28" s="8" t="s">
        <v>119</v>
      </c>
      <c r="P28" s="8">
        <v>3000</v>
      </c>
      <c r="R28" s="8">
        <f t="shared" si="1"/>
        <v>6.900993743099006</v>
      </c>
      <c r="S28" s="8">
        <f t="shared" si="2"/>
        <v>72555.199999999997</v>
      </c>
      <c r="T28" s="8">
        <f t="shared" si="3"/>
        <v>10544.56832</v>
      </c>
      <c r="U28" s="8">
        <f t="shared" si="4"/>
        <v>13455.43168</v>
      </c>
      <c r="V28" s="8">
        <f t="shared" si="5"/>
        <v>12.880592592592592</v>
      </c>
      <c r="W28" s="8">
        <f t="shared" si="6"/>
        <v>0.18545096257745827</v>
      </c>
      <c r="X28" s="8" t="s">
        <v>120</v>
      </c>
    </row>
    <row r="29" spans="1:24" x14ac:dyDescent="0.2">
      <c r="A29" s="1" t="s">
        <v>121</v>
      </c>
      <c r="B29" t="s">
        <v>122</v>
      </c>
      <c r="D29" s="1">
        <v>307045</v>
      </c>
      <c r="E29">
        <v>0.2</v>
      </c>
      <c r="F29" s="1">
        <v>1834</v>
      </c>
      <c r="G29" s="3">
        <v>3.7900000000000003E-2</v>
      </c>
      <c r="H29">
        <v>3000</v>
      </c>
      <c r="I29">
        <v>345</v>
      </c>
      <c r="J29">
        <v>2400</v>
      </c>
      <c r="L29">
        <f t="shared" si="0"/>
        <v>566</v>
      </c>
      <c r="N29" t="s">
        <v>123</v>
      </c>
      <c r="P29">
        <v>3000</v>
      </c>
      <c r="R29">
        <f t="shared" si="1"/>
        <v>8.4026771320164801</v>
      </c>
      <c r="S29">
        <f t="shared" si="2"/>
        <v>64409</v>
      </c>
      <c r="T29">
        <f t="shared" si="3"/>
        <v>9309.6044000000002</v>
      </c>
      <c r="U29">
        <f t="shared" si="4"/>
        <v>16490.3956</v>
      </c>
      <c r="V29">
        <f t="shared" si="5"/>
        <v>10.661284722222222</v>
      </c>
      <c r="W29">
        <f t="shared" si="6"/>
        <v>0.25602626341039297</v>
      </c>
      <c r="X29" t="s">
        <v>124</v>
      </c>
    </row>
    <row r="30" spans="1:24" s="8" customFormat="1" ht="15" x14ac:dyDescent="0.2">
      <c r="A30" s="8" t="s">
        <v>125</v>
      </c>
      <c r="B30" s="8" t="s">
        <v>93</v>
      </c>
      <c r="D30" s="9">
        <v>315000</v>
      </c>
      <c r="E30" s="8">
        <v>0.2</v>
      </c>
      <c r="F30" s="9">
        <v>1851</v>
      </c>
      <c r="G30" s="14">
        <v>3.7900000000000003E-2</v>
      </c>
      <c r="H30" s="8">
        <v>3000</v>
      </c>
      <c r="I30" s="8">
        <v>9210</v>
      </c>
      <c r="J30" s="8">
        <v>2300</v>
      </c>
      <c r="L30" s="8">
        <f t="shared" si="0"/>
        <v>449</v>
      </c>
      <c r="N30" s="8" t="s">
        <v>126</v>
      </c>
      <c r="P30" s="8">
        <v>3000</v>
      </c>
      <c r="R30" s="8">
        <f t="shared" si="1"/>
        <v>7.8095238095238093</v>
      </c>
      <c r="S30" s="8">
        <f t="shared" si="2"/>
        <v>66000</v>
      </c>
      <c r="T30" s="8">
        <f t="shared" si="3"/>
        <v>9550.8000000000011</v>
      </c>
      <c r="U30" s="8">
        <f t="shared" si="4"/>
        <v>15049.199999999999</v>
      </c>
      <c r="V30" s="8">
        <f t="shared" si="5"/>
        <v>11.413043478260869</v>
      </c>
      <c r="W30" s="8">
        <f t="shared" si="6"/>
        <v>0.22801818181818181</v>
      </c>
      <c r="X30" s="8" t="s">
        <v>127</v>
      </c>
    </row>
    <row r="31" spans="1:24" s="8" customFormat="1" ht="15" x14ac:dyDescent="0.2">
      <c r="A31" s="8" t="s">
        <v>128</v>
      </c>
      <c r="B31" s="8" t="s">
        <v>129</v>
      </c>
      <c r="D31" s="9">
        <v>439000</v>
      </c>
      <c r="E31" s="8">
        <v>0.2</v>
      </c>
      <c r="F31" s="9">
        <v>2618</v>
      </c>
      <c r="G31" s="14">
        <v>3.7900000000000003E-2</v>
      </c>
      <c r="H31" s="8">
        <v>3000</v>
      </c>
      <c r="I31" s="8">
        <v>988</v>
      </c>
      <c r="J31" s="8">
        <v>2350</v>
      </c>
      <c r="K31" s="8">
        <v>2650</v>
      </c>
      <c r="L31" s="8">
        <f t="shared" si="0"/>
        <v>-268</v>
      </c>
      <c r="N31" s="8" t="s">
        <v>130</v>
      </c>
      <c r="P31" s="8">
        <v>3000</v>
      </c>
      <c r="R31" s="8">
        <f t="shared" si="1"/>
        <v>5.7403189066059221</v>
      </c>
      <c r="S31" s="8">
        <f t="shared" si="2"/>
        <v>90800</v>
      </c>
      <c r="T31" s="8">
        <f t="shared" si="3"/>
        <v>13310.480000000001</v>
      </c>
      <c r="U31" s="8">
        <f t="shared" si="4"/>
        <v>11889.519999999999</v>
      </c>
      <c r="V31" s="8">
        <f t="shared" si="5"/>
        <v>15.567375886524824</v>
      </c>
      <c r="W31" s="8">
        <f t="shared" si="6"/>
        <v>0.13094185022026431</v>
      </c>
      <c r="X31" s="8" t="s">
        <v>131</v>
      </c>
    </row>
    <row r="32" spans="1:24" s="8" customFormat="1" ht="15" x14ac:dyDescent="0.2">
      <c r="A32" s="8" t="s">
        <v>132</v>
      </c>
      <c r="B32" s="8" t="s">
        <v>133</v>
      </c>
      <c r="D32" s="9">
        <v>336252</v>
      </c>
      <c r="E32" s="8">
        <v>0.2</v>
      </c>
      <c r="F32" s="9">
        <v>1899</v>
      </c>
      <c r="G32" s="14">
        <v>3.7900000000000003E-2</v>
      </c>
      <c r="H32" s="8">
        <v>3000</v>
      </c>
      <c r="I32" s="8">
        <v>545</v>
      </c>
      <c r="J32" s="8">
        <v>2050</v>
      </c>
      <c r="K32" s="8">
        <v>1975</v>
      </c>
      <c r="L32" s="8">
        <f t="shared" si="0"/>
        <v>151</v>
      </c>
      <c r="N32" s="8" t="s">
        <v>123</v>
      </c>
      <c r="P32" s="8">
        <v>3000</v>
      </c>
      <c r="R32" s="8">
        <f t="shared" si="1"/>
        <v>6.4237536133614075</v>
      </c>
      <c r="S32" s="8">
        <f t="shared" si="2"/>
        <v>70250.400000000009</v>
      </c>
      <c r="T32" s="8">
        <f t="shared" si="3"/>
        <v>10195.16064</v>
      </c>
      <c r="U32" s="8">
        <f t="shared" si="4"/>
        <v>11404.83936</v>
      </c>
      <c r="V32" s="8">
        <f t="shared" si="5"/>
        <v>13.668780487804877</v>
      </c>
      <c r="W32" s="8">
        <f t="shared" si="6"/>
        <v>0.16234554337057153</v>
      </c>
      <c r="X32" s="8" t="s">
        <v>134</v>
      </c>
    </row>
    <row r="33" spans="1:24" s="8" customFormat="1" ht="15" x14ac:dyDescent="0.2">
      <c r="A33" s="8" t="s">
        <v>135</v>
      </c>
      <c r="B33" s="8" t="s">
        <v>136</v>
      </c>
      <c r="D33" s="9">
        <v>298179</v>
      </c>
      <c r="E33" s="8">
        <v>0.2</v>
      </c>
      <c r="F33" s="9">
        <v>1793</v>
      </c>
      <c r="G33" s="14">
        <v>3.7900000000000003E-2</v>
      </c>
      <c r="H33" s="8">
        <v>3000</v>
      </c>
      <c r="I33" s="8">
        <v>514</v>
      </c>
      <c r="J33" s="8">
        <v>2050</v>
      </c>
      <c r="K33" s="8">
        <v>1800</v>
      </c>
      <c r="L33" s="8">
        <f t="shared" si="0"/>
        <v>257</v>
      </c>
      <c r="N33" s="8" t="s">
        <v>123</v>
      </c>
      <c r="P33" s="8">
        <v>3000</v>
      </c>
      <c r="R33" s="8">
        <f t="shared" si="1"/>
        <v>7.2439709033835378</v>
      </c>
      <c r="S33" s="8">
        <f t="shared" si="2"/>
        <v>62635.8</v>
      </c>
      <c r="T33" s="8">
        <f t="shared" si="3"/>
        <v>9040.7872800000005</v>
      </c>
      <c r="U33" s="8">
        <f t="shared" si="4"/>
        <v>12559.21272</v>
      </c>
      <c r="V33" s="8">
        <f t="shared" si="5"/>
        <v>12.12109756097561</v>
      </c>
      <c r="W33" s="8">
        <f t="shared" si="6"/>
        <v>0.20051173162951538</v>
      </c>
      <c r="X33" s="8" t="s">
        <v>137</v>
      </c>
    </row>
    <row r="34" spans="1:24" s="8" customFormat="1" ht="15" x14ac:dyDescent="0.2">
      <c r="A34" s="8" t="s">
        <v>138</v>
      </c>
      <c r="B34" s="8" t="s">
        <v>139</v>
      </c>
      <c r="D34" s="9">
        <v>379298</v>
      </c>
      <c r="E34" s="8">
        <v>0.2</v>
      </c>
      <c r="F34" s="9">
        <v>2250</v>
      </c>
      <c r="G34" s="14">
        <v>3.7900000000000003E-2</v>
      </c>
      <c r="H34" s="8">
        <v>3000</v>
      </c>
      <c r="I34" s="8">
        <v>767</v>
      </c>
      <c r="J34" s="8">
        <v>2250</v>
      </c>
      <c r="K34" s="8">
        <v>2250</v>
      </c>
      <c r="L34" s="8">
        <f t="shared" si="0"/>
        <v>0</v>
      </c>
      <c r="N34" s="8" t="s">
        <v>140</v>
      </c>
      <c r="P34" s="8">
        <v>3000</v>
      </c>
      <c r="R34" s="8">
        <f t="shared" si="1"/>
        <v>6.3274786579417768</v>
      </c>
      <c r="S34" s="8">
        <f t="shared" si="2"/>
        <v>78859.600000000006</v>
      </c>
      <c r="T34" s="8">
        <f t="shared" si="3"/>
        <v>11500.315360000002</v>
      </c>
      <c r="U34" s="8">
        <f t="shared" si="4"/>
        <v>12499.684639999998</v>
      </c>
      <c r="V34" s="8">
        <f t="shared" si="5"/>
        <v>14.048074074074075</v>
      </c>
      <c r="W34" s="8">
        <f t="shared" si="6"/>
        <v>0.15850555468199176</v>
      </c>
      <c r="X34" s="8" t="s">
        <v>141</v>
      </c>
    </row>
    <row r="35" spans="1:24" s="8" customFormat="1" ht="15" x14ac:dyDescent="0.2">
      <c r="A35" s="8" t="s">
        <v>142</v>
      </c>
      <c r="B35" s="8" t="s">
        <v>143</v>
      </c>
      <c r="D35" s="9">
        <v>369900</v>
      </c>
      <c r="E35" s="8">
        <v>0.2</v>
      </c>
      <c r="F35" s="9">
        <v>2094</v>
      </c>
      <c r="G35" s="14">
        <v>3.7900000000000003E-2</v>
      </c>
      <c r="H35" s="8">
        <v>3000</v>
      </c>
      <c r="I35" s="8">
        <v>423</v>
      </c>
      <c r="J35" s="8">
        <v>2300</v>
      </c>
      <c r="K35" s="8">
        <v>1950</v>
      </c>
      <c r="L35" s="8">
        <f t="shared" ref="L35:L78" si="7">J35-F35</f>
        <v>206</v>
      </c>
      <c r="N35" s="8" t="s">
        <v>144</v>
      </c>
      <c r="P35" s="8">
        <v>3000</v>
      </c>
      <c r="R35" s="8">
        <f t="shared" si="1"/>
        <v>6.6504460665044602</v>
      </c>
      <c r="S35" s="8">
        <f t="shared" si="2"/>
        <v>76980</v>
      </c>
      <c r="T35" s="8">
        <f t="shared" si="3"/>
        <v>11215.368</v>
      </c>
      <c r="U35" s="8">
        <f t="shared" si="4"/>
        <v>13384.632</v>
      </c>
      <c r="V35" s="8">
        <f t="shared" si="5"/>
        <v>13.402173913043478</v>
      </c>
      <c r="W35" s="8">
        <f t="shared" si="6"/>
        <v>0.17387155105222135</v>
      </c>
      <c r="X35" s="8" t="s">
        <v>198</v>
      </c>
    </row>
    <row r="36" spans="1:24" s="8" customFormat="1" ht="15" x14ac:dyDescent="0.2">
      <c r="A36" s="8" t="s">
        <v>146</v>
      </c>
      <c r="B36" s="8" t="s">
        <v>145</v>
      </c>
      <c r="D36" s="9">
        <v>320000</v>
      </c>
      <c r="E36" s="8">
        <v>0.2</v>
      </c>
      <c r="F36" s="9">
        <v>1821</v>
      </c>
      <c r="G36" s="14">
        <v>3.7900000000000003E-2</v>
      </c>
      <c r="H36" s="8">
        <v>3000</v>
      </c>
      <c r="I36" s="8">
        <v>533</v>
      </c>
      <c r="J36" s="8">
        <v>2100</v>
      </c>
      <c r="K36" s="8">
        <v>1900</v>
      </c>
      <c r="L36" s="8">
        <f t="shared" si="7"/>
        <v>279</v>
      </c>
      <c r="N36" s="8" t="s">
        <v>144</v>
      </c>
      <c r="P36" s="8">
        <v>3000</v>
      </c>
      <c r="R36" s="8">
        <f t="shared" si="1"/>
        <v>6.9375</v>
      </c>
      <c r="S36" s="8">
        <f t="shared" si="2"/>
        <v>67000</v>
      </c>
      <c r="T36" s="8">
        <f t="shared" si="3"/>
        <v>9702.4000000000015</v>
      </c>
      <c r="U36" s="8">
        <f t="shared" si="4"/>
        <v>12497.599999999999</v>
      </c>
      <c r="V36" s="8">
        <f t="shared" si="5"/>
        <v>12.698412698412698</v>
      </c>
      <c r="W36" s="8">
        <f t="shared" si="6"/>
        <v>0.18653134328358206</v>
      </c>
      <c r="X36" s="8" t="s">
        <v>197</v>
      </c>
    </row>
    <row r="37" spans="1:24" x14ac:dyDescent="0.2">
      <c r="A37" t="s">
        <v>147</v>
      </c>
      <c r="B37" s="2" t="s">
        <v>148</v>
      </c>
      <c r="D37" s="6">
        <v>250309</v>
      </c>
      <c r="E37">
        <v>0.2</v>
      </c>
      <c r="F37" s="1">
        <v>1487</v>
      </c>
      <c r="G37" s="3">
        <v>3.7900000000000003E-2</v>
      </c>
      <c r="H37">
        <v>3000</v>
      </c>
      <c r="I37" t="s">
        <v>149</v>
      </c>
      <c r="J37">
        <v>1850</v>
      </c>
      <c r="K37">
        <v>1750</v>
      </c>
      <c r="L37">
        <f t="shared" si="7"/>
        <v>363</v>
      </c>
      <c r="N37" t="s">
        <v>151</v>
      </c>
      <c r="P37">
        <v>3000</v>
      </c>
      <c r="R37">
        <f t="shared" si="1"/>
        <v>7.6705192382215586</v>
      </c>
      <c r="S37">
        <f t="shared" si="2"/>
        <v>53061.8</v>
      </c>
      <c r="T37">
        <f t="shared" si="3"/>
        <v>7589.3688800000009</v>
      </c>
      <c r="U37">
        <f t="shared" si="4"/>
        <v>11610.631119999998</v>
      </c>
      <c r="V37">
        <f t="shared" si="5"/>
        <v>11.275180180180181</v>
      </c>
      <c r="W37">
        <f t="shared" si="6"/>
        <v>0.21881336705501883</v>
      </c>
      <c r="X37" t="s">
        <v>150</v>
      </c>
    </row>
    <row r="38" spans="1:24" x14ac:dyDescent="0.2">
      <c r="A38" t="s">
        <v>152</v>
      </c>
      <c r="B38" s="2" t="s">
        <v>153</v>
      </c>
      <c r="D38" s="1">
        <v>363595</v>
      </c>
      <c r="E38">
        <v>0.2</v>
      </c>
      <c r="F38" s="1">
        <v>2541</v>
      </c>
      <c r="G38" s="3">
        <v>3.7900000000000003E-2</v>
      </c>
      <c r="H38">
        <v>3000</v>
      </c>
      <c r="I38" t="s">
        <v>154</v>
      </c>
      <c r="J38">
        <v>2300</v>
      </c>
      <c r="L38">
        <f t="shared" si="7"/>
        <v>-241</v>
      </c>
      <c r="N38" t="s">
        <v>104</v>
      </c>
      <c r="P38">
        <v>3000</v>
      </c>
      <c r="R38">
        <f t="shared" si="1"/>
        <v>6.7657696062927162</v>
      </c>
      <c r="S38">
        <f t="shared" si="2"/>
        <v>75719</v>
      </c>
      <c r="T38">
        <f t="shared" si="3"/>
        <v>11024.200400000002</v>
      </c>
      <c r="U38">
        <f t="shared" si="4"/>
        <v>13575.799599999998</v>
      </c>
      <c r="V38">
        <f t="shared" si="5"/>
        <v>13.173731884057972</v>
      </c>
      <c r="W38">
        <f t="shared" si="6"/>
        <v>0.17929185013008622</v>
      </c>
    </row>
    <row r="39" spans="1:24" s="8" customFormat="1" thickBot="1" x14ac:dyDescent="0.25">
      <c r="A39" s="8" t="s">
        <v>155</v>
      </c>
      <c r="B39" s="8" t="s">
        <v>156</v>
      </c>
      <c r="D39" s="9">
        <v>224000</v>
      </c>
      <c r="E39" s="8">
        <v>0.2</v>
      </c>
      <c r="F39" s="9">
        <v>1343</v>
      </c>
      <c r="G39" s="14">
        <v>3.7900000000000003E-2</v>
      </c>
      <c r="H39" s="8">
        <v>3000</v>
      </c>
      <c r="I39" s="8" t="s">
        <v>157</v>
      </c>
      <c r="J39" s="8">
        <v>2200</v>
      </c>
      <c r="K39" s="8">
        <v>1650</v>
      </c>
      <c r="L39" s="8">
        <f t="shared" si="7"/>
        <v>857</v>
      </c>
      <c r="N39" s="8" t="s">
        <v>43</v>
      </c>
      <c r="P39" s="8">
        <v>3000</v>
      </c>
      <c r="R39" s="8">
        <f t="shared" si="1"/>
        <v>10.446428571428571</v>
      </c>
      <c r="S39" s="8">
        <f t="shared" si="2"/>
        <v>47800</v>
      </c>
      <c r="T39" s="8">
        <f t="shared" si="3"/>
        <v>6791.68</v>
      </c>
      <c r="U39" s="8">
        <f t="shared" si="4"/>
        <v>16608.32</v>
      </c>
      <c r="V39" s="8">
        <f t="shared" si="5"/>
        <v>8.4848484848484844</v>
      </c>
      <c r="W39" s="8">
        <f t="shared" si="6"/>
        <v>0.34745439330543931</v>
      </c>
      <c r="X39" s="8" t="s">
        <v>158</v>
      </c>
    </row>
    <row r="40" spans="1:24" s="11" customFormat="1" ht="18" thickTop="1" thickBot="1" x14ac:dyDescent="0.25">
      <c r="A40" s="11" t="s">
        <v>159</v>
      </c>
      <c r="B40" s="11" t="s">
        <v>160</v>
      </c>
      <c r="D40" s="12">
        <v>290000</v>
      </c>
      <c r="E40" s="11">
        <v>0.2</v>
      </c>
      <c r="F40" s="12"/>
      <c r="G40" s="13">
        <v>3.7900000000000003E-2</v>
      </c>
      <c r="H40" s="11">
        <v>3000</v>
      </c>
      <c r="I40" s="11">
        <v>878</v>
      </c>
      <c r="L40">
        <f t="shared" si="7"/>
        <v>0</v>
      </c>
      <c r="N40" s="11" t="s">
        <v>164</v>
      </c>
      <c r="P40" s="11">
        <v>3000</v>
      </c>
      <c r="R40" s="11">
        <f t="shared" si="1"/>
        <v>-1.0344827586206897</v>
      </c>
      <c r="S40" s="11">
        <f t="shared" si="2"/>
        <v>61000</v>
      </c>
      <c r="T40" s="11">
        <f t="shared" si="3"/>
        <v>8792.8000000000011</v>
      </c>
      <c r="U40" s="11">
        <f t="shared" si="4"/>
        <v>-11792.800000000001</v>
      </c>
      <c r="V40" s="11" t="e">
        <f t="shared" si="5"/>
        <v>#DIV/0!</v>
      </c>
      <c r="W40" s="11">
        <f t="shared" si="6"/>
        <v>-0.19332459016393444</v>
      </c>
      <c r="X40" s="11" t="s">
        <v>161</v>
      </c>
    </row>
    <row r="41" spans="1:24" s="11" customFormat="1" ht="18" thickTop="1" thickBot="1" x14ac:dyDescent="0.25">
      <c r="A41" s="11" t="s">
        <v>162</v>
      </c>
      <c r="B41" s="11" t="s">
        <v>163</v>
      </c>
      <c r="D41" s="12">
        <v>326094</v>
      </c>
      <c r="E41" s="11">
        <v>0.2</v>
      </c>
      <c r="F41" s="12"/>
      <c r="G41" s="13">
        <v>3.7900000000000003E-2</v>
      </c>
      <c r="H41" s="11">
        <v>3000</v>
      </c>
      <c r="I41" s="11">
        <v>745</v>
      </c>
      <c r="L41">
        <f t="shared" si="7"/>
        <v>0</v>
      </c>
      <c r="N41" s="11" t="s">
        <v>165</v>
      </c>
      <c r="P41" s="11">
        <v>3000</v>
      </c>
      <c r="R41" s="11">
        <f t="shared" si="1"/>
        <v>-0.91998012842922594</v>
      </c>
      <c r="S41" s="11">
        <f t="shared" si="2"/>
        <v>68218.8</v>
      </c>
      <c r="T41" s="11">
        <f t="shared" si="3"/>
        <v>9887.1700800000017</v>
      </c>
      <c r="U41" s="11">
        <f t="shared" si="4"/>
        <v>-12887.170080000002</v>
      </c>
      <c r="V41" s="11" t="e">
        <f t="shared" si="5"/>
        <v>#DIV/0!</v>
      </c>
      <c r="W41" s="11">
        <f t="shared" si="6"/>
        <v>-0.18890936340129116</v>
      </c>
      <c r="X41" s="11" t="s">
        <v>161</v>
      </c>
    </row>
    <row r="42" spans="1:24" s="8" customFormat="1" thickTop="1" x14ac:dyDescent="0.2">
      <c r="A42" s="8" t="s">
        <v>166</v>
      </c>
      <c r="B42" s="8" t="s">
        <v>167</v>
      </c>
      <c r="D42" s="9">
        <v>287000</v>
      </c>
      <c r="E42" s="8">
        <v>0.2</v>
      </c>
      <c r="F42" s="9">
        <v>1671</v>
      </c>
      <c r="G42" s="14">
        <v>3.7900000000000003E-2</v>
      </c>
      <c r="H42" s="8">
        <v>3000</v>
      </c>
      <c r="I42" s="8">
        <v>445</v>
      </c>
      <c r="J42" s="8">
        <v>2200</v>
      </c>
      <c r="K42" s="8">
        <v>1850</v>
      </c>
      <c r="L42" s="8">
        <f t="shared" si="7"/>
        <v>529</v>
      </c>
      <c r="N42" s="8" t="s">
        <v>74</v>
      </c>
      <c r="P42" s="8">
        <v>3000</v>
      </c>
      <c r="R42" s="8">
        <f t="shared" si="1"/>
        <v>8.1533101045296164</v>
      </c>
      <c r="S42" s="8">
        <f t="shared" si="2"/>
        <v>60400</v>
      </c>
      <c r="T42" s="8">
        <f t="shared" si="3"/>
        <v>8701.84</v>
      </c>
      <c r="U42" s="8">
        <f t="shared" si="4"/>
        <v>14698.16</v>
      </c>
      <c r="V42" s="8">
        <f t="shared" si="5"/>
        <v>10.871212121212121</v>
      </c>
      <c r="W42" s="8">
        <f t="shared" si="6"/>
        <v>0.24334701986754967</v>
      </c>
      <c r="X42" s="8" t="s">
        <v>168</v>
      </c>
    </row>
    <row r="43" spans="1:24" s="8" customFormat="1" ht="15" x14ac:dyDescent="0.2">
      <c r="A43" s="8" t="s">
        <v>169</v>
      </c>
      <c r="B43" s="8" t="s">
        <v>170</v>
      </c>
      <c r="D43" s="9">
        <v>249990</v>
      </c>
      <c r="E43" s="8">
        <v>0.2</v>
      </c>
      <c r="F43" s="9">
        <v>1479</v>
      </c>
      <c r="G43" s="14">
        <v>3.7900000000000003E-2</v>
      </c>
      <c r="H43" s="8">
        <v>3000</v>
      </c>
      <c r="I43" s="8">
        <v>445</v>
      </c>
      <c r="J43" s="8">
        <v>2100</v>
      </c>
      <c r="K43" s="8">
        <v>1650</v>
      </c>
      <c r="L43" s="8">
        <f t="shared" si="7"/>
        <v>621</v>
      </c>
      <c r="N43" s="8" t="s">
        <v>74</v>
      </c>
      <c r="P43" s="8">
        <v>3000</v>
      </c>
      <c r="R43" s="8">
        <f t="shared" si="1"/>
        <v>8.8803552142085689</v>
      </c>
      <c r="S43" s="8">
        <f t="shared" si="2"/>
        <v>52998</v>
      </c>
      <c r="T43" s="8">
        <f t="shared" si="3"/>
        <v>7579.6968000000006</v>
      </c>
      <c r="U43" s="8">
        <f t="shared" si="4"/>
        <v>14620.303199999998</v>
      </c>
      <c r="V43" s="8">
        <f t="shared" si="5"/>
        <v>9.920238095238096</v>
      </c>
      <c r="W43" s="8">
        <f t="shared" si="6"/>
        <v>0.27586518736556093</v>
      </c>
      <c r="X43" s="8" t="s">
        <v>171</v>
      </c>
    </row>
    <row r="44" spans="1:24" s="8" customFormat="1" thickBot="1" x14ac:dyDescent="0.25">
      <c r="A44" s="8" t="s">
        <v>172</v>
      </c>
      <c r="B44" s="8" t="s">
        <v>173</v>
      </c>
      <c r="D44" s="9">
        <v>337432</v>
      </c>
      <c r="E44" s="8">
        <v>0.2</v>
      </c>
      <c r="F44" s="9">
        <v>2106</v>
      </c>
      <c r="G44" s="14">
        <v>3.7900000000000003E-2</v>
      </c>
      <c r="H44" s="8">
        <v>3000</v>
      </c>
      <c r="I44" s="8">
        <v>777</v>
      </c>
      <c r="J44" s="8">
        <v>2200</v>
      </c>
      <c r="L44" s="8">
        <f t="shared" si="7"/>
        <v>94</v>
      </c>
      <c r="N44" s="8" t="s">
        <v>174</v>
      </c>
      <c r="P44" s="8">
        <v>3000</v>
      </c>
      <c r="R44" s="8">
        <f t="shared" si="1"/>
        <v>6.9347305531188503</v>
      </c>
      <c r="S44" s="8">
        <f t="shared" si="2"/>
        <v>70486.400000000009</v>
      </c>
      <c r="T44" s="8">
        <f t="shared" si="3"/>
        <v>10230.938239999999</v>
      </c>
      <c r="U44" s="8">
        <f t="shared" si="4"/>
        <v>13169.061760000001</v>
      </c>
      <c r="V44" s="8">
        <f t="shared" si="5"/>
        <v>12.781515151515151</v>
      </c>
      <c r="W44" s="8">
        <f t="shared" si="6"/>
        <v>0.18683124347391836</v>
      </c>
      <c r="X44" s="8" t="s">
        <v>175</v>
      </c>
    </row>
    <row r="45" spans="1:24" s="11" customFormat="1" ht="18" thickTop="1" thickBot="1" x14ac:dyDescent="0.25">
      <c r="A45" s="11" t="s">
        <v>176</v>
      </c>
      <c r="B45" s="11" t="s">
        <v>177</v>
      </c>
      <c r="D45" s="12">
        <v>329998</v>
      </c>
      <c r="E45" s="11">
        <v>0.2</v>
      </c>
      <c r="F45" s="12">
        <v>1879</v>
      </c>
      <c r="G45" s="13">
        <v>3.7900000000000003E-2</v>
      </c>
      <c r="H45" s="11">
        <v>3000</v>
      </c>
      <c r="I45" s="11">
        <v>668</v>
      </c>
      <c r="J45" s="11">
        <v>2200</v>
      </c>
      <c r="K45" s="11">
        <v>1895</v>
      </c>
      <c r="L45" s="11">
        <f t="shared" si="7"/>
        <v>321</v>
      </c>
      <c r="N45" s="11" t="s">
        <v>178</v>
      </c>
      <c r="P45" s="11">
        <v>3000</v>
      </c>
      <c r="R45" s="11">
        <f t="shared" si="1"/>
        <v>7.0909520663761603</v>
      </c>
      <c r="S45" s="11">
        <f t="shared" si="2"/>
        <v>68999.600000000006</v>
      </c>
      <c r="T45" s="11">
        <f t="shared" si="3"/>
        <v>10005.539360000002</v>
      </c>
      <c r="U45" s="11">
        <f t="shared" si="4"/>
        <v>13394.460639999998</v>
      </c>
      <c r="V45" s="11">
        <f t="shared" si="5"/>
        <v>12.499924242424242</v>
      </c>
      <c r="W45" s="11">
        <f t="shared" si="6"/>
        <v>0.1941237433260482</v>
      </c>
    </row>
    <row r="46" spans="1:24" ht="17" thickTop="1" x14ac:dyDescent="0.2">
      <c r="A46" t="s">
        <v>180</v>
      </c>
      <c r="B46" t="s">
        <v>179</v>
      </c>
      <c r="D46" s="6">
        <v>357068</v>
      </c>
      <c r="E46">
        <v>0.2</v>
      </c>
      <c r="F46" s="1">
        <v>2076</v>
      </c>
      <c r="G46" s="3">
        <v>3.7900000000000003E-2</v>
      </c>
      <c r="H46">
        <v>3000</v>
      </c>
      <c r="I46">
        <v>777</v>
      </c>
      <c r="L46">
        <f t="shared" si="7"/>
        <v>-2076</v>
      </c>
      <c r="N46" t="s">
        <v>181</v>
      </c>
      <c r="P46">
        <v>3000</v>
      </c>
      <c r="R46">
        <f t="shared" si="1"/>
        <v>-0.8401761009107509</v>
      </c>
      <c r="S46">
        <f t="shared" si="2"/>
        <v>74413.600000000006</v>
      </c>
      <c r="T46">
        <f t="shared" si="3"/>
        <v>10826.301760000002</v>
      </c>
      <c r="U46">
        <f t="shared" si="4"/>
        <v>-13826.301760000002</v>
      </c>
      <c r="V46" t="e">
        <f t="shared" si="5"/>
        <v>#DIV/0!</v>
      </c>
      <c r="W46">
        <f t="shared" si="6"/>
        <v>-0.1858034251803434</v>
      </c>
      <c r="X46" t="s">
        <v>182</v>
      </c>
    </row>
    <row r="47" spans="1:24" x14ac:dyDescent="0.2">
      <c r="A47" t="s">
        <v>183</v>
      </c>
      <c r="B47" s="2" t="s">
        <v>184</v>
      </c>
      <c r="D47" s="6">
        <v>285681</v>
      </c>
      <c r="E47">
        <v>0.2</v>
      </c>
      <c r="F47" s="1">
        <v>1749</v>
      </c>
      <c r="G47" s="3">
        <v>3.7900000000000003E-2</v>
      </c>
      <c r="H47">
        <v>3000</v>
      </c>
      <c r="I47">
        <v>577</v>
      </c>
      <c r="J47">
        <v>2150</v>
      </c>
      <c r="K47">
        <v>1650</v>
      </c>
      <c r="L47">
        <f t="shared" si="7"/>
        <v>401</v>
      </c>
      <c r="N47" t="s">
        <v>185</v>
      </c>
      <c r="P47">
        <v>3000</v>
      </c>
      <c r="R47">
        <f t="shared" si="1"/>
        <v>7.9809297783191742</v>
      </c>
      <c r="S47">
        <f t="shared" si="2"/>
        <v>60136.200000000004</v>
      </c>
      <c r="T47">
        <f t="shared" si="3"/>
        <v>8661.8479200000002</v>
      </c>
      <c r="U47">
        <f t="shared" si="4"/>
        <v>14138.15208</v>
      </c>
      <c r="V47">
        <f t="shared" si="5"/>
        <v>11.072906976744186</v>
      </c>
      <c r="W47">
        <f t="shared" si="6"/>
        <v>0.23510218603769442</v>
      </c>
      <c r="X47" t="s">
        <v>186</v>
      </c>
    </row>
    <row r="48" spans="1:24" s="8" customFormat="1" ht="15" x14ac:dyDescent="0.2">
      <c r="A48" s="8" t="s">
        <v>188</v>
      </c>
      <c r="B48" s="8" t="s">
        <v>187</v>
      </c>
      <c r="D48" s="9">
        <v>384999</v>
      </c>
      <c r="E48" s="8">
        <v>0.2</v>
      </c>
      <c r="F48" s="9">
        <v>2218</v>
      </c>
      <c r="G48" s="14">
        <v>3.7900000000000003E-2</v>
      </c>
      <c r="H48" s="8">
        <v>3000</v>
      </c>
      <c r="I48" s="8">
        <v>745</v>
      </c>
      <c r="J48" s="8">
        <v>2300</v>
      </c>
      <c r="K48" s="8">
        <v>1950</v>
      </c>
      <c r="L48" s="8">
        <f t="shared" si="7"/>
        <v>82</v>
      </c>
      <c r="N48" s="8" t="s">
        <v>165</v>
      </c>
      <c r="P48" s="8">
        <v>3000</v>
      </c>
      <c r="R48" s="8">
        <f t="shared" si="1"/>
        <v>6.3896269860441199</v>
      </c>
      <c r="S48" s="8">
        <f t="shared" si="2"/>
        <v>79999.8</v>
      </c>
      <c r="T48" s="8">
        <f t="shared" si="3"/>
        <v>11673.169680000001</v>
      </c>
      <c r="U48" s="8">
        <f t="shared" si="4"/>
        <v>12926.830319999999</v>
      </c>
      <c r="V48" s="8">
        <f t="shared" si="5"/>
        <v>13.949239130434783</v>
      </c>
      <c r="W48" s="8">
        <f t="shared" si="6"/>
        <v>0.16158578296445739</v>
      </c>
      <c r="X48" s="8" t="s">
        <v>189</v>
      </c>
    </row>
    <row r="49" spans="1:24" s="8" customFormat="1" ht="15" x14ac:dyDescent="0.2">
      <c r="A49" s="8" t="s">
        <v>190</v>
      </c>
      <c r="B49" s="8" t="s">
        <v>191</v>
      </c>
      <c r="D49" s="9">
        <v>329950</v>
      </c>
      <c r="E49" s="8">
        <v>0.2</v>
      </c>
      <c r="F49" s="9">
        <v>1878</v>
      </c>
      <c r="G49" s="14">
        <v>3.7900000000000003E-2</v>
      </c>
      <c r="H49" s="8">
        <v>3000</v>
      </c>
      <c r="I49" s="8">
        <v>745</v>
      </c>
      <c r="J49" s="8">
        <v>2200</v>
      </c>
      <c r="K49" s="8">
        <v>2000</v>
      </c>
      <c r="L49" s="8">
        <f t="shared" si="7"/>
        <v>322</v>
      </c>
      <c r="N49" s="8" t="s">
        <v>165</v>
      </c>
      <c r="P49" s="8">
        <v>3000</v>
      </c>
      <c r="R49" s="8">
        <f t="shared" si="1"/>
        <v>7.0919836338839222</v>
      </c>
      <c r="S49" s="8">
        <f t="shared" si="2"/>
        <v>68990</v>
      </c>
      <c r="T49" s="8">
        <f t="shared" si="3"/>
        <v>10004.084000000001</v>
      </c>
      <c r="U49" s="8">
        <f t="shared" si="4"/>
        <v>13395.915999999999</v>
      </c>
      <c r="V49" s="8">
        <f t="shared" si="5"/>
        <v>12.498106060606061</v>
      </c>
      <c r="W49" s="8">
        <f t="shared" si="6"/>
        <v>0.19417185099289752</v>
      </c>
      <c r="X49" s="8" t="s">
        <v>192</v>
      </c>
    </row>
    <row r="50" spans="1:24" s="8" customFormat="1" ht="15" x14ac:dyDescent="0.2">
      <c r="A50" s="8" t="s">
        <v>195</v>
      </c>
      <c r="B50" s="8" t="s">
        <v>193</v>
      </c>
      <c r="D50" s="9">
        <v>272789</v>
      </c>
      <c r="E50" s="8">
        <v>0.2</v>
      </c>
      <c r="F50" s="9">
        <v>1611</v>
      </c>
      <c r="G50" s="14">
        <v>3.7900000000000003E-2</v>
      </c>
      <c r="H50" s="8">
        <v>3000</v>
      </c>
      <c r="I50" s="8">
        <v>777</v>
      </c>
      <c r="J50" s="8">
        <v>2250</v>
      </c>
      <c r="L50" s="8">
        <f t="shared" si="7"/>
        <v>639</v>
      </c>
      <c r="N50" s="8" t="s">
        <v>194</v>
      </c>
      <c r="P50" s="8">
        <v>3000</v>
      </c>
      <c r="R50" s="8">
        <f t="shared" si="1"/>
        <v>8.7980087173603039</v>
      </c>
      <c r="S50" s="8">
        <f t="shared" si="2"/>
        <v>57557.8</v>
      </c>
      <c r="T50" s="8">
        <f t="shared" si="3"/>
        <v>8270.962480000002</v>
      </c>
      <c r="U50" s="8">
        <f t="shared" si="4"/>
        <v>15729.037519999998</v>
      </c>
      <c r="V50" s="8">
        <f t="shared" si="5"/>
        <v>10.103296296296296</v>
      </c>
      <c r="W50" s="8">
        <f t="shared" si="6"/>
        <v>0.27327377905340366</v>
      </c>
      <c r="X50" s="8" t="s">
        <v>196</v>
      </c>
    </row>
    <row r="51" spans="1:24" x14ac:dyDescent="0.2">
      <c r="A51" t="s">
        <v>199</v>
      </c>
      <c r="C51" t="s">
        <v>200</v>
      </c>
      <c r="D51">
        <v>219900</v>
      </c>
      <c r="E51">
        <v>0.2</v>
      </c>
      <c r="F51">
        <v>1458</v>
      </c>
      <c r="G51">
        <v>3.7900000000000003E-2</v>
      </c>
      <c r="H51">
        <v>3000</v>
      </c>
      <c r="I51">
        <v>434</v>
      </c>
      <c r="J51">
        <v>1650</v>
      </c>
      <c r="L51">
        <f t="shared" si="7"/>
        <v>192</v>
      </c>
      <c r="N51" t="s">
        <v>74</v>
      </c>
      <c r="P51">
        <v>3000</v>
      </c>
      <c r="R51">
        <f t="shared" si="1"/>
        <v>7.6398362892223739</v>
      </c>
      <c r="S51">
        <f t="shared" si="2"/>
        <v>46980</v>
      </c>
      <c r="T51">
        <f t="shared" si="3"/>
        <v>6667.3680000000004</v>
      </c>
      <c r="U51">
        <f t="shared" si="4"/>
        <v>10132.632</v>
      </c>
      <c r="V51">
        <f t="shared" si="5"/>
        <v>11.106060606060606</v>
      </c>
      <c r="W51">
        <f t="shared" si="6"/>
        <v>0.21567969348659002</v>
      </c>
      <c r="X51" t="s">
        <v>201</v>
      </c>
    </row>
    <row r="52" spans="1:24" x14ac:dyDescent="0.2">
      <c r="A52" t="s">
        <v>202</v>
      </c>
      <c r="C52" t="s">
        <v>203</v>
      </c>
      <c r="D52">
        <v>215990</v>
      </c>
      <c r="E52">
        <v>0.2</v>
      </c>
      <c r="F52">
        <v>1327</v>
      </c>
      <c r="G52">
        <v>3.7900000000000003E-2</v>
      </c>
      <c r="H52">
        <v>3000</v>
      </c>
      <c r="I52">
        <v>534</v>
      </c>
      <c r="J52">
        <v>1650</v>
      </c>
      <c r="L52">
        <f t="shared" si="7"/>
        <v>323</v>
      </c>
      <c r="N52" t="s">
        <v>74</v>
      </c>
      <c r="P52">
        <v>3000</v>
      </c>
      <c r="R52">
        <f t="shared" si="1"/>
        <v>7.7781378767535534</v>
      </c>
      <c r="S52">
        <f t="shared" si="2"/>
        <v>46198</v>
      </c>
      <c r="T52">
        <f t="shared" si="3"/>
        <v>6548.8168000000005</v>
      </c>
      <c r="U52">
        <f t="shared" si="4"/>
        <v>10251.183199999999</v>
      </c>
      <c r="V52">
        <f t="shared" si="5"/>
        <v>10.908585858585859</v>
      </c>
      <c r="W52">
        <f t="shared" si="6"/>
        <v>0.22189668816831895</v>
      </c>
      <c r="X52" t="s">
        <v>204</v>
      </c>
    </row>
    <row r="53" spans="1:24" x14ac:dyDescent="0.2">
      <c r="A53" t="s">
        <v>205</v>
      </c>
      <c r="C53" t="s">
        <v>206</v>
      </c>
      <c r="D53" s="1">
        <v>234900</v>
      </c>
      <c r="E53">
        <v>0.2</v>
      </c>
      <c r="F53">
        <v>1608</v>
      </c>
      <c r="G53">
        <v>3.7900000000000003E-2</v>
      </c>
      <c r="H53">
        <v>3000</v>
      </c>
      <c r="I53">
        <v>645</v>
      </c>
      <c r="J53">
        <v>1650</v>
      </c>
      <c r="L53">
        <f t="shared" si="7"/>
        <v>42</v>
      </c>
      <c r="N53" t="s">
        <v>194</v>
      </c>
      <c r="P53">
        <v>3000</v>
      </c>
      <c r="R53">
        <f t="shared" si="1"/>
        <v>7.1519795657726695</v>
      </c>
      <c r="S53">
        <f t="shared" si="2"/>
        <v>49980</v>
      </c>
      <c r="T53">
        <f t="shared" si="3"/>
        <v>7122.1680000000006</v>
      </c>
      <c r="U53">
        <f t="shared" si="4"/>
        <v>9677.8319999999985</v>
      </c>
      <c r="V53">
        <f t="shared" si="5"/>
        <v>11.863636363636363</v>
      </c>
      <c r="W53">
        <f t="shared" si="6"/>
        <v>0.19363409363745496</v>
      </c>
      <c r="X53" s="8" t="s">
        <v>207</v>
      </c>
    </row>
    <row r="54" spans="1:24" x14ac:dyDescent="0.2">
      <c r="A54" t="s">
        <v>208</v>
      </c>
      <c r="C54" t="s">
        <v>209</v>
      </c>
      <c r="D54" s="1">
        <v>243900</v>
      </c>
      <c r="E54">
        <v>0.2</v>
      </c>
      <c r="F54">
        <v>1630</v>
      </c>
      <c r="G54">
        <v>3.7900000000000003E-2</v>
      </c>
      <c r="H54">
        <v>3000</v>
      </c>
      <c r="I54">
        <v>445</v>
      </c>
      <c r="J54">
        <v>1700</v>
      </c>
      <c r="L54">
        <f t="shared" si="7"/>
        <v>70</v>
      </c>
      <c r="N54" t="s">
        <v>74</v>
      </c>
      <c r="P54">
        <v>3000</v>
      </c>
      <c r="R54">
        <f t="shared" si="1"/>
        <v>7.1340713407134073</v>
      </c>
      <c r="S54">
        <f t="shared" si="2"/>
        <v>51780</v>
      </c>
      <c r="T54">
        <f t="shared" si="3"/>
        <v>7395.0480000000007</v>
      </c>
      <c r="U54">
        <f t="shared" si="4"/>
        <v>10004.951999999999</v>
      </c>
      <c r="V54">
        <f t="shared" si="5"/>
        <v>11.955882352941176</v>
      </c>
      <c r="W54">
        <f t="shared" si="6"/>
        <v>0.19322039397450752</v>
      </c>
    </row>
    <row r="55" spans="1:24" x14ac:dyDescent="0.2">
      <c r="A55" t="s">
        <v>210</v>
      </c>
      <c r="C55" t="s">
        <v>211</v>
      </c>
      <c r="D55" s="1">
        <v>229750</v>
      </c>
      <c r="E55">
        <v>0.2</v>
      </c>
      <c r="F55">
        <v>1607</v>
      </c>
      <c r="G55">
        <v>3.7900000000000003E-2</v>
      </c>
      <c r="H55">
        <v>3000</v>
      </c>
      <c r="I55">
        <v>645</v>
      </c>
      <c r="J55">
        <v>1850</v>
      </c>
      <c r="L55">
        <f t="shared" si="7"/>
        <v>243</v>
      </c>
      <c r="N55" t="s">
        <v>194</v>
      </c>
      <c r="P55">
        <v>3000</v>
      </c>
      <c r="R55">
        <f t="shared" si="1"/>
        <v>8.3569096844396089</v>
      </c>
      <c r="S55">
        <f t="shared" si="2"/>
        <v>48950</v>
      </c>
      <c r="T55">
        <f t="shared" si="3"/>
        <v>6966.02</v>
      </c>
      <c r="U55">
        <f t="shared" si="4"/>
        <v>12233.98</v>
      </c>
      <c r="V55">
        <f t="shared" si="5"/>
        <v>10.349099099099099</v>
      </c>
      <c r="W55">
        <f t="shared" si="6"/>
        <v>0.24992808988764045</v>
      </c>
      <c r="X55" t="s">
        <v>212</v>
      </c>
    </row>
    <row r="56" spans="1:24" x14ac:dyDescent="0.2">
      <c r="A56" t="s">
        <v>213</v>
      </c>
      <c r="C56" t="s">
        <v>214</v>
      </c>
      <c r="D56" s="1">
        <v>379000</v>
      </c>
      <c r="E56">
        <v>0.2</v>
      </c>
      <c r="F56">
        <v>2792</v>
      </c>
      <c r="G56">
        <v>3.7900000000000003E-2</v>
      </c>
      <c r="H56">
        <v>3000</v>
      </c>
      <c r="I56">
        <v>545</v>
      </c>
      <c r="J56">
        <v>2200</v>
      </c>
      <c r="L56">
        <f t="shared" si="7"/>
        <v>-592</v>
      </c>
      <c r="N56" t="s">
        <v>123</v>
      </c>
      <c r="P56">
        <v>3000</v>
      </c>
      <c r="R56">
        <f t="shared" si="1"/>
        <v>6.1741424802110814</v>
      </c>
      <c r="S56">
        <f t="shared" si="2"/>
        <v>78800</v>
      </c>
      <c r="T56">
        <f t="shared" si="3"/>
        <v>11491.28</v>
      </c>
      <c r="U56">
        <f t="shared" si="4"/>
        <v>11908.72</v>
      </c>
      <c r="V56">
        <f t="shared" si="5"/>
        <v>14.356060606060606</v>
      </c>
      <c r="W56">
        <f t="shared" si="6"/>
        <v>0.15112588832487309</v>
      </c>
      <c r="X56" t="s">
        <v>215</v>
      </c>
    </row>
    <row r="57" spans="1:24" x14ac:dyDescent="0.2">
      <c r="A57" t="s">
        <v>216</v>
      </c>
      <c r="C57" t="s">
        <v>217</v>
      </c>
      <c r="D57" s="1">
        <v>264000</v>
      </c>
      <c r="E57">
        <v>0.2</v>
      </c>
      <c r="F57">
        <v>1769</v>
      </c>
      <c r="G57">
        <v>3.7900000000000003E-2</v>
      </c>
      <c r="H57">
        <v>3000</v>
      </c>
      <c r="I57">
        <v>445</v>
      </c>
      <c r="J57">
        <v>2200</v>
      </c>
      <c r="L57">
        <f t="shared" si="7"/>
        <v>431</v>
      </c>
      <c r="N57" t="s">
        <v>74</v>
      </c>
      <c r="P57">
        <v>3000</v>
      </c>
      <c r="R57">
        <f t="shared" si="1"/>
        <v>8.8636363636363633</v>
      </c>
      <c r="S57">
        <f t="shared" si="2"/>
        <v>55800</v>
      </c>
      <c r="T57">
        <f t="shared" si="3"/>
        <v>8004.4800000000005</v>
      </c>
      <c r="U57">
        <f t="shared" si="4"/>
        <v>15395.52</v>
      </c>
      <c r="V57">
        <f t="shared" si="5"/>
        <v>10</v>
      </c>
      <c r="W57">
        <f t="shared" si="6"/>
        <v>0.27590537634408602</v>
      </c>
      <c r="X57" t="s">
        <v>218</v>
      </c>
    </row>
    <row r="58" spans="1:24" x14ac:dyDescent="0.2">
      <c r="E58">
        <v>0.2</v>
      </c>
      <c r="G58">
        <v>3.7900000000000003E-2</v>
      </c>
      <c r="H58">
        <v>3000</v>
      </c>
      <c r="L58">
        <f t="shared" si="7"/>
        <v>0</v>
      </c>
      <c r="P58">
        <v>3000</v>
      </c>
      <c r="R58" t="e">
        <f t="shared" si="1"/>
        <v>#DIV/0!</v>
      </c>
      <c r="S58">
        <f t="shared" si="2"/>
        <v>3000</v>
      </c>
      <c r="T58">
        <f t="shared" si="3"/>
        <v>0</v>
      </c>
      <c r="U58">
        <f t="shared" si="4"/>
        <v>-3000</v>
      </c>
      <c r="V58" t="e">
        <f t="shared" si="5"/>
        <v>#DIV/0!</v>
      </c>
      <c r="W58">
        <f t="shared" si="6"/>
        <v>-1</v>
      </c>
    </row>
    <row r="59" spans="1:24" x14ac:dyDescent="0.2">
      <c r="E59">
        <v>0.2</v>
      </c>
      <c r="G59">
        <v>3.7900000000000003E-2</v>
      </c>
      <c r="H59">
        <v>3000</v>
      </c>
      <c r="L59">
        <f t="shared" si="7"/>
        <v>0</v>
      </c>
      <c r="P59">
        <v>3000</v>
      </c>
      <c r="R59" t="e">
        <f t="shared" si="1"/>
        <v>#DIV/0!</v>
      </c>
      <c r="S59">
        <f t="shared" si="2"/>
        <v>3000</v>
      </c>
      <c r="T59">
        <f t="shared" si="3"/>
        <v>0</v>
      </c>
      <c r="U59">
        <f t="shared" si="4"/>
        <v>-3000</v>
      </c>
      <c r="V59" t="e">
        <f t="shared" si="5"/>
        <v>#DIV/0!</v>
      </c>
      <c r="W59">
        <f t="shared" si="6"/>
        <v>-1</v>
      </c>
    </row>
    <row r="60" spans="1:24" x14ac:dyDescent="0.2">
      <c r="E60">
        <v>0.2</v>
      </c>
      <c r="G60">
        <v>3.7900000000000003E-2</v>
      </c>
      <c r="H60">
        <v>3000</v>
      </c>
      <c r="L60">
        <f t="shared" si="7"/>
        <v>0</v>
      </c>
      <c r="P60">
        <v>3000</v>
      </c>
      <c r="R60" t="e">
        <f t="shared" si="1"/>
        <v>#DIV/0!</v>
      </c>
      <c r="S60">
        <f t="shared" si="2"/>
        <v>3000</v>
      </c>
      <c r="T60">
        <f t="shared" si="3"/>
        <v>0</v>
      </c>
      <c r="U60">
        <f t="shared" si="4"/>
        <v>-3000</v>
      </c>
      <c r="V60" t="e">
        <f t="shared" si="5"/>
        <v>#DIV/0!</v>
      </c>
      <c r="W60">
        <f t="shared" si="6"/>
        <v>-1</v>
      </c>
    </row>
    <row r="61" spans="1:24" x14ac:dyDescent="0.2">
      <c r="E61">
        <v>0.2</v>
      </c>
      <c r="G61">
        <v>3.7900000000000003E-2</v>
      </c>
      <c r="H61">
        <v>3000</v>
      </c>
      <c r="L61">
        <f t="shared" si="7"/>
        <v>0</v>
      </c>
      <c r="P61">
        <v>3000</v>
      </c>
      <c r="R61" t="e">
        <f t="shared" si="1"/>
        <v>#DIV/0!</v>
      </c>
      <c r="S61">
        <f t="shared" si="2"/>
        <v>3000</v>
      </c>
      <c r="T61">
        <f t="shared" si="3"/>
        <v>0</v>
      </c>
      <c r="U61">
        <f t="shared" si="4"/>
        <v>-3000</v>
      </c>
      <c r="V61" t="e">
        <f t="shared" si="5"/>
        <v>#DIV/0!</v>
      </c>
      <c r="W61">
        <f t="shared" si="6"/>
        <v>-1</v>
      </c>
    </row>
    <row r="62" spans="1:24" x14ac:dyDescent="0.2">
      <c r="E62">
        <v>0.2</v>
      </c>
      <c r="G62">
        <v>3.7900000000000003E-2</v>
      </c>
      <c r="H62">
        <v>3000</v>
      </c>
      <c r="L62">
        <f t="shared" si="7"/>
        <v>0</v>
      </c>
      <c r="P62">
        <v>3000</v>
      </c>
      <c r="R62" t="e">
        <f t="shared" si="1"/>
        <v>#DIV/0!</v>
      </c>
      <c r="S62">
        <f t="shared" si="2"/>
        <v>3000</v>
      </c>
      <c r="T62">
        <f t="shared" si="3"/>
        <v>0</v>
      </c>
      <c r="U62">
        <f t="shared" si="4"/>
        <v>-3000</v>
      </c>
      <c r="V62" t="e">
        <f t="shared" si="5"/>
        <v>#DIV/0!</v>
      </c>
      <c r="W62">
        <f t="shared" si="6"/>
        <v>-1</v>
      </c>
    </row>
    <row r="63" spans="1:24" x14ac:dyDescent="0.2">
      <c r="E63">
        <v>0.2</v>
      </c>
      <c r="G63">
        <v>3.7900000000000003E-2</v>
      </c>
      <c r="H63">
        <v>3000</v>
      </c>
      <c r="L63">
        <f t="shared" si="7"/>
        <v>0</v>
      </c>
      <c r="P63">
        <v>3000</v>
      </c>
      <c r="R63" t="e">
        <f t="shared" si="1"/>
        <v>#DIV/0!</v>
      </c>
      <c r="S63">
        <f t="shared" si="2"/>
        <v>3000</v>
      </c>
      <c r="T63">
        <f t="shared" si="3"/>
        <v>0</v>
      </c>
      <c r="U63">
        <f t="shared" si="4"/>
        <v>-3000</v>
      </c>
      <c r="V63" t="e">
        <f t="shared" si="5"/>
        <v>#DIV/0!</v>
      </c>
      <c r="W63">
        <f t="shared" si="6"/>
        <v>-1</v>
      </c>
    </row>
    <row r="64" spans="1:24" x14ac:dyDescent="0.2">
      <c r="E64">
        <v>0.2</v>
      </c>
      <c r="G64">
        <v>3.7900000000000003E-2</v>
      </c>
      <c r="H64">
        <v>3000</v>
      </c>
      <c r="L64">
        <f t="shared" si="7"/>
        <v>0</v>
      </c>
      <c r="P64">
        <v>3000</v>
      </c>
      <c r="R64" t="e">
        <f t="shared" si="1"/>
        <v>#DIV/0!</v>
      </c>
      <c r="S64">
        <f t="shared" si="2"/>
        <v>3000</v>
      </c>
      <c r="T64">
        <f t="shared" si="3"/>
        <v>0</v>
      </c>
      <c r="U64">
        <f t="shared" si="4"/>
        <v>-3000</v>
      </c>
      <c r="V64" t="e">
        <f t="shared" si="5"/>
        <v>#DIV/0!</v>
      </c>
      <c r="W64">
        <f t="shared" si="6"/>
        <v>-1</v>
      </c>
    </row>
    <row r="65" spans="1:26" x14ac:dyDescent="0.2">
      <c r="A65" t="s">
        <v>219</v>
      </c>
      <c r="E65">
        <v>0.2</v>
      </c>
      <c r="G65">
        <v>3.7900000000000003E-2</v>
      </c>
      <c r="H65">
        <v>3000</v>
      </c>
      <c r="L65">
        <f t="shared" si="7"/>
        <v>0</v>
      </c>
      <c r="P65">
        <v>3000</v>
      </c>
      <c r="R65" t="e">
        <f t="shared" si="1"/>
        <v>#DIV/0!</v>
      </c>
      <c r="S65">
        <f t="shared" si="2"/>
        <v>3000</v>
      </c>
      <c r="T65">
        <f t="shared" si="3"/>
        <v>0</v>
      </c>
      <c r="U65">
        <f t="shared" si="4"/>
        <v>-3000</v>
      </c>
      <c r="V65" t="e">
        <f t="shared" si="5"/>
        <v>#DIV/0!</v>
      </c>
      <c r="W65">
        <f t="shared" si="6"/>
        <v>-1</v>
      </c>
    </row>
    <row r="66" spans="1:26" x14ac:dyDescent="0.2">
      <c r="A66" t="s">
        <v>220</v>
      </c>
      <c r="C66" t="s">
        <v>221</v>
      </c>
      <c r="D66" s="1">
        <v>83500</v>
      </c>
      <c r="E66">
        <v>0.2</v>
      </c>
      <c r="F66">
        <v>761</v>
      </c>
      <c r="G66">
        <v>3.7900000000000003E-2</v>
      </c>
      <c r="H66">
        <v>3000</v>
      </c>
      <c r="I66">
        <v>522</v>
      </c>
      <c r="J66">
        <v>1000</v>
      </c>
      <c r="L66">
        <f t="shared" si="7"/>
        <v>239</v>
      </c>
      <c r="N66" t="s">
        <v>222</v>
      </c>
      <c r="P66">
        <v>3000</v>
      </c>
      <c r="R66">
        <f t="shared" si="1"/>
        <v>10.778443113772456</v>
      </c>
      <c r="S66">
        <f t="shared" si="2"/>
        <v>19700</v>
      </c>
      <c r="T66">
        <f t="shared" si="3"/>
        <v>2531.7200000000003</v>
      </c>
      <c r="U66">
        <f t="shared" si="4"/>
        <v>6468.28</v>
      </c>
      <c r="V66">
        <f t="shared" si="5"/>
        <v>6.958333333333333</v>
      </c>
      <c r="W66">
        <f t="shared" si="6"/>
        <v>0.32833908629441622</v>
      </c>
      <c r="X66" t="s">
        <v>239</v>
      </c>
    </row>
    <row r="67" spans="1:26" x14ac:dyDescent="0.2">
      <c r="A67" t="s">
        <v>223</v>
      </c>
      <c r="C67" t="s">
        <v>224</v>
      </c>
      <c r="D67" s="1">
        <v>125000</v>
      </c>
      <c r="E67">
        <v>0.2</v>
      </c>
      <c r="F67">
        <v>940</v>
      </c>
      <c r="G67">
        <v>3.7900000000000003E-2</v>
      </c>
      <c r="H67">
        <v>3000</v>
      </c>
      <c r="I67">
        <v>522</v>
      </c>
      <c r="J67">
        <v>1000</v>
      </c>
      <c r="L67">
        <f t="shared" si="7"/>
        <v>60</v>
      </c>
      <c r="N67" t="s">
        <v>222</v>
      </c>
      <c r="P67">
        <v>3000</v>
      </c>
      <c r="R67">
        <f t="shared" si="1"/>
        <v>7.2</v>
      </c>
      <c r="S67">
        <f t="shared" si="2"/>
        <v>28000</v>
      </c>
      <c r="T67">
        <f t="shared" si="3"/>
        <v>3790.0000000000005</v>
      </c>
      <c r="U67">
        <f t="shared" si="4"/>
        <v>5210</v>
      </c>
      <c r="V67">
        <f t="shared" si="5"/>
        <v>10.416666666666666</v>
      </c>
      <c r="W67">
        <f t="shared" si="6"/>
        <v>0.18607142857142858</v>
      </c>
      <c r="X67" t="s">
        <v>238</v>
      </c>
    </row>
    <row r="68" spans="1:26" x14ac:dyDescent="0.2">
      <c r="A68" t="s">
        <v>225</v>
      </c>
      <c r="C68" t="s">
        <v>226</v>
      </c>
      <c r="D68" s="1">
        <v>95000</v>
      </c>
      <c r="E68">
        <v>0.2</v>
      </c>
      <c r="F68">
        <v>872</v>
      </c>
      <c r="G68">
        <v>3.7900000000000003E-2</v>
      </c>
      <c r="H68">
        <v>3000</v>
      </c>
      <c r="I68">
        <v>655</v>
      </c>
      <c r="J68">
        <v>1200</v>
      </c>
      <c r="L68">
        <f t="shared" si="7"/>
        <v>328</v>
      </c>
      <c r="N68" t="s">
        <v>227</v>
      </c>
      <c r="P68">
        <v>3000</v>
      </c>
      <c r="R68">
        <f t="shared" si="1"/>
        <v>12</v>
      </c>
      <c r="S68">
        <f t="shared" si="2"/>
        <v>22000</v>
      </c>
      <c r="T68">
        <f t="shared" si="3"/>
        <v>2880.4</v>
      </c>
      <c r="U68">
        <f t="shared" si="4"/>
        <v>8519.6</v>
      </c>
      <c r="V68">
        <f t="shared" si="5"/>
        <v>6.5972222222222223</v>
      </c>
      <c r="W68">
        <f t="shared" si="6"/>
        <v>0.38725454545454546</v>
      </c>
      <c r="X68" t="s">
        <v>228</v>
      </c>
    </row>
    <row r="69" spans="1:26" x14ac:dyDescent="0.2">
      <c r="A69" t="s">
        <v>229</v>
      </c>
      <c r="C69" t="s">
        <v>230</v>
      </c>
      <c r="D69" s="1">
        <v>69999</v>
      </c>
      <c r="E69">
        <v>0.2</v>
      </c>
      <c r="F69">
        <v>704</v>
      </c>
      <c r="G69">
        <v>3.7900000000000003E-2</v>
      </c>
      <c r="H69">
        <v>3000</v>
      </c>
      <c r="I69">
        <v>655</v>
      </c>
      <c r="J69">
        <v>800</v>
      </c>
      <c r="L69">
        <f t="shared" si="7"/>
        <v>96</v>
      </c>
      <c r="N69" t="s">
        <v>227</v>
      </c>
      <c r="P69">
        <v>3000</v>
      </c>
      <c r="R69">
        <f t="shared" si="1"/>
        <v>9.4287061243732051</v>
      </c>
      <c r="S69">
        <f t="shared" si="2"/>
        <v>16999.800000000003</v>
      </c>
      <c r="T69">
        <f t="shared" si="3"/>
        <v>2122.3696800000002</v>
      </c>
      <c r="U69">
        <f t="shared" si="4"/>
        <v>4477.6303200000002</v>
      </c>
      <c r="V69">
        <f t="shared" si="5"/>
        <v>7.2915625000000004</v>
      </c>
      <c r="W69">
        <f t="shared" si="6"/>
        <v>0.26339311756608896</v>
      </c>
      <c r="X69" t="s">
        <v>237</v>
      </c>
    </row>
    <row r="70" spans="1:26" x14ac:dyDescent="0.2">
      <c r="A70" t="s">
        <v>231</v>
      </c>
      <c r="C70" t="s">
        <v>232</v>
      </c>
      <c r="D70" s="1">
        <v>129999</v>
      </c>
      <c r="E70">
        <v>0.2</v>
      </c>
      <c r="F70">
        <v>970</v>
      </c>
      <c r="G70">
        <v>3.7900000000000003E-2</v>
      </c>
      <c r="H70">
        <v>3000</v>
      </c>
      <c r="I70">
        <v>522</v>
      </c>
      <c r="J70">
        <v>950</v>
      </c>
      <c r="L70">
        <f t="shared" si="7"/>
        <v>-20</v>
      </c>
      <c r="N70" t="s">
        <v>222</v>
      </c>
      <c r="P70">
        <v>3000</v>
      </c>
      <c r="R70">
        <f t="shared" si="1"/>
        <v>6.4615881660628158</v>
      </c>
      <c r="S70">
        <f t="shared" si="2"/>
        <v>28999.800000000003</v>
      </c>
      <c r="T70">
        <f t="shared" si="3"/>
        <v>3941.5696800000001</v>
      </c>
      <c r="U70">
        <f t="shared" si="4"/>
        <v>4458.4303199999995</v>
      </c>
      <c r="V70">
        <f t="shared" si="5"/>
        <v>11.403421052631579</v>
      </c>
      <c r="W70">
        <f t="shared" si="6"/>
        <v>0.15374003682784015</v>
      </c>
      <c r="X70" t="s">
        <v>233</v>
      </c>
    </row>
    <row r="71" spans="1:26" x14ac:dyDescent="0.2">
      <c r="A71" t="s">
        <v>234</v>
      </c>
      <c r="C71" t="s">
        <v>235</v>
      </c>
      <c r="D71" s="1">
        <v>132900</v>
      </c>
      <c r="E71">
        <v>0.2</v>
      </c>
      <c r="F71">
        <v>1059</v>
      </c>
      <c r="G71">
        <v>3.7900000000000003E-2</v>
      </c>
      <c r="H71">
        <v>3000</v>
      </c>
      <c r="I71">
        <v>1501</v>
      </c>
      <c r="J71">
        <v>950</v>
      </c>
      <c r="L71">
        <f t="shared" si="7"/>
        <v>-109</v>
      </c>
      <c r="N71" t="s">
        <v>236</v>
      </c>
      <c r="P71">
        <v>3000</v>
      </c>
      <c r="R71">
        <f t="shared" si="1"/>
        <v>6.3205417607223477</v>
      </c>
      <c r="S71">
        <f t="shared" si="2"/>
        <v>29580</v>
      </c>
      <c r="T71">
        <f t="shared" si="3"/>
        <v>4029.5280000000002</v>
      </c>
      <c r="U71">
        <f t="shared" si="4"/>
        <v>4370.4719999999998</v>
      </c>
      <c r="V71">
        <f t="shared" si="5"/>
        <v>11.657894736842104</v>
      </c>
      <c r="W71">
        <f t="shared" si="6"/>
        <v>0.14775091277890465</v>
      </c>
      <c r="X71" t="s">
        <v>241</v>
      </c>
    </row>
    <row r="72" spans="1:26" x14ac:dyDescent="0.2">
      <c r="A72" t="s">
        <v>240</v>
      </c>
      <c r="C72" t="s">
        <v>242</v>
      </c>
      <c r="D72" s="1">
        <v>122500</v>
      </c>
      <c r="E72">
        <v>0.2</v>
      </c>
      <c r="F72">
        <v>711</v>
      </c>
      <c r="G72">
        <v>3.7900000000000003E-2</v>
      </c>
      <c r="H72">
        <v>3000</v>
      </c>
      <c r="I72" t="s">
        <v>243</v>
      </c>
      <c r="J72">
        <v>1100</v>
      </c>
      <c r="L72">
        <f t="shared" si="7"/>
        <v>389</v>
      </c>
      <c r="N72" t="s">
        <v>244</v>
      </c>
      <c r="P72">
        <v>3000</v>
      </c>
      <c r="R72">
        <f t="shared" si="1"/>
        <v>8.3265306122448983</v>
      </c>
      <c r="S72">
        <f t="shared" si="2"/>
        <v>27500</v>
      </c>
      <c r="T72">
        <f t="shared" si="3"/>
        <v>3714.2000000000003</v>
      </c>
      <c r="U72">
        <f t="shared" si="4"/>
        <v>6485.7999999999993</v>
      </c>
      <c r="V72">
        <f t="shared" si="5"/>
        <v>9.2803030303030312</v>
      </c>
      <c r="W72">
        <f t="shared" si="6"/>
        <v>0.23584727272727271</v>
      </c>
      <c r="X72" t="s">
        <v>245</v>
      </c>
    </row>
    <row r="73" spans="1:26" x14ac:dyDescent="0.2">
      <c r="E73">
        <v>0.2</v>
      </c>
      <c r="G73">
        <v>3.7900000000000003E-2</v>
      </c>
      <c r="H73">
        <v>3000</v>
      </c>
      <c r="L73">
        <f t="shared" si="7"/>
        <v>0</v>
      </c>
      <c r="P73">
        <v>3000</v>
      </c>
      <c r="R73" t="e">
        <f t="shared" si="1"/>
        <v>#DIV/0!</v>
      </c>
      <c r="S73">
        <f t="shared" si="2"/>
        <v>3000</v>
      </c>
      <c r="T73">
        <f t="shared" si="3"/>
        <v>0</v>
      </c>
      <c r="U73">
        <f t="shared" si="4"/>
        <v>-3000</v>
      </c>
      <c r="V73" t="e">
        <f t="shared" si="5"/>
        <v>#DIV/0!</v>
      </c>
      <c r="W73">
        <f t="shared" si="6"/>
        <v>-1</v>
      </c>
    </row>
    <row r="74" spans="1:26" x14ac:dyDescent="0.2">
      <c r="E74">
        <v>0.2</v>
      </c>
      <c r="G74">
        <v>3.7900000000000003E-2</v>
      </c>
      <c r="H74">
        <v>3000</v>
      </c>
      <c r="L74">
        <f t="shared" si="7"/>
        <v>0</v>
      </c>
      <c r="P74">
        <v>3000</v>
      </c>
      <c r="R74" t="e">
        <f t="shared" si="1"/>
        <v>#DIV/0!</v>
      </c>
      <c r="S74">
        <f t="shared" si="2"/>
        <v>3000</v>
      </c>
      <c r="T74">
        <f t="shared" si="3"/>
        <v>0</v>
      </c>
      <c r="U74">
        <f t="shared" si="4"/>
        <v>-3000</v>
      </c>
      <c r="V74" t="e">
        <f t="shared" si="5"/>
        <v>#DIV/0!</v>
      </c>
      <c r="W74">
        <f t="shared" si="6"/>
        <v>-1</v>
      </c>
    </row>
    <row r="75" spans="1:26" x14ac:dyDescent="0.2">
      <c r="E75">
        <v>0.2</v>
      </c>
      <c r="G75">
        <v>3.7900000000000003E-2</v>
      </c>
      <c r="H75">
        <v>3000</v>
      </c>
      <c r="L75">
        <f t="shared" si="7"/>
        <v>0</v>
      </c>
      <c r="P75">
        <v>3000</v>
      </c>
      <c r="R75" t="e">
        <f t="shared" si="1"/>
        <v>#DIV/0!</v>
      </c>
      <c r="S75">
        <f t="shared" si="2"/>
        <v>3000</v>
      </c>
      <c r="T75">
        <f t="shared" si="3"/>
        <v>0</v>
      </c>
      <c r="U75">
        <f t="shared" si="4"/>
        <v>-3000</v>
      </c>
      <c r="V75" t="e">
        <f t="shared" si="5"/>
        <v>#DIV/0!</v>
      </c>
      <c r="W75">
        <f t="shared" si="6"/>
        <v>-1</v>
      </c>
    </row>
    <row r="76" spans="1:26" x14ac:dyDescent="0.2">
      <c r="E76">
        <v>0.2</v>
      </c>
      <c r="G76">
        <v>3.7900000000000003E-2</v>
      </c>
      <c r="H76">
        <v>3000</v>
      </c>
      <c r="L76">
        <f t="shared" si="7"/>
        <v>0</v>
      </c>
      <c r="P76">
        <v>3000</v>
      </c>
      <c r="R76" t="e">
        <f t="shared" si="1"/>
        <v>#DIV/0!</v>
      </c>
      <c r="S76">
        <f t="shared" si="2"/>
        <v>3000</v>
      </c>
      <c r="T76">
        <f t="shared" si="3"/>
        <v>0</v>
      </c>
      <c r="U76">
        <f t="shared" si="4"/>
        <v>-3000</v>
      </c>
      <c r="V76" t="e">
        <f t="shared" si="5"/>
        <v>#DIV/0!</v>
      </c>
      <c r="W76">
        <f t="shared" si="6"/>
        <v>-1</v>
      </c>
    </row>
    <row r="77" spans="1:26" x14ac:dyDescent="0.2">
      <c r="E77">
        <v>0.2</v>
      </c>
      <c r="G77">
        <v>3.7900000000000003E-2</v>
      </c>
      <c r="H77">
        <v>3000</v>
      </c>
      <c r="L77">
        <f t="shared" si="7"/>
        <v>0</v>
      </c>
      <c r="P77">
        <v>3000</v>
      </c>
      <c r="R77" t="e">
        <f t="shared" si="1"/>
        <v>#DIV/0!</v>
      </c>
      <c r="S77">
        <f t="shared" si="2"/>
        <v>3000</v>
      </c>
      <c r="T77">
        <f t="shared" si="3"/>
        <v>0</v>
      </c>
      <c r="U77">
        <f t="shared" si="4"/>
        <v>-3000</v>
      </c>
      <c r="V77" t="e">
        <f t="shared" si="5"/>
        <v>#DIV/0!</v>
      </c>
      <c r="W77">
        <f t="shared" si="6"/>
        <v>-1</v>
      </c>
    </row>
    <row r="78" spans="1:26" x14ac:dyDescent="0.2">
      <c r="E78">
        <v>0.2</v>
      </c>
      <c r="G78">
        <v>3.7900000000000003E-2</v>
      </c>
      <c r="H78">
        <v>3000</v>
      </c>
      <c r="L78">
        <f t="shared" si="7"/>
        <v>0</v>
      </c>
      <c r="P78">
        <v>3000</v>
      </c>
      <c r="R78" t="e">
        <f t="shared" si="1"/>
        <v>#DIV/0!</v>
      </c>
      <c r="S78">
        <f t="shared" si="2"/>
        <v>3000</v>
      </c>
      <c r="T78">
        <f t="shared" si="3"/>
        <v>0</v>
      </c>
      <c r="U78">
        <f t="shared" si="4"/>
        <v>-3000</v>
      </c>
      <c r="V78" t="e">
        <f t="shared" si="5"/>
        <v>#DIV/0!</v>
      </c>
      <c r="W78">
        <f t="shared" si="6"/>
        <v>-1</v>
      </c>
    </row>
    <row r="79" spans="1:26" x14ac:dyDescent="0.2">
      <c r="E79">
        <v>0.2</v>
      </c>
      <c r="F79" s="1"/>
      <c r="G79" s="3">
        <v>3.7900000000000003E-2</v>
      </c>
      <c r="H79">
        <v>3000</v>
      </c>
      <c r="L79">
        <f t="shared" si="0"/>
        <v>0</v>
      </c>
      <c r="R79" t="e">
        <f t="shared" si="1"/>
        <v>#DIV/0!</v>
      </c>
      <c r="S79">
        <f t="shared" si="2"/>
        <v>3000</v>
      </c>
      <c r="T79">
        <f t="shared" si="3"/>
        <v>0</v>
      </c>
      <c r="U79">
        <f t="shared" si="4"/>
        <v>0</v>
      </c>
      <c r="V79" t="e">
        <f t="shared" si="5"/>
        <v>#DIV/0!</v>
      </c>
      <c r="W79">
        <f t="shared" si="6"/>
        <v>0</v>
      </c>
    </row>
    <row r="80" spans="1:26" s="8" customFormat="1" x14ac:dyDescent="0.2">
      <c r="A80" t="s">
        <v>20</v>
      </c>
      <c r="B80"/>
      <c r="C80"/>
      <c r="D80"/>
      <c r="E80">
        <v>0.2</v>
      </c>
      <c r="F80"/>
      <c r="G80" s="3">
        <v>3.7900000000000003E-2</v>
      </c>
      <c r="H80">
        <v>3000</v>
      </c>
      <c r="I80"/>
      <c r="J80"/>
      <c r="K80"/>
      <c r="L80">
        <f t="shared" si="0"/>
        <v>0</v>
      </c>
      <c r="M80"/>
      <c r="N80"/>
      <c r="O80"/>
      <c r="P80">
        <v>3000</v>
      </c>
      <c r="Q80"/>
      <c r="R80" t="e">
        <f t="shared" si="1"/>
        <v>#DIV/0!</v>
      </c>
      <c r="S80">
        <f t="shared" si="2"/>
        <v>3000</v>
      </c>
      <c r="T80">
        <f t="shared" si="3"/>
        <v>0</v>
      </c>
      <c r="U80">
        <f t="shared" si="4"/>
        <v>-3000</v>
      </c>
      <c r="V80" t="e">
        <f t="shared" si="5"/>
        <v>#DIV/0!</v>
      </c>
      <c r="W80">
        <f t="shared" si="6"/>
        <v>-1</v>
      </c>
      <c r="X80"/>
      <c r="Y80"/>
      <c r="Z80"/>
    </row>
    <row r="81" spans="1:26" s="8" customFormat="1" x14ac:dyDescent="0.2">
      <c r="A81" s="8" t="s">
        <v>63</v>
      </c>
      <c r="C81" s="8" t="s">
        <v>19</v>
      </c>
      <c r="D81" s="9">
        <v>380000</v>
      </c>
      <c r="E81" s="8">
        <v>0.2</v>
      </c>
      <c r="F81" s="8">
        <v>2201</v>
      </c>
      <c r="G81" s="3">
        <v>3.7900000000000003E-2</v>
      </c>
      <c r="H81" s="8">
        <v>3000</v>
      </c>
      <c r="I81" s="8" t="s">
        <v>21</v>
      </c>
      <c r="J81" s="8">
        <v>2250</v>
      </c>
      <c r="L81">
        <f t="shared" si="0"/>
        <v>49</v>
      </c>
      <c r="N81" s="8" t="s">
        <v>22</v>
      </c>
      <c r="P81" s="8">
        <v>3000</v>
      </c>
      <c r="R81" s="8">
        <f t="shared" si="1"/>
        <v>6.3157894736842106</v>
      </c>
      <c r="S81" s="8">
        <f t="shared" si="2"/>
        <v>79000</v>
      </c>
      <c r="T81" s="8">
        <f t="shared" si="3"/>
        <v>11521.6</v>
      </c>
      <c r="U81">
        <f t="shared" si="4"/>
        <v>12478.4</v>
      </c>
      <c r="V81">
        <f t="shared" si="5"/>
        <v>14.074074074074074</v>
      </c>
      <c r="W81">
        <f t="shared" si="6"/>
        <v>0.15795443037974682</v>
      </c>
    </row>
    <row r="82" spans="1:26" x14ac:dyDescent="0.2">
      <c r="A82" t="s">
        <v>24</v>
      </c>
      <c r="C82" t="s">
        <v>25</v>
      </c>
      <c r="D82" s="1">
        <v>550000</v>
      </c>
      <c r="E82">
        <v>0.2</v>
      </c>
      <c r="F82">
        <v>3300</v>
      </c>
      <c r="G82" s="3">
        <v>3.7900000000000003E-2</v>
      </c>
      <c r="H82">
        <v>3000</v>
      </c>
      <c r="I82">
        <v>897</v>
      </c>
      <c r="J82">
        <v>2750</v>
      </c>
      <c r="L82">
        <f t="shared" si="0"/>
        <v>-550</v>
      </c>
      <c r="N82" t="s">
        <v>22</v>
      </c>
      <c r="P82">
        <v>3000</v>
      </c>
      <c r="R82">
        <f t="shared" si="1"/>
        <v>5.4545454545454541</v>
      </c>
      <c r="S82">
        <f t="shared" si="2"/>
        <v>113000</v>
      </c>
      <c r="T82">
        <f t="shared" si="3"/>
        <v>16676</v>
      </c>
      <c r="U82">
        <f t="shared" si="4"/>
        <v>13324</v>
      </c>
      <c r="V82">
        <f t="shared" si="5"/>
        <v>16.666666666666668</v>
      </c>
      <c r="W82">
        <f t="shared" si="6"/>
        <v>0.11791150442477875</v>
      </c>
    </row>
    <row r="83" spans="1:26" s="8" customFormat="1" x14ac:dyDescent="0.2">
      <c r="A83" t="s">
        <v>26</v>
      </c>
      <c r="B83"/>
      <c r="C83" t="s">
        <v>27</v>
      </c>
      <c r="D83" s="1">
        <v>509000</v>
      </c>
      <c r="E83">
        <v>0.2</v>
      </c>
      <c r="F83" s="1">
        <v>3186</v>
      </c>
      <c r="G83" s="3">
        <v>3.7900000000000003E-2</v>
      </c>
      <c r="H83">
        <v>3000</v>
      </c>
      <c r="I83" t="s">
        <v>28</v>
      </c>
      <c r="J83">
        <v>2850</v>
      </c>
      <c r="K83"/>
      <c r="L83">
        <f t="shared" si="0"/>
        <v>-336</v>
      </c>
      <c r="M83"/>
      <c r="N83" s="1">
        <v>3186</v>
      </c>
      <c r="O83" s="1"/>
      <c r="P83">
        <v>3000</v>
      </c>
      <c r="Q83"/>
      <c r="R83">
        <f t="shared" si="1"/>
        <v>6.129666011787819</v>
      </c>
      <c r="S83">
        <f t="shared" si="2"/>
        <v>104800</v>
      </c>
      <c r="T83">
        <f t="shared" si="3"/>
        <v>15432.880000000001</v>
      </c>
      <c r="U83">
        <f t="shared" si="4"/>
        <v>15767.119999999999</v>
      </c>
      <c r="V83">
        <f t="shared" si="5"/>
        <v>14.883040935672515</v>
      </c>
      <c r="W83">
        <f t="shared" si="6"/>
        <v>0.15044961832061068</v>
      </c>
      <c r="X83"/>
      <c r="Y83"/>
      <c r="Z83"/>
    </row>
    <row r="84" spans="1:26" s="8" customFormat="1" x14ac:dyDescent="0.2">
      <c r="A84" t="s">
        <v>30</v>
      </c>
      <c r="B84"/>
      <c r="C84" t="s">
        <v>29</v>
      </c>
      <c r="D84" s="1">
        <v>431775</v>
      </c>
      <c r="E84">
        <v>0.2</v>
      </c>
      <c r="F84" s="1">
        <v>2817</v>
      </c>
      <c r="G84" s="3">
        <v>3.7900000000000003E-2</v>
      </c>
      <c r="H84">
        <v>3000</v>
      </c>
      <c r="I84" t="s">
        <v>31</v>
      </c>
      <c r="J84">
        <v>2200</v>
      </c>
      <c r="K84"/>
      <c r="L84">
        <f t="shared" si="0"/>
        <v>-617</v>
      </c>
      <c r="M84"/>
      <c r="N84" t="s">
        <v>32</v>
      </c>
      <c r="O84"/>
      <c r="P84">
        <v>3000</v>
      </c>
      <c r="Q84"/>
      <c r="R84">
        <f t="shared" si="1"/>
        <v>5.419489317352788</v>
      </c>
      <c r="S84">
        <f t="shared" si="2"/>
        <v>89355</v>
      </c>
      <c r="T84">
        <f t="shared" si="3"/>
        <v>13091.418000000001</v>
      </c>
      <c r="U84">
        <f t="shared" si="4"/>
        <v>10308.581999999999</v>
      </c>
      <c r="V84">
        <f t="shared" si="5"/>
        <v>16.355113636363637</v>
      </c>
      <c r="W84">
        <f t="shared" si="6"/>
        <v>0.11536659392311564</v>
      </c>
      <c r="X84"/>
      <c r="Y84"/>
      <c r="Z84"/>
    </row>
    <row r="85" spans="1:26" x14ac:dyDescent="0.2">
      <c r="A85" t="s">
        <v>33</v>
      </c>
      <c r="C85" t="s">
        <v>34</v>
      </c>
      <c r="D85" s="1">
        <v>629000</v>
      </c>
      <c r="E85">
        <v>0.2</v>
      </c>
      <c r="F85" s="1">
        <v>3156</v>
      </c>
      <c r="G85" s="3">
        <v>3.7900000000000003E-2</v>
      </c>
      <c r="H85">
        <v>3000</v>
      </c>
      <c r="I85">
        <v>977</v>
      </c>
      <c r="J85">
        <v>2900</v>
      </c>
      <c r="L85">
        <f t="shared" ref="L85:L117" si="8">J85-F85</f>
        <v>-256</v>
      </c>
      <c r="N85" t="s">
        <v>18</v>
      </c>
      <c r="P85">
        <v>3000</v>
      </c>
      <c r="R85">
        <f t="shared" si="1"/>
        <v>5.0556438791732905</v>
      </c>
      <c r="S85">
        <f t="shared" si="2"/>
        <v>128800</v>
      </c>
      <c r="T85">
        <f t="shared" si="3"/>
        <v>19071.280000000002</v>
      </c>
      <c r="U85">
        <f t="shared" si="4"/>
        <v>12728.719999999998</v>
      </c>
      <c r="V85">
        <f t="shared" si="5"/>
        <v>18.074712643678161</v>
      </c>
      <c r="W85">
        <f t="shared" ref="W85:W126" si="9">U85/S85</f>
        <v>9.8825465838509291E-2</v>
      </c>
    </row>
    <row r="86" spans="1:26" s="8" customFormat="1" x14ac:dyDescent="0.2">
      <c r="A86"/>
      <c r="B86"/>
      <c r="C86" t="s">
        <v>35</v>
      </c>
      <c r="D86" s="1">
        <v>762613</v>
      </c>
      <c r="E86">
        <v>0.2</v>
      </c>
      <c r="F86" s="1">
        <v>5111</v>
      </c>
      <c r="G86" s="3">
        <v>3.7900000000000003E-2</v>
      </c>
      <c r="H86">
        <v>3000</v>
      </c>
      <c r="I86">
        <v>987</v>
      </c>
      <c r="J86">
        <v>3300</v>
      </c>
      <c r="K86"/>
      <c r="L86">
        <f t="shared" si="8"/>
        <v>-1811</v>
      </c>
      <c r="M86"/>
      <c r="N86" t="s">
        <v>36</v>
      </c>
      <c r="O86"/>
      <c r="P86">
        <v>3000</v>
      </c>
      <c r="Q86"/>
      <c r="R86">
        <f t="shared" si="1"/>
        <v>4.7992887611409722</v>
      </c>
      <c r="S86">
        <f t="shared" si="2"/>
        <v>155522.6</v>
      </c>
      <c r="T86">
        <f t="shared" si="3"/>
        <v>23122.426160000003</v>
      </c>
      <c r="U86">
        <f t="shared" si="4"/>
        <v>13477.573839999997</v>
      </c>
      <c r="V86">
        <f t="shared" si="5"/>
        <v>19.257904040404039</v>
      </c>
      <c r="W86">
        <f t="shared" si="9"/>
        <v>8.6659905634293641E-2</v>
      </c>
      <c r="X86"/>
      <c r="Y86"/>
      <c r="Z86"/>
    </row>
    <row r="87" spans="1:26" x14ac:dyDescent="0.2">
      <c r="A87" t="s">
        <v>55</v>
      </c>
      <c r="D87" s="1">
        <v>509000</v>
      </c>
      <c r="E87">
        <v>0.2</v>
      </c>
      <c r="F87" s="1">
        <v>3186</v>
      </c>
      <c r="G87" s="3">
        <v>3.7900000000000003E-2</v>
      </c>
      <c r="H87">
        <v>3000</v>
      </c>
      <c r="I87" t="s">
        <v>56</v>
      </c>
      <c r="J87" s="5">
        <v>2800</v>
      </c>
      <c r="K87">
        <v>2995</v>
      </c>
      <c r="L87">
        <f t="shared" si="8"/>
        <v>-386</v>
      </c>
      <c r="N87" s="4" t="s">
        <v>57</v>
      </c>
      <c r="O87" t="s">
        <v>58</v>
      </c>
      <c r="P87">
        <v>3000</v>
      </c>
      <c r="R87">
        <f>100*(12*J87-P87)/D87</f>
        <v>6.0117878192534384</v>
      </c>
      <c r="S87">
        <f>D87*E87+H87</f>
        <v>104800</v>
      </c>
      <c r="T87">
        <f>G87*(D87-D87*E87)</f>
        <v>15432.880000000001</v>
      </c>
      <c r="U87">
        <f>12*J87-P87-T87</f>
        <v>15167.119999999999</v>
      </c>
      <c r="V87">
        <f>D87/(12*J87)</f>
        <v>15.148809523809524</v>
      </c>
      <c r="W87">
        <f t="shared" si="9"/>
        <v>0.14472442748091602</v>
      </c>
    </row>
    <row r="88" spans="1:26" s="7" customFormat="1" x14ac:dyDescent="0.2">
      <c r="A88" t="s">
        <v>24</v>
      </c>
      <c r="B88"/>
      <c r="C88" s="2" t="s">
        <v>59</v>
      </c>
      <c r="D88" s="6">
        <v>499196</v>
      </c>
      <c r="E88">
        <v>0.2</v>
      </c>
      <c r="F88" s="1">
        <v>3000</v>
      </c>
      <c r="G88" s="3">
        <v>3.7900000000000003E-2</v>
      </c>
      <c r="H88">
        <v>3000</v>
      </c>
      <c r="I88" t="s">
        <v>56</v>
      </c>
      <c r="J88" s="5">
        <v>2850</v>
      </c>
      <c r="K88" s="5">
        <v>2750</v>
      </c>
      <c r="L88">
        <f t="shared" si="8"/>
        <v>-150</v>
      </c>
      <c r="M88"/>
      <c r="N88" s="4" t="s">
        <v>57</v>
      </c>
      <c r="O88" t="s">
        <v>60</v>
      </c>
      <c r="P88">
        <v>3000</v>
      </c>
      <c r="Q88"/>
      <c r="R88">
        <f t="shared" si="1"/>
        <v>6.2500500805294914</v>
      </c>
      <c r="S88">
        <f t="shared" si="2"/>
        <v>102839.20000000001</v>
      </c>
      <c r="T88">
        <f t="shared" si="3"/>
        <v>15135.622720000001</v>
      </c>
      <c r="U88">
        <f t="shared" si="4"/>
        <v>16064.377279999999</v>
      </c>
      <c r="V88">
        <f t="shared" si="5"/>
        <v>14.596374269005848</v>
      </c>
      <c r="W88">
        <f t="shared" si="9"/>
        <v>0.15620869551688457</v>
      </c>
      <c r="X88"/>
      <c r="Y88"/>
      <c r="Z88"/>
    </row>
    <row r="89" spans="1:26" x14ac:dyDescent="0.2">
      <c r="E89">
        <v>0.2</v>
      </c>
      <c r="G89" s="3">
        <v>3.7900000000000003E-2</v>
      </c>
      <c r="H89">
        <v>3000</v>
      </c>
      <c r="L89">
        <f t="shared" si="8"/>
        <v>0</v>
      </c>
      <c r="P89">
        <v>3000</v>
      </c>
      <c r="R89" t="e">
        <f t="shared" si="1"/>
        <v>#DIV/0!</v>
      </c>
      <c r="S89">
        <f t="shared" si="2"/>
        <v>3000</v>
      </c>
      <c r="T89">
        <f t="shared" si="3"/>
        <v>0</v>
      </c>
      <c r="U89">
        <f t="shared" si="4"/>
        <v>-3000</v>
      </c>
      <c r="V89" t="e">
        <f t="shared" si="5"/>
        <v>#DIV/0!</v>
      </c>
      <c r="W89">
        <f t="shared" si="9"/>
        <v>-1</v>
      </c>
    </row>
    <row r="90" spans="1:26" x14ac:dyDescent="0.2">
      <c r="E90">
        <v>0.2</v>
      </c>
      <c r="G90" s="3">
        <v>3.7900000000000003E-2</v>
      </c>
      <c r="H90">
        <v>3000</v>
      </c>
      <c r="L90">
        <f t="shared" si="8"/>
        <v>0</v>
      </c>
      <c r="P90">
        <v>3000</v>
      </c>
      <c r="R90" t="e">
        <f t="shared" si="1"/>
        <v>#DIV/0!</v>
      </c>
      <c r="S90">
        <f t="shared" si="2"/>
        <v>3000</v>
      </c>
      <c r="T90">
        <f t="shared" si="3"/>
        <v>0</v>
      </c>
      <c r="U90">
        <f t="shared" si="4"/>
        <v>-3000</v>
      </c>
      <c r="V90" t="e">
        <f t="shared" si="5"/>
        <v>#DIV/0!</v>
      </c>
      <c r="W90">
        <f t="shared" si="9"/>
        <v>-1</v>
      </c>
    </row>
    <row r="91" spans="1:26" x14ac:dyDescent="0.2">
      <c r="E91">
        <v>0.2</v>
      </c>
      <c r="G91" s="3">
        <v>3.7900000000000003E-2</v>
      </c>
      <c r="H91">
        <v>3000</v>
      </c>
      <c r="L91">
        <f t="shared" si="8"/>
        <v>0</v>
      </c>
      <c r="P91">
        <v>3000</v>
      </c>
      <c r="R91" t="e">
        <f t="shared" si="1"/>
        <v>#DIV/0!</v>
      </c>
      <c r="S91">
        <f t="shared" si="2"/>
        <v>3000</v>
      </c>
      <c r="T91">
        <f t="shared" si="3"/>
        <v>0</v>
      </c>
      <c r="U91">
        <f t="shared" si="4"/>
        <v>-3000</v>
      </c>
      <c r="V91" t="e">
        <f t="shared" si="5"/>
        <v>#DIV/0!</v>
      </c>
      <c r="W91">
        <f t="shared" si="9"/>
        <v>-1</v>
      </c>
    </row>
    <row r="92" spans="1:26" x14ac:dyDescent="0.2">
      <c r="E92">
        <v>0.2</v>
      </c>
      <c r="G92" s="3">
        <v>3.7900000000000003E-2</v>
      </c>
      <c r="H92">
        <v>3000</v>
      </c>
      <c r="L92">
        <f t="shared" si="8"/>
        <v>0</v>
      </c>
      <c r="P92">
        <v>3000</v>
      </c>
      <c r="R92" t="e">
        <f t="shared" si="1"/>
        <v>#DIV/0!</v>
      </c>
      <c r="S92">
        <f t="shared" si="2"/>
        <v>3000</v>
      </c>
      <c r="T92">
        <f t="shared" si="3"/>
        <v>0</v>
      </c>
      <c r="U92">
        <f t="shared" si="4"/>
        <v>-3000</v>
      </c>
      <c r="V92" t="e">
        <f t="shared" si="5"/>
        <v>#DIV/0!</v>
      </c>
      <c r="W92">
        <f t="shared" si="9"/>
        <v>-1</v>
      </c>
    </row>
    <row r="93" spans="1:26" x14ac:dyDescent="0.2">
      <c r="E93">
        <v>0.2</v>
      </c>
      <c r="G93" s="3">
        <v>3.7900000000000003E-2</v>
      </c>
      <c r="H93">
        <v>3000</v>
      </c>
      <c r="L93">
        <f t="shared" si="8"/>
        <v>0</v>
      </c>
      <c r="P93">
        <v>3000</v>
      </c>
      <c r="R93" t="e">
        <f t="shared" si="1"/>
        <v>#DIV/0!</v>
      </c>
      <c r="S93">
        <f t="shared" si="2"/>
        <v>3000</v>
      </c>
      <c r="T93">
        <f t="shared" si="3"/>
        <v>0</v>
      </c>
      <c r="U93">
        <f t="shared" si="4"/>
        <v>-3000</v>
      </c>
      <c r="V93" t="e">
        <f t="shared" si="5"/>
        <v>#DIV/0!</v>
      </c>
      <c r="W93">
        <f t="shared" si="9"/>
        <v>-1</v>
      </c>
    </row>
    <row r="94" spans="1:26" ht="17" thickBot="1" x14ac:dyDescent="0.25">
      <c r="E94">
        <v>0.2</v>
      </c>
      <c r="G94" s="3">
        <v>3.7900000000000003E-2</v>
      </c>
      <c r="H94">
        <v>3000</v>
      </c>
      <c r="L94">
        <f t="shared" si="8"/>
        <v>0</v>
      </c>
      <c r="P94">
        <v>3000</v>
      </c>
      <c r="R94" t="e">
        <f t="shared" si="1"/>
        <v>#DIV/0!</v>
      </c>
      <c r="S94">
        <f t="shared" si="2"/>
        <v>3000</v>
      </c>
      <c r="T94">
        <f t="shared" si="3"/>
        <v>0</v>
      </c>
      <c r="U94">
        <f t="shared" si="4"/>
        <v>-3000</v>
      </c>
      <c r="V94" t="e">
        <f t="shared" si="5"/>
        <v>#DIV/0!</v>
      </c>
      <c r="W94">
        <f t="shared" si="9"/>
        <v>-1</v>
      </c>
    </row>
    <row r="95" spans="1:26" s="10" customFormat="1" ht="18" thickTop="1" thickBot="1" x14ac:dyDescent="0.25">
      <c r="A95"/>
      <c r="B95"/>
      <c r="C95"/>
      <c r="D95"/>
      <c r="E95">
        <v>0.2</v>
      </c>
      <c r="F95"/>
      <c r="G95" s="3">
        <v>3.7900000000000003E-2</v>
      </c>
      <c r="H95">
        <v>3000</v>
      </c>
      <c r="I95"/>
      <c r="J95"/>
      <c r="K95"/>
      <c r="L95">
        <f t="shared" si="8"/>
        <v>0</v>
      </c>
      <c r="M95"/>
      <c r="N95"/>
      <c r="O95"/>
      <c r="P95">
        <v>3000</v>
      </c>
      <c r="Q95"/>
      <c r="R95" t="e">
        <f t="shared" si="1"/>
        <v>#DIV/0!</v>
      </c>
      <c r="S95">
        <f t="shared" si="2"/>
        <v>3000</v>
      </c>
      <c r="T95">
        <f t="shared" si="3"/>
        <v>0</v>
      </c>
      <c r="U95">
        <f t="shared" si="4"/>
        <v>-3000</v>
      </c>
      <c r="V95" t="e">
        <f t="shared" si="5"/>
        <v>#DIV/0!</v>
      </c>
      <c r="W95">
        <f t="shared" si="9"/>
        <v>-1</v>
      </c>
      <c r="X95"/>
      <c r="Y95"/>
      <c r="Z95"/>
    </row>
    <row r="96" spans="1:26" s="8" customFormat="1" ht="17" thickTop="1" x14ac:dyDescent="0.2">
      <c r="A96"/>
      <c r="B96"/>
      <c r="C96"/>
      <c r="D96"/>
      <c r="E96">
        <v>0.2</v>
      </c>
      <c r="F96"/>
      <c r="G96" s="3">
        <v>3.7900000000000003E-2</v>
      </c>
      <c r="H96">
        <v>3000</v>
      </c>
      <c r="I96"/>
      <c r="J96"/>
      <c r="K96"/>
      <c r="L96">
        <f t="shared" si="8"/>
        <v>0</v>
      </c>
      <c r="M96"/>
      <c r="N96"/>
      <c r="O96"/>
      <c r="P96">
        <v>3000</v>
      </c>
      <c r="Q96"/>
      <c r="R96" t="e">
        <f t="shared" si="1"/>
        <v>#DIV/0!</v>
      </c>
      <c r="S96">
        <f t="shared" si="2"/>
        <v>3000</v>
      </c>
      <c r="T96">
        <f t="shared" si="3"/>
        <v>0</v>
      </c>
      <c r="U96">
        <f t="shared" si="4"/>
        <v>-3000</v>
      </c>
      <c r="V96" t="e">
        <f t="shared" si="5"/>
        <v>#DIV/0!</v>
      </c>
      <c r="W96">
        <f t="shared" si="9"/>
        <v>-1</v>
      </c>
      <c r="X96"/>
      <c r="Y96"/>
      <c r="Z96"/>
    </row>
    <row r="97" spans="1:26" x14ac:dyDescent="0.2">
      <c r="E97">
        <v>0.2</v>
      </c>
      <c r="G97" s="3">
        <v>3.7900000000000003E-2</v>
      </c>
      <c r="H97">
        <v>3000</v>
      </c>
      <c r="L97">
        <f t="shared" si="8"/>
        <v>0</v>
      </c>
      <c r="P97">
        <v>3000</v>
      </c>
      <c r="R97" t="e">
        <f t="shared" si="1"/>
        <v>#DIV/0!</v>
      </c>
      <c r="S97">
        <f t="shared" si="2"/>
        <v>3000</v>
      </c>
      <c r="T97">
        <f t="shared" si="3"/>
        <v>0</v>
      </c>
      <c r="U97">
        <f t="shared" si="4"/>
        <v>-3000</v>
      </c>
      <c r="V97" t="e">
        <f t="shared" si="5"/>
        <v>#DIV/0!</v>
      </c>
      <c r="W97">
        <f t="shared" si="9"/>
        <v>-1</v>
      </c>
    </row>
    <row r="98" spans="1:26" s="4" customFormat="1" x14ac:dyDescent="0.2">
      <c r="A98"/>
      <c r="B98"/>
      <c r="C98"/>
      <c r="D98"/>
      <c r="E98">
        <v>0.2</v>
      </c>
      <c r="F98"/>
      <c r="G98" s="3">
        <v>3.7900000000000003E-2</v>
      </c>
      <c r="H98">
        <v>3000</v>
      </c>
      <c r="I98"/>
      <c r="J98"/>
      <c r="K98"/>
      <c r="L98">
        <f t="shared" si="8"/>
        <v>0</v>
      </c>
      <c r="M98"/>
      <c r="N98"/>
      <c r="O98"/>
      <c r="P98">
        <v>3000</v>
      </c>
      <c r="Q98"/>
      <c r="R98" t="e">
        <f t="shared" si="1"/>
        <v>#DIV/0!</v>
      </c>
      <c r="S98">
        <f t="shared" si="2"/>
        <v>3000</v>
      </c>
      <c r="T98">
        <f t="shared" si="3"/>
        <v>0</v>
      </c>
      <c r="U98">
        <f t="shared" si="4"/>
        <v>-3000</v>
      </c>
      <c r="V98" t="e">
        <f t="shared" si="5"/>
        <v>#DIV/0!</v>
      </c>
      <c r="W98">
        <f t="shared" si="9"/>
        <v>-1</v>
      </c>
      <c r="X98"/>
      <c r="Y98"/>
      <c r="Z98"/>
    </row>
    <row r="99" spans="1:26" s="4" customFormat="1" x14ac:dyDescent="0.2">
      <c r="A99"/>
      <c r="B99"/>
      <c r="C99"/>
      <c r="D99"/>
      <c r="E99">
        <v>0.2</v>
      </c>
      <c r="F99"/>
      <c r="G99" s="3">
        <v>3.7900000000000003E-2</v>
      </c>
      <c r="H99">
        <v>3000</v>
      </c>
      <c r="I99"/>
      <c r="J99"/>
      <c r="K99"/>
      <c r="L99">
        <f t="shared" si="8"/>
        <v>0</v>
      </c>
      <c r="M99"/>
      <c r="N99"/>
      <c r="O99"/>
      <c r="P99">
        <v>3000</v>
      </c>
      <c r="Q99"/>
      <c r="R99" t="e">
        <f t="shared" si="1"/>
        <v>#DIV/0!</v>
      </c>
      <c r="S99">
        <f t="shared" si="2"/>
        <v>3000</v>
      </c>
      <c r="T99">
        <f t="shared" si="3"/>
        <v>0</v>
      </c>
      <c r="U99">
        <f t="shared" si="4"/>
        <v>-3000</v>
      </c>
      <c r="V99" t="e">
        <f t="shared" si="5"/>
        <v>#DIV/0!</v>
      </c>
      <c r="W99">
        <f t="shared" si="9"/>
        <v>-1</v>
      </c>
      <c r="X99"/>
      <c r="Y99"/>
      <c r="Z99"/>
    </row>
    <row r="100" spans="1:26" s="4" customFormat="1" x14ac:dyDescent="0.2">
      <c r="A100"/>
      <c r="B100"/>
      <c r="C100"/>
      <c r="D100"/>
      <c r="E100">
        <v>0.2</v>
      </c>
      <c r="F100"/>
      <c r="G100" s="3">
        <v>3.7900000000000003E-2</v>
      </c>
      <c r="H100">
        <v>3000</v>
      </c>
      <c r="I100"/>
      <c r="J100"/>
      <c r="K100"/>
      <c r="L100">
        <f t="shared" si="8"/>
        <v>0</v>
      </c>
      <c r="M100"/>
      <c r="N100"/>
      <c r="O100"/>
      <c r="P100">
        <v>3000</v>
      </c>
      <c r="Q100"/>
      <c r="R100" t="e">
        <f t="shared" si="1"/>
        <v>#DIV/0!</v>
      </c>
      <c r="S100">
        <f t="shared" si="2"/>
        <v>3000</v>
      </c>
      <c r="T100">
        <f t="shared" si="3"/>
        <v>0</v>
      </c>
      <c r="U100">
        <f t="shared" si="4"/>
        <v>-3000</v>
      </c>
      <c r="V100" t="e">
        <f t="shared" si="5"/>
        <v>#DIV/0!</v>
      </c>
      <c r="W100">
        <f t="shared" si="9"/>
        <v>-1</v>
      </c>
      <c r="X100"/>
      <c r="Y100"/>
      <c r="Z100"/>
    </row>
    <row r="101" spans="1:26" s="4" customFormat="1" x14ac:dyDescent="0.2">
      <c r="A101"/>
      <c r="B101"/>
      <c r="C101"/>
      <c r="D101"/>
      <c r="E101">
        <v>0.2</v>
      </c>
      <c r="F101"/>
      <c r="G101" s="3">
        <v>3.7900000000000003E-2</v>
      </c>
      <c r="H101">
        <v>3000</v>
      </c>
      <c r="I101"/>
      <c r="J101"/>
      <c r="K101"/>
      <c r="L101">
        <f t="shared" si="8"/>
        <v>0</v>
      </c>
      <c r="M101"/>
      <c r="N101"/>
      <c r="O101"/>
      <c r="P101">
        <v>3000</v>
      </c>
      <c r="Q101"/>
      <c r="R101" t="e">
        <f t="shared" si="1"/>
        <v>#DIV/0!</v>
      </c>
      <c r="S101">
        <f t="shared" si="2"/>
        <v>3000</v>
      </c>
      <c r="T101">
        <f t="shared" si="3"/>
        <v>0</v>
      </c>
      <c r="U101">
        <f t="shared" si="4"/>
        <v>-3000</v>
      </c>
      <c r="V101" t="e">
        <f t="shared" si="5"/>
        <v>#DIV/0!</v>
      </c>
      <c r="W101">
        <f t="shared" si="9"/>
        <v>-1</v>
      </c>
      <c r="X101"/>
      <c r="Y101"/>
      <c r="Z101"/>
    </row>
    <row r="102" spans="1:26" s="4" customFormat="1" x14ac:dyDescent="0.2">
      <c r="A102"/>
      <c r="B102"/>
      <c r="C102"/>
      <c r="D102"/>
      <c r="E102">
        <v>0.2</v>
      </c>
      <c r="F102"/>
      <c r="G102" s="3">
        <v>3.7900000000000003E-2</v>
      </c>
      <c r="H102">
        <v>3000</v>
      </c>
      <c r="I102"/>
      <c r="J102"/>
      <c r="K102"/>
      <c r="L102">
        <f t="shared" si="8"/>
        <v>0</v>
      </c>
      <c r="M102"/>
      <c r="N102"/>
      <c r="O102"/>
      <c r="P102">
        <v>3000</v>
      </c>
      <c r="Q102"/>
      <c r="R102" t="e">
        <f t="shared" si="1"/>
        <v>#DIV/0!</v>
      </c>
      <c r="S102">
        <f t="shared" si="2"/>
        <v>3000</v>
      </c>
      <c r="T102">
        <f t="shared" si="3"/>
        <v>0</v>
      </c>
      <c r="U102">
        <f t="shared" si="4"/>
        <v>-3000</v>
      </c>
      <c r="V102" t="e">
        <f t="shared" si="5"/>
        <v>#DIV/0!</v>
      </c>
      <c r="W102">
        <f t="shared" si="9"/>
        <v>-1</v>
      </c>
      <c r="X102"/>
      <c r="Y102"/>
      <c r="Z102"/>
    </row>
    <row r="103" spans="1:26" x14ac:dyDescent="0.2">
      <c r="E103">
        <v>0.2</v>
      </c>
      <c r="G103" s="3">
        <v>3.7900000000000003E-2</v>
      </c>
      <c r="H103">
        <v>3000</v>
      </c>
      <c r="L103">
        <f t="shared" si="8"/>
        <v>0</v>
      </c>
      <c r="P103">
        <v>3000</v>
      </c>
      <c r="R103" t="e">
        <f t="shared" si="1"/>
        <v>#DIV/0!</v>
      </c>
      <c r="S103">
        <f t="shared" si="2"/>
        <v>3000</v>
      </c>
      <c r="T103">
        <f t="shared" si="3"/>
        <v>0</v>
      </c>
      <c r="U103">
        <f t="shared" si="4"/>
        <v>-3000</v>
      </c>
      <c r="V103" t="e">
        <f t="shared" si="5"/>
        <v>#DIV/0!</v>
      </c>
      <c r="W103">
        <f t="shared" si="9"/>
        <v>-1</v>
      </c>
    </row>
    <row r="104" spans="1:26" x14ac:dyDescent="0.2">
      <c r="E104">
        <v>0.2</v>
      </c>
      <c r="G104" s="3">
        <v>3.7900000000000003E-2</v>
      </c>
      <c r="H104">
        <v>3000</v>
      </c>
      <c r="L104">
        <f t="shared" si="8"/>
        <v>0</v>
      </c>
      <c r="P104">
        <v>3000</v>
      </c>
      <c r="R104" t="e">
        <f t="shared" si="1"/>
        <v>#DIV/0!</v>
      </c>
      <c r="S104">
        <f t="shared" si="2"/>
        <v>3000</v>
      </c>
      <c r="T104">
        <f t="shared" si="3"/>
        <v>0</v>
      </c>
      <c r="U104">
        <f t="shared" si="4"/>
        <v>-3000</v>
      </c>
      <c r="V104" t="e">
        <f t="shared" si="5"/>
        <v>#DIV/0!</v>
      </c>
      <c r="W104">
        <f t="shared" si="9"/>
        <v>-1</v>
      </c>
    </row>
    <row r="105" spans="1:26" x14ac:dyDescent="0.2">
      <c r="E105">
        <v>0.2</v>
      </c>
      <c r="G105" s="3">
        <v>3.7900000000000003E-2</v>
      </c>
      <c r="H105">
        <v>3000</v>
      </c>
      <c r="L105">
        <f t="shared" si="8"/>
        <v>0</v>
      </c>
      <c r="P105">
        <v>3000</v>
      </c>
      <c r="R105" t="e">
        <f t="shared" si="1"/>
        <v>#DIV/0!</v>
      </c>
      <c r="S105">
        <f t="shared" si="2"/>
        <v>3000</v>
      </c>
      <c r="T105">
        <f t="shared" si="3"/>
        <v>0</v>
      </c>
      <c r="U105">
        <f t="shared" si="4"/>
        <v>-3000</v>
      </c>
      <c r="V105" t="e">
        <f t="shared" si="5"/>
        <v>#DIV/0!</v>
      </c>
      <c r="W105">
        <f t="shared" si="9"/>
        <v>-1</v>
      </c>
    </row>
    <row r="106" spans="1:26" x14ac:dyDescent="0.2">
      <c r="E106">
        <v>0.2</v>
      </c>
      <c r="G106" s="3">
        <v>3.7900000000000003E-2</v>
      </c>
      <c r="H106">
        <v>3000</v>
      </c>
      <c r="L106">
        <f t="shared" si="8"/>
        <v>0</v>
      </c>
      <c r="P106">
        <v>3000</v>
      </c>
      <c r="R106" t="e">
        <f t="shared" si="1"/>
        <v>#DIV/0!</v>
      </c>
      <c r="S106">
        <f t="shared" si="2"/>
        <v>3000</v>
      </c>
      <c r="T106">
        <f t="shared" si="3"/>
        <v>0</v>
      </c>
      <c r="U106">
        <f t="shared" si="4"/>
        <v>-3000</v>
      </c>
      <c r="V106" t="e">
        <f t="shared" si="5"/>
        <v>#DIV/0!</v>
      </c>
      <c r="W106">
        <f t="shared" si="9"/>
        <v>-1</v>
      </c>
    </row>
    <row r="107" spans="1:26" s="8" customFormat="1" x14ac:dyDescent="0.2">
      <c r="A107"/>
      <c r="B107"/>
      <c r="C107"/>
      <c r="D107"/>
      <c r="E107">
        <v>0.2</v>
      </c>
      <c r="F107"/>
      <c r="G107" s="3">
        <v>3.7900000000000003E-2</v>
      </c>
      <c r="H107">
        <v>3000</v>
      </c>
      <c r="I107"/>
      <c r="J107"/>
      <c r="K107"/>
      <c r="L107">
        <f t="shared" si="8"/>
        <v>0</v>
      </c>
      <c r="M107"/>
      <c r="N107"/>
      <c r="O107"/>
      <c r="P107">
        <v>3000</v>
      </c>
      <c r="Q107"/>
      <c r="R107" t="e">
        <f t="shared" si="1"/>
        <v>#DIV/0!</v>
      </c>
      <c r="S107">
        <f t="shared" si="2"/>
        <v>3000</v>
      </c>
      <c r="T107">
        <f t="shared" si="3"/>
        <v>0</v>
      </c>
      <c r="U107">
        <f t="shared" si="4"/>
        <v>-3000</v>
      </c>
      <c r="V107" t="e">
        <f t="shared" si="5"/>
        <v>#DIV/0!</v>
      </c>
      <c r="W107">
        <f t="shared" si="9"/>
        <v>-1</v>
      </c>
      <c r="X107"/>
      <c r="Y107"/>
      <c r="Z107"/>
    </row>
    <row r="108" spans="1:26" s="8" customFormat="1" x14ac:dyDescent="0.2">
      <c r="A108"/>
      <c r="B108"/>
      <c r="C108"/>
      <c r="D108"/>
      <c r="E108">
        <v>0.2</v>
      </c>
      <c r="F108"/>
      <c r="G108" s="3">
        <v>3.7900000000000003E-2</v>
      </c>
      <c r="H108">
        <v>3000</v>
      </c>
      <c r="I108"/>
      <c r="J108"/>
      <c r="K108"/>
      <c r="L108">
        <f t="shared" si="8"/>
        <v>0</v>
      </c>
      <c r="M108"/>
      <c r="N108"/>
      <c r="O108"/>
      <c r="P108">
        <v>3000</v>
      </c>
      <c r="Q108"/>
      <c r="R108" t="e">
        <f t="shared" si="1"/>
        <v>#DIV/0!</v>
      </c>
      <c r="S108">
        <f t="shared" si="2"/>
        <v>3000</v>
      </c>
      <c r="T108">
        <f t="shared" si="3"/>
        <v>0</v>
      </c>
      <c r="U108">
        <f t="shared" si="4"/>
        <v>-3000</v>
      </c>
      <c r="V108" t="e">
        <f t="shared" si="5"/>
        <v>#DIV/0!</v>
      </c>
      <c r="W108">
        <f t="shared" si="9"/>
        <v>-1</v>
      </c>
      <c r="X108"/>
      <c r="Y108"/>
      <c r="Z108"/>
    </row>
    <row r="109" spans="1:26" x14ac:dyDescent="0.2">
      <c r="E109">
        <v>0.2</v>
      </c>
      <c r="G109" s="3">
        <v>3.7900000000000003E-2</v>
      </c>
      <c r="H109">
        <v>3000</v>
      </c>
      <c r="L109">
        <f t="shared" si="8"/>
        <v>0</v>
      </c>
      <c r="P109">
        <v>3000</v>
      </c>
      <c r="R109" t="e">
        <f t="shared" si="1"/>
        <v>#DIV/0!</v>
      </c>
      <c r="S109">
        <f t="shared" si="2"/>
        <v>3000</v>
      </c>
      <c r="T109">
        <f t="shared" si="3"/>
        <v>0</v>
      </c>
      <c r="U109">
        <f t="shared" si="4"/>
        <v>-3000</v>
      </c>
      <c r="V109" t="e">
        <f t="shared" si="5"/>
        <v>#DIV/0!</v>
      </c>
      <c r="W109">
        <f t="shared" si="9"/>
        <v>-1</v>
      </c>
    </row>
    <row r="110" spans="1:26" x14ac:dyDescent="0.2">
      <c r="E110">
        <v>0.2</v>
      </c>
      <c r="G110" s="3">
        <v>3.7900000000000003E-2</v>
      </c>
      <c r="H110">
        <v>3000</v>
      </c>
      <c r="L110">
        <f t="shared" si="8"/>
        <v>0</v>
      </c>
      <c r="P110">
        <v>3000</v>
      </c>
      <c r="R110" t="e">
        <f t="shared" si="1"/>
        <v>#DIV/0!</v>
      </c>
      <c r="S110">
        <f t="shared" si="2"/>
        <v>3000</v>
      </c>
      <c r="T110">
        <f t="shared" si="3"/>
        <v>0</v>
      </c>
      <c r="U110">
        <f t="shared" si="4"/>
        <v>-3000</v>
      </c>
      <c r="V110" t="e">
        <f t="shared" si="5"/>
        <v>#DIV/0!</v>
      </c>
      <c r="W110">
        <f t="shared" si="9"/>
        <v>-1</v>
      </c>
    </row>
    <row r="111" spans="1:26" x14ac:dyDescent="0.2">
      <c r="E111">
        <v>0.2</v>
      </c>
      <c r="G111" s="3">
        <v>3.7900000000000003E-2</v>
      </c>
      <c r="H111">
        <v>3000</v>
      </c>
      <c r="L111">
        <f t="shared" si="8"/>
        <v>0</v>
      </c>
      <c r="P111">
        <v>3000</v>
      </c>
      <c r="R111" t="e">
        <f t="shared" si="1"/>
        <v>#DIV/0!</v>
      </c>
      <c r="S111">
        <f t="shared" si="2"/>
        <v>3000</v>
      </c>
      <c r="T111">
        <f t="shared" si="3"/>
        <v>0</v>
      </c>
      <c r="U111">
        <f t="shared" si="4"/>
        <v>-3000</v>
      </c>
      <c r="V111" t="e">
        <f t="shared" si="5"/>
        <v>#DIV/0!</v>
      </c>
      <c r="W111">
        <f t="shared" si="9"/>
        <v>-1</v>
      </c>
    </row>
    <row r="112" spans="1:26" x14ac:dyDescent="0.2">
      <c r="E112">
        <v>0.2</v>
      </c>
      <c r="G112" s="3">
        <v>3.7900000000000003E-2</v>
      </c>
      <c r="H112">
        <v>3000</v>
      </c>
      <c r="L112">
        <f t="shared" si="8"/>
        <v>0</v>
      </c>
      <c r="P112">
        <v>3000</v>
      </c>
      <c r="R112" t="e">
        <f t="shared" si="1"/>
        <v>#DIV/0!</v>
      </c>
      <c r="S112">
        <f t="shared" si="2"/>
        <v>3000</v>
      </c>
      <c r="T112">
        <f t="shared" si="3"/>
        <v>0</v>
      </c>
      <c r="U112">
        <f t="shared" si="4"/>
        <v>-3000</v>
      </c>
      <c r="V112" t="e">
        <f t="shared" si="5"/>
        <v>#DIV/0!</v>
      </c>
      <c r="W112">
        <f t="shared" si="9"/>
        <v>-1</v>
      </c>
    </row>
    <row r="113" spans="5:23" x14ac:dyDescent="0.2">
      <c r="E113">
        <v>0.2</v>
      </c>
      <c r="G113" s="3">
        <v>3.7900000000000003E-2</v>
      </c>
      <c r="H113">
        <v>3000</v>
      </c>
      <c r="L113">
        <f t="shared" si="8"/>
        <v>0</v>
      </c>
      <c r="P113">
        <v>3000</v>
      </c>
      <c r="R113" t="e">
        <f t="shared" si="1"/>
        <v>#DIV/0!</v>
      </c>
      <c r="S113">
        <f t="shared" si="2"/>
        <v>3000</v>
      </c>
      <c r="T113">
        <f t="shared" si="3"/>
        <v>0</v>
      </c>
      <c r="U113">
        <f t="shared" si="4"/>
        <v>-3000</v>
      </c>
      <c r="V113" t="e">
        <f t="shared" si="5"/>
        <v>#DIV/0!</v>
      </c>
      <c r="W113">
        <f t="shared" si="9"/>
        <v>-1</v>
      </c>
    </row>
    <row r="114" spans="5:23" x14ac:dyDescent="0.2">
      <c r="E114">
        <v>0.2</v>
      </c>
      <c r="H114">
        <v>3000</v>
      </c>
      <c r="L114">
        <f t="shared" si="8"/>
        <v>0</v>
      </c>
      <c r="P114">
        <v>3000</v>
      </c>
      <c r="R114" t="e">
        <f t="shared" si="1"/>
        <v>#DIV/0!</v>
      </c>
      <c r="S114">
        <f t="shared" si="2"/>
        <v>3000</v>
      </c>
      <c r="T114">
        <f t="shared" si="3"/>
        <v>0</v>
      </c>
      <c r="U114">
        <f t="shared" si="4"/>
        <v>-3000</v>
      </c>
      <c r="V114" t="e">
        <f t="shared" si="5"/>
        <v>#DIV/0!</v>
      </c>
      <c r="W114">
        <f t="shared" si="9"/>
        <v>-1</v>
      </c>
    </row>
    <row r="115" spans="5:23" x14ac:dyDescent="0.2">
      <c r="E115">
        <v>0.2</v>
      </c>
      <c r="H115">
        <v>3000</v>
      </c>
      <c r="L115">
        <f t="shared" si="8"/>
        <v>0</v>
      </c>
      <c r="P115">
        <v>3000</v>
      </c>
      <c r="R115" t="e">
        <f t="shared" si="1"/>
        <v>#DIV/0!</v>
      </c>
      <c r="S115">
        <f t="shared" si="2"/>
        <v>3000</v>
      </c>
      <c r="T115">
        <f t="shared" si="3"/>
        <v>0</v>
      </c>
      <c r="U115">
        <f t="shared" si="4"/>
        <v>-3000</v>
      </c>
      <c r="V115" t="e">
        <f t="shared" si="5"/>
        <v>#DIV/0!</v>
      </c>
      <c r="W115">
        <f t="shared" si="9"/>
        <v>-1</v>
      </c>
    </row>
    <row r="116" spans="5:23" x14ac:dyDescent="0.2">
      <c r="E116">
        <v>0.2</v>
      </c>
      <c r="H116">
        <v>3000</v>
      </c>
      <c r="L116">
        <f t="shared" si="8"/>
        <v>0</v>
      </c>
      <c r="P116">
        <v>3000</v>
      </c>
      <c r="R116" t="e">
        <f t="shared" si="1"/>
        <v>#DIV/0!</v>
      </c>
      <c r="S116">
        <f t="shared" si="2"/>
        <v>3000</v>
      </c>
      <c r="T116">
        <f t="shared" si="3"/>
        <v>0</v>
      </c>
      <c r="U116">
        <f t="shared" si="4"/>
        <v>-3000</v>
      </c>
      <c r="V116" t="e">
        <f t="shared" si="5"/>
        <v>#DIV/0!</v>
      </c>
      <c r="W116">
        <f t="shared" si="9"/>
        <v>-1</v>
      </c>
    </row>
    <row r="117" spans="5:23" x14ac:dyDescent="0.2">
      <c r="E117">
        <v>0.2</v>
      </c>
      <c r="H117">
        <v>3000</v>
      </c>
      <c r="L117">
        <f t="shared" si="8"/>
        <v>0</v>
      </c>
      <c r="P117">
        <v>3000</v>
      </c>
      <c r="R117" t="e">
        <f t="shared" si="1"/>
        <v>#DIV/0!</v>
      </c>
      <c r="S117">
        <f t="shared" si="2"/>
        <v>3000</v>
      </c>
      <c r="T117">
        <f t="shared" si="3"/>
        <v>0</v>
      </c>
      <c r="U117">
        <f t="shared" si="4"/>
        <v>-3000</v>
      </c>
      <c r="V117" t="e">
        <f t="shared" si="5"/>
        <v>#DIV/0!</v>
      </c>
      <c r="W117">
        <f t="shared" si="9"/>
        <v>-1</v>
      </c>
    </row>
    <row r="118" spans="5:23" x14ac:dyDescent="0.2">
      <c r="H118">
        <v>3000</v>
      </c>
      <c r="P118">
        <v>3000</v>
      </c>
      <c r="R118" t="e">
        <f t="shared" ref="R118:R128" si="10">100*(12*J118-P118)/D118</f>
        <v>#DIV/0!</v>
      </c>
      <c r="S118">
        <f t="shared" ref="S118:S128" si="11">D118*E118+H118</f>
        <v>3000</v>
      </c>
      <c r="T118">
        <f t="shared" ref="T118:T126" si="12">G118*(D118-D118*E118)</f>
        <v>0</v>
      </c>
      <c r="U118">
        <f t="shared" ref="U118:U126" si="13">12*J118-P118-T118</f>
        <v>-3000</v>
      </c>
      <c r="V118" t="e">
        <f t="shared" ref="V118:V126" si="14">D118/(12*J118)</f>
        <v>#DIV/0!</v>
      </c>
      <c r="W118">
        <f t="shared" si="9"/>
        <v>-1</v>
      </c>
    </row>
    <row r="119" spans="5:23" x14ac:dyDescent="0.2">
      <c r="H119">
        <v>3000</v>
      </c>
      <c r="P119">
        <v>3000</v>
      </c>
      <c r="R119" t="e">
        <f t="shared" si="10"/>
        <v>#DIV/0!</v>
      </c>
      <c r="S119">
        <f t="shared" si="11"/>
        <v>3000</v>
      </c>
      <c r="T119">
        <f t="shared" si="12"/>
        <v>0</v>
      </c>
      <c r="U119">
        <f t="shared" si="13"/>
        <v>-3000</v>
      </c>
      <c r="V119" t="e">
        <f t="shared" si="14"/>
        <v>#DIV/0!</v>
      </c>
      <c r="W119">
        <f t="shared" si="9"/>
        <v>-1</v>
      </c>
    </row>
    <row r="120" spans="5:23" x14ac:dyDescent="0.2">
      <c r="H120">
        <v>3000</v>
      </c>
      <c r="P120">
        <v>3000</v>
      </c>
      <c r="R120" t="e">
        <f t="shared" si="10"/>
        <v>#DIV/0!</v>
      </c>
      <c r="S120">
        <f t="shared" si="11"/>
        <v>3000</v>
      </c>
      <c r="T120">
        <f t="shared" si="12"/>
        <v>0</v>
      </c>
      <c r="U120">
        <f t="shared" si="13"/>
        <v>-3000</v>
      </c>
      <c r="V120" t="e">
        <f t="shared" si="14"/>
        <v>#DIV/0!</v>
      </c>
      <c r="W120">
        <f t="shared" si="9"/>
        <v>-1</v>
      </c>
    </row>
    <row r="121" spans="5:23" x14ac:dyDescent="0.2">
      <c r="H121">
        <v>3000</v>
      </c>
      <c r="P121">
        <v>3000</v>
      </c>
      <c r="R121" t="e">
        <f t="shared" si="10"/>
        <v>#DIV/0!</v>
      </c>
      <c r="S121">
        <f t="shared" si="11"/>
        <v>3000</v>
      </c>
      <c r="T121">
        <f t="shared" si="12"/>
        <v>0</v>
      </c>
      <c r="U121">
        <f t="shared" si="13"/>
        <v>-3000</v>
      </c>
      <c r="V121" t="e">
        <f t="shared" si="14"/>
        <v>#DIV/0!</v>
      </c>
      <c r="W121">
        <f t="shared" si="9"/>
        <v>-1</v>
      </c>
    </row>
    <row r="122" spans="5:23" x14ac:dyDescent="0.2">
      <c r="H122">
        <v>3000</v>
      </c>
      <c r="P122">
        <v>3000</v>
      </c>
      <c r="R122" t="e">
        <f t="shared" si="10"/>
        <v>#DIV/0!</v>
      </c>
      <c r="S122">
        <f t="shared" si="11"/>
        <v>3000</v>
      </c>
      <c r="T122">
        <f t="shared" si="12"/>
        <v>0</v>
      </c>
      <c r="U122">
        <f t="shared" si="13"/>
        <v>-3000</v>
      </c>
      <c r="V122" t="e">
        <f t="shared" si="14"/>
        <v>#DIV/0!</v>
      </c>
      <c r="W122">
        <f t="shared" si="9"/>
        <v>-1</v>
      </c>
    </row>
    <row r="123" spans="5:23" x14ac:dyDescent="0.2">
      <c r="H123">
        <v>3000</v>
      </c>
      <c r="P123">
        <v>3000</v>
      </c>
      <c r="R123" t="e">
        <f t="shared" si="10"/>
        <v>#DIV/0!</v>
      </c>
      <c r="S123">
        <f t="shared" si="11"/>
        <v>3000</v>
      </c>
      <c r="T123">
        <f t="shared" si="12"/>
        <v>0</v>
      </c>
      <c r="U123">
        <f t="shared" si="13"/>
        <v>-3000</v>
      </c>
      <c r="V123" t="e">
        <f t="shared" si="14"/>
        <v>#DIV/0!</v>
      </c>
      <c r="W123">
        <f t="shared" si="9"/>
        <v>-1</v>
      </c>
    </row>
    <row r="124" spans="5:23" x14ac:dyDescent="0.2">
      <c r="H124">
        <v>3000</v>
      </c>
      <c r="P124">
        <v>3000</v>
      </c>
      <c r="R124" t="e">
        <f t="shared" si="10"/>
        <v>#DIV/0!</v>
      </c>
      <c r="S124">
        <f t="shared" si="11"/>
        <v>3000</v>
      </c>
      <c r="T124">
        <f t="shared" si="12"/>
        <v>0</v>
      </c>
      <c r="U124">
        <f t="shared" si="13"/>
        <v>-3000</v>
      </c>
      <c r="V124" t="e">
        <f t="shared" si="14"/>
        <v>#DIV/0!</v>
      </c>
      <c r="W124">
        <f t="shared" si="9"/>
        <v>-1</v>
      </c>
    </row>
    <row r="125" spans="5:23" x14ac:dyDescent="0.2">
      <c r="H125">
        <v>3000</v>
      </c>
      <c r="P125">
        <v>3000</v>
      </c>
      <c r="R125" t="e">
        <f t="shared" si="10"/>
        <v>#DIV/0!</v>
      </c>
      <c r="S125">
        <f t="shared" si="11"/>
        <v>3000</v>
      </c>
      <c r="T125">
        <f t="shared" si="12"/>
        <v>0</v>
      </c>
      <c r="U125">
        <f t="shared" si="13"/>
        <v>-3000</v>
      </c>
      <c r="V125" t="e">
        <f t="shared" si="14"/>
        <v>#DIV/0!</v>
      </c>
      <c r="W125">
        <f t="shared" si="9"/>
        <v>-1</v>
      </c>
    </row>
    <row r="126" spans="5:23" x14ac:dyDescent="0.2">
      <c r="P126">
        <v>3000</v>
      </c>
      <c r="R126" t="e">
        <f t="shared" si="10"/>
        <v>#DIV/0!</v>
      </c>
      <c r="S126">
        <f t="shared" si="11"/>
        <v>0</v>
      </c>
      <c r="T126">
        <f t="shared" si="12"/>
        <v>0</v>
      </c>
      <c r="U126">
        <f t="shared" si="13"/>
        <v>-3000</v>
      </c>
      <c r="V126" t="e">
        <f t="shared" si="14"/>
        <v>#DIV/0!</v>
      </c>
      <c r="W126" t="e">
        <f t="shared" si="9"/>
        <v>#DIV/0!</v>
      </c>
    </row>
    <row r="127" spans="5:23" x14ac:dyDescent="0.2">
      <c r="P127">
        <v>3000</v>
      </c>
      <c r="R127" t="e">
        <f t="shared" si="10"/>
        <v>#DIV/0!</v>
      </c>
      <c r="S127">
        <f t="shared" si="11"/>
        <v>0</v>
      </c>
    </row>
    <row r="128" spans="5:23" x14ac:dyDescent="0.2">
      <c r="P128">
        <v>3000</v>
      </c>
      <c r="R128" t="e">
        <f t="shared" si="10"/>
        <v>#DIV/0!</v>
      </c>
      <c r="S128">
        <f t="shared" si="11"/>
        <v>0</v>
      </c>
    </row>
    <row r="129" spans="1:26" s="8" customFormat="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>
        <v>3000</v>
      </c>
      <c r="Q129"/>
      <c r="R129"/>
      <c r="S129"/>
      <c r="T129"/>
      <c r="U129"/>
      <c r="V129"/>
      <c r="W129"/>
      <c r="X129"/>
      <c r="Y129"/>
      <c r="Z129"/>
    </row>
  </sheetData>
  <hyperlinks>
    <hyperlink ref="C88" r:id="rId1" location="redfin-estimate"/>
    <hyperlink ref="C81" r:id="rId2" location="schools"/>
    <hyperlink ref="C8" r:id="rId3"/>
    <hyperlink ref="B12" r:id="rId4"/>
    <hyperlink ref="B13" r:id="rId5"/>
    <hyperlink ref="B15" r:id="rId6"/>
    <hyperlink ref="B14" r:id="rId7"/>
    <hyperlink ref="B33" r:id="rId8"/>
    <hyperlink ref="C7" r:id="rId9" location="schools"/>
    <hyperlink ref="C9" r:id="rId10"/>
    <hyperlink ref="C10" r:id="rId11"/>
    <hyperlink ref="B19" r:id="rId12"/>
    <hyperlink ref="B20" r:id="rId13"/>
    <hyperlink ref="B21" r:id="rId14"/>
    <hyperlink ref="B22" r:id="rId15"/>
    <hyperlink ref="B23" r:id="rId16"/>
    <hyperlink ref="B25" r:id="rId17"/>
    <hyperlink ref="B26" r:id="rId18"/>
    <hyperlink ref="B28" r:id="rId19"/>
    <hyperlink ref="B30" r:id="rId20"/>
    <hyperlink ref="B31" r:id="rId21"/>
    <hyperlink ref="B32" r:id="rId22"/>
    <hyperlink ref="B34" r:id="rId23"/>
    <hyperlink ref="B35" r:id="rId24"/>
    <hyperlink ref="B36" r:id="rId25"/>
    <hyperlink ref="B37" r:id="rId26"/>
    <hyperlink ref="B38" r:id="rId27"/>
    <hyperlink ref="B39" r:id="rId28"/>
    <hyperlink ref="B42" r:id="rId29"/>
    <hyperlink ref="B43" r:id="rId30"/>
    <hyperlink ref="B44" r:id="rId31"/>
    <hyperlink ref="B45" r:id="rId32"/>
    <hyperlink ref="B47" r:id="rId33"/>
    <hyperlink ref="B48" r:id="rId34"/>
    <hyperlink ref="B49" r:id="rId35"/>
    <hyperlink ref="B50" r:id="rId36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2017-12-29T03:14:45Z</dcterms:created>
  <dcterms:modified xsi:type="dcterms:W3CDTF">2018-02-11T01:35:39Z</dcterms:modified>
</cp:coreProperties>
</file>