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E:\github\property\"/>
    </mc:Choice>
  </mc:AlternateContent>
  <bookViews>
    <workbookView xWindow="0" yWindow="456" windowWidth="33600" windowHeight="18924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7" i="1" l="1"/>
  <c r="R18" i="1"/>
  <c r="R19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W14" i="1"/>
  <c r="T15" i="1"/>
  <c r="U15" i="1"/>
  <c r="S15" i="1"/>
  <c r="W15" i="1"/>
  <c r="T16" i="1"/>
  <c r="U16" i="1"/>
  <c r="S16" i="1"/>
  <c r="W16" i="1"/>
  <c r="T17" i="1"/>
  <c r="U17" i="1"/>
  <c r="S17" i="1"/>
  <c r="W17" i="1"/>
  <c r="T18" i="1"/>
  <c r="U18" i="1"/>
  <c r="S18" i="1"/>
  <c r="W18" i="1"/>
  <c r="T19" i="1"/>
  <c r="U19" i="1"/>
  <c r="S19" i="1"/>
  <c r="W19" i="1"/>
  <c r="T20" i="1"/>
  <c r="U20" i="1"/>
  <c r="S20" i="1"/>
  <c r="W20" i="1"/>
  <c r="T21" i="1"/>
  <c r="U21" i="1"/>
  <c r="S21" i="1"/>
  <c r="W21" i="1"/>
  <c r="T22" i="1"/>
  <c r="U22" i="1"/>
  <c r="S22" i="1"/>
  <c r="W22" i="1"/>
  <c r="T23" i="1"/>
  <c r="U23" i="1"/>
  <c r="S23" i="1"/>
  <c r="W23" i="1"/>
  <c r="T24" i="1"/>
  <c r="U24" i="1"/>
  <c r="S24" i="1"/>
  <c r="W24" i="1"/>
  <c r="T25" i="1"/>
  <c r="U25" i="1"/>
  <c r="S25" i="1"/>
  <c r="W25" i="1"/>
  <c r="T26" i="1"/>
  <c r="U26" i="1"/>
  <c r="S26" i="1"/>
  <c r="W26" i="1"/>
  <c r="W27" i="1"/>
  <c r="W28" i="1"/>
  <c r="W29" i="1"/>
  <c r="W30" i="1"/>
  <c r="W31" i="1"/>
  <c r="S32" i="1"/>
  <c r="T32" i="1"/>
  <c r="U32" i="1"/>
  <c r="W32" i="1"/>
  <c r="S33" i="1"/>
  <c r="T33" i="1"/>
  <c r="U33" i="1"/>
  <c r="W33" i="1"/>
  <c r="S34" i="1"/>
  <c r="T34" i="1"/>
  <c r="U34" i="1"/>
  <c r="W34" i="1"/>
  <c r="S35" i="1"/>
  <c r="T35" i="1"/>
  <c r="U35" i="1"/>
  <c r="W35" i="1"/>
  <c r="S36" i="1"/>
  <c r="T36" i="1"/>
  <c r="U36" i="1"/>
  <c r="W36" i="1"/>
  <c r="S37" i="1"/>
  <c r="T37" i="1"/>
  <c r="U37" i="1"/>
  <c r="W37" i="1"/>
  <c r="S38" i="1"/>
  <c r="T38" i="1"/>
  <c r="U38" i="1"/>
  <c r="W38" i="1"/>
  <c r="S39" i="1"/>
  <c r="T39" i="1"/>
  <c r="U39" i="1"/>
  <c r="W39" i="1"/>
  <c r="T40" i="1"/>
  <c r="U40" i="1"/>
  <c r="W40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U14" i="1"/>
  <c r="U27" i="1"/>
  <c r="U28" i="1"/>
  <c r="U29" i="1"/>
  <c r="U30" i="1"/>
  <c r="U31" i="1"/>
  <c r="U41" i="1"/>
  <c r="T14" i="1"/>
  <c r="T27" i="1"/>
  <c r="T28" i="1"/>
  <c r="T29" i="1"/>
  <c r="T30" i="1"/>
  <c r="T31" i="1"/>
  <c r="S14" i="1"/>
  <c r="S27" i="1"/>
  <c r="S28" i="1"/>
  <c r="S29" i="1"/>
  <c r="S30" i="1"/>
  <c r="S31" i="1"/>
  <c r="R14" i="1"/>
  <c r="R15" i="1"/>
  <c r="R16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L14" i="1"/>
  <c r="V14" i="1"/>
  <c r="T46" i="1"/>
  <c r="U46" i="1"/>
  <c r="S46" i="1"/>
  <c r="W46" i="1"/>
  <c r="V46" i="1"/>
  <c r="R46" i="1"/>
  <c r="L46" i="1"/>
  <c r="L2" i="1"/>
  <c r="L3" i="1"/>
  <c r="L4" i="1"/>
  <c r="L5" i="1"/>
  <c r="L6" i="1"/>
  <c r="L7" i="1"/>
  <c r="L8" i="1"/>
  <c r="L9" i="1"/>
  <c r="L10" i="1"/>
  <c r="L11" i="1"/>
  <c r="L12" i="1"/>
  <c r="L13" i="1"/>
  <c r="L43" i="1"/>
  <c r="L44" i="1"/>
  <c r="L45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T2" i="1"/>
  <c r="U2" i="1"/>
  <c r="S2" i="1"/>
  <c r="W2" i="1"/>
  <c r="T3" i="1"/>
  <c r="U3" i="1"/>
  <c r="S3" i="1"/>
  <c r="W3" i="1"/>
  <c r="T4" i="1"/>
  <c r="U4" i="1"/>
  <c r="S4" i="1"/>
  <c r="W4" i="1"/>
  <c r="T5" i="1"/>
  <c r="U5" i="1"/>
  <c r="S5" i="1"/>
  <c r="W5" i="1"/>
  <c r="T6" i="1"/>
  <c r="U6" i="1"/>
  <c r="S6" i="1"/>
  <c r="W6" i="1"/>
  <c r="T7" i="1"/>
  <c r="U7" i="1"/>
  <c r="S7" i="1"/>
  <c r="W7" i="1"/>
  <c r="T8" i="1"/>
  <c r="U8" i="1"/>
  <c r="S8" i="1"/>
  <c r="W8" i="1"/>
  <c r="T9" i="1"/>
  <c r="U9" i="1"/>
  <c r="S9" i="1"/>
  <c r="W9" i="1"/>
  <c r="T10" i="1"/>
  <c r="U10" i="1"/>
  <c r="S10" i="1"/>
  <c r="W10" i="1"/>
  <c r="T11" i="1"/>
  <c r="U11" i="1"/>
  <c r="S11" i="1"/>
  <c r="W11" i="1"/>
  <c r="T12" i="1"/>
  <c r="U12" i="1"/>
  <c r="S12" i="1"/>
  <c r="W12" i="1"/>
  <c r="T13" i="1"/>
  <c r="U13" i="1"/>
  <c r="S13" i="1"/>
  <c r="W13" i="1"/>
  <c r="S40" i="1"/>
  <c r="T41" i="1"/>
  <c r="S41" i="1"/>
  <c r="W41" i="1"/>
  <c r="T42" i="1"/>
  <c r="U42" i="1"/>
  <c r="S42" i="1"/>
  <c r="W42" i="1"/>
  <c r="T43" i="1"/>
  <c r="U43" i="1"/>
  <c r="S43" i="1"/>
  <c r="W43" i="1"/>
  <c r="T44" i="1"/>
  <c r="U44" i="1"/>
  <c r="S44" i="1"/>
  <c r="W44" i="1"/>
  <c r="T45" i="1"/>
  <c r="U45" i="1"/>
  <c r="S45" i="1"/>
  <c r="W45" i="1"/>
  <c r="T47" i="1"/>
  <c r="U47" i="1"/>
  <c r="S47" i="1"/>
  <c r="W47" i="1"/>
  <c r="T48" i="1"/>
  <c r="U48" i="1"/>
  <c r="S48" i="1"/>
  <c r="W48" i="1"/>
  <c r="T49" i="1"/>
  <c r="U49" i="1"/>
  <c r="S49" i="1"/>
  <c r="W49" i="1"/>
  <c r="T50" i="1"/>
  <c r="U50" i="1"/>
  <c r="S50" i="1"/>
  <c r="W50" i="1"/>
  <c r="T51" i="1"/>
  <c r="U51" i="1"/>
  <c r="S51" i="1"/>
  <c r="W51" i="1"/>
  <c r="T52" i="1"/>
  <c r="U52" i="1"/>
  <c r="S52" i="1"/>
  <c r="W52" i="1"/>
  <c r="T53" i="1"/>
  <c r="U53" i="1"/>
  <c r="S53" i="1"/>
  <c r="W53" i="1"/>
  <c r="T54" i="1"/>
  <c r="U54" i="1"/>
  <c r="S54" i="1"/>
  <c r="W54" i="1"/>
  <c r="T55" i="1"/>
  <c r="U55" i="1"/>
  <c r="S55" i="1"/>
  <c r="W55" i="1"/>
  <c r="T56" i="1"/>
  <c r="U56" i="1"/>
  <c r="S56" i="1"/>
  <c r="W56" i="1"/>
  <c r="T57" i="1"/>
  <c r="U57" i="1"/>
  <c r="S57" i="1"/>
  <c r="W57" i="1"/>
  <c r="T58" i="1"/>
  <c r="U58" i="1"/>
  <c r="S58" i="1"/>
  <c r="W58" i="1"/>
  <c r="T59" i="1"/>
  <c r="U59" i="1"/>
  <c r="S59" i="1"/>
  <c r="W59" i="1"/>
  <c r="T60" i="1"/>
  <c r="U60" i="1"/>
  <c r="S60" i="1"/>
  <c r="W60" i="1"/>
  <c r="T61" i="1"/>
  <c r="U61" i="1"/>
  <c r="S61" i="1"/>
  <c r="W61" i="1"/>
  <c r="T62" i="1"/>
  <c r="U62" i="1"/>
  <c r="S62" i="1"/>
  <c r="W62" i="1"/>
  <c r="T63" i="1"/>
  <c r="U63" i="1"/>
  <c r="S63" i="1"/>
  <c r="W63" i="1"/>
  <c r="T64" i="1"/>
  <c r="U64" i="1"/>
  <c r="S64" i="1"/>
  <c r="W64" i="1"/>
  <c r="T65" i="1"/>
  <c r="U65" i="1"/>
  <c r="S65" i="1"/>
  <c r="W65" i="1"/>
  <c r="T66" i="1"/>
  <c r="U66" i="1"/>
  <c r="S66" i="1"/>
  <c r="W66" i="1"/>
  <c r="T67" i="1"/>
  <c r="U67" i="1"/>
  <c r="S67" i="1"/>
  <c r="W67" i="1"/>
  <c r="T68" i="1"/>
  <c r="U68" i="1"/>
  <c r="S68" i="1"/>
  <c r="W68" i="1"/>
  <c r="T69" i="1"/>
  <c r="U69" i="1"/>
  <c r="S69" i="1"/>
  <c r="W69" i="1"/>
  <c r="T70" i="1"/>
  <c r="U70" i="1"/>
  <c r="S70" i="1"/>
  <c r="W70" i="1"/>
  <c r="T71" i="1"/>
  <c r="U71" i="1"/>
  <c r="S71" i="1"/>
  <c r="W71" i="1"/>
  <c r="T72" i="1"/>
  <c r="U72" i="1"/>
  <c r="S72" i="1"/>
  <c r="W72" i="1"/>
  <c r="T73" i="1"/>
  <c r="U73" i="1"/>
  <c r="S73" i="1"/>
  <c r="W73" i="1"/>
  <c r="T74" i="1"/>
  <c r="U74" i="1"/>
  <c r="S74" i="1"/>
  <c r="W74" i="1"/>
  <c r="T75" i="1"/>
  <c r="U75" i="1"/>
  <c r="S75" i="1"/>
  <c r="W75" i="1"/>
  <c r="T76" i="1"/>
  <c r="U76" i="1"/>
  <c r="S76" i="1"/>
  <c r="W76" i="1"/>
  <c r="T77" i="1"/>
  <c r="U77" i="1"/>
  <c r="S77" i="1"/>
  <c r="W77" i="1"/>
  <c r="T78" i="1"/>
  <c r="U78" i="1"/>
  <c r="S78" i="1"/>
  <c r="W78" i="1"/>
  <c r="T79" i="1"/>
  <c r="U79" i="1"/>
  <c r="S79" i="1"/>
  <c r="W79" i="1"/>
  <c r="T80" i="1"/>
  <c r="U80" i="1"/>
  <c r="S80" i="1"/>
  <c r="W80" i="1"/>
  <c r="T81" i="1"/>
  <c r="U81" i="1"/>
  <c r="S81" i="1"/>
  <c r="W81" i="1"/>
  <c r="T82" i="1"/>
  <c r="U82" i="1"/>
  <c r="S82" i="1"/>
  <c r="W82" i="1"/>
  <c r="T83" i="1"/>
  <c r="U83" i="1"/>
  <c r="S83" i="1"/>
  <c r="W83" i="1"/>
  <c r="T84" i="1"/>
  <c r="U84" i="1"/>
  <c r="S84" i="1"/>
  <c r="W84" i="1"/>
  <c r="T85" i="1"/>
  <c r="U85" i="1"/>
  <c r="S85" i="1"/>
  <c r="W85" i="1"/>
  <c r="V2" i="1"/>
  <c r="V3" i="1"/>
  <c r="V4" i="1"/>
  <c r="V5" i="1"/>
  <c r="V6" i="1"/>
  <c r="V7" i="1"/>
  <c r="V8" i="1"/>
  <c r="V9" i="1"/>
  <c r="V10" i="1"/>
  <c r="V11" i="1"/>
  <c r="V12" i="1"/>
  <c r="V13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S86" i="1"/>
  <c r="S87" i="1"/>
  <c r="R2" i="1"/>
  <c r="R3" i="1"/>
  <c r="R4" i="1"/>
  <c r="R5" i="1"/>
  <c r="R6" i="1"/>
  <c r="R7" i="1"/>
  <c r="R8" i="1"/>
  <c r="R9" i="1"/>
  <c r="R10" i="1"/>
  <c r="R11" i="1"/>
  <c r="R12" i="1"/>
  <c r="R13" i="1"/>
  <c r="R39" i="1"/>
  <c r="R40" i="1"/>
  <c r="R41" i="1"/>
  <c r="R42" i="1"/>
  <c r="R43" i="1"/>
  <c r="R44" i="1"/>
  <c r="R45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</calcChain>
</file>

<file path=xl/sharedStrings.xml><?xml version="1.0" encoding="utf-8"?>
<sst xmlns="http://schemas.openxmlformats.org/spreadsheetml/2006/main" count="132" uniqueCount="113">
  <si>
    <t>地址</t>
  </si>
  <si>
    <t>zillow</t>
  </si>
  <si>
    <t>redfin</t>
  </si>
  <si>
    <t>价格</t>
  </si>
  <si>
    <t>学区</t>
  </si>
  <si>
    <t>rent</t>
  </si>
  <si>
    <t>cap rate(8-12%)</t>
  </si>
  <si>
    <t>maintain</t>
  </si>
  <si>
    <t>首付</t>
  </si>
  <si>
    <t>装修</t>
  </si>
  <si>
    <t>利率</t>
  </si>
  <si>
    <t>CASH invest</t>
  </si>
  <si>
    <t>dept</t>
  </si>
  <si>
    <t>NOI</t>
  </si>
  <si>
    <t>cash on cash大于10</t>
  </si>
  <si>
    <t>月付</t>
  </si>
  <si>
    <t>GRM要小于15</t>
  </si>
  <si>
    <t>位置如何</t>
  </si>
  <si>
    <t>好</t>
  </si>
  <si>
    <t>https://www.redfin.com/TX/Plano/3101-Citadel-Dr-75023/home/31890659#schools</t>
  </si>
  <si>
    <t>比较豪华的</t>
  </si>
  <si>
    <t>10，8，7</t>
  </si>
  <si>
    <t>plano西北</t>
  </si>
  <si>
    <t>月利润</t>
  </si>
  <si>
    <t>3417 Gary DrPlano, TX 75023</t>
  </si>
  <si>
    <t>https://www.redfin.com/TX/Plano/3417-Gary-Dr-75023/home/32031822</t>
  </si>
  <si>
    <t>7317 Lougheed PlzPlano, TX 75025</t>
  </si>
  <si>
    <t>https://www.redfin.com/TX/Plano/7317-Lougheed-Plz-75025/home/32030091</t>
  </si>
  <si>
    <t>10.9.7</t>
  </si>
  <si>
    <t>https://www.redfin.com/TX/Richardson/4401-Crystal-Mountain-Dr-75082/home/32112888</t>
  </si>
  <si>
    <t>4401 Crystal Mountain DrRichardson, TX 75082</t>
  </si>
  <si>
    <t>10，8，6</t>
  </si>
  <si>
    <t>plano东南</t>
  </si>
  <si>
    <t>2713 Rockefeller DrPlano, TX 75093</t>
  </si>
  <si>
    <t>https://www.redfin.com/TX/Plano/2713-Rockefeller-Way-75093/home/110180531</t>
  </si>
  <si>
    <t>https://www.redfin.com/TX/Plano/5764-Gleneagles-Dr-75093/home/32253947#schools</t>
  </si>
  <si>
    <t>plano西较远</t>
  </si>
  <si>
    <t>zillow区域升值中位数</t>
  </si>
  <si>
    <t>zillow月租</t>
  </si>
  <si>
    <t>奥斯丁</t>
  </si>
  <si>
    <t>3303 Barksdale DrAustin, TX 78725</t>
  </si>
  <si>
    <t>3，3，5</t>
  </si>
  <si>
    <t>3.4，3.8</t>
  </si>
  <si>
    <t>austin东</t>
  </si>
  <si>
    <t>4907 Misty Slope LnAustin, TX 78744</t>
  </si>
  <si>
    <t>https://www.redfin.com/TX/Austin/4907-Misty-Slope-Ln-78744/home/31807404</t>
  </si>
  <si>
    <t>https://www.redfin.com/TX/Austin/3303-Barksdale-Dr-78725/home/31056166#schools</t>
  </si>
  <si>
    <t>austin南</t>
  </si>
  <si>
    <t>3，5</t>
  </si>
  <si>
    <t>7508 Marble Ridge DrAustin, TX 78747</t>
  </si>
  <si>
    <t>https://www.redfin.com/TX/Austin/7508-Marble-Ridge-Dr-78747/home/31949485</t>
  </si>
  <si>
    <t>11.7，3.6</t>
  </si>
  <si>
    <t>5708 CHINA BERRY RdAustin, TX 78744</t>
  </si>
  <si>
    <t>https://www.redfin.com/TX/Austin/5708-China-Berry-Rd-78744/home/31655019</t>
  </si>
  <si>
    <t>3.4，2</t>
  </si>
  <si>
    <t>7317 Lougheed Plz,Plano, TX 75025</t>
  </si>
  <si>
    <t>10，9，7</t>
  </si>
  <si>
    <t>plano东北</t>
  </si>
  <si>
    <r>
      <t>1.3，</t>
    </r>
    <r>
      <rPr>
        <i/>
        <sz val="12"/>
        <color theme="1"/>
        <rFont val="Calibri"/>
        <family val="2"/>
        <scheme val="minor"/>
      </rPr>
      <t>5.7</t>
    </r>
  </si>
  <si>
    <t>https://www.redfin.com/TX/Plano/3417-Gary-Dr-75023/home/32031822#redfin-estimate</t>
  </si>
  <si>
    <t>3.1，5.7</t>
  </si>
  <si>
    <t>备注</t>
  </si>
  <si>
    <t>redfin近5年升值率</t>
  </si>
  <si>
    <t>3101 Citadel DrPlano, TX 75023</t>
  </si>
  <si>
    <t>11612 Murron Dr,Austin, TX 78754</t>
  </si>
  <si>
    <t>https://www.zillow.com/homedetails/11612-Murron-Dr-Austin-TX-78754/119618167_zpid/?fullpage=true</t>
  </si>
  <si>
    <t>https://www.zillow.com/homedetails/11505-Murron-Dr-Austin-TX-78754/119619674_zpid/?fullpage=true</t>
  </si>
  <si>
    <t>11505 Murron Dr,Austin, TX 78754</t>
  </si>
  <si>
    <t>13年</t>
  </si>
  <si>
    <t>https://www.zillow.com/homedetails/7000-Longford-Trl-Austin-TX-78754/2091364660_zpid/?fullpage=true</t>
  </si>
  <si>
    <t>7000 Longford TrlAustin, TX 78754</t>
  </si>
  <si>
    <t>https://www.zillow.com/community/cantarra-meadow/2091369911_zpid/?fullpage=true</t>
  </si>
  <si>
    <t>The Reveille Plan, Cantarra MeadowPflugerville, TX 78660</t>
  </si>
  <si>
    <t>18年</t>
  </si>
  <si>
    <t>austin东北</t>
  </si>
  <si>
    <t>https://www.zillow.com/homedetails/13520-Lismore-Ln-Pflugerville-TX-78660/89551920_zpid/?fullpage=true</t>
  </si>
  <si>
    <t>13520 Lismore Ln,Pflugerville, TX 78660</t>
  </si>
  <si>
    <t>09年</t>
  </si>
  <si>
    <t>https://www.zillow.com/homedetails/13309-Henneman-Dr-Pflugerville-TX-78660/2093558615_zpid/?fullpage=true</t>
  </si>
  <si>
    <t>13309 Henneman DrPflugerville,</t>
  </si>
  <si>
    <t>17年</t>
  </si>
  <si>
    <t>https://www.zillow.com/homedetails/6321-Garden-Rose-Path-Austin-TX-78754/2097303135_zpid/</t>
  </si>
  <si>
    <t>6321 Garden Rose Path,Austin,</t>
  </si>
  <si>
    <t>austin东北靠中一点</t>
  </si>
  <si>
    <t>16年</t>
  </si>
  <si>
    <t>The Valley Forge Plan, Walnut Creek EnclaveAustin</t>
  </si>
  <si>
    <t>https://www.zillow.com/community/walnut-creek-enclave/2092198375_zpid/</t>
  </si>
  <si>
    <t>10909 Short Springs Dr,Austin, TX 78754</t>
  </si>
  <si>
    <t>https://www.zillow.com/homedetails/10909-Short-Springs-Dr-Austin-TX-78754/83832676_zpid/</t>
  </si>
  <si>
    <t>07年，5b2.5b房间好像也不怎么样</t>
  </si>
  <si>
    <t>https://www.zillow.com/homedetails/1300-Tuxford-Cv-Austin-TX-78753/29434511_zpid/</t>
  </si>
  <si>
    <t>1300 Tuxford Cv,Austin, TX 78753</t>
  </si>
  <si>
    <t>austin东北靠中较多</t>
  </si>
  <si>
    <t>https://www.zillow.com/community/pioneer-hill/2092198568_zpid/</t>
  </si>
  <si>
    <t>The Roosevelt Plan, Pioneer HillAustin</t>
  </si>
  <si>
    <t>82年，3b2.5b，地理位置比较好一点</t>
  </si>
  <si>
    <t>9,2,10</t>
  </si>
  <si>
    <t>https://www.zillow.com/homedetails/7209-Curpin-Cv-Austin-TX-78754/29419855_zpid/</t>
  </si>
  <si>
    <t>7209 Curpin Cv,Austin, TX 78754</t>
  </si>
  <si>
    <t>4,3,7</t>
  </si>
  <si>
    <t>95年，大院子，门口高速要收费</t>
  </si>
  <si>
    <t>https://www.zillow.com/homedetails/8516-Delavan-Ave-Austin-TX-78717/29547996_zpid/</t>
  </si>
  <si>
    <t>8516 Delavan Ave,Austin, TX 78717</t>
  </si>
  <si>
    <t>10,10,8</t>
  </si>
  <si>
    <t>jollyville北端</t>
  </si>
  <si>
    <t>garage要花钱convertback</t>
  </si>
  <si>
    <t>https://www.zillow.com/homedetails/6505-Ranchito-Dr-Austin-TX-78744/2092097030_zpid/</t>
  </si>
  <si>
    <t>6505 Ranchito Dr,Austin</t>
  </si>
  <si>
    <t>austin东南</t>
  </si>
  <si>
    <t>18年，房型有两个bedroom挨着不太好</t>
  </si>
  <si>
    <t>The Kennedy Plan, Reserve at McKinney Falls</t>
  </si>
  <si>
    <t>https://www.zillow.com/community/reserve-at-mckinney-falls/2092198329_zpid/</t>
  </si>
  <si>
    <t>厨房countertop有点少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</si>
</sst>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444444"/>
      <name val="Verdan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1" fillId="0" borderId="0" xfId="1"/>
    <xf numFmtId="0" fontId="0" fillId="0" borderId="1" xfId="0" applyNumberFormat="1" applyBorder="1"/>
    <xf numFmtId="0" fontId="0" fillId="0" borderId="0" xfId="0" applyFont="1"/>
    <xf numFmtId="0" fontId="0" fillId="0" borderId="0" xfId="0" applyFont="1" applyFill="1" applyBorder="1"/>
    <xf numFmtId="3" fontId="4" fillId="0" borderId="0" xfId="0" applyNumberFormat="1" applyFont="1"/>
    <xf numFmtId="0" fontId="6" fillId="3" borderId="0" xfId="183"/>
    <xf numFmtId="0" fontId="5" fillId="2" borderId="0" xfId="182"/>
    <xf numFmtId="3" fontId="5" fillId="2" borderId="0" xfId="182" applyNumberFormat="1"/>
    <xf numFmtId="0" fontId="7" fillId="4" borderId="0" xfId="184"/>
    <xf numFmtId="0" fontId="6" fillId="3" borderId="2" xfId="183" applyBorder="1"/>
  </cellXfs>
  <cellStyles count="185">
    <cellStyle name="Bad" xfId="183" builtinId="27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Good" xfId="182" builtinId="26"/>
    <cellStyle name="Hyperlink" xfId="1" builtinId="8"/>
    <cellStyle name="Neutral" xfId="184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redfin.com/TX/Austin/4907-Misty-Slope-Ln-78744/home/31807404" TargetMode="External"/><Relationship Id="rId7" Type="http://schemas.openxmlformats.org/officeDocument/2006/relationships/hyperlink" Target="https://www.zillow.com/homedetails/7000-Longford-Trl-Austin-TX-78754/2091364660_zpid/?fullpage=true" TargetMode="External"/><Relationship Id="rId2" Type="http://schemas.openxmlformats.org/officeDocument/2006/relationships/hyperlink" Target="https://www.redfin.com/TX/Plano/3101-Citadel-Dr-75023/home/31890659" TargetMode="External"/><Relationship Id="rId1" Type="http://schemas.openxmlformats.org/officeDocument/2006/relationships/hyperlink" Target="https://www.redfin.com/TX/Plano/3417-Gary-Dr-75023/home/32031822" TargetMode="External"/><Relationship Id="rId6" Type="http://schemas.openxmlformats.org/officeDocument/2006/relationships/hyperlink" Target="https://www.zillow.com/community/cantarra-meadow/2091369911_zpid/?fullpage=true" TargetMode="External"/><Relationship Id="rId5" Type="http://schemas.openxmlformats.org/officeDocument/2006/relationships/hyperlink" Target="https://www.zillow.com/homedetails/11505-Murron-Dr-Austin-TX-78754/119619674_zpid/?fullpage=true" TargetMode="External"/><Relationship Id="rId4" Type="http://schemas.openxmlformats.org/officeDocument/2006/relationships/hyperlink" Target="https://www.zillow.com/homedetails/11612-Murron-Dr-Austin-TX-78754/119618167_zpid/?fullpage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8"/>
  <sheetViews>
    <sheetView tabSelected="1" zoomScale="85" zoomScaleNormal="85" workbookViewId="0">
      <selection activeCell="O17" sqref="O17"/>
    </sheetView>
  </sheetViews>
  <sheetFormatPr defaultColWidth="11.19921875" defaultRowHeight="15.6" x14ac:dyDescent="0.3"/>
  <cols>
    <col min="1" max="1" width="7.296875" customWidth="1"/>
    <col min="2" max="2" width="9.09765625" customWidth="1"/>
    <col min="4" max="4" width="9.59765625" customWidth="1"/>
    <col min="5" max="5" width="4.59765625" customWidth="1"/>
    <col min="6" max="6" width="7.796875" customWidth="1"/>
    <col min="7" max="7" width="9.19921875" customWidth="1"/>
    <col min="8" max="8" width="8" customWidth="1"/>
    <col min="9" max="9" width="8.5" customWidth="1"/>
    <col min="10" max="10" width="8.796875" customWidth="1"/>
    <col min="11" max="11" width="9.09765625" customWidth="1"/>
    <col min="12" max="12" width="8.19921875" customWidth="1"/>
    <col min="13" max="13" width="7.59765625" customWidth="1"/>
    <col min="14" max="14" width="15.3984375" customWidth="1"/>
    <col min="15" max="15" width="9.19921875" customWidth="1"/>
    <col min="16" max="16" width="8.19921875" customWidth="1"/>
    <col min="17" max="17" width="2.59765625" customWidth="1"/>
    <col min="18" max="18" width="13" customWidth="1"/>
    <col min="19" max="19" width="10.59765625" customWidth="1"/>
    <col min="20" max="22" width="13" customWidth="1"/>
    <col min="23" max="23" width="12.69921875" customWidth="1"/>
    <col min="24" max="24" width="22.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15</v>
      </c>
      <c r="G1" t="s">
        <v>10</v>
      </c>
      <c r="H1" t="s">
        <v>9</v>
      </c>
      <c r="I1" t="s">
        <v>4</v>
      </c>
      <c r="J1" t="s">
        <v>5</v>
      </c>
      <c r="K1" t="s">
        <v>38</v>
      </c>
      <c r="L1" t="s">
        <v>23</v>
      </c>
      <c r="M1" t="s">
        <v>62</v>
      </c>
      <c r="N1" t="s">
        <v>17</v>
      </c>
      <c r="O1" t="s">
        <v>37</v>
      </c>
      <c r="P1" t="s">
        <v>7</v>
      </c>
      <c r="R1" t="s">
        <v>6</v>
      </c>
      <c r="S1" t="s">
        <v>11</v>
      </c>
      <c r="T1" t="s">
        <v>12</v>
      </c>
      <c r="U1" t="s">
        <v>13</v>
      </c>
      <c r="V1" t="s">
        <v>16</v>
      </c>
      <c r="W1" t="s">
        <v>14</v>
      </c>
      <c r="X1" t="s">
        <v>61</v>
      </c>
    </row>
    <row r="2" spans="1:26" x14ac:dyDescent="0.3">
      <c r="E2">
        <v>0.2</v>
      </c>
      <c r="G2" s="3">
        <v>3.7900000000000003E-2</v>
      </c>
      <c r="H2">
        <v>3000</v>
      </c>
      <c r="L2">
        <f t="shared" ref="L2:L43" si="0">J2-F2</f>
        <v>0</v>
      </c>
      <c r="P2">
        <v>3000</v>
      </c>
      <c r="R2" t="e">
        <f t="shared" ref="R2:R76" si="1">100*(12*J2-P2)/D2</f>
        <v>#DIV/0!</v>
      </c>
      <c r="S2">
        <f t="shared" ref="S2:S76" si="2">D2*E2+H2</f>
        <v>3000</v>
      </c>
      <c r="T2">
        <f t="shared" ref="T2:T76" si="3">G2*(D2-D2*E2)</f>
        <v>0</v>
      </c>
      <c r="U2">
        <f t="shared" ref="U2:U76" si="4">12*J2-P2-T2</f>
        <v>-3000</v>
      </c>
      <c r="V2" t="e">
        <f t="shared" ref="V2:V76" si="5">D2/(12*J2)</f>
        <v>#DIV/0!</v>
      </c>
      <c r="W2">
        <f t="shared" ref="W2:W43" si="6">U2/S2</f>
        <v>-1</v>
      </c>
    </row>
    <row r="3" spans="1:26" s="8" customFormat="1" x14ac:dyDescent="0.3">
      <c r="A3"/>
      <c r="B3"/>
      <c r="C3"/>
      <c r="D3"/>
      <c r="E3">
        <v>0.2</v>
      </c>
      <c r="F3"/>
      <c r="G3" s="3">
        <v>3.7900000000000003E-2</v>
      </c>
      <c r="H3">
        <v>3000</v>
      </c>
      <c r="I3"/>
      <c r="J3"/>
      <c r="K3"/>
      <c r="L3">
        <f t="shared" si="0"/>
        <v>0</v>
      </c>
      <c r="M3"/>
      <c r="N3"/>
      <c r="O3"/>
      <c r="P3">
        <v>3000</v>
      </c>
      <c r="Q3"/>
      <c r="R3" t="e">
        <f t="shared" si="1"/>
        <v>#DIV/0!</v>
      </c>
      <c r="S3">
        <f t="shared" si="2"/>
        <v>3000</v>
      </c>
      <c r="T3">
        <f t="shared" si="3"/>
        <v>0</v>
      </c>
      <c r="U3">
        <f t="shared" si="4"/>
        <v>-3000</v>
      </c>
      <c r="V3" t="e">
        <f t="shared" si="5"/>
        <v>#DIV/0!</v>
      </c>
      <c r="W3">
        <f t="shared" si="6"/>
        <v>-1</v>
      </c>
      <c r="X3"/>
      <c r="Y3"/>
      <c r="Z3"/>
    </row>
    <row r="4" spans="1:26" x14ac:dyDescent="0.3">
      <c r="E4">
        <v>0.2</v>
      </c>
      <c r="G4" s="3">
        <v>3.7900000000000003E-2</v>
      </c>
      <c r="H4">
        <v>3000</v>
      </c>
      <c r="L4">
        <f t="shared" si="0"/>
        <v>0</v>
      </c>
      <c r="P4">
        <v>3000</v>
      </c>
      <c r="R4" t="e">
        <f t="shared" si="1"/>
        <v>#DIV/0!</v>
      </c>
      <c r="S4">
        <f t="shared" si="2"/>
        <v>3000</v>
      </c>
      <c r="T4">
        <f t="shared" si="3"/>
        <v>0</v>
      </c>
      <c r="U4">
        <f t="shared" si="4"/>
        <v>-3000</v>
      </c>
      <c r="V4" t="e">
        <f t="shared" si="5"/>
        <v>#DIV/0!</v>
      </c>
      <c r="W4">
        <f t="shared" si="6"/>
        <v>-1</v>
      </c>
    </row>
    <row r="5" spans="1:26" s="8" customFormat="1" x14ac:dyDescent="0.3">
      <c r="A5"/>
      <c r="B5"/>
      <c r="C5"/>
      <c r="D5"/>
      <c r="E5">
        <v>0.2</v>
      </c>
      <c r="F5"/>
      <c r="G5" s="3">
        <v>3.7900000000000003E-2</v>
      </c>
      <c r="H5">
        <v>3000</v>
      </c>
      <c r="I5"/>
      <c r="J5"/>
      <c r="K5"/>
      <c r="L5">
        <f t="shared" si="0"/>
        <v>0</v>
      </c>
      <c r="M5"/>
      <c r="N5"/>
      <c r="O5"/>
      <c r="P5">
        <v>3000</v>
      </c>
      <c r="Q5"/>
      <c r="R5" t="e">
        <f t="shared" si="1"/>
        <v>#DIV/0!</v>
      </c>
      <c r="S5">
        <f t="shared" si="2"/>
        <v>3000</v>
      </c>
      <c r="T5">
        <f t="shared" si="3"/>
        <v>0</v>
      </c>
      <c r="U5">
        <f t="shared" si="4"/>
        <v>-3000</v>
      </c>
      <c r="V5" t="e">
        <f t="shared" si="5"/>
        <v>#DIV/0!</v>
      </c>
      <c r="W5">
        <f t="shared" si="6"/>
        <v>-1</v>
      </c>
      <c r="X5"/>
      <c r="Y5"/>
      <c r="Z5"/>
    </row>
    <row r="6" spans="1:26" s="7" customFormat="1" x14ac:dyDescent="0.3">
      <c r="A6" t="s">
        <v>39</v>
      </c>
      <c r="B6"/>
      <c r="C6"/>
      <c r="D6"/>
      <c r="E6">
        <v>0.2</v>
      </c>
      <c r="F6"/>
      <c r="G6" s="3">
        <v>3.7900000000000003E-2</v>
      </c>
      <c r="H6">
        <v>3000</v>
      </c>
      <c r="I6"/>
      <c r="J6"/>
      <c r="K6"/>
      <c r="L6">
        <f t="shared" si="0"/>
        <v>0</v>
      </c>
      <c r="M6"/>
      <c r="N6"/>
      <c r="O6"/>
      <c r="P6">
        <v>3000</v>
      </c>
      <c r="Q6"/>
      <c r="R6" t="e">
        <f t="shared" si="1"/>
        <v>#DIV/0!</v>
      </c>
      <c r="S6">
        <f t="shared" si="2"/>
        <v>3000</v>
      </c>
      <c r="T6">
        <f t="shared" si="3"/>
        <v>0</v>
      </c>
      <c r="U6">
        <f t="shared" si="4"/>
        <v>-3000</v>
      </c>
      <c r="V6" t="e">
        <f t="shared" si="5"/>
        <v>#DIV/0!</v>
      </c>
      <c r="W6">
        <f t="shared" si="6"/>
        <v>-1</v>
      </c>
      <c r="X6"/>
      <c r="Y6"/>
      <c r="Z6"/>
    </row>
    <row r="7" spans="1:26" s="8" customFormat="1" x14ac:dyDescent="0.3">
      <c r="A7" t="s">
        <v>40</v>
      </c>
      <c r="B7"/>
      <c r="C7" t="s">
        <v>46</v>
      </c>
      <c r="D7">
        <v>206177</v>
      </c>
      <c r="E7">
        <v>0.2</v>
      </c>
      <c r="F7" s="1">
        <v>1367</v>
      </c>
      <c r="G7" s="3">
        <v>3.7900000000000003E-2</v>
      </c>
      <c r="H7">
        <v>3000</v>
      </c>
      <c r="I7" t="s">
        <v>41</v>
      </c>
      <c r="J7">
        <v>1950</v>
      </c>
      <c r="K7">
        <v>1650</v>
      </c>
      <c r="L7">
        <f t="shared" si="0"/>
        <v>583</v>
      </c>
      <c r="M7"/>
      <c r="N7" t="s">
        <v>43</v>
      </c>
      <c r="O7" t="s">
        <v>42</v>
      </c>
      <c r="P7">
        <v>3000</v>
      </c>
      <c r="Q7"/>
      <c r="R7">
        <f t="shared" si="1"/>
        <v>9.8944111127817358</v>
      </c>
      <c r="S7">
        <f t="shared" si="2"/>
        <v>44235.4</v>
      </c>
      <c r="T7">
        <f t="shared" si="3"/>
        <v>6251.2866400000012</v>
      </c>
      <c r="U7">
        <f t="shared" si="4"/>
        <v>14148.713359999998</v>
      </c>
      <c r="V7">
        <f t="shared" si="5"/>
        <v>8.8109829059829057</v>
      </c>
      <c r="W7">
        <f t="shared" si="6"/>
        <v>0.31985046727281763</v>
      </c>
      <c r="X7"/>
      <c r="Y7"/>
      <c r="Z7"/>
    </row>
    <row r="8" spans="1:26" x14ac:dyDescent="0.3">
      <c r="A8" t="s">
        <v>44</v>
      </c>
      <c r="C8" s="2" t="s">
        <v>45</v>
      </c>
      <c r="D8" s="1">
        <v>155000</v>
      </c>
      <c r="E8">
        <v>0.2</v>
      </c>
      <c r="F8" s="1">
        <v>1249</v>
      </c>
      <c r="G8" s="3">
        <v>3.7900000000000003E-2</v>
      </c>
      <c r="H8">
        <v>3000</v>
      </c>
      <c r="I8">
        <v>624</v>
      </c>
      <c r="J8">
        <v>1350</v>
      </c>
      <c r="K8">
        <v>1500</v>
      </c>
      <c r="L8">
        <f t="shared" si="0"/>
        <v>101</v>
      </c>
      <c r="N8" t="s">
        <v>47</v>
      </c>
      <c r="O8" t="s">
        <v>48</v>
      </c>
      <c r="P8">
        <v>3000</v>
      </c>
      <c r="R8">
        <f t="shared" si="1"/>
        <v>8.5161290322580641</v>
      </c>
      <c r="S8">
        <f t="shared" si="2"/>
        <v>34000</v>
      </c>
      <c r="T8">
        <f t="shared" si="3"/>
        <v>4699.6000000000004</v>
      </c>
      <c r="U8">
        <f t="shared" si="4"/>
        <v>8500.4</v>
      </c>
      <c r="V8">
        <f t="shared" si="5"/>
        <v>9.567901234567902</v>
      </c>
      <c r="W8">
        <f t="shared" si="6"/>
        <v>0.25001176470588232</v>
      </c>
    </row>
    <row r="9" spans="1:26" s="8" customFormat="1" x14ac:dyDescent="0.3">
      <c r="A9" t="s">
        <v>49</v>
      </c>
      <c r="B9"/>
      <c r="C9" t="s">
        <v>50</v>
      </c>
      <c r="D9" s="1">
        <v>269900</v>
      </c>
      <c r="E9">
        <v>0.2</v>
      </c>
      <c r="F9" s="1">
        <v>1777</v>
      </c>
      <c r="G9" s="3">
        <v>3.7900000000000003E-2</v>
      </c>
      <c r="H9">
        <v>3000</v>
      </c>
      <c r="I9">
        <v>534</v>
      </c>
      <c r="J9">
        <v>2100</v>
      </c>
      <c r="K9">
        <v>1695</v>
      </c>
      <c r="L9">
        <f t="shared" si="0"/>
        <v>323</v>
      </c>
      <c r="M9"/>
      <c r="N9" t="s">
        <v>47</v>
      </c>
      <c r="O9" t="s">
        <v>51</v>
      </c>
      <c r="P9">
        <v>3000</v>
      </c>
      <c r="Q9"/>
      <c r="R9">
        <f t="shared" si="1"/>
        <v>8.2252686180066696</v>
      </c>
      <c r="S9">
        <f t="shared" si="2"/>
        <v>56980</v>
      </c>
      <c r="T9">
        <f t="shared" si="3"/>
        <v>8183.3680000000004</v>
      </c>
      <c r="U9">
        <f t="shared" si="4"/>
        <v>14016.632</v>
      </c>
      <c r="V9">
        <f t="shared" si="5"/>
        <v>10.71031746031746</v>
      </c>
      <c r="W9">
        <f t="shared" si="6"/>
        <v>0.24599213759213759</v>
      </c>
      <c r="X9"/>
      <c r="Y9"/>
      <c r="Z9"/>
    </row>
    <row r="10" spans="1:26" s="10" customFormat="1" x14ac:dyDescent="0.3">
      <c r="A10" t="s">
        <v>52</v>
      </c>
      <c r="B10"/>
      <c r="C10" t="s">
        <v>53</v>
      </c>
      <c r="D10" s="1">
        <v>232900</v>
      </c>
      <c r="E10">
        <v>0.2</v>
      </c>
      <c r="F10" s="1">
        <v>1287</v>
      </c>
      <c r="G10" s="3">
        <v>3.7900000000000003E-2</v>
      </c>
      <c r="H10">
        <v>3000</v>
      </c>
      <c r="I10">
        <v>224</v>
      </c>
      <c r="J10">
        <v>1750</v>
      </c>
      <c r="K10">
        <v>500</v>
      </c>
      <c r="L10">
        <f t="shared" si="0"/>
        <v>463</v>
      </c>
      <c r="M10"/>
      <c r="N10" t="s">
        <v>47</v>
      </c>
      <c r="O10" t="s">
        <v>54</v>
      </c>
      <c r="P10">
        <v>3000</v>
      </c>
      <c r="Q10"/>
      <c r="R10">
        <f t="shared" si="1"/>
        <v>7.7286389008158007</v>
      </c>
      <c r="S10">
        <f t="shared" si="2"/>
        <v>49580</v>
      </c>
      <c r="T10">
        <f t="shared" si="3"/>
        <v>7061.5280000000002</v>
      </c>
      <c r="U10">
        <f t="shared" si="4"/>
        <v>10938.472</v>
      </c>
      <c r="V10">
        <f t="shared" si="5"/>
        <v>11.09047619047619</v>
      </c>
      <c r="W10">
        <f t="shared" si="6"/>
        <v>0.22062267043162564</v>
      </c>
      <c r="X10"/>
      <c r="Y10"/>
      <c r="Z10"/>
    </row>
    <row r="11" spans="1:26" x14ac:dyDescent="0.3">
      <c r="E11">
        <v>0.2</v>
      </c>
      <c r="G11" s="3">
        <v>3.7900000000000003E-2</v>
      </c>
      <c r="H11">
        <v>3000</v>
      </c>
      <c r="L11">
        <f t="shared" si="0"/>
        <v>0</v>
      </c>
      <c r="P11">
        <v>3000</v>
      </c>
      <c r="R11" t="e">
        <f t="shared" si="1"/>
        <v>#DIV/0!</v>
      </c>
      <c r="S11">
        <f t="shared" si="2"/>
        <v>3000</v>
      </c>
      <c r="T11">
        <f t="shared" si="3"/>
        <v>0</v>
      </c>
      <c r="U11">
        <f t="shared" si="4"/>
        <v>-3000</v>
      </c>
      <c r="V11" t="e">
        <f t="shared" si="5"/>
        <v>#DIV/0!</v>
      </c>
      <c r="W11">
        <f t="shared" si="6"/>
        <v>-1</v>
      </c>
    </row>
    <row r="12" spans="1:26" x14ac:dyDescent="0.3">
      <c r="A12" t="s">
        <v>64</v>
      </c>
      <c r="B12" s="2" t="s">
        <v>65</v>
      </c>
      <c r="D12" s="1">
        <v>259000</v>
      </c>
      <c r="E12">
        <v>0.2</v>
      </c>
      <c r="F12" s="1">
        <v>1455</v>
      </c>
      <c r="G12" s="3">
        <v>3.7900000000000003E-2</v>
      </c>
      <c r="H12">
        <v>3000</v>
      </c>
      <c r="I12">
        <v>437</v>
      </c>
      <c r="J12">
        <v>2150</v>
      </c>
      <c r="K12">
        <v>1500</v>
      </c>
      <c r="L12">
        <f t="shared" si="0"/>
        <v>695</v>
      </c>
      <c r="N12" t="s">
        <v>74</v>
      </c>
      <c r="P12">
        <v>3000</v>
      </c>
      <c r="R12">
        <f t="shared" si="1"/>
        <v>8.8030888030888033</v>
      </c>
      <c r="S12">
        <f t="shared" si="2"/>
        <v>54800</v>
      </c>
      <c r="T12">
        <f t="shared" si="3"/>
        <v>7852.880000000001</v>
      </c>
      <c r="U12">
        <f t="shared" si="4"/>
        <v>14947.119999999999</v>
      </c>
      <c r="V12">
        <f t="shared" si="5"/>
        <v>10.038759689922481</v>
      </c>
      <c r="W12">
        <f t="shared" si="6"/>
        <v>0.27275766423357661</v>
      </c>
      <c r="X12" t="s">
        <v>68</v>
      </c>
    </row>
    <row r="13" spans="1:26" x14ac:dyDescent="0.3">
      <c r="A13" t="s">
        <v>67</v>
      </c>
      <c r="B13" s="2" t="s">
        <v>66</v>
      </c>
      <c r="D13" s="1">
        <v>249500</v>
      </c>
      <c r="E13">
        <v>0.2</v>
      </c>
      <c r="F13" s="1">
        <v>1444</v>
      </c>
      <c r="G13" s="3">
        <v>3.7900000000000003E-2</v>
      </c>
      <c r="H13">
        <v>3000</v>
      </c>
      <c r="I13">
        <v>437</v>
      </c>
      <c r="J13">
        <v>2150</v>
      </c>
      <c r="K13">
        <v>1575</v>
      </c>
      <c r="L13">
        <f t="shared" si="0"/>
        <v>706</v>
      </c>
      <c r="N13" t="s">
        <v>74</v>
      </c>
      <c r="P13">
        <v>3000</v>
      </c>
      <c r="R13">
        <f t="shared" si="1"/>
        <v>9.1382765531062127</v>
      </c>
      <c r="S13">
        <f t="shared" si="2"/>
        <v>52900</v>
      </c>
      <c r="T13">
        <f t="shared" si="3"/>
        <v>7564.8400000000011</v>
      </c>
      <c r="U13">
        <f t="shared" si="4"/>
        <v>15235.16</v>
      </c>
      <c r="V13">
        <f t="shared" si="5"/>
        <v>9.670542635658915</v>
      </c>
      <c r="W13">
        <f t="shared" si="6"/>
        <v>0.28799924385633269</v>
      </c>
      <c r="X13" t="s">
        <v>68</v>
      </c>
    </row>
    <row r="14" spans="1:26" x14ac:dyDescent="0.3">
      <c r="A14" t="s">
        <v>70</v>
      </c>
      <c r="B14" s="2" t="s">
        <v>69</v>
      </c>
      <c r="D14" s="1">
        <v>286733</v>
      </c>
      <c r="E14">
        <v>0.2</v>
      </c>
      <c r="F14" s="1">
        <v>1540</v>
      </c>
      <c r="G14" s="3">
        <v>3.7900000000000003E-2</v>
      </c>
      <c r="H14">
        <v>3000</v>
      </c>
      <c r="I14">
        <v>427</v>
      </c>
      <c r="J14">
        <v>2250</v>
      </c>
      <c r="L14">
        <f t="shared" si="0"/>
        <v>710</v>
      </c>
      <c r="N14" t="s">
        <v>74</v>
      </c>
      <c r="P14">
        <v>3000</v>
      </c>
      <c r="R14">
        <f t="shared" si="1"/>
        <v>8.3701562080402319</v>
      </c>
      <c r="S14">
        <f t="shared" si="2"/>
        <v>60346.600000000006</v>
      </c>
      <c r="T14">
        <f t="shared" si="3"/>
        <v>8693.744560000001</v>
      </c>
      <c r="U14">
        <f t="shared" si="4"/>
        <v>15306.255439999999</v>
      </c>
      <c r="V14">
        <f t="shared" si="5"/>
        <v>10.61974074074074</v>
      </c>
      <c r="W14">
        <f t="shared" si="6"/>
        <v>0.25363906897820254</v>
      </c>
      <c r="X14" t="s">
        <v>73</v>
      </c>
    </row>
    <row r="15" spans="1:26" x14ac:dyDescent="0.3">
      <c r="A15" t="s">
        <v>72</v>
      </c>
      <c r="B15" s="2" t="s">
        <v>71</v>
      </c>
      <c r="D15" s="1">
        <v>263169</v>
      </c>
      <c r="E15">
        <v>0.2</v>
      </c>
      <c r="F15" s="1">
        <v>1513</v>
      </c>
      <c r="G15" s="3">
        <v>3.7900000000000003E-2</v>
      </c>
      <c r="H15">
        <v>3000</v>
      </c>
      <c r="I15">
        <v>447</v>
      </c>
      <c r="J15">
        <v>2000</v>
      </c>
      <c r="L15">
        <f t="shared" si="0"/>
        <v>487</v>
      </c>
      <c r="N15" t="s">
        <v>74</v>
      </c>
      <c r="P15">
        <v>3000</v>
      </c>
      <c r="R15">
        <f t="shared" si="1"/>
        <v>7.9796632582105032</v>
      </c>
      <c r="S15">
        <f t="shared" si="2"/>
        <v>55633.8</v>
      </c>
      <c r="T15">
        <f t="shared" si="3"/>
        <v>7979.2840800000013</v>
      </c>
      <c r="U15">
        <f t="shared" si="4"/>
        <v>13020.715919999999</v>
      </c>
      <c r="V15">
        <f t="shared" si="5"/>
        <v>10.965375</v>
      </c>
      <c r="W15">
        <f t="shared" si="6"/>
        <v>0.23404326003257009</v>
      </c>
      <c r="X15" t="s">
        <v>73</v>
      </c>
    </row>
    <row r="16" spans="1:26" x14ac:dyDescent="0.3">
      <c r="A16" t="s">
        <v>76</v>
      </c>
      <c r="B16" t="s">
        <v>75</v>
      </c>
      <c r="D16" s="1">
        <v>231338</v>
      </c>
      <c r="E16">
        <v>0.2</v>
      </c>
      <c r="F16" s="1">
        <v>1372</v>
      </c>
      <c r="G16" s="3">
        <v>3.7900000000000003E-2</v>
      </c>
      <c r="H16">
        <v>3000</v>
      </c>
      <c r="I16">
        <v>447</v>
      </c>
      <c r="J16">
        <v>2000</v>
      </c>
      <c r="L16">
        <f t="shared" si="0"/>
        <v>628</v>
      </c>
      <c r="N16" t="s">
        <v>74</v>
      </c>
      <c r="P16">
        <v>3000</v>
      </c>
      <c r="R16">
        <f t="shared" si="1"/>
        <v>9.0776266761189248</v>
      </c>
      <c r="S16">
        <f t="shared" si="2"/>
        <v>49267.600000000006</v>
      </c>
      <c r="T16">
        <f t="shared" si="3"/>
        <v>7014.1681600000002</v>
      </c>
      <c r="U16">
        <f t="shared" si="4"/>
        <v>13985.831839999999</v>
      </c>
      <c r="V16">
        <f t="shared" si="5"/>
        <v>9.6390833333333337</v>
      </c>
      <c r="W16">
        <f t="shared" si="6"/>
        <v>0.28387483538877473</v>
      </c>
      <c r="X16" t="s">
        <v>77</v>
      </c>
    </row>
    <row r="17" spans="1:24" x14ac:dyDescent="0.3">
      <c r="A17" t="s">
        <v>79</v>
      </c>
      <c r="B17" t="s">
        <v>78</v>
      </c>
      <c r="D17" s="1">
        <v>336000</v>
      </c>
      <c r="E17">
        <v>0.2</v>
      </c>
      <c r="F17" s="1">
        <v>1924</v>
      </c>
      <c r="G17" s="3">
        <v>3.7900000000000003E-2</v>
      </c>
      <c r="H17">
        <v>3000</v>
      </c>
      <c r="I17">
        <v>447</v>
      </c>
      <c r="J17">
        <v>2300</v>
      </c>
      <c r="L17">
        <f t="shared" si="0"/>
        <v>376</v>
      </c>
      <c r="N17" t="s">
        <v>74</v>
      </c>
      <c r="P17">
        <v>3000</v>
      </c>
      <c r="R17">
        <f t="shared" si="1"/>
        <v>7.3214285714285712</v>
      </c>
      <c r="S17">
        <f t="shared" si="2"/>
        <v>70200</v>
      </c>
      <c r="T17">
        <f t="shared" si="3"/>
        <v>10187.52</v>
      </c>
      <c r="U17">
        <f t="shared" si="4"/>
        <v>14412.48</v>
      </c>
      <c r="V17">
        <f t="shared" si="5"/>
        <v>12.173913043478262</v>
      </c>
      <c r="W17">
        <f t="shared" si="6"/>
        <v>0.2053059829059829</v>
      </c>
      <c r="X17" t="s">
        <v>80</v>
      </c>
    </row>
    <row r="18" spans="1:24" x14ac:dyDescent="0.3">
      <c r="A18" t="s">
        <v>82</v>
      </c>
      <c r="B18" t="s">
        <v>81</v>
      </c>
      <c r="D18" s="1">
        <v>284000</v>
      </c>
      <c r="E18">
        <v>0.2</v>
      </c>
      <c r="F18" s="1">
        <v>1589</v>
      </c>
      <c r="G18" s="3">
        <v>3.7900000000000003E-2</v>
      </c>
      <c r="H18">
        <v>3000</v>
      </c>
      <c r="I18">
        <v>5210</v>
      </c>
      <c r="J18">
        <v>2200</v>
      </c>
      <c r="L18">
        <f t="shared" si="0"/>
        <v>611</v>
      </c>
      <c r="N18" t="s">
        <v>83</v>
      </c>
      <c r="P18">
        <v>3000</v>
      </c>
      <c r="R18">
        <f t="shared" si="1"/>
        <v>8.23943661971831</v>
      </c>
      <c r="S18">
        <f t="shared" si="2"/>
        <v>59800</v>
      </c>
      <c r="T18">
        <f t="shared" si="3"/>
        <v>8610.880000000001</v>
      </c>
      <c r="U18">
        <f t="shared" si="4"/>
        <v>14789.119999999999</v>
      </c>
      <c r="V18">
        <f t="shared" si="5"/>
        <v>10.757575757575758</v>
      </c>
      <c r="W18">
        <f t="shared" si="6"/>
        <v>0.2473096989966555</v>
      </c>
      <c r="X18" t="s">
        <v>84</v>
      </c>
    </row>
    <row r="19" spans="1:24" x14ac:dyDescent="0.3">
      <c r="A19" t="s">
        <v>85</v>
      </c>
      <c r="B19" t="s">
        <v>86</v>
      </c>
      <c r="D19">
        <v>281990</v>
      </c>
      <c r="E19">
        <v>0.2</v>
      </c>
      <c r="F19" s="1">
        <v>1577</v>
      </c>
      <c r="G19" s="3">
        <v>3.7900000000000003E-2</v>
      </c>
      <c r="H19">
        <v>3000</v>
      </c>
      <c r="I19">
        <v>5210</v>
      </c>
      <c r="J19">
        <v>2300</v>
      </c>
      <c r="L19">
        <f t="shared" si="0"/>
        <v>723</v>
      </c>
      <c r="N19" t="s">
        <v>83</v>
      </c>
      <c r="P19">
        <v>3000</v>
      </c>
      <c r="R19">
        <f t="shared" si="1"/>
        <v>8.7237136068654912</v>
      </c>
      <c r="S19">
        <f t="shared" si="2"/>
        <v>59398</v>
      </c>
      <c r="T19">
        <f t="shared" si="3"/>
        <v>8549.9368000000013</v>
      </c>
      <c r="U19">
        <f t="shared" si="4"/>
        <v>16050.063199999999</v>
      </c>
      <c r="V19">
        <f t="shared" si="5"/>
        <v>10.217028985507246</v>
      </c>
      <c r="W19">
        <f t="shared" si="6"/>
        <v>0.27021218222835786</v>
      </c>
      <c r="X19" t="s">
        <v>73</v>
      </c>
    </row>
    <row r="20" spans="1:24" x14ac:dyDescent="0.3">
      <c r="A20" t="s">
        <v>87</v>
      </c>
      <c r="B20" t="s">
        <v>88</v>
      </c>
      <c r="D20" s="1">
        <v>249900</v>
      </c>
      <c r="E20">
        <v>0.2</v>
      </c>
      <c r="F20" s="1">
        <v>1491</v>
      </c>
      <c r="G20" s="3">
        <v>3.7900000000000003E-2</v>
      </c>
      <c r="H20">
        <v>3000</v>
      </c>
      <c r="I20">
        <v>5410</v>
      </c>
      <c r="J20">
        <v>1850</v>
      </c>
      <c r="L20">
        <f t="shared" si="0"/>
        <v>359</v>
      </c>
      <c r="N20" t="s">
        <v>83</v>
      </c>
      <c r="P20">
        <v>3000</v>
      </c>
      <c r="R20">
        <f t="shared" si="1"/>
        <v>7.6830732292917165</v>
      </c>
      <c r="S20">
        <f t="shared" si="2"/>
        <v>52980</v>
      </c>
      <c r="T20">
        <f t="shared" si="3"/>
        <v>7576.9680000000008</v>
      </c>
      <c r="U20">
        <f t="shared" si="4"/>
        <v>11623.031999999999</v>
      </c>
      <c r="V20">
        <f t="shared" si="5"/>
        <v>11.256756756756756</v>
      </c>
      <c r="W20">
        <f t="shared" si="6"/>
        <v>0.21938527746319364</v>
      </c>
      <c r="X20" t="s">
        <v>89</v>
      </c>
    </row>
    <row r="21" spans="1:24" x14ac:dyDescent="0.3">
      <c r="A21" t="s">
        <v>91</v>
      </c>
      <c r="B21" t="s">
        <v>90</v>
      </c>
      <c r="D21" s="1">
        <v>225490</v>
      </c>
      <c r="E21">
        <v>0.2</v>
      </c>
      <c r="F21" s="1">
        <v>1192</v>
      </c>
      <c r="G21" s="3">
        <v>3.7900000000000003E-2</v>
      </c>
      <c r="H21">
        <v>3000</v>
      </c>
      <c r="I21">
        <v>645</v>
      </c>
      <c r="J21">
        <v>1500</v>
      </c>
      <c r="K21">
        <v>1500</v>
      </c>
      <c r="L21">
        <f t="shared" si="0"/>
        <v>308</v>
      </c>
      <c r="N21" t="s">
        <v>92</v>
      </c>
      <c r="P21">
        <v>3000</v>
      </c>
      <c r="R21">
        <f t="shared" si="1"/>
        <v>6.6521796975475631</v>
      </c>
      <c r="S21">
        <f t="shared" si="2"/>
        <v>48098</v>
      </c>
      <c r="T21">
        <f t="shared" si="3"/>
        <v>6836.8568000000005</v>
      </c>
      <c r="U21">
        <f t="shared" si="4"/>
        <v>8163.1431999999995</v>
      </c>
      <c r="V21">
        <f t="shared" si="5"/>
        <v>12.527222222222223</v>
      </c>
      <c r="W21">
        <f t="shared" si="6"/>
        <v>0.16971897376190276</v>
      </c>
      <c r="X21" t="s">
        <v>95</v>
      </c>
    </row>
    <row r="22" spans="1:24" x14ac:dyDescent="0.3">
      <c r="A22" t="s">
        <v>94</v>
      </c>
      <c r="B22" t="s">
        <v>93</v>
      </c>
      <c r="D22">
        <v>281990</v>
      </c>
      <c r="E22">
        <v>0.2</v>
      </c>
      <c r="F22" s="1">
        <v>1578</v>
      </c>
      <c r="G22" s="3">
        <v>3.7900000000000003E-2</v>
      </c>
      <c r="H22">
        <v>3000</v>
      </c>
      <c r="I22" t="s">
        <v>96</v>
      </c>
      <c r="J22">
        <v>2150</v>
      </c>
      <c r="L22">
        <f t="shared" si="0"/>
        <v>572</v>
      </c>
      <c r="N22" t="s">
        <v>83</v>
      </c>
      <c r="P22">
        <v>3000</v>
      </c>
      <c r="R22">
        <f t="shared" si="1"/>
        <v>8.0853930990460654</v>
      </c>
      <c r="S22">
        <f t="shared" si="2"/>
        <v>59398</v>
      </c>
      <c r="T22">
        <f t="shared" si="3"/>
        <v>8549.9368000000013</v>
      </c>
      <c r="U22">
        <f t="shared" si="4"/>
        <v>14250.063199999999</v>
      </c>
      <c r="V22">
        <f t="shared" si="5"/>
        <v>10.92984496124031</v>
      </c>
      <c r="W22">
        <f t="shared" si="6"/>
        <v>0.23990813158692209</v>
      </c>
    </row>
    <row r="23" spans="1:24" x14ac:dyDescent="0.3">
      <c r="A23" t="s">
        <v>98</v>
      </c>
      <c r="B23" t="s">
        <v>97</v>
      </c>
      <c r="D23" s="1">
        <v>285000</v>
      </c>
      <c r="E23">
        <v>0.2</v>
      </c>
      <c r="F23" s="1">
        <v>1681</v>
      </c>
      <c r="G23" s="3">
        <v>3.7900000000000003E-2</v>
      </c>
      <c r="H23">
        <v>3000</v>
      </c>
      <c r="I23" t="s">
        <v>99</v>
      </c>
      <c r="J23">
        <v>2300</v>
      </c>
      <c r="L23">
        <f t="shared" si="0"/>
        <v>619</v>
      </c>
      <c r="N23" t="s">
        <v>74</v>
      </c>
      <c r="P23">
        <v>3000</v>
      </c>
      <c r="R23">
        <f t="shared" si="1"/>
        <v>8.6315789473684212</v>
      </c>
      <c r="S23">
        <f t="shared" si="2"/>
        <v>60000</v>
      </c>
      <c r="T23">
        <f t="shared" si="3"/>
        <v>8641.2000000000007</v>
      </c>
      <c r="U23">
        <f t="shared" si="4"/>
        <v>15958.8</v>
      </c>
      <c r="V23">
        <f t="shared" si="5"/>
        <v>10.326086956521738</v>
      </c>
      <c r="W23">
        <f t="shared" si="6"/>
        <v>0.26597999999999999</v>
      </c>
      <c r="X23" t="s">
        <v>100</v>
      </c>
    </row>
    <row r="24" spans="1:24" x14ac:dyDescent="0.3">
      <c r="A24" t="s">
        <v>102</v>
      </c>
      <c r="B24" t="s">
        <v>101</v>
      </c>
      <c r="D24" s="1">
        <v>286257</v>
      </c>
      <c r="E24">
        <v>0.2</v>
      </c>
      <c r="F24" s="1">
        <v>1624</v>
      </c>
      <c r="G24" s="3">
        <v>3.7900000000000003E-2</v>
      </c>
      <c r="H24">
        <v>3000</v>
      </c>
      <c r="I24" t="s">
        <v>103</v>
      </c>
      <c r="J24">
        <v>2100</v>
      </c>
      <c r="K24">
        <v>1750</v>
      </c>
      <c r="L24">
        <f t="shared" si="0"/>
        <v>476</v>
      </c>
      <c r="N24" t="s">
        <v>104</v>
      </c>
      <c r="P24">
        <v>3000</v>
      </c>
      <c r="R24">
        <f t="shared" si="1"/>
        <v>7.7552688667875369</v>
      </c>
      <c r="S24">
        <f t="shared" si="2"/>
        <v>60251.4</v>
      </c>
      <c r="T24">
        <f t="shared" si="3"/>
        <v>8679.3122400000011</v>
      </c>
      <c r="U24">
        <f t="shared" si="4"/>
        <v>13520.687759999999</v>
      </c>
      <c r="V24">
        <f t="shared" si="5"/>
        <v>11.359404761904761</v>
      </c>
      <c r="W24">
        <f t="shared" si="6"/>
        <v>0.22440454097332177</v>
      </c>
      <c r="X24" t="s">
        <v>105</v>
      </c>
    </row>
    <row r="25" spans="1:24" x14ac:dyDescent="0.3">
      <c r="A25" t="s">
        <v>107</v>
      </c>
      <c r="B25" t="s">
        <v>106</v>
      </c>
      <c r="D25" s="1">
        <v>291990</v>
      </c>
      <c r="E25">
        <v>0.2</v>
      </c>
      <c r="F25" s="1">
        <v>1794</v>
      </c>
      <c r="G25" s="3">
        <v>3.7900000000000003E-2</v>
      </c>
      <c r="H25">
        <v>3000</v>
      </c>
      <c r="I25">
        <v>224</v>
      </c>
      <c r="J25">
        <v>2100</v>
      </c>
      <c r="L25">
        <f t="shared" si="0"/>
        <v>306</v>
      </c>
      <c r="N25" t="s">
        <v>108</v>
      </c>
      <c r="P25">
        <v>3000</v>
      </c>
      <c r="R25">
        <f t="shared" si="1"/>
        <v>7.6030001027432448</v>
      </c>
      <c r="S25">
        <f t="shared" si="2"/>
        <v>61398</v>
      </c>
      <c r="T25">
        <f t="shared" si="3"/>
        <v>8853.1368000000002</v>
      </c>
      <c r="U25">
        <f t="shared" si="4"/>
        <v>13346.8632</v>
      </c>
      <c r="V25">
        <f t="shared" si="5"/>
        <v>11.586904761904762</v>
      </c>
      <c r="W25">
        <f t="shared" si="6"/>
        <v>0.21738270301964233</v>
      </c>
      <c r="X25" t="s">
        <v>109</v>
      </c>
    </row>
    <row r="26" spans="1:24" x14ac:dyDescent="0.3">
      <c r="A26" t="s">
        <v>110</v>
      </c>
      <c r="B26" t="s">
        <v>111</v>
      </c>
      <c r="D26" s="1">
        <v>296452</v>
      </c>
      <c r="E26">
        <v>0.2</v>
      </c>
      <c r="F26" s="1"/>
      <c r="G26" s="3">
        <v>3.7900000000000003E-2</v>
      </c>
      <c r="H26">
        <v>3000</v>
      </c>
      <c r="I26">
        <v>224</v>
      </c>
      <c r="J26">
        <v>2150</v>
      </c>
      <c r="L26">
        <f t="shared" si="0"/>
        <v>2150</v>
      </c>
      <c r="N26" t="s">
        <v>108</v>
      </c>
      <c r="P26">
        <v>3000</v>
      </c>
      <c r="R26">
        <f t="shared" si="1"/>
        <v>7.6909584013600849</v>
      </c>
      <c r="S26">
        <f t="shared" si="2"/>
        <v>62290.400000000001</v>
      </c>
      <c r="T26">
        <f t="shared" si="3"/>
        <v>8988.4246400000011</v>
      </c>
      <c r="U26">
        <f t="shared" si="4"/>
        <v>13811.575359999999</v>
      </c>
      <c r="V26">
        <f t="shared" si="5"/>
        <v>11.490387596899225</v>
      </c>
      <c r="W26">
        <f t="shared" si="6"/>
        <v>0.22172879544841578</v>
      </c>
      <c r="X26" t="s">
        <v>112</v>
      </c>
    </row>
    <row r="27" spans="1:24" x14ac:dyDescent="0.3">
      <c r="E27">
        <v>0.2</v>
      </c>
      <c r="F27" s="1"/>
      <c r="G27" s="3">
        <v>3.7900000000000003E-2</v>
      </c>
      <c r="H27">
        <v>3000</v>
      </c>
      <c r="L27">
        <f t="shared" si="0"/>
        <v>0</v>
      </c>
      <c r="P27">
        <v>3000</v>
      </c>
      <c r="R27" t="e">
        <f t="shared" si="1"/>
        <v>#DIV/0!</v>
      </c>
      <c r="S27">
        <f t="shared" si="2"/>
        <v>3000</v>
      </c>
      <c r="T27">
        <f t="shared" si="3"/>
        <v>0</v>
      </c>
      <c r="U27">
        <f t="shared" si="4"/>
        <v>-3000</v>
      </c>
      <c r="V27" t="e">
        <f t="shared" si="5"/>
        <v>#DIV/0!</v>
      </c>
      <c r="W27">
        <f t="shared" si="6"/>
        <v>-1</v>
      </c>
    </row>
    <row r="28" spans="1:24" x14ac:dyDescent="0.3">
      <c r="E28">
        <v>0.2</v>
      </c>
      <c r="F28" s="1"/>
      <c r="G28" s="3">
        <v>3.7900000000000003E-2</v>
      </c>
      <c r="H28">
        <v>3000</v>
      </c>
      <c r="L28">
        <f t="shared" si="0"/>
        <v>0</v>
      </c>
      <c r="P28">
        <v>3000</v>
      </c>
      <c r="R28" t="e">
        <f t="shared" si="1"/>
        <v>#DIV/0!</v>
      </c>
      <c r="S28">
        <f t="shared" si="2"/>
        <v>3000</v>
      </c>
      <c r="T28">
        <f t="shared" si="3"/>
        <v>0</v>
      </c>
      <c r="U28">
        <f t="shared" si="4"/>
        <v>-3000</v>
      </c>
      <c r="V28" t="e">
        <f t="shared" si="5"/>
        <v>#DIV/0!</v>
      </c>
      <c r="W28">
        <f t="shared" si="6"/>
        <v>-1</v>
      </c>
    </row>
    <row r="29" spans="1:24" x14ac:dyDescent="0.3">
      <c r="E29">
        <v>0.2</v>
      </c>
      <c r="F29" s="1"/>
      <c r="G29" s="3">
        <v>3.7900000000000003E-2</v>
      </c>
      <c r="H29">
        <v>3000</v>
      </c>
      <c r="L29">
        <f t="shared" si="0"/>
        <v>0</v>
      </c>
      <c r="P29">
        <v>3000</v>
      </c>
      <c r="R29" t="e">
        <f t="shared" si="1"/>
        <v>#DIV/0!</v>
      </c>
      <c r="S29">
        <f t="shared" si="2"/>
        <v>3000</v>
      </c>
      <c r="T29">
        <f t="shared" si="3"/>
        <v>0</v>
      </c>
      <c r="U29">
        <f t="shared" si="4"/>
        <v>-3000</v>
      </c>
      <c r="V29" t="e">
        <f t="shared" si="5"/>
        <v>#DIV/0!</v>
      </c>
      <c r="W29">
        <f t="shared" si="6"/>
        <v>-1</v>
      </c>
    </row>
    <row r="30" spans="1:24" x14ac:dyDescent="0.3">
      <c r="E30">
        <v>0.2</v>
      </c>
      <c r="F30" s="1"/>
      <c r="G30" s="3">
        <v>3.7900000000000003E-2</v>
      </c>
      <c r="H30">
        <v>3000</v>
      </c>
      <c r="L30">
        <f t="shared" si="0"/>
        <v>0</v>
      </c>
      <c r="P30">
        <v>3000</v>
      </c>
      <c r="R30" t="e">
        <f t="shared" si="1"/>
        <v>#DIV/0!</v>
      </c>
      <c r="S30">
        <f t="shared" si="2"/>
        <v>3000</v>
      </c>
      <c r="T30">
        <f t="shared" si="3"/>
        <v>0</v>
      </c>
      <c r="U30">
        <f t="shared" si="4"/>
        <v>-3000</v>
      </c>
      <c r="V30" t="e">
        <f t="shared" si="5"/>
        <v>#DIV/0!</v>
      </c>
      <c r="W30">
        <f t="shared" si="6"/>
        <v>-1</v>
      </c>
    </row>
    <row r="31" spans="1:24" x14ac:dyDescent="0.3">
      <c r="E31">
        <v>0.2</v>
      </c>
      <c r="F31" s="1"/>
      <c r="G31" s="3">
        <v>3.7900000000000003E-2</v>
      </c>
      <c r="H31">
        <v>3000</v>
      </c>
      <c r="L31">
        <f t="shared" si="0"/>
        <v>0</v>
      </c>
      <c r="P31">
        <v>3000</v>
      </c>
      <c r="R31" t="e">
        <f t="shared" si="1"/>
        <v>#DIV/0!</v>
      </c>
      <c r="S31">
        <f t="shared" si="2"/>
        <v>3000</v>
      </c>
      <c r="T31">
        <f t="shared" si="3"/>
        <v>0</v>
      </c>
      <c r="U31">
        <f t="shared" si="4"/>
        <v>-3000</v>
      </c>
      <c r="V31" t="e">
        <f t="shared" si="5"/>
        <v>#DIV/0!</v>
      </c>
      <c r="W31">
        <f t="shared" si="6"/>
        <v>-1</v>
      </c>
    </row>
    <row r="32" spans="1:24" x14ac:dyDescent="0.3">
      <c r="F32" s="1"/>
      <c r="G32" s="3">
        <v>3.7900000000000003E-2</v>
      </c>
      <c r="H32">
        <v>3000</v>
      </c>
      <c r="L32">
        <f t="shared" si="0"/>
        <v>0</v>
      </c>
      <c r="P32">
        <v>3000</v>
      </c>
      <c r="R32" t="e">
        <f t="shared" si="1"/>
        <v>#DIV/0!</v>
      </c>
      <c r="S32">
        <f t="shared" si="2"/>
        <v>3000</v>
      </c>
      <c r="T32">
        <f t="shared" si="3"/>
        <v>0</v>
      </c>
      <c r="U32">
        <f t="shared" si="4"/>
        <v>-3000</v>
      </c>
      <c r="V32" t="e">
        <f t="shared" si="5"/>
        <v>#DIV/0!</v>
      </c>
      <c r="W32">
        <f t="shared" si="6"/>
        <v>-1</v>
      </c>
    </row>
    <row r="33" spans="1:26" x14ac:dyDescent="0.3">
      <c r="F33" s="1"/>
      <c r="G33" s="3">
        <v>3.7900000000000003E-2</v>
      </c>
      <c r="H33">
        <v>3000</v>
      </c>
      <c r="L33">
        <f t="shared" si="0"/>
        <v>0</v>
      </c>
      <c r="P33">
        <v>3000</v>
      </c>
      <c r="R33" t="e">
        <f t="shared" si="1"/>
        <v>#DIV/0!</v>
      </c>
      <c r="S33">
        <f t="shared" si="2"/>
        <v>3000</v>
      </c>
      <c r="T33">
        <f t="shared" si="3"/>
        <v>0</v>
      </c>
      <c r="U33">
        <f t="shared" si="4"/>
        <v>-3000</v>
      </c>
      <c r="V33" t="e">
        <f t="shared" si="5"/>
        <v>#DIV/0!</v>
      </c>
      <c r="W33">
        <f t="shared" si="6"/>
        <v>-1</v>
      </c>
    </row>
    <row r="34" spans="1:26" x14ac:dyDescent="0.3">
      <c r="F34" s="1"/>
      <c r="G34" s="3">
        <v>3.7900000000000003E-2</v>
      </c>
      <c r="H34">
        <v>3000</v>
      </c>
      <c r="L34">
        <f t="shared" si="0"/>
        <v>0</v>
      </c>
      <c r="P34">
        <v>3000</v>
      </c>
      <c r="R34" t="e">
        <f t="shared" si="1"/>
        <v>#DIV/0!</v>
      </c>
      <c r="S34">
        <f t="shared" si="2"/>
        <v>3000</v>
      </c>
      <c r="T34">
        <f t="shared" si="3"/>
        <v>0</v>
      </c>
      <c r="U34">
        <f t="shared" si="4"/>
        <v>-3000</v>
      </c>
      <c r="V34" t="e">
        <f t="shared" si="5"/>
        <v>#DIV/0!</v>
      </c>
      <c r="W34">
        <f t="shared" si="6"/>
        <v>-1</v>
      </c>
    </row>
    <row r="35" spans="1:26" x14ac:dyDescent="0.3">
      <c r="F35" s="1"/>
      <c r="G35" s="3">
        <v>3.7900000000000003E-2</v>
      </c>
      <c r="H35">
        <v>3000</v>
      </c>
      <c r="L35">
        <f t="shared" si="0"/>
        <v>0</v>
      </c>
      <c r="P35">
        <v>3000</v>
      </c>
      <c r="R35" t="e">
        <f t="shared" si="1"/>
        <v>#DIV/0!</v>
      </c>
      <c r="S35">
        <f t="shared" si="2"/>
        <v>3000</v>
      </c>
      <c r="T35">
        <f t="shared" si="3"/>
        <v>0</v>
      </c>
      <c r="U35">
        <f t="shared" si="4"/>
        <v>-3000</v>
      </c>
      <c r="V35" t="e">
        <f t="shared" si="5"/>
        <v>#DIV/0!</v>
      </c>
      <c r="W35">
        <f t="shared" si="6"/>
        <v>-1</v>
      </c>
    </row>
    <row r="36" spans="1:26" x14ac:dyDescent="0.3">
      <c r="F36" s="1"/>
      <c r="G36" s="3">
        <v>3.7900000000000003E-2</v>
      </c>
      <c r="H36">
        <v>3000</v>
      </c>
      <c r="L36">
        <f t="shared" si="0"/>
        <v>0</v>
      </c>
      <c r="P36">
        <v>3000</v>
      </c>
      <c r="R36" t="e">
        <f t="shared" si="1"/>
        <v>#DIV/0!</v>
      </c>
      <c r="S36">
        <f t="shared" si="2"/>
        <v>3000</v>
      </c>
      <c r="T36">
        <f t="shared" si="3"/>
        <v>0</v>
      </c>
      <c r="U36">
        <f t="shared" si="4"/>
        <v>-3000</v>
      </c>
      <c r="V36" t="e">
        <f t="shared" si="5"/>
        <v>#DIV/0!</v>
      </c>
      <c r="W36">
        <f t="shared" si="6"/>
        <v>-1</v>
      </c>
    </row>
    <row r="37" spans="1:26" x14ac:dyDescent="0.3">
      <c r="F37" s="1"/>
      <c r="G37" s="3">
        <v>3.7900000000000003E-2</v>
      </c>
      <c r="H37">
        <v>3000</v>
      </c>
      <c r="L37">
        <f t="shared" si="0"/>
        <v>0</v>
      </c>
      <c r="P37">
        <v>3000</v>
      </c>
      <c r="R37" t="e">
        <f t="shared" si="1"/>
        <v>#DIV/0!</v>
      </c>
      <c r="S37">
        <f t="shared" si="2"/>
        <v>3000</v>
      </c>
      <c r="T37">
        <f t="shared" si="3"/>
        <v>0</v>
      </c>
      <c r="U37">
        <f t="shared" si="4"/>
        <v>-3000</v>
      </c>
      <c r="V37" t="e">
        <f t="shared" si="5"/>
        <v>#DIV/0!</v>
      </c>
      <c r="W37">
        <f t="shared" si="6"/>
        <v>-1</v>
      </c>
    </row>
    <row r="38" spans="1:26" x14ac:dyDescent="0.3">
      <c r="F38" s="1"/>
      <c r="G38" s="3">
        <v>3.7900000000000003E-2</v>
      </c>
      <c r="H38">
        <v>3000</v>
      </c>
      <c r="L38">
        <f t="shared" si="0"/>
        <v>0</v>
      </c>
      <c r="R38" t="e">
        <f t="shared" si="1"/>
        <v>#DIV/0!</v>
      </c>
      <c r="S38">
        <f t="shared" si="2"/>
        <v>3000</v>
      </c>
      <c r="T38">
        <f t="shared" si="3"/>
        <v>0</v>
      </c>
      <c r="U38">
        <f t="shared" si="4"/>
        <v>0</v>
      </c>
      <c r="V38" t="e">
        <f t="shared" si="5"/>
        <v>#DIV/0!</v>
      </c>
      <c r="W38">
        <f t="shared" si="6"/>
        <v>0</v>
      </c>
    </row>
    <row r="39" spans="1:26" s="8" customFormat="1" x14ac:dyDescent="0.3">
      <c r="A39" t="s">
        <v>20</v>
      </c>
      <c r="B39"/>
      <c r="C39"/>
      <c r="D39"/>
      <c r="E39">
        <v>0.2</v>
      </c>
      <c r="F39"/>
      <c r="G39" s="3">
        <v>3.7900000000000003E-2</v>
      </c>
      <c r="H39">
        <v>3000</v>
      </c>
      <c r="I39"/>
      <c r="J39"/>
      <c r="K39"/>
      <c r="L39">
        <f t="shared" si="0"/>
        <v>0</v>
      </c>
      <c r="M39"/>
      <c r="N39"/>
      <c r="O39"/>
      <c r="P39">
        <v>3000</v>
      </c>
      <c r="Q39"/>
      <c r="R39" t="e">
        <f t="shared" si="1"/>
        <v>#DIV/0!</v>
      </c>
      <c r="S39">
        <f t="shared" si="2"/>
        <v>3000</v>
      </c>
      <c r="T39">
        <f t="shared" si="3"/>
        <v>0</v>
      </c>
      <c r="U39">
        <f t="shared" si="4"/>
        <v>-3000</v>
      </c>
      <c r="V39" t="e">
        <f t="shared" si="5"/>
        <v>#DIV/0!</v>
      </c>
      <c r="W39">
        <f t="shared" si="6"/>
        <v>-1</v>
      </c>
      <c r="X39"/>
      <c r="Y39"/>
      <c r="Z39"/>
    </row>
    <row r="40" spans="1:26" s="8" customFormat="1" x14ac:dyDescent="0.3">
      <c r="A40" s="8" t="s">
        <v>63</v>
      </c>
      <c r="C40" s="8" t="s">
        <v>19</v>
      </c>
      <c r="D40" s="9">
        <v>380000</v>
      </c>
      <c r="E40" s="8">
        <v>0.2</v>
      </c>
      <c r="F40" s="8">
        <v>2201</v>
      </c>
      <c r="G40" s="3">
        <v>3.7900000000000003E-2</v>
      </c>
      <c r="H40" s="8">
        <v>3000</v>
      </c>
      <c r="I40" s="8" t="s">
        <v>21</v>
      </c>
      <c r="J40" s="8">
        <v>2250</v>
      </c>
      <c r="L40">
        <f t="shared" si="0"/>
        <v>49</v>
      </c>
      <c r="N40" s="8" t="s">
        <v>22</v>
      </c>
      <c r="P40" s="8">
        <v>3000</v>
      </c>
      <c r="R40" s="8">
        <f t="shared" si="1"/>
        <v>6.3157894736842106</v>
      </c>
      <c r="S40" s="8">
        <f t="shared" si="2"/>
        <v>79000</v>
      </c>
      <c r="T40" s="8">
        <f t="shared" si="3"/>
        <v>11521.6</v>
      </c>
      <c r="U40">
        <f t="shared" si="4"/>
        <v>12478.4</v>
      </c>
      <c r="V40">
        <f t="shared" si="5"/>
        <v>14.074074074074074</v>
      </c>
      <c r="W40">
        <f t="shared" si="6"/>
        <v>0.15795443037974682</v>
      </c>
    </row>
    <row r="41" spans="1:26" x14ac:dyDescent="0.3">
      <c r="A41" t="s">
        <v>24</v>
      </c>
      <c r="C41" t="s">
        <v>25</v>
      </c>
      <c r="D41" s="1">
        <v>550000</v>
      </c>
      <c r="E41">
        <v>0.2</v>
      </c>
      <c r="F41">
        <v>3300</v>
      </c>
      <c r="G41" s="3">
        <v>3.7900000000000003E-2</v>
      </c>
      <c r="H41">
        <v>3000</v>
      </c>
      <c r="I41">
        <v>897</v>
      </c>
      <c r="J41">
        <v>2750</v>
      </c>
      <c r="L41">
        <f t="shared" si="0"/>
        <v>-550</v>
      </c>
      <c r="N41" t="s">
        <v>22</v>
      </c>
      <c r="P41">
        <v>3000</v>
      </c>
      <c r="R41">
        <f t="shared" si="1"/>
        <v>5.4545454545454541</v>
      </c>
      <c r="S41">
        <f t="shared" si="2"/>
        <v>113000</v>
      </c>
      <c r="T41">
        <f t="shared" si="3"/>
        <v>16676</v>
      </c>
      <c r="U41">
        <f t="shared" si="4"/>
        <v>13324</v>
      </c>
      <c r="V41">
        <f t="shared" si="5"/>
        <v>16.666666666666668</v>
      </c>
      <c r="W41">
        <f t="shared" si="6"/>
        <v>0.11791150442477875</v>
      </c>
    </row>
    <row r="42" spans="1:26" s="8" customFormat="1" x14ac:dyDescent="0.3">
      <c r="A42" t="s">
        <v>26</v>
      </c>
      <c r="B42"/>
      <c r="C42" t="s">
        <v>27</v>
      </c>
      <c r="D42" s="1">
        <v>509000</v>
      </c>
      <c r="E42">
        <v>0.2</v>
      </c>
      <c r="F42" s="1">
        <v>3186</v>
      </c>
      <c r="G42" s="3">
        <v>3.7900000000000003E-2</v>
      </c>
      <c r="H42">
        <v>3000</v>
      </c>
      <c r="I42" t="s">
        <v>28</v>
      </c>
      <c r="J42">
        <v>2850</v>
      </c>
      <c r="K42"/>
      <c r="L42">
        <f t="shared" si="0"/>
        <v>-336</v>
      </c>
      <c r="M42"/>
      <c r="N42" s="1">
        <v>3186</v>
      </c>
      <c r="O42" s="1"/>
      <c r="P42">
        <v>3000</v>
      </c>
      <c r="Q42"/>
      <c r="R42">
        <f t="shared" si="1"/>
        <v>6.129666011787819</v>
      </c>
      <c r="S42">
        <f t="shared" si="2"/>
        <v>104800</v>
      </c>
      <c r="T42">
        <f t="shared" si="3"/>
        <v>15432.880000000001</v>
      </c>
      <c r="U42">
        <f t="shared" si="4"/>
        <v>15767.119999999999</v>
      </c>
      <c r="V42">
        <f t="shared" si="5"/>
        <v>14.883040935672515</v>
      </c>
      <c r="W42">
        <f t="shared" si="6"/>
        <v>0.15044961832061068</v>
      </c>
      <c r="X42"/>
      <c r="Y42"/>
      <c r="Z42"/>
    </row>
    <row r="43" spans="1:26" s="8" customFormat="1" x14ac:dyDescent="0.3">
      <c r="A43" t="s">
        <v>30</v>
      </c>
      <c r="B43"/>
      <c r="C43" t="s">
        <v>29</v>
      </c>
      <c r="D43" s="1">
        <v>431775</v>
      </c>
      <c r="E43">
        <v>0.2</v>
      </c>
      <c r="F43" s="1">
        <v>2817</v>
      </c>
      <c r="G43" s="3">
        <v>3.7900000000000003E-2</v>
      </c>
      <c r="H43">
        <v>3000</v>
      </c>
      <c r="I43" t="s">
        <v>31</v>
      </c>
      <c r="J43">
        <v>2200</v>
      </c>
      <c r="K43"/>
      <c r="L43">
        <f t="shared" si="0"/>
        <v>-617</v>
      </c>
      <c r="M43"/>
      <c r="N43" t="s">
        <v>32</v>
      </c>
      <c r="O43"/>
      <c r="P43">
        <v>3000</v>
      </c>
      <c r="Q43"/>
      <c r="R43">
        <f t="shared" si="1"/>
        <v>5.419489317352788</v>
      </c>
      <c r="S43">
        <f t="shared" si="2"/>
        <v>89355</v>
      </c>
      <c r="T43">
        <f t="shared" si="3"/>
        <v>13091.418000000001</v>
      </c>
      <c r="U43">
        <f t="shared" si="4"/>
        <v>10308.581999999999</v>
      </c>
      <c r="V43">
        <f t="shared" si="5"/>
        <v>16.355113636363637</v>
      </c>
      <c r="W43">
        <f t="shared" si="6"/>
        <v>0.11536659392311564</v>
      </c>
      <c r="X43"/>
      <c r="Y43"/>
      <c r="Z43"/>
    </row>
    <row r="44" spans="1:26" x14ac:dyDescent="0.3">
      <c r="A44" t="s">
        <v>33</v>
      </c>
      <c r="C44" t="s">
        <v>34</v>
      </c>
      <c r="D44" s="1">
        <v>629000</v>
      </c>
      <c r="E44">
        <v>0.2</v>
      </c>
      <c r="F44" s="1">
        <v>3156</v>
      </c>
      <c r="G44" s="3">
        <v>3.7900000000000003E-2</v>
      </c>
      <c r="H44">
        <v>3000</v>
      </c>
      <c r="I44">
        <v>977</v>
      </c>
      <c r="J44">
        <v>2900</v>
      </c>
      <c r="L44">
        <f t="shared" ref="L44:L76" si="7">J44-F44</f>
        <v>-256</v>
      </c>
      <c r="N44" t="s">
        <v>18</v>
      </c>
      <c r="P44">
        <v>3000</v>
      </c>
      <c r="R44">
        <f t="shared" si="1"/>
        <v>5.0556438791732905</v>
      </c>
      <c r="S44">
        <f t="shared" si="2"/>
        <v>128800</v>
      </c>
      <c r="T44">
        <f t="shared" si="3"/>
        <v>19071.280000000002</v>
      </c>
      <c r="U44">
        <f t="shared" si="4"/>
        <v>12728.719999999998</v>
      </c>
      <c r="V44">
        <f t="shared" si="5"/>
        <v>18.074712643678161</v>
      </c>
      <c r="W44">
        <f t="shared" ref="W44:W85" si="8">U44/S44</f>
        <v>9.8825465838509291E-2</v>
      </c>
    </row>
    <row r="45" spans="1:26" s="8" customFormat="1" x14ac:dyDescent="0.3">
      <c r="A45"/>
      <c r="B45"/>
      <c r="C45" t="s">
        <v>35</v>
      </c>
      <c r="D45" s="1">
        <v>762613</v>
      </c>
      <c r="E45">
        <v>0.2</v>
      </c>
      <c r="F45" s="1">
        <v>5111</v>
      </c>
      <c r="G45" s="3">
        <v>3.7900000000000003E-2</v>
      </c>
      <c r="H45">
        <v>3000</v>
      </c>
      <c r="I45">
        <v>987</v>
      </c>
      <c r="J45">
        <v>3300</v>
      </c>
      <c r="K45"/>
      <c r="L45">
        <f t="shared" si="7"/>
        <v>-1811</v>
      </c>
      <c r="M45"/>
      <c r="N45" t="s">
        <v>36</v>
      </c>
      <c r="O45"/>
      <c r="P45">
        <v>3000</v>
      </c>
      <c r="Q45"/>
      <c r="R45">
        <f t="shared" si="1"/>
        <v>4.7992887611409722</v>
      </c>
      <c r="S45">
        <f t="shared" si="2"/>
        <v>155522.6</v>
      </c>
      <c r="T45">
        <f t="shared" si="3"/>
        <v>23122.426160000003</v>
      </c>
      <c r="U45">
        <f t="shared" si="4"/>
        <v>13477.573839999997</v>
      </c>
      <c r="V45">
        <f t="shared" si="5"/>
        <v>19.257904040404039</v>
      </c>
      <c r="W45">
        <f t="shared" si="8"/>
        <v>8.6659905634293641E-2</v>
      </c>
      <c r="X45"/>
      <c r="Y45"/>
      <c r="Z45"/>
    </row>
    <row r="46" spans="1:26" x14ac:dyDescent="0.3">
      <c r="A46" t="s">
        <v>55</v>
      </c>
      <c r="D46" s="1">
        <v>509000</v>
      </c>
      <c r="E46">
        <v>0.2</v>
      </c>
      <c r="F46" s="1">
        <v>3186</v>
      </c>
      <c r="G46" s="3">
        <v>3.7900000000000003E-2</v>
      </c>
      <c r="H46">
        <v>3000</v>
      </c>
      <c r="I46" t="s">
        <v>56</v>
      </c>
      <c r="J46" s="5">
        <v>2800</v>
      </c>
      <c r="K46">
        <v>2995</v>
      </c>
      <c r="L46">
        <f t="shared" si="7"/>
        <v>-386</v>
      </c>
      <c r="N46" s="4" t="s">
        <v>57</v>
      </c>
      <c r="O46" t="s">
        <v>58</v>
      </c>
      <c r="P46">
        <v>3000</v>
      </c>
      <c r="R46">
        <f t="shared" ref="R46" si="9">100*(12*J46-P46)/D46</f>
        <v>6.0117878192534384</v>
      </c>
      <c r="S46">
        <f t="shared" ref="S46" si="10">D46*E46+H46</f>
        <v>104800</v>
      </c>
      <c r="T46">
        <f t="shared" ref="T46" si="11">G46*(D46-D46*E46)</f>
        <v>15432.880000000001</v>
      </c>
      <c r="U46">
        <f t="shared" ref="U46" si="12">12*J46-P46-T46</f>
        <v>15167.119999999999</v>
      </c>
      <c r="V46">
        <f t="shared" ref="V46" si="13">D46/(12*J46)</f>
        <v>15.148809523809524</v>
      </c>
      <c r="W46">
        <f t="shared" si="8"/>
        <v>0.14472442748091602</v>
      </c>
    </row>
    <row r="47" spans="1:26" s="7" customFormat="1" ht="16.2" x14ac:dyDescent="0.3">
      <c r="A47" t="s">
        <v>24</v>
      </c>
      <c r="B47"/>
      <c r="C47" s="2" t="s">
        <v>59</v>
      </c>
      <c r="D47" s="6">
        <v>499196</v>
      </c>
      <c r="E47">
        <v>0.2</v>
      </c>
      <c r="F47" s="1">
        <v>3000</v>
      </c>
      <c r="G47" s="3">
        <v>3.7900000000000003E-2</v>
      </c>
      <c r="H47">
        <v>3000</v>
      </c>
      <c r="I47" t="s">
        <v>56</v>
      </c>
      <c r="J47" s="5">
        <v>2850</v>
      </c>
      <c r="K47" s="5">
        <v>2750</v>
      </c>
      <c r="L47">
        <f t="shared" si="7"/>
        <v>-150</v>
      </c>
      <c r="M47"/>
      <c r="N47" s="4" t="s">
        <v>57</v>
      </c>
      <c r="O47" t="s">
        <v>60</v>
      </c>
      <c r="P47">
        <v>3000</v>
      </c>
      <c r="Q47"/>
      <c r="R47">
        <f t="shared" si="1"/>
        <v>6.2500500805294914</v>
      </c>
      <c r="S47">
        <f t="shared" si="2"/>
        <v>102839.20000000001</v>
      </c>
      <c r="T47">
        <f t="shared" si="3"/>
        <v>15135.622720000001</v>
      </c>
      <c r="U47">
        <f t="shared" si="4"/>
        <v>16064.377279999999</v>
      </c>
      <c r="V47">
        <f t="shared" si="5"/>
        <v>14.596374269005848</v>
      </c>
      <c r="W47">
        <f t="shared" si="8"/>
        <v>0.15620869551688457</v>
      </c>
      <c r="X47"/>
      <c r="Y47"/>
      <c r="Z47"/>
    </row>
    <row r="48" spans="1:26" x14ac:dyDescent="0.3">
      <c r="E48">
        <v>0.2</v>
      </c>
      <c r="G48" s="3">
        <v>3.7900000000000003E-2</v>
      </c>
      <c r="H48">
        <v>3000</v>
      </c>
      <c r="L48">
        <f t="shared" si="7"/>
        <v>0</v>
      </c>
      <c r="P48">
        <v>3000</v>
      </c>
      <c r="R48" t="e">
        <f t="shared" si="1"/>
        <v>#DIV/0!</v>
      </c>
      <c r="S48">
        <f t="shared" si="2"/>
        <v>3000</v>
      </c>
      <c r="T48">
        <f t="shared" si="3"/>
        <v>0</v>
      </c>
      <c r="U48">
        <f t="shared" si="4"/>
        <v>-3000</v>
      </c>
      <c r="V48" t="e">
        <f t="shared" si="5"/>
        <v>#DIV/0!</v>
      </c>
      <c r="W48">
        <f t="shared" si="8"/>
        <v>-1</v>
      </c>
    </row>
    <row r="49" spans="1:26" x14ac:dyDescent="0.3">
      <c r="E49">
        <v>0.2</v>
      </c>
      <c r="G49" s="3">
        <v>3.7900000000000003E-2</v>
      </c>
      <c r="H49">
        <v>3000</v>
      </c>
      <c r="L49">
        <f t="shared" si="7"/>
        <v>0</v>
      </c>
      <c r="P49">
        <v>3000</v>
      </c>
      <c r="R49" t="e">
        <f t="shared" si="1"/>
        <v>#DIV/0!</v>
      </c>
      <c r="S49">
        <f t="shared" si="2"/>
        <v>3000</v>
      </c>
      <c r="T49">
        <f t="shared" si="3"/>
        <v>0</v>
      </c>
      <c r="U49">
        <f t="shared" si="4"/>
        <v>-3000</v>
      </c>
      <c r="V49" t="e">
        <f t="shared" si="5"/>
        <v>#DIV/0!</v>
      </c>
      <c r="W49">
        <f t="shared" si="8"/>
        <v>-1</v>
      </c>
    </row>
    <row r="50" spans="1:26" x14ac:dyDescent="0.3">
      <c r="E50">
        <v>0.2</v>
      </c>
      <c r="G50" s="3">
        <v>3.7900000000000003E-2</v>
      </c>
      <c r="H50">
        <v>3000</v>
      </c>
      <c r="L50">
        <f t="shared" si="7"/>
        <v>0</v>
      </c>
      <c r="P50">
        <v>3000</v>
      </c>
      <c r="R50" t="e">
        <f t="shared" si="1"/>
        <v>#DIV/0!</v>
      </c>
      <c r="S50">
        <f t="shared" si="2"/>
        <v>3000</v>
      </c>
      <c r="T50">
        <f t="shared" si="3"/>
        <v>0</v>
      </c>
      <c r="U50">
        <f t="shared" si="4"/>
        <v>-3000</v>
      </c>
      <c r="V50" t="e">
        <f t="shared" si="5"/>
        <v>#DIV/0!</v>
      </c>
      <c r="W50">
        <f t="shared" si="8"/>
        <v>-1</v>
      </c>
    </row>
    <row r="51" spans="1:26" x14ac:dyDescent="0.3">
      <c r="E51">
        <v>0.2</v>
      </c>
      <c r="G51" s="3">
        <v>3.7900000000000003E-2</v>
      </c>
      <c r="H51">
        <v>3000</v>
      </c>
      <c r="L51">
        <f t="shared" si="7"/>
        <v>0</v>
      </c>
      <c r="P51">
        <v>3000</v>
      </c>
      <c r="R51" t="e">
        <f t="shared" si="1"/>
        <v>#DIV/0!</v>
      </c>
      <c r="S51">
        <f t="shared" si="2"/>
        <v>3000</v>
      </c>
      <c r="T51">
        <f t="shared" si="3"/>
        <v>0</v>
      </c>
      <c r="U51">
        <f t="shared" si="4"/>
        <v>-3000</v>
      </c>
      <c r="V51" t="e">
        <f t="shared" si="5"/>
        <v>#DIV/0!</v>
      </c>
      <c r="W51">
        <f t="shared" si="8"/>
        <v>-1</v>
      </c>
    </row>
    <row r="52" spans="1:26" x14ac:dyDescent="0.3">
      <c r="E52">
        <v>0.2</v>
      </c>
      <c r="G52" s="3">
        <v>3.7900000000000003E-2</v>
      </c>
      <c r="H52">
        <v>3000</v>
      </c>
      <c r="L52">
        <f t="shared" si="7"/>
        <v>0</v>
      </c>
      <c r="P52">
        <v>3000</v>
      </c>
      <c r="R52" t="e">
        <f t="shared" si="1"/>
        <v>#DIV/0!</v>
      </c>
      <c r="S52">
        <f t="shared" si="2"/>
        <v>3000</v>
      </c>
      <c r="T52">
        <f t="shared" si="3"/>
        <v>0</v>
      </c>
      <c r="U52">
        <f t="shared" si="4"/>
        <v>-3000</v>
      </c>
      <c r="V52" t="e">
        <f t="shared" si="5"/>
        <v>#DIV/0!</v>
      </c>
      <c r="W52">
        <f t="shared" si="8"/>
        <v>-1</v>
      </c>
    </row>
    <row r="53" spans="1:26" ht="16.2" thickBot="1" x14ac:dyDescent="0.35">
      <c r="E53">
        <v>0.2</v>
      </c>
      <c r="G53" s="3">
        <v>3.7900000000000003E-2</v>
      </c>
      <c r="H53">
        <v>3000</v>
      </c>
      <c r="L53">
        <f t="shared" si="7"/>
        <v>0</v>
      </c>
      <c r="P53">
        <v>3000</v>
      </c>
      <c r="R53" t="e">
        <f t="shared" si="1"/>
        <v>#DIV/0!</v>
      </c>
      <c r="S53">
        <f t="shared" si="2"/>
        <v>3000</v>
      </c>
      <c r="T53">
        <f t="shared" si="3"/>
        <v>0</v>
      </c>
      <c r="U53">
        <f t="shared" si="4"/>
        <v>-3000</v>
      </c>
      <c r="V53" t="e">
        <f t="shared" si="5"/>
        <v>#DIV/0!</v>
      </c>
      <c r="W53">
        <f t="shared" si="8"/>
        <v>-1</v>
      </c>
    </row>
    <row r="54" spans="1:26" s="11" customFormat="1" ht="16.8" thickTop="1" thickBot="1" x14ac:dyDescent="0.35">
      <c r="A54"/>
      <c r="B54"/>
      <c r="C54"/>
      <c r="D54"/>
      <c r="E54">
        <v>0.2</v>
      </c>
      <c r="F54"/>
      <c r="G54" s="3">
        <v>3.7900000000000003E-2</v>
      </c>
      <c r="H54">
        <v>3000</v>
      </c>
      <c r="I54"/>
      <c r="J54"/>
      <c r="K54"/>
      <c r="L54">
        <f t="shared" si="7"/>
        <v>0</v>
      </c>
      <c r="M54"/>
      <c r="N54"/>
      <c r="O54"/>
      <c r="P54">
        <v>3000</v>
      </c>
      <c r="Q54"/>
      <c r="R54" t="e">
        <f t="shared" si="1"/>
        <v>#DIV/0!</v>
      </c>
      <c r="S54">
        <f t="shared" si="2"/>
        <v>3000</v>
      </c>
      <c r="T54">
        <f t="shared" si="3"/>
        <v>0</v>
      </c>
      <c r="U54">
        <f t="shared" si="4"/>
        <v>-3000</v>
      </c>
      <c r="V54" t="e">
        <f t="shared" si="5"/>
        <v>#DIV/0!</v>
      </c>
      <c r="W54">
        <f t="shared" si="8"/>
        <v>-1</v>
      </c>
      <c r="X54"/>
      <c r="Y54"/>
      <c r="Z54"/>
    </row>
    <row r="55" spans="1:26" s="8" customFormat="1" ht="16.2" thickTop="1" x14ac:dyDescent="0.3">
      <c r="A55"/>
      <c r="B55"/>
      <c r="C55"/>
      <c r="D55"/>
      <c r="E55">
        <v>0.2</v>
      </c>
      <c r="F55"/>
      <c r="G55" s="3">
        <v>3.7900000000000003E-2</v>
      </c>
      <c r="H55">
        <v>3000</v>
      </c>
      <c r="I55"/>
      <c r="J55"/>
      <c r="K55"/>
      <c r="L55">
        <f t="shared" si="7"/>
        <v>0</v>
      </c>
      <c r="M55"/>
      <c r="N55"/>
      <c r="O55"/>
      <c r="P55">
        <v>3000</v>
      </c>
      <c r="Q55"/>
      <c r="R55" t="e">
        <f t="shared" si="1"/>
        <v>#DIV/0!</v>
      </c>
      <c r="S55">
        <f t="shared" si="2"/>
        <v>3000</v>
      </c>
      <c r="T55">
        <f t="shared" si="3"/>
        <v>0</v>
      </c>
      <c r="U55">
        <f t="shared" si="4"/>
        <v>-3000</v>
      </c>
      <c r="V55" t="e">
        <f t="shared" si="5"/>
        <v>#DIV/0!</v>
      </c>
      <c r="W55">
        <f t="shared" si="8"/>
        <v>-1</v>
      </c>
      <c r="X55"/>
      <c r="Y55"/>
      <c r="Z55"/>
    </row>
    <row r="56" spans="1:26" x14ac:dyDescent="0.3">
      <c r="E56">
        <v>0.2</v>
      </c>
      <c r="G56" s="3">
        <v>3.7900000000000003E-2</v>
      </c>
      <c r="H56">
        <v>3000</v>
      </c>
      <c r="L56">
        <f t="shared" si="7"/>
        <v>0</v>
      </c>
      <c r="P56">
        <v>3000</v>
      </c>
      <c r="R56" t="e">
        <f t="shared" si="1"/>
        <v>#DIV/0!</v>
      </c>
      <c r="S56">
        <f t="shared" si="2"/>
        <v>3000</v>
      </c>
      <c r="T56">
        <f t="shared" si="3"/>
        <v>0</v>
      </c>
      <c r="U56">
        <f t="shared" si="4"/>
        <v>-3000</v>
      </c>
      <c r="V56" t="e">
        <f t="shared" si="5"/>
        <v>#DIV/0!</v>
      </c>
      <c r="W56">
        <f t="shared" si="8"/>
        <v>-1</v>
      </c>
    </row>
    <row r="57" spans="1:26" s="4" customFormat="1" x14ac:dyDescent="0.3">
      <c r="A57"/>
      <c r="B57"/>
      <c r="C57"/>
      <c r="D57"/>
      <c r="E57">
        <v>0.2</v>
      </c>
      <c r="F57"/>
      <c r="G57" s="3">
        <v>3.7900000000000003E-2</v>
      </c>
      <c r="H57">
        <v>3000</v>
      </c>
      <c r="I57"/>
      <c r="J57"/>
      <c r="K57"/>
      <c r="L57">
        <f t="shared" si="7"/>
        <v>0</v>
      </c>
      <c r="M57"/>
      <c r="N57"/>
      <c r="O57"/>
      <c r="P57">
        <v>3000</v>
      </c>
      <c r="Q57"/>
      <c r="R57" t="e">
        <f t="shared" si="1"/>
        <v>#DIV/0!</v>
      </c>
      <c r="S57">
        <f t="shared" si="2"/>
        <v>3000</v>
      </c>
      <c r="T57">
        <f t="shared" si="3"/>
        <v>0</v>
      </c>
      <c r="U57">
        <f t="shared" si="4"/>
        <v>-3000</v>
      </c>
      <c r="V57" t="e">
        <f t="shared" si="5"/>
        <v>#DIV/0!</v>
      </c>
      <c r="W57">
        <f t="shared" si="8"/>
        <v>-1</v>
      </c>
      <c r="X57"/>
      <c r="Y57"/>
      <c r="Z57"/>
    </row>
    <row r="58" spans="1:26" s="4" customFormat="1" x14ac:dyDescent="0.3">
      <c r="A58"/>
      <c r="B58"/>
      <c r="C58"/>
      <c r="D58"/>
      <c r="E58">
        <v>0.2</v>
      </c>
      <c r="F58"/>
      <c r="G58" s="3">
        <v>3.7900000000000003E-2</v>
      </c>
      <c r="H58">
        <v>3000</v>
      </c>
      <c r="I58"/>
      <c r="J58"/>
      <c r="K58"/>
      <c r="L58">
        <f t="shared" si="7"/>
        <v>0</v>
      </c>
      <c r="M58"/>
      <c r="N58"/>
      <c r="O58"/>
      <c r="P58">
        <v>3000</v>
      </c>
      <c r="Q58"/>
      <c r="R58" t="e">
        <f t="shared" si="1"/>
        <v>#DIV/0!</v>
      </c>
      <c r="S58">
        <f t="shared" si="2"/>
        <v>3000</v>
      </c>
      <c r="T58">
        <f t="shared" si="3"/>
        <v>0</v>
      </c>
      <c r="U58">
        <f t="shared" si="4"/>
        <v>-3000</v>
      </c>
      <c r="V58" t="e">
        <f t="shared" si="5"/>
        <v>#DIV/0!</v>
      </c>
      <c r="W58">
        <f t="shared" si="8"/>
        <v>-1</v>
      </c>
      <c r="X58"/>
      <c r="Y58"/>
      <c r="Z58"/>
    </row>
    <row r="59" spans="1:26" s="4" customFormat="1" x14ac:dyDescent="0.3">
      <c r="A59"/>
      <c r="B59"/>
      <c r="C59"/>
      <c r="D59"/>
      <c r="E59">
        <v>0.2</v>
      </c>
      <c r="F59"/>
      <c r="G59" s="3">
        <v>3.7900000000000003E-2</v>
      </c>
      <c r="H59">
        <v>3000</v>
      </c>
      <c r="I59"/>
      <c r="J59"/>
      <c r="K59"/>
      <c r="L59">
        <f t="shared" si="7"/>
        <v>0</v>
      </c>
      <c r="M59"/>
      <c r="N59"/>
      <c r="O59"/>
      <c r="P59">
        <v>3000</v>
      </c>
      <c r="Q59"/>
      <c r="R59" t="e">
        <f t="shared" si="1"/>
        <v>#DIV/0!</v>
      </c>
      <c r="S59">
        <f t="shared" si="2"/>
        <v>3000</v>
      </c>
      <c r="T59">
        <f t="shared" si="3"/>
        <v>0</v>
      </c>
      <c r="U59">
        <f t="shared" si="4"/>
        <v>-3000</v>
      </c>
      <c r="V59" t="e">
        <f t="shared" si="5"/>
        <v>#DIV/0!</v>
      </c>
      <c r="W59">
        <f t="shared" si="8"/>
        <v>-1</v>
      </c>
      <c r="X59"/>
      <c r="Y59"/>
      <c r="Z59"/>
    </row>
    <row r="60" spans="1:26" s="4" customFormat="1" x14ac:dyDescent="0.3">
      <c r="A60"/>
      <c r="B60"/>
      <c r="C60"/>
      <c r="D60"/>
      <c r="E60">
        <v>0.2</v>
      </c>
      <c r="F60"/>
      <c r="G60" s="3">
        <v>3.7900000000000003E-2</v>
      </c>
      <c r="H60">
        <v>3000</v>
      </c>
      <c r="I60"/>
      <c r="J60"/>
      <c r="K60"/>
      <c r="L60">
        <f t="shared" si="7"/>
        <v>0</v>
      </c>
      <c r="M60"/>
      <c r="N60"/>
      <c r="O60"/>
      <c r="P60">
        <v>3000</v>
      </c>
      <c r="Q60"/>
      <c r="R60" t="e">
        <f t="shared" si="1"/>
        <v>#DIV/0!</v>
      </c>
      <c r="S60">
        <f t="shared" si="2"/>
        <v>3000</v>
      </c>
      <c r="T60">
        <f t="shared" si="3"/>
        <v>0</v>
      </c>
      <c r="U60">
        <f t="shared" si="4"/>
        <v>-3000</v>
      </c>
      <c r="V60" t="e">
        <f t="shared" si="5"/>
        <v>#DIV/0!</v>
      </c>
      <c r="W60">
        <f t="shared" si="8"/>
        <v>-1</v>
      </c>
      <c r="X60"/>
      <c r="Y60"/>
      <c r="Z60"/>
    </row>
    <row r="61" spans="1:26" s="4" customFormat="1" x14ac:dyDescent="0.3">
      <c r="A61"/>
      <c r="B61"/>
      <c r="C61"/>
      <c r="D61"/>
      <c r="E61">
        <v>0.2</v>
      </c>
      <c r="F61"/>
      <c r="G61" s="3">
        <v>3.7900000000000003E-2</v>
      </c>
      <c r="H61">
        <v>3000</v>
      </c>
      <c r="I61"/>
      <c r="J61"/>
      <c r="K61"/>
      <c r="L61">
        <f t="shared" si="7"/>
        <v>0</v>
      </c>
      <c r="M61"/>
      <c r="N61"/>
      <c r="O61"/>
      <c r="P61">
        <v>3000</v>
      </c>
      <c r="Q61"/>
      <c r="R61" t="e">
        <f t="shared" si="1"/>
        <v>#DIV/0!</v>
      </c>
      <c r="S61">
        <f t="shared" si="2"/>
        <v>3000</v>
      </c>
      <c r="T61">
        <f t="shared" si="3"/>
        <v>0</v>
      </c>
      <c r="U61">
        <f t="shared" si="4"/>
        <v>-3000</v>
      </c>
      <c r="V61" t="e">
        <f t="shared" si="5"/>
        <v>#DIV/0!</v>
      </c>
      <c r="W61">
        <f t="shared" si="8"/>
        <v>-1</v>
      </c>
      <c r="X61"/>
      <c r="Y61"/>
      <c r="Z61"/>
    </row>
    <row r="62" spans="1:26" x14ac:dyDescent="0.3">
      <c r="E62">
        <v>0.2</v>
      </c>
      <c r="G62" s="3">
        <v>3.7900000000000003E-2</v>
      </c>
      <c r="H62">
        <v>3000</v>
      </c>
      <c r="L62">
        <f t="shared" si="7"/>
        <v>0</v>
      </c>
      <c r="P62">
        <v>3000</v>
      </c>
      <c r="R62" t="e">
        <f t="shared" si="1"/>
        <v>#DIV/0!</v>
      </c>
      <c r="S62">
        <f t="shared" si="2"/>
        <v>3000</v>
      </c>
      <c r="T62">
        <f t="shared" si="3"/>
        <v>0</v>
      </c>
      <c r="U62">
        <f t="shared" si="4"/>
        <v>-3000</v>
      </c>
      <c r="V62" t="e">
        <f t="shared" si="5"/>
        <v>#DIV/0!</v>
      </c>
      <c r="W62">
        <f t="shared" si="8"/>
        <v>-1</v>
      </c>
    </row>
    <row r="63" spans="1:26" x14ac:dyDescent="0.3">
      <c r="E63">
        <v>0.2</v>
      </c>
      <c r="G63" s="3">
        <v>3.7900000000000003E-2</v>
      </c>
      <c r="H63">
        <v>3000</v>
      </c>
      <c r="L63">
        <f t="shared" si="7"/>
        <v>0</v>
      </c>
      <c r="P63">
        <v>3000</v>
      </c>
      <c r="R63" t="e">
        <f t="shared" si="1"/>
        <v>#DIV/0!</v>
      </c>
      <c r="S63">
        <f t="shared" si="2"/>
        <v>3000</v>
      </c>
      <c r="T63">
        <f t="shared" si="3"/>
        <v>0</v>
      </c>
      <c r="U63">
        <f t="shared" si="4"/>
        <v>-3000</v>
      </c>
      <c r="V63" t="e">
        <f t="shared" si="5"/>
        <v>#DIV/0!</v>
      </c>
      <c r="W63">
        <f t="shared" si="8"/>
        <v>-1</v>
      </c>
    </row>
    <row r="64" spans="1:26" x14ac:dyDescent="0.3">
      <c r="E64">
        <v>0.2</v>
      </c>
      <c r="G64" s="3">
        <v>3.7900000000000003E-2</v>
      </c>
      <c r="H64">
        <v>3000</v>
      </c>
      <c r="L64">
        <f t="shared" si="7"/>
        <v>0</v>
      </c>
      <c r="P64">
        <v>3000</v>
      </c>
      <c r="R64" t="e">
        <f t="shared" si="1"/>
        <v>#DIV/0!</v>
      </c>
      <c r="S64">
        <f t="shared" si="2"/>
        <v>3000</v>
      </c>
      <c r="T64">
        <f t="shared" si="3"/>
        <v>0</v>
      </c>
      <c r="U64">
        <f t="shared" si="4"/>
        <v>-3000</v>
      </c>
      <c r="V64" t="e">
        <f t="shared" si="5"/>
        <v>#DIV/0!</v>
      </c>
      <c r="W64">
        <f t="shared" si="8"/>
        <v>-1</v>
      </c>
    </row>
    <row r="65" spans="1:26" x14ac:dyDescent="0.3">
      <c r="E65">
        <v>0.2</v>
      </c>
      <c r="G65" s="3">
        <v>3.7900000000000003E-2</v>
      </c>
      <c r="H65">
        <v>3000</v>
      </c>
      <c r="L65">
        <f t="shared" si="7"/>
        <v>0</v>
      </c>
      <c r="P65">
        <v>3000</v>
      </c>
      <c r="R65" t="e">
        <f t="shared" si="1"/>
        <v>#DIV/0!</v>
      </c>
      <c r="S65">
        <f t="shared" si="2"/>
        <v>3000</v>
      </c>
      <c r="T65">
        <f t="shared" si="3"/>
        <v>0</v>
      </c>
      <c r="U65">
        <f t="shared" si="4"/>
        <v>-3000</v>
      </c>
      <c r="V65" t="e">
        <f t="shared" si="5"/>
        <v>#DIV/0!</v>
      </c>
      <c r="W65">
        <f t="shared" si="8"/>
        <v>-1</v>
      </c>
    </row>
    <row r="66" spans="1:26" s="8" customFormat="1" x14ac:dyDescent="0.3">
      <c r="A66"/>
      <c r="B66"/>
      <c r="C66"/>
      <c r="D66"/>
      <c r="E66">
        <v>0.2</v>
      </c>
      <c r="F66"/>
      <c r="G66" s="3">
        <v>3.7900000000000003E-2</v>
      </c>
      <c r="H66">
        <v>3000</v>
      </c>
      <c r="I66"/>
      <c r="J66"/>
      <c r="K66"/>
      <c r="L66">
        <f t="shared" si="7"/>
        <v>0</v>
      </c>
      <c r="M66"/>
      <c r="N66"/>
      <c r="O66"/>
      <c r="P66">
        <v>3000</v>
      </c>
      <c r="Q66"/>
      <c r="R66" t="e">
        <f t="shared" si="1"/>
        <v>#DIV/0!</v>
      </c>
      <c r="S66">
        <f t="shared" si="2"/>
        <v>3000</v>
      </c>
      <c r="T66">
        <f t="shared" si="3"/>
        <v>0</v>
      </c>
      <c r="U66">
        <f t="shared" si="4"/>
        <v>-3000</v>
      </c>
      <c r="V66" t="e">
        <f t="shared" si="5"/>
        <v>#DIV/0!</v>
      </c>
      <c r="W66">
        <f t="shared" si="8"/>
        <v>-1</v>
      </c>
      <c r="X66"/>
      <c r="Y66"/>
      <c r="Z66"/>
    </row>
    <row r="67" spans="1:26" s="8" customFormat="1" x14ac:dyDescent="0.3">
      <c r="A67"/>
      <c r="B67"/>
      <c r="C67"/>
      <c r="D67"/>
      <c r="E67">
        <v>0.2</v>
      </c>
      <c r="F67"/>
      <c r="G67" s="3">
        <v>3.7900000000000003E-2</v>
      </c>
      <c r="H67">
        <v>3000</v>
      </c>
      <c r="I67"/>
      <c r="J67"/>
      <c r="K67"/>
      <c r="L67">
        <f t="shared" si="7"/>
        <v>0</v>
      </c>
      <c r="M67"/>
      <c r="N67"/>
      <c r="O67"/>
      <c r="P67">
        <v>3000</v>
      </c>
      <c r="Q67"/>
      <c r="R67" t="e">
        <f t="shared" si="1"/>
        <v>#DIV/0!</v>
      </c>
      <c r="S67">
        <f t="shared" si="2"/>
        <v>3000</v>
      </c>
      <c r="T67">
        <f t="shared" si="3"/>
        <v>0</v>
      </c>
      <c r="U67">
        <f t="shared" si="4"/>
        <v>-3000</v>
      </c>
      <c r="V67" t="e">
        <f t="shared" si="5"/>
        <v>#DIV/0!</v>
      </c>
      <c r="W67">
        <f t="shared" si="8"/>
        <v>-1</v>
      </c>
      <c r="X67"/>
      <c r="Y67"/>
      <c r="Z67"/>
    </row>
    <row r="68" spans="1:26" x14ac:dyDescent="0.3">
      <c r="E68">
        <v>0.2</v>
      </c>
      <c r="G68" s="3">
        <v>3.7900000000000003E-2</v>
      </c>
      <c r="H68">
        <v>3000</v>
      </c>
      <c r="L68">
        <f t="shared" si="7"/>
        <v>0</v>
      </c>
      <c r="P68">
        <v>3000</v>
      </c>
      <c r="R68" t="e">
        <f t="shared" si="1"/>
        <v>#DIV/0!</v>
      </c>
      <c r="S68">
        <f t="shared" si="2"/>
        <v>3000</v>
      </c>
      <c r="T68">
        <f t="shared" si="3"/>
        <v>0</v>
      </c>
      <c r="U68">
        <f t="shared" si="4"/>
        <v>-3000</v>
      </c>
      <c r="V68" t="e">
        <f t="shared" si="5"/>
        <v>#DIV/0!</v>
      </c>
      <c r="W68">
        <f t="shared" si="8"/>
        <v>-1</v>
      </c>
    </row>
    <row r="69" spans="1:26" x14ac:dyDescent="0.3">
      <c r="E69">
        <v>0.2</v>
      </c>
      <c r="G69" s="3">
        <v>3.7900000000000003E-2</v>
      </c>
      <c r="H69">
        <v>3000</v>
      </c>
      <c r="L69">
        <f t="shared" si="7"/>
        <v>0</v>
      </c>
      <c r="P69">
        <v>3000</v>
      </c>
      <c r="R69" t="e">
        <f t="shared" si="1"/>
        <v>#DIV/0!</v>
      </c>
      <c r="S69">
        <f t="shared" si="2"/>
        <v>3000</v>
      </c>
      <c r="T69">
        <f t="shared" si="3"/>
        <v>0</v>
      </c>
      <c r="U69">
        <f t="shared" si="4"/>
        <v>-3000</v>
      </c>
      <c r="V69" t="e">
        <f t="shared" si="5"/>
        <v>#DIV/0!</v>
      </c>
      <c r="W69">
        <f t="shared" si="8"/>
        <v>-1</v>
      </c>
    </row>
    <row r="70" spans="1:26" x14ac:dyDescent="0.3">
      <c r="E70">
        <v>0.2</v>
      </c>
      <c r="G70" s="3">
        <v>3.7900000000000003E-2</v>
      </c>
      <c r="H70">
        <v>3000</v>
      </c>
      <c r="L70">
        <f t="shared" si="7"/>
        <v>0</v>
      </c>
      <c r="P70">
        <v>3000</v>
      </c>
      <c r="R70" t="e">
        <f t="shared" si="1"/>
        <v>#DIV/0!</v>
      </c>
      <c r="S70">
        <f t="shared" si="2"/>
        <v>3000</v>
      </c>
      <c r="T70">
        <f t="shared" si="3"/>
        <v>0</v>
      </c>
      <c r="U70">
        <f t="shared" si="4"/>
        <v>-3000</v>
      </c>
      <c r="V70" t="e">
        <f t="shared" si="5"/>
        <v>#DIV/0!</v>
      </c>
      <c r="W70">
        <f t="shared" si="8"/>
        <v>-1</v>
      </c>
    </row>
    <row r="71" spans="1:26" x14ac:dyDescent="0.3">
      <c r="E71">
        <v>0.2</v>
      </c>
      <c r="G71" s="3">
        <v>3.7900000000000003E-2</v>
      </c>
      <c r="H71">
        <v>3000</v>
      </c>
      <c r="L71">
        <f t="shared" si="7"/>
        <v>0</v>
      </c>
      <c r="P71">
        <v>3000</v>
      </c>
      <c r="R71" t="e">
        <f t="shared" si="1"/>
        <v>#DIV/0!</v>
      </c>
      <c r="S71">
        <f t="shared" si="2"/>
        <v>3000</v>
      </c>
      <c r="T71">
        <f t="shared" si="3"/>
        <v>0</v>
      </c>
      <c r="U71">
        <f t="shared" si="4"/>
        <v>-3000</v>
      </c>
      <c r="V71" t="e">
        <f t="shared" si="5"/>
        <v>#DIV/0!</v>
      </c>
      <c r="W71">
        <f t="shared" si="8"/>
        <v>-1</v>
      </c>
    </row>
    <row r="72" spans="1:26" x14ac:dyDescent="0.3">
      <c r="E72">
        <v>0.2</v>
      </c>
      <c r="G72" s="3">
        <v>3.7900000000000003E-2</v>
      </c>
      <c r="H72">
        <v>3000</v>
      </c>
      <c r="L72">
        <f t="shared" si="7"/>
        <v>0</v>
      </c>
      <c r="P72">
        <v>3000</v>
      </c>
      <c r="R72" t="e">
        <f t="shared" si="1"/>
        <v>#DIV/0!</v>
      </c>
      <c r="S72">
        <f t="shared" si="2"/>
        <v>3000</v>
      </c>
      <c r="T72">
        <f t="shared" si="3"/>
        <v>0</v>
      </c>
      <c r="U72">
        <f t="shared" si="4"/>
        <v>-3000</v>
      </c>
      <c r="V72" t="e">
        <f t="shared" si="5"/>
        <v>#DIV/0!</v>
      </c>
      <c r="W72">
        <f t="shared" si="8"/>
        <v>-1</v>
      </c>
    </row>
    <row r="73" spans="1:26" x14ac:dyDescent="0.3">
      <c r="E73">
        <v>0.2</v>
      </c>
      <c r="H73">
        <v>3000</v>
      </c>
      <c r="L73">
        <f t="shared" si="7"/>
        <v>0</v>
      </c>
      <c r="P73">
        <v>3000</v>
      </c>
      <c r="R73" t="e">
        <f t="shared" si="1"/>
        <v>#DIV/0!</v>
      </c>
      <c r="S73">
        <f t="shared" si="2"/>
        <v>3000</v>
      </c>
      <c r="T73">
        <f t="shared" si="3"/>
        <v>0</v>
      </c>
      <c r="U73">
        <f t="shared" si="4"/>
        <v>-3000</v>
      </c>
      <c r="V73" t="e">
        <f t="shared" si="5"/>
        <v>#DIV/0!</v>
      </c>
      <c r="W73">
        <f t="shared" si="8"/>
        <v>-1</v>
      </c>
    </row>
    <row r="74" spans="1:26" x14ac:dyDescent="0.3">
      <c r="E74">
        <v>0.2</v>
      </c>
      <c r="H74">
        <v>3000</v>
      </c>
      <c r="L74">
        <f t="shared" si="7"/>
        <v>0</v>
      </c>
      <c r="P74">
        <v>3000</v>
      </c>
      <c r="R74" t="e">
        <f t="shared" si="1"/>
        <v>#DIV/0!</v>
      </c>
      <c r="S74">
        <f t="shared" si="2"/>
        <v>3000</v>
      </c>
      <c r="T74">
        <f t="shared" si="3"/>
        <v>0</v>
      </c>
      <c r="U74">
        <f t="shared" si="4"/>
        <v>-3000</v>
      </c>
      <c r="V74" t="e">
        <f t="shared" si="5"/>
        <v>#DIV/0!</v>
      </c>
      <c r="W74">
        <f t="shared" si="8"/>
        <v>-1</v>
      </c>
    </row>
    <row r="75" spans="1:26" x14ac:dyDescent="0.3">
      <c r="E75">
        <v>0.2</v>
      </c>
      <c r="H75">
        <v>3000</v>
      </c>
      <c r="L75">
        <f t="shared" si="7"/>
        <v>0</v>
      </c>
      <c r="P75">
        <v>3000</v>
      </c>
      <c r="R75" t="e">
        <f t="shared" si="1"/>
        <v>#DIV/0!</v>
      </c>
      <c r="S75">
        <f t="shared" si="2"/>
        <v>3000</v>
      </c>
      <c r="T75">
        <f t="shared" si="3"/>
        <v>0</v>
      </c>
      <c r="U75">
        <f t="shared" si="4"/>
        <v>-3000</v>
      </c>
      <c r="V75" t="e">
        <f t="shared" si="5"/>
        <v>#DIV/0!</v>
      </c>
      <c r="W75">
        <f t="shared" si="8"/>
        <v>-1</v>
      </c>
    </row>
    <row r="76" spans="1:26" x14ac:dyDescent="0.3">
      <c r="E76">
        <v>0.2</v>
      </c>
      <c r="H76">
        <v>3000</v>
      </c>
      <c r="L76">
        <f t="shared" si="7"/>
        <v>0</v>
      </c>
      <c r="P76">
        <v>3000</v>
      </c>
      <c r="R76" t="e">
        <f t="shared" si="1"/>
        <v>#DIV/0!</v>
      </c>
      <c r="S76">
        <f t="shared" si="2"/>
        <v>3000</v>
      </c>
      <c r="T76">
        <f t="shared" si="3"/>
        <v>0</v>
      </c>
      <c r="U76">
        <f t="shared" si="4"/>
        <v>-3000</v>
      </c>
      <c r="V76" t="e">
        <f t="shared" si="5"/>
        <v>#DIV/0!</v>
      </c>
      <c r="W76">
        <f t="shared" si="8"/>
        <v>-1</v>
      </c>
    </row>
    <row r="77" spans="1:26" x14ac:dyDescent="0.3">
      <c r="H77">
        <v>3000</v>
      </c>
      <c r="P77">
        <v>3000</v>
      </c>
      <c r="R77" t="e">
        <f t="shared" ref="R77:R87" si="14">100*(12*J77-P77)/D77</f>
        <v>#DIV/0!</v>
      </c>
      <c r="S77">
        <f t="shared" ref="S77:S87" si="15">D77*E77+H77</f>
        <v>3000</v>
      </c>
      <c r="T77">
        <f t="shared" ref="T77:T85" si="16">G77*(D77-D77*E77)</f>
        <v>0</v>
      </c>
      <c r="U77">
        <f t="shared" ref="U77:U85" si="17">12*J77-P77-T77</f>
        <v>-3000</v>
      </c>
      <c r="V77" t="e">
        <f t="shared" ref="V77:V85" si="18">D77/(12*J77)</f>
        <v>#DIV/0!</v>
      </c>
      <c r="W77">
        <f t="shared" si="8"/>
        <v>-1</v>
      </c>
    </row>
    <row r="78" spans="1:26" x14ac:dyDescent="0.3">
      <c r="H78">
        <v>3000</v>
      </c>
      <c r="P78">
        <v>3000</v>
      </c>
      <c r="R78" t="e">
        <f t="shared" si="14"/>
        <v>#DIV/0!</v>
      </c>
      <c r="S78">
        <f t="shared" si="15"/>
        <v>3000</v>
      </c>
      <c r="T78">
        <f t="shared" si="16"/>
        <v>0</v>
      </c>
      <c r="U78">
        <f t="shared" si="17"/>
        <v>-3000</v>
      </c>
      <c r="V78" t="e">
        <f t="shared" si="18"/>
        <v>#DIV/0!</v>
      </c>
      <c r="W78">
        <f t="shared" si="8"/>
        <v>-1</v>
      </c>
    </row>
    <row r="79" spans="1:26" x14ac:dyDescent="0.3">
      <c r="H79">
        <v>3000</v>
      </c>
      <c r="P79">
        <v>3000</v>
      </c>
      <c r="R79" t="e">
        <f t="shared" si="14"/>
        <v>#DIV/0!</v>
      </c>
      <c r="S79">
        <f t="shared" si="15"/>
        <v>3000</v>
      </c>
      <c r="T79">
        <f t="shared" si="16"/>
        <v>0</v>
      </c>
      <c r="U79">
        <f t="shared" si="17"/>
        <v>-3000</v>
      </c>
      <c r="V79" t="e">
        <f t="shared" si="18"/>
        <v>#DIV/0!</v>
      </c>
      <c r="W79">
        <f t="shared" si="8"/>
        <v>-1</v>
      </c>
    </row>
    <row r="80" spans="1:26" x14ac:dyDescent="0.3">
      <c r="H80">
        <v>3000</v>
      </c>
      <c r="P80">
        <v>3000</v>
      </c>
      <c r="R80" t="e">
        <f t="shared" si="14"/>
        <v>#DIV/0!</v>
      </c>
      <c r="S80">
        <f t="shared" si="15"/>
        <v>3000</v>
      </c>
      <c r="T80">
        <f t="shared" si="16"/>
        <v>0</v>
      </c>
      <c r="U80">
        <f t="shared" si="17"/>
        <v>-3000</v>
      </c>
      <c r="V80" t="e">
        <f t="shared" si="18"/>
        <v>#DIV/0!</v>
      </c>
      <c r="W80">
        <f t="shared" si="8"/>
        <v>-1</v>
      </c>
    </row>
    <row r="81" spans="1:26" x14ac:dyDescent="0.3">
      <c r="H81">
        <v>3000</v>
      </c>
      <c r="P81">
        <v>3000</v>
      </c>
      <c r="R81" t="e">
        <f t="shared" si="14"/>
        <v>#DIV/0!</v>
      </c>
      <c r="S81">
        <f t="shared" si="15"/>
        <v>3000</v>
      </c>
      <c r="T81">
        <f t="shared" si="16"/>
        <v>0</v>
      </c>
      <c r="U81">
        <f t="shared" si="17"/>
        <v>-3000</v>
      </c>
      <c r="V81" t="e">
        <f t="shared" si="18"/>
        <v>#DIV/0!</v>
      </c>
      <c r="W81">
        <f t="shared" si="8"/>
        <v>-1</v>
      </c>
    </row>
    <row r="82" spans="1:26" x14ac:dyDescent="0.3">
      <c r="H82">
        <v>3000</v>
      </c>
      <c r="P82">
        <v>3000</v>
      </c>
      <c r="R82" t="e">
        <f t="shared" si="14"/>
        <v>#DIV/0!</v>
      </c>
      <c r="S82">
        <f t="shared" si="15"/>
        <v>3000</v>
      </c>
      <c r="T82">
        <f t="shared" si="16"/>
        <v>0</v>
      </c>
      <c r="U82">
        <f t="shared" si="17"/>
        <v>-3000</v>
      </c>
      <c r="V82" t="e">
        <f t="shared" si="18"/>
        <v>#DIV/0!</v>
      </c>
      <c r="W82">
        <f t="shared" si="8"/>
        <v>-1</v>
      </c>
    </row>
    <row r="83" spans="1:26" x14ac:dyDescent="0.3">
      <c r="H83">
        <v>3000</v>
      </c>
      <c r="P83">
        <v>3000</v>
      </c>
      <c r="R83" t="e">
        <f t="shared" si="14"/>
        <v>#DIV/0!</v>
      </c>
      <c r="S83">
        <f t="shared" si="15"/>
        <v>3000</v>
      </c>
      <c r="T83">
        <f t="shared" si="16"/>
        <v>0</v>
      </c>
      <c r="U83">
        <f t="shared" si="17"/>
        <v>-3000</v>
      </c>
      <c r="V83" t="e">
        <f t="shared" si="18"/>
        <v>#DIV/0!</v>
      </c>
      <c r="W83">
        <f t="shared" si="8"/>
        <v>-1</v>
      </c>
    </row>
    <row r="84" spans="1:26" x14ac:dyDescent="0.3">
      <c r="H84">
        <v>3000</v>
      </c>
      <c r="P84">
        <v>3000</v>
      </c>
      <c r="R84" t="e">
        <f t="shared" si="14"/>
        <v>#DIV/0!</v>
      </c>
      <c r="S84">
        <f t="shared" si="15"/>
        <v>3000</v>
      </c>
      <c r="T84">
        <f t="shared" si="16"/>
        <v>0</v>
      </c>
      <c r="U84">
        <f t="shared" si="17"/>
        <v>-3000</v>
      </c>
      <c r="V84" t="e">
        <f t="shared" si="18"/>
        <v>#DIV/0!</v>
      </c>
      <c r="W84">
        <f t="shared" si="8"/>
        <v>-1</v>
      </c>
    </row>
    <row r="85" spans="1:26" x14ac:dyDescent="0.3">
      <c r="P85">
        <v>3000</v>
      </c>
      <c r="R85" t="e">
        <f t="shared" si="14"/>
        <v>#DIV/0!</v>
      </c>
      <c r="S85">
        <f t="shared" si="15"/>
        <v>0</v>
      </c>
      <c r="T85">
        <f t="shared" si="16"/>
        <v>0</v>
      </c>
      <c r="U85">
        <f t="shared" si="17"/>
        <v>-3000</v>
      </c>
      <c r="V85" t="e">
        <f t="shared" si="18"/>
        <v>#DIV/0!</v>
      </c>
      <c r="W85" t="e">
        <f t="shared" si="8"/>
        <v>#DIV/0!</v>
      </c>
    </row>
    <row r="86" spans="1:26" x14ac:dyDescent="0.3">
      <c r="P86">
        <v>3000</v>
      </c>
      <c r="R86" t="e">
        <f t="shared" si="14"/>
        <v>#DIV/0!</v>
      </c>
      <c r="S86">
        <f t="shared" si="15"/>
        <v>0</v>
      </c>
    </row>
    <row r="87" spans="1:26" x14ac:dyDescent="0.3">
      <c r="P87">
        <v>3000</v>
      </c>
      <c r="R87" t="e">
        <f t="shared" si="14"/>
        <v>#DIV/0!</v>
      </c>
      <c r="S87">
        <f t="shared" si="15"/>
        <v>0</v>
      </c>
    </row>
    <row r="88" spans="1:26" s="8" customFormat="1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>
        <v>3000</v>
      </c>
      <c r="Q88"/>
      <c r="R88"/>
      <c r="S88"/>
      <c r="T88"/>
      <c r="U88"/>
      <c r="V88"/>
      <c r="W88"/>
      <c r="X88"/>
      <c r="Y88"/>
      <c r="Z88"/>
    </row>
  </sheetData>
  <hyperlinks>
    <hyperlink ref="C47" r:id="rId1" location="redfin-estimate" xr:uid="{FE3A1431-12AD-4155-BFE0-BF58550C6AE6}"/>
    <hyperlink ref="C40" r:id="rId2" location="schools" xr:uid="{C8BF2B13-24C0-4489-9FFA-493E0209C711}"/>
    <hyperlink ref="C8" r:id="rId3" xr:uid="{3478769A-3393-4A6E-93B6-CB518AA20FBA}"/>
    <hyperlink ref="B12" r:id="rId4" xr:uid="{10AB813A-DDB2-4F30-A00D-2059CC123322}"/>
    <hyperlink ref="B13" r:id="rId5" xr:uid="{9BB3909B-ACED-4B5C-AF97-C75FB96B2989}"/>
    <hyperlink ref="B15" r:id="rId6" xr:uid="{906FF955-4A07-439F-9ECC-6CFA2C1A51DF}"/>
    <hyperlink ref="B14" r:id="rId7" xr:uid="{3B54D70A-303B-4EC4-B824-9640E8006992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yufeng zhu</cp:lastModifiedBy>
  <dcterms:created xsi:type="dcterms:W3CDTF">2017-12-29T03:14:45Z</dcterms:created>
  <dcterms:modified xsi:type="dcterms:W3CDTF">2018-01-28T10:09:43Z</dcterms:modified>
</cp:coreProperties>
</file>