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2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1" l="1"/>
  <c r="S20" i="1"/>
  <c r="U20" i="1"/>
  <c r="W20" i="1"/>
  <c r="L20" i="1"/>
  <c r="L21" i="1"/>
  <c r="V20" i="1"/>
  <c r="T20" i="1"/>
  <c r="T69" i="1"/>
  <c r="U69" i="1"/>
  <c r="S69" i="1"/>
  <c r="W69" i="1"/>
  <c r="V69" i="1"/>
  <c r="R69" i="1"/>
  <c r="L69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T42" i="1"/>
  <c r="U42" i="1"/>
  <c r="S42" i="1"/>
  <c r="W42" i="1"/>
  <c r="T43" i="1"/>
  <c r="U43" i="1"/>
  <c r="S43" i="1"/>
  <c r="W43" i="1"/>
  <c r="T44" i="1"/>
  <c r="U44" i="1"/>
  <c r="S44" i="1"/>
  <c r="W44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S109" i="1"/>
  <c r="S110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V37" i="1"/>
  <c r="V38" i="1"/>
  <c r="V39" i="1"/>
  <c r="V40" i="1"/>
  <c r="V41" i="1"/>
  <c r="R37" i="1"/>
  <c r="R38" i="1"/>
  <c r="R39" i="1"/>
  <c r="R40" i="1"/>
  <c r="R41" i="1"/>
  <c r="R42" i="1"/>
  <c r="R43" i="1"/>
  <c r="R44" i="1"/>
  <c r="R45" i="1"/>
  <c r="R46" i="1"/>
  <c r="R47" i="1"/>
  <c r="R48" i="1"/>
  <c r="L37" i="1"/>
  <c r="L38" i="1"/>
  <c r="L39" i="1"/>
  <c r="L40" i="1"/>
  <c r="L41" i="1"/>
  <c r="L42" i="1"/>
  <c r="L43" i="1"/>
  <c r="L44" i="1"/>
  <c r="L45" i="1"/>
  <c r="L46" i="1"/>
  <c r="L47" i="1"/>
  <c r="L48" i="1"/>
  <c r="T28" i="1"/>
  <c r="U28" i="1"/>
  <c r="S28" i="1"/>
  <c r="W28" i="1"/>
  <c r="T29" i="1"/>
  <c r="U29" i="1"/>
  <c r="S29" i="1"/>
  <c r="W29" i="1"/>
  <c r="T30" i="1"/>
  <c r="U30" i="1"/>
  <c r="S30" i="1"/>
  <c r="W30" i="1"/>
  <c r="T31" i="1"/>
  <c r="U31" i="1"/>
  <c r="S31" i="1"/>
  <c r="W31" i="1"/>
  <c r="V28" i="1"/>
  <c r="V29" i="1"/>
  <c r="V30" i="1"/>
  <c r="T27" i="1"/>
  <c r="T32" i="1"/>
  <c r="R28" i="1"/>
  <c r="R29" i="1"/>
  <c r="R30" i="1"/>
  <c r="R31" i="1"/>
  <c r="L28" i="1"/>
  <c r="L29" i="1"/>
  <c r="L30" i="1"/>
  <c r="L31" i="1"/>
  <c r="L32" i="1"/>
  <c r="L33" i="1"/>
  <c r="L34" i="1"/>
  <c r="L35" i="1"/>
  <c r="L36" i="1"/>
  <c r="L26" i="1"/>
  <c r="T26" i="1"/>
  <c r="U26" i="1"/>
  <c r="S26" i="1"/>
  <c r="W26" i="1"/>
  <c r="U27" i="1"/>
  <c r="S27" i="1"/>
  <c r="W27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V26" i="1"/>
  <c r="V27" i="1"/>
  <c r="V31" i="1"/>
  <c r="V32" i="1"/>
  <c r="V33" i="1"/>
  <c r="V34" i="1"/>
  <c r="V35" i="1"/>
  <c r="V36" i="1"/>
  <c r="R26" i="1"/>
  <c r="R27" i="1"/>
  <c r="R32" i="1"/>
  <c r="R33" i="1"/>
  <c r="R34" i="1"/>
  <c r="R35" i="1"/>
  <c r="R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2" i="1"/>
  <c r="L23" i="1"/>
  <c r="L24" i="1"/>
  <c r="L25" i="1"/>
  <c r="L27" i="1"/>
  <c r="L2" i="1"/>
  <c r="T25" i="1"/>
  <c r="U25" i="1"/>
  <c r="S25" i="1"/>
  <c r="W25" i="1"/>
  <c r="V25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V2" i="1"/>
  <c r="T2" i="1"/>
  <c r="U2" i="1"/>
  <c r="S2" i="1"/>
  <c r="W2" i="1"/>
  <c r="R2" i="1"/>
</calcChain>
</file>

<file path=xl/sharedStrings.xml><?xml version="1.0" encoding="utf-8"?>
<sst xmlns="http://schemas.openxmlformats.org/spreadsheetml/2006/main" count="255" uniqueCount="211">
  <si>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</si>
  <si>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</si>
  <si>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</si>
  <si>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</si>
  <si>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</si>
  <si>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</si>
  <si>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</si>
  <si>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</si>
  <si>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</si>
  <si>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</si>
  <si>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</si>
  <si>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</si>
  <si>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</si>
  <si>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</si>
  <si>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</si>
  <si>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https://www.redfin.com/TX/Plano/1524-Idyllwild-Dr-75075/home/32160156#redfin-estimate</t>
  </si>
  <si>
    <t>1524 Idyllwild DrPlano, TX 75075</t>
  </si>
  <si>
    <t>月付</t>
  </si>
  <si>
    <t>GRM要小于15</t>
  </si>
  <si>
    <t>https://www.google.com/maps/dir//33.0388184,-96.7244242/@33.0387988,-96.7944644,12z</t>
  </si>
  <si>
    <t>位置如何</t>
  </si>
  <si>
    <t>凑活，离utd较远</t>
  </si>
  <si>
    <t>10,5,8</t>
  </si>
  <si>
    <t>1724 Westridge DrPlano, TX 75075</t>
  </si>
  <si>
    <t>https://www.redfin.com/TX/Plano/1724-Westridge-Dr-75075/home/32156338</t>
  </si>
  <si>
    <t>https://www.google.com/maps?saddr&amp;daddr=33.0104397,-96.7274762</t>
  </si>
  <si>
    <t>好</t>
  </si>
  <si>
    <t>https://www.redfin.com/TX/Plano/3508-Piedmont-Dr-75075/home/32158756</t>
  </si>
  <si>
    <t>https://www.redfin.com/TX/Plano/2626-E-Park-Blvd-75074/home/31854373#schools</t>
  </si>
  <si>
    <t>一般，在路边</t>
  </si>
  <si>
    <t>https://www.redfin.com/TX/Richardson/5702-McKinley-Ln-75082/home/32246963#redfin-estimate</t>
  </si>
  <si>
    <t>10,9,6</t>
  </si>
  <si>
    <t>偏</t>
  </si>
  <si>
    <t>https://www.redfin.com/TX/Richardson/532-Apollo-Rd-75081/home/31971213#schools</t>
  </si>
  <si>
    <t>8,5</t>
  </si>
  <si>
    <t>https://www.redfin.com/TX/Richardson/3415-Excalibur-Ct-75082/home/32230440</t>
  </si>
  <si>
    <t>https://www.redfin.com/TX/Arlington/2915-Janet-Cir-76013/home/32221067</t>
  </si>
  <si>
    <t>8,6</t>
  </si>
  <si>
    <t>uta 离uta近</t>
  </si>
  <si>
    <t>https://www.redfin.com/TX/Plano/3101-Citadel-Dr-75023/home/31890659#schools</t>
  </si>
  <si>
    <t>比较豪华的</t>
  </si>
  <si>
    <t>10，8，7</t>
  </si>
  <si>
    <t>plano西北</t>
  </si>
  <si>
    <t>1425 Cross Bend Rd</t>
  </si>
  <si>
    <t>https://www.redfin.com/TX/Plano/1425-Cross-Bend-Rd-75023/home/31908760</t>
  </si>
  <si>
    <t>6，5，7</t>
  </si>
  <si>
    <t>2309 Williams WayPlano, TX 75075</t>
  </si>
  <si>
    <t>https://www.redfin.com/TX/Plano/2309-Williams-Way-75075/home/31900818</t>
  </si>
  <si>
    <t>6，8，7</t>
  </si>
  <si>
    <t>https://www.redfin.com/TX/Plano/2425-Coleshire-Dr-75075/home/31895450</t>
  </si>
  <si>
    <t>8，6，7</t>
  </si>
  <si>
    <t>3212 Chippenham DrPlano, TX 75093</t>
  </si>
  <si>
    <t>https://www.redfin.com/TX/Plano/3212-Chippenham-Dr-75093/home/32088253</t>
  </si>
  <si>
    <t>111 Island DrRichardson, TX 75081</t>
  </si>
  <si>
    <t>https://www.redfin.com/TX/Richardson/111-Island-Dr-75081/home/31951361</t>
  </si>
  <si>
    <t>7，，5</t>
  </si>
  <si>
    <t>好，ridchardson</t>
  </si>
  <si>
    <t>2717 Prairie Creek CtPlano, TX 75075</t>
  </si>
  <si>
    <t>https://www.redfin.com/TX/Plano/2717-Prairie-Creek-Ct-75075/home/32162071</t>
  </si>
  <si>
    <t>https://www.redfin.com/TX/Plano/1429-Baffin-Bay-Dr-75075/home/31851541</t>
  </si>
  <si>
    <t>1429 Baffin Bay DrPlano, TX 75075</t>
  </si>
  <si>
    <t>10，6，7</t>
  </si>
  <si>
    <t>plano西北较近</t>
  </si>
  <si>
    <t>1521 Cherbourg Dr</t>
  </si>
  <si>
    <t>https://www.redfin.com/TX/Plano/1521-Cherbourg-Dr-75075/home/31889204</t>
  </si>
  <si>
    <t>10，5，7</t>
  </si>
  <si>
    <t>月利润</t>
  </si>
  <si>
    <t>1708 Westridge DrPlano, TX 75075</t>
  </si>
  <si>
    <t>https://www.redfin.com/TX/Plano/1708-Westridge-Dr-75075/home/32156334</t>
  </si>
  <si>
    <t>2821 Glen Forest LnPlano, TX 75023</t>
  </si>
  <si>
    <t>https://www.redfin.com/TX/Plano/2821-Glen-Forest-Ln-75023/home/31914215</t>
  </si>
  <si>
    <t>7，8，7</t>
  </si>
  <si>
    <t>1301 PAGEWYNNE DrPlano, TX 75093</t>
  </si>
  <si>
    <t>https://www.redfin.com/TX/Plano/1301-Pagewynne-Dr-75093/home/32090611</t>
  </si>
  <si>
    <t>4501 Atlanta DrPlano, TX 75093</t>
  </si>
  <si>
    <t>https://www.redfin.com/TX/Plano/4501-Atlanta-Dr-75093/home/32160188</t>
  </si>
  <si>
    <t>6536 Bronze Leaf DrPlano, TX 75023</t>
  </si>
  <si>
    <t>https://www.redfin.com/TX/Plano/6536-Bronze-Leaf-Dr-75023/home/32171422</t>
  </si>
  <si>
    <t>6929 Tudor DrPlano, TX 75023</t>
  </si>
  <si>
    <t>https://www.redfin.com/TX/Plano/6929-Tudor-Dr-75023/home/32021815</t>
  </si>
  <si>
    <t>3113 Chimneyrock DrPlano, TX 75023</t>
  </si>
  <si>
    <t>https://www.redfin.com/TX/Plano/3113-Chimneyrock-Dr-75023/home/31890544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</si>
  <si>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</si>
  <si>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</si>
  <si>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</si>
  <si>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</si>
  <si>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</si>
  <si>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2605 Trailridge DrPlano, TX 75074</t>
  </si>
  <si>
    <t>https://www.redfin.com/TX/Plano/2605-Trailridge-Dr-75074/home/31849574</t>
  </si>
  <si>
    <t>plano东北较近</t>
  </si>
  <si>
    <t>446 Bissonet AveDallas, TX 75217</t>
  </si>
  <si>
    <t>https://www.redfin.com/TX/Dallas/446-Bissonet-Ave-75217/home/30774399</t>
  </si>
  <si>
    <t>dallas东南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</si>
  <si>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</si>
  <si>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</si>
  <si>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</si>
  <si>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</si>
  <si>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2825 Prairie Creek DrPlano, TX 75075</t>
  </si>
  <si>
    <t>https://www.redfin.com/TX/Plano/2825-Prairie-Creek-Dr-75075/home/32162096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</si>
  <si>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</si>
  <si>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</si>
  <si>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</si>
  <si>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</si>
  <si>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2343 Arroyo AveDallas, TX 75219</t>
  </si>
  <si>
    <t>https://www.redfin.com/TX/Dallas/2343-Arroyo-Ave-75219/home/30813114#redfin-estimate</t>
  </si>
  <si>
    <t>近downtown</t>
  </si>
  <si>
    <t>zillow区域升值中位数</t>
  </si>
  <si>
    <t>4316 Sycamore StDallas, TX 75204</t>
  </si>
  <si>
    <t>https://www.redfin.com/TX/Dallas/4316-Sycamore-St-75204/home/31122564#schools</t>
  </si>
  <si>
    <t>3018 Carmel StDallas, TX 75204</t>
  </si>
  <si>
    <t>https://www.redfin.com/TX/Dallas/3018-Carmel-St-75204/home/30739130</t>
  </si>
  <si>
    <t>3105 San Jacinto St #319Dallas, TX 75204</t>
  </si>
  <si>
    <t>https://www.redfin.com/TX/Dallas/3105-San-Jacinto-St-75204/unit-319/home/31125545</t>
  </si>
  <si>
    <t>近downtown，医院</t>
  </si>
  <si>
    <t>4108 Office Pkwy #320Dallas, TX 75204</t>
  </si>
  <si>
    <t>https://www.redfin.com/TX/Dallas/4108-Office-Pkwy-75204/unit-320/home/30745145</t>
  </si>
  <si>
    <t>810 Cascade Dr,Glenn Heights, TX 75154</t>
  </si>
  <si>
    <t>https://www.redfin.com/TX/Glenn-Heights/810-Cascade-Dr-75154/home/32227583</t>
  </si>
  <si>
    <t>南dallas</t>
  </si>
  <si>
    <t>6.1／12.6</t>
  </si>
  <si>
    <t>5.4／7.7</t>
  </si>
  <si>
    <t>1117 Devonshire DrGlenn Heights, TX 75154</t>
  </si>
  <si>
    <t>https://www.redfin.com/TX/Glenn-Heights/1117-Devonshire-Dr-75154/home/30750619#schools</t>
  </si>
  <si>
    <t>6.3/12.6</t>
  </si>
  <si>
    <t>https://www.redfin.com/TX/Garland/1517-Clear-Point-Dr-75041/home/31482498</t>
  </si>
  <si>
    <t>1517 Clear Point DrGarland, TX 75041</t>
  </si>
  <si>
    <t>ridcharson东南</t>
  </si>
  <si>
    <t>zillow月租</t>
  </si>
  <si>
    <t>13144 Red Fern Ln,Dallas, TX 75240</t>
  </si>
  <si>
    <t>21／6.4</t>
  </si>
  <si>
    <t>ridchardson西南</t>
  </si>
  <si>
    <t>17820 Windflower Way UNIT 403,Dallas, TX 75252</t>
  </si>
  <si>
    <t>https://www.redfin.com/TX/Dallas/17820-Windflower-Way-75252/unit-403/home/32021929</t>
  </si>
  <si>
    <t>9.9/6</t>
  </si>
  <si>
    <t>很好</t>
  </si>
  <si>
    <t>6605 Fernshaw Dr,Dallas, TX 75248</t>
  </si>
  <si>
    <t>https://www.redfin.com/TX/Dallas/6605-Fernshaw-Dr-75248/home/31112618</t>
  </si>
  <si>
    <t>10，8</t>
  </si>
  <si>
    <t>5608 Sabetha Way,Plano, TX 75094</t>
  </si>
  <si>
    <t>https://www.redfin.com/TX/Plano/5608-Sabetha-Way-75094/home/32301315</t>
  </si>
  <si>
    <t>7.8，6</t>
  </si>
  <si>
    <t>1.7，</t>
  </si>
  <si>
    <t>7150 Canongate Dr,Dallas, TX 75248</t>
  </si>
  <si>
    <t>10，6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</si>
  <si>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</si>
  <si>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</si>
  <si>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</si>
  <si>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</si>
  <si>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</si>
  <si>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</si>
  <si>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</si>
  <si>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</si>
  <si>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</si>
  <si>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</si>
  <si>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</si>
  <si>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</si>
  <si>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</si>
  <si>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</si>
  <si>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</si>
  <si>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</si>
  <si>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12003 Hoblitzelle DrDallas, TX 75243</t>
  </si>
  <si>
    <t>https://www.redfin.com/TX/Dallas/12003-Hoblitzelle-Dr-75243/home/31007499</t>
  </si>
  <si>
    <t>3.1／6.9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</si>
  <si>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</si>
  <si>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</si>
  <si>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</si>
  <si>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</si>
  <si>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</si>
  <si>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</si>
  <si>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https://www.redfin.com/TX/Dallas/13144-Red-Fern-Ln-75240/home/31025335</t>
  </si>
  <si>
    <t>5702 Mckinley Ln</t>
  </si>
  <si>
    <t>532 Apollo RdRichardson, TX 75081</t>
  </si>
  <si>
    <t>2425 Coleshire DrPlano, TX 75075</t>
  </si>
  <si>
    <t>备注</t>
  </si>
  <si>
    <t>5b，厨房柜子太少，房间较小</t>
  </si>
  <si>
    <t>就主卧比较好</t>
  </si>
  <si>
    <t>看过的，感觉正常，两客房隔音不好</t>
  </si>
  <si>
    <t>看过的</t>
  </si>
  <si>
    <t>房间大小还可以</t>
  </si>
  <si>
    <t>https://www.redfin.com/TX/Dallas/7150-Canongate-Dr-75248/home/31084129</t>
  </si>
  <si>
    <t>房间 都比较大</t>
  </si>
  <si>
    <t>房间都比较大</t>
  </si>
  <si>
    <t>才2个bedroom</t>
  </si>
  <si>
    <t>redfin近5年升值率</t>
  </si>
  <si>
    <t>condo来的，比较旧，hoa288</t>
  </si>
  <si>
    <t>近高速，房间较大，pending</t>
  </si>
  <si>
    <t>condo，hoa467</t>
  </si>
  <si>
    <t>condo，hoa308</t>
  </si>
  <si>
    <t>condo，3b3.5b，hoa144</t>
  </si>
  <si>
    <t>房间都比较大，可能升至潜力大</t>
  </si>
  <si>
    <t>没照片没预测</t>
  </si>
  <si>
    <t>6b3b</t>
  </si>
  <si>
    <t>pending，都不错</t>
  </si>
  <si>
    <t>就是只有2个bath</t>
  </si>
  <si>
    <t>房间还不错</t>
  </si>
  <si>
    <t>房间还行，就是木头太多</t>
  </si>
  <si>
    <t>3304 Brookshire DrPlano, TX 75075</t>
  </si>
  <si>
    <t>https://www.redfin.com/TX/Plano/3304-Brookshire-Dr-75075/home/31897292#redfin-estimate</t>
  </si>
  <si>
    <t>4,6,7</t>
  </si>
  <si>
    <t>房间比较大</t>
  </si>
  <si>
    <t>https://www.redfin.com/TX/Plano/2225-Evergreen-Dr-75075/home/31935758</t>
  </si>
  <si>
    <t>2225 Evergreen DrPlano, TX 75075</t>
  </si>
  <si>
    <t>8,6,7</t>
  </si>
  <si>
    <t>3112 Stanford DrPlano, TX 75075</t>
  </si>
  <si>
    <t>https://www.redfin.com/TX/Plano/3112-Stanford-Dr-75075/home/31898825#property-history</t>
  </si>
  <si>
    <t>房间大小还可以，可能有第五间房</t>
  </si>
  <si>
    <t>https://www.redfin.com/TX/Plano/2128-McDaniel-Cir-75075/home/31904262#schools</t>
  </si>
  <si>
    <t>2128 McDaniel CirPlano, TX 75075</t>
  </si>
  <si>
    <t>https://www.redfin.com/TX/Plano/2513-Bluffton-Dr-75075/home/31895425#redfin-estimate</t>
  </si>
  <si>
    <t>2513 Bluffton DrPlano, TX 75075</t>
  </si>
  <si>
    <t>3101 Citadel DrPlano, TX 75023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</si>
</sst>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Libre Franklin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 applyBorder="1"/>
    <xf numFmtId="3" fontId="3" fillId="0" borderId="0" xfId="0" applyNumberFormat="1" applyFont="1"/>
    <xf numFmtId="3" fontId="5" fillId="0" borderId="0" xfId="0" applyNumberFormat="1" applyFont="1"/>
    <xf numFmtId="0" fontId="7" fillId="3" borderId="0" xfId="183"/>
    <xf numFmtId="3" fontId="7" fillId="3" borderId="0" xfId="183" applyNumberFormat="1"/>
    <xf numFmtId="0" fontId="6" fillId="2" borderId="0" xfId="182"/>
    <xf numFmtId="3" fontId="6" fillId="2" borderId="0" xfId="182" applyNumberFormat="1"/>
    <xf numFmtId="0" fontId="6" fillId="2" borderId="1" xfId="182" applyNumberFormat="1" applyBorder="1"/>
    <xf numFmtId="0" fontId="8" fillId="4" borderId="0" xfId="184"/>
    <xf numFmtId="3" fontId="8" fillId="4" borderId="0" xfId="184" applyNumberFormat="1"/>
    <xf numFmtId="0" fontId="8" fillId="4" borderId="1" xfId="184" applyNumberFormat="1" applyBorder="1"/>
    <xf numFmtId="0" fontId="7" fillId="3" borderId="1" xfId="183" applyNumberFormat="1" applyBorder="1"/>
    <xf numFmtId="0" fontId="6" fillId="2" borderId="0" xfId="182" applyBorder="1"/>
    <xf numFmtId="0" fontId="7" fillId="3" borderId="2" xfId="183" applyBorder="1"/>
    <xf numFmtId="3" fontId="7" fillId="3" borderId="2" xfId="183" applyNumberFormat="1" applyBorder="1"/>
    <xf numFmtId="0" fontId="7" fillId="3" borderId="2" xfId="183" applyNumberFormat="1" applyBorder="1"/>
  </cellXfs>
  <cellStyles count="185">
    <cellStyle name="Bad" xfId="183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Good" xfId="182" builtinId="26"/>
    <cellStyle name="Hyperlink" xfId="1" builtinId="8"/>
    <cellStyle name="Neutral" xfId="18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fin.com/TX/Richardson/532-Apollo-Rd-75081/home/31971213" TargetMode="External"/><Relationship Id="rId13" Type="http://schemas.openxmlformats.org/officeDocument/2006/relationships/hyperlink" Target="https://www.redfin.com/TX/Plano/2425-Coleshire-Dr-75075/home/31895450" TargetMode="External"/><Relationship Id="rId18" Type="http://schemas.openxmlformats.org/officeDocument/2006/relationships/hyperlink" Target="https://www.redfin.com/TX/Plano/1521-Cherbourg-Dr-75075/home/31889204" TargetMode="External"/><Relationship Id="rId26" Type="http://schemas.openxmlformats.org/officeDocument/2006/relationships/hyperlink" Target="https://www.redfin.com/TX/Plano/2605-Trailridge-Dr-75074/home/31849574" TargetMode="External"/><Relationship Id="rId39" Type="http://schemas.openxmlformats.org/officeDocument/2006/relationships/hyperlink" Target="https://www.redfin.com/TX/Dallas/6605-Fernshaw-Dr-75248/home/31112618" TargetMode="External"/><Relationship Id="rId3" Type="http://schemas.openxmlformats.org/officeDocument/2006/relationships/hyperlink" Target="https://www.google.com/maps?saddr&amp;daddr=33.0104397,-96.7274762" TargetMode="External"/><Relationship Id="rId21" Type="http://schemas.openxmlformats.org/officeDocument/2006/relationships/hyperlink" Target="https://www.redfin.com/TX/Glenn-Heights/810-Cascade-Dr-75154/home/32227583" TargetMode="External"/><Relationship Id="rId34" Type="http://schemas.openxmlformats.org/officeDocument/2006/relationships/hyperlink" Target="https://www.redfin.com/TX/Dallas/446-Bissonet-Ave-75217/home/30774399" TargetMode="External"/><Relationship Id="rId42" Type="http://schemas.openxmlformats.org/officeDocument/2006/relationships/hyperlink" Target="https://www.redfin.com/TX/Dallas/3018-Carmel-St-75204/home/30739130" TargetMode="External"/><Relationship Id="rId7" Type="http://schemas.openxmlformats.org/officeDocument/2006/relationships/hyperlink" Target="https://www.redfin.com/TX/Richardson/5702-McKinley-Ln-75082/home/32246963" TargetMode="External"/><Relationship Id="rId12" Type="http://schemas.openxmlformats.org/officeDocument/2006/relationships/hyperlink" Target="https://www.redfin.com/TX/Plano/2309-Williams-Way-75075/home/31900818" TargetMode="External"/><Relationship Id="rId17" Type="http://schemas.openxmlformats.org/officeDocument/2006/relationships/hyperlink" Target="https://www.redfin.com/TX/Plano/1429-Baffin-Bay-Dr-75075/home/31851541" TargetMode="External"/><Relationship Id="rId25" Type="http://schemas.openxmlformats.org/officeDocument/2006/relationships/hyperlink" Target="https://www.redfin.com/TX/Dallas/2343-Arroyo-Ave-75219/home/30813114" TargetMode="External"/><Relationship Id="rId33" Type="http://schemas.openxmlformats.org/officeDocument/2006/relationships/hyperlink" Target="https://www.redfin.com/TX/Plano/3113-Chimneyrock-Dr-75023/home/31890544" TargetMode="External"/><Relationship Id="rId38" Type="http://schemas.openxmlformats.org/officeDocument/2006/relationships/hyperlink" Target="https://www.redfin.com/TX/Plano/5608-Sabetha-Way-75094/home/32301315" TargetMode="External"/><Relationship Id="rId2" Type="http://schemas.openxmlformats.org/officeDocument/2006/relationships/hyperlink" Target="https://www.redfin.com/TX/Plano/1524-Idyllwild-Dr-75075/home/32160156" TargetMode="External"/><Relationship Id="rId16" Type="http://schemas.openxmlformats.org/officeDocument/2006/relationships/hyperlink" Target="https://www.redfin.com/TX/Plano/2717-Prairie-Creek-Ct-75075/home/32162071" TargetMode="External"/><Relationship Id="rId20" Type="http://schemas.openxmlformats.org/officeDocument/2006/relationships/hyperlink" Target="https://www.redfin.com/TX/Plano/2821-Glen-Forest-Ln-75023/home/31914215" TargetMode="External"/><Relationship Id="rId29" Type="http://schemas.openxmlformats.org/officeDocument/2006/relationships/hyperlink" Target="https://www.redfin.com/TX/Dallas/13144-Red-Fern-Ln-75240/home/31025335" TargetMode="External"/><Relationship Id="rId41" Type="http://schemas.openxmlformats.org/officeDocument/2006/relationships/hyperlink" Target="https://www.redfin.com/TX/Dallas/3105-San-Jacinto-St-75204/unit-319/home/31125545" TargetMode="External"/><Relationship Id="rId1" Type="http://schemas.openxmlformats.org/officeDocument/2006/relationships/hyperlink" Target="https://www.google.com/maps/dir/33.0388184,-96.7244242/@33.0387988,-96.7944644,12z" TargetMode="External"/><Relationship Id="rId6" Type="http://schemas.openxmlformats.org/officeDocument/2006/relationships/hyperlink" Target="https://www.redfin.com/TX/Plano/2626-E-Park-Blvd-75074/home/31854373" TargetMode="External"/><Relationship Id="rId11" Type="http://schemas.openxmlformats.org/officeDocument/2006/relationships/hyperlink" Target="https://www.redfin.com/TX/Plano/1425-Cross-Bend-Rd-75023/home/31908760" TargetMode="External"/><Relationship Id="rId24" Type="http://schemas.openxmlformats.org/officeDocument/2006/relationships/hyperlink" Target="https://www.redfin.com/TX/Glenn-Heights/1117-Devonshire-Dr-75154/home/30750619" TargetMode="External"/><Relationship Id="rId32" Type="http://schemas.openxmlformats.org/officeDocument/2006/relationships/hyperlink" Target="https://www.redfin.com/TX/Plano/6929-Tudor-Dr-75023/home/32021815" TargetMode="External"/><Relationship Id="rId37" Type="http://schemas.openxmlformats.org/officeDocument/2006/relationships/hyperlink" Target="https://www.redfin.com/TX/Plano/3101-Citadel-Dr-75023/home/31890659" TargetMode="External"/><Relationship Id="rId40" Type="http://schemas.openxmlformats.org/officeDocument/2006/relationships/hyperlink" Target="https://www.redfin.com/TX/Dallas/4108-Office-Pkwy-75204/unit-320/home/30745145" TargetMode="External"/><Relationship Id="rId5" Type="http://schemas.openxmlformats.org/officeDocument/2006/relationships/hyperlink" Target="https://www.redfin.com/TX/Plano/3508-Piedmont-Dr-75075/home/32158756" TargetMode="External"/><Relationship Id="rId15" Type="http://schemas.openxmlformats.org/officeDocument/2006/relationships/hyperlink" Target="https://www.redfin.com/TX/Richardson/111-Island-Dr-75081/home/31951361" TargetMode="External"/><Relationship Id="rId23" Type="http://schemas.openxmlformats.org/officeDocument/2006/relationships/hyperlink" Target="https://www.redfin.com/TX/Dallas/12003-Hoblitzelle-Dr-75243/home/31007499" TargetMode="External"/><Relationship Id="rId28" Type="http://schemas.openxmlformats.org/officeDocument/2006/relationships/hyperlink" Target="https://www.redfin.com/TX/Dallas/17820-Windflower-Way-75252/unit-403/home/32021929" TargetMode="External"/><Relationship Id="rId36" Type="http://schemas.openxmlformats.org/officeDocument/2006/relationships/hyperlink" Target="https://www.redfin.com/TX/Plano/3417-Gary-Dr-75023/home/32031822" TargetMode="External"/><Relationship Id="rId10" Type="http://schemas.openxmlformats.org/officeDocument/2006/relationships/hyperlink" Target="https://www.redfin.com/TX/Arlington/2915-Janet-Cir-76013/home/32221067" TargetMode="External"/><Relationship Id="rId19" Type="http://schemas.openxmlformats.org/officeDocument/2006/relationships/hyperlink" Target="https://www.redfin.com/TX/Plano/1708-Westridge-Dr-75075/home/32156334" TargetMode="External"/><Relationship Id="rId31" Type="http://schemas.openxmlformats.org/officeDocument/2006/relationships/hyperlink" Target="https://www.redfin.com/TX/Plano/4501-Atlanta-Dr-75093/home/32160188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redfin.com/TX/Plano/1724-Westridge-Dr-75075/home/32156338" TargetMode="External"/><Relationship Id="rId9" Type="http://schemas.openxmlformats.org/officeDocument/2006/relationships/hyperlink" Target="https://www.redfin.com/TX/Richardson/3415-Excalibur-Ct-75082/home/32230440" TargetMode="External"/><Relationship Id="rId14" Type="http://schemas.openxmlformats.org/officeDocument/2006/relationships/hyperlink" Target="https://www.redfin.com/TX/Plano/3212-Chippenham-Dr-75093/home/32088253" TargetMode="External"/><Relationship Id="rId22" Type="http://schemas.openxmlformats.org/officeDocument/2006/relationships/hyperlink" Target="https://www.redfin.com/TX/Garland/1517-Clear-Point-Dr-75041/home/31482498" TargetMode="External"/><Relationship Id="rId27" Type="http://schemas.openxmlformats.org/officeDocument/2006/relationships/hyperlink" Target="https://www.redfin.com/TX/Plano/6536-Bronze-Leaf-Dr-75023/home/32171422" TargetMode="External"/><Relationship Id="rId30" Type="http://schemas.openxmlformats.org/officeDocument/2006/relationships/hyperlink" Target="https://www.redfin.com/TX/Plano/1301-Pagewynne-Dr-75093/home/32090611" TargetMode="External"/><Relationship Id="rId35" Type="http://schemas.openxmlformats.org/officeDocument/2006/relationships/hyperlink" Target="https://www.redfin.com/TX/Plano/2825-Prairie-Creek-Dr-75075/home/32162096" TargetMode="External"/><Relationship Id="rId43" Type="http://schemas.openxmlformats.org/officeDocument/2006/relationships/hyperlink" Target="https://www.redfin.com/TX/Dallas/4316-Sycamore-St-75204/home/31122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tabSelected="1" topLeftCell="A48" zoomScale="85" zoomScaleNormal="85" workbookViewId="0">
      <selection activeCell="K63" sqref="K63"/>
    </sheetView>
  </sheetViews>
  <sheetFormatPr defaultColWidth="11.19921875" defaultRowHeight="15.6"/>
  <cols>
    <col min="1" max="1" width="7.296875" customWidth="1"/>
    <col min="2" max="2" width="9.09765625" customWidth="1"/>
    <col min="4" max="4" width="9.59765625" customWidth="1"/>
    <col min="5" max="5" width="4.5976562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09765625" customWidth="1"/>
    <col min="12" max="12" width="8.19921875" customWidth="1"/>
    <col min="13" max="13" width="7.59765625" customWidth="1"/>
    <col min="14" max="14" width="15.3984375" customWidth="1"/>
    <col min="15" max="15" width="9.19921875" customWidth="1"/>
    <col min="16" max="16" width="8.19921875" customWidth="1"/>
    <col min="17" max="17" width="2.59765625" customWidth="1"/>
    <col min="18" max="18" width="13" customWidth="1"/>
    <col min="19" max="19" width="10.59765625" customWidth="1"/>
    <col min="20" max="22" width="13" customWidth="1"/>
    <col min="23" max="23" width="12.69921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17</v>
      </c>
      <c r="G1" t="s">
        <v>10</v>
      </c>
      <c r="H1" t="s">
        <v>9</v>
      </c>
      <c r="I1" t="s">
        <v>4</v>
      </c>
      <c r="J1" t="s">
        <v>5</v>
      </c>
      <c r="K1" t="s">
        <v>127</v>
      </c>
      <c r="L1" t="s">
        <v>66</v>
      </c>
      <c r="M1" t="s">
        <v>183</v>
      </c>
      <c r="N1" t="s">
        <v>20</v>
      </c>
      <c r="O1" t="s">
        <v>106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18</v>
      </c>
      <c r="W1" t="s">
        <v>14</v>
      </c>
      <c r="X1" t="s">
        <v>173</v>
      </c>
    </row>
    <row r="2" spans="1:24">
      <c r="A2" t="s">
        <v>16</v>
      </c>
      <c r="C2" s="2" t="s">
        <v>15</v>
      </c>
      <c r="D2" s="1">
        <v>395000</v>
      </c>
      <c r="E2">
        <v>0.2</v>
      </c>
      <c r="F2">
        <v>2296</v>
      </c>
      <c r="G2">
        <v>3.8300000000000001E-2</v>
      </c>
      <c r="H2">
        <v>3000</v>
      </c>
      <c r="I2" t="s">
        <v>22</v>
      </c>
      <c r="J2">
        <v>2550</v>
      </c>
      <c r="L2">
        <f>J2-F2</f>
        <v>254</v>
      </c>
      <c r="M2" s="2" t="s">
        <v>19</v>
      </c>
      <c r="N2" t="s">
        <v>21</v>
      </c>
      <c r="P2">
        <v>3000</v>
      </c>
      <c r="R2">
        <f t="shared" ref="R2:R36" si="0">100*(12*J2-P2)/D2</f>
        <v>6.9873417721518987</v>
      </c>
      <c r="S2">
        <f t="shared" ref="S2:S36" si="1">D2*E2+H2</f>
        <v>82000</v>
      </c>
      <c r="T2">
        <f t="shared" ref="T2:T36" si="2">G2*(D2-D2*E2)</f>
        <v>12102.800000000001</v>
      </c>
      <c r="U2">
        <f t="shared" ref="U2:U36" si="3">12*J2-P2-T2</f>
        <v>15497.199999999999</v>
      </c>
      <c r="V2">
        <f t="shared" ref="V2:V36" si="4">D2/(12*J2)</f>
        <v>12.908496732026144</v>
      </c>
      <c r="W2">
        <f>U2/S2</f>
        <v>0.18899024390243901</v>
      </c>
    </row>
    <row r="3" spans="1:24" s="11" customFormat="1" ht="14.4">
      <c r="A3" s="11" t="s">
        <v>23</v>
      </c>
      <c r="C3" s="11" t="s">
        <v>24</v>
      </c>
      <c r="D3" s="11">
        <v>296646</v>
      </c>
      <c r="E3" s="11">
        <v>0.2</v>
      </c>
      <c r="F3" s="11">
        <v>1875</v>
      </c>
      <c r="G3" s="11">
        <v>3.8300000000000001E-2</v>
      </c>
      <c r="H3" s="11">
        <v>3000</v>
      </c>
      <c r="I3" s="11">
        <v>868</v>
      </c>
      <c r="J3" s="11">
        <v>2300</v>
      </c>
      <c r="L3" s="11">
        <f t="shared" ref="L3:L66" si="5">J3-F3</f>
        <v>425</v>
      </c>
      <c r="M3" s="11" t="s">
        <v>25</v>
      </c>
      <c r="N3" s="11" t="s">
        <v>26</v>
      </c>
      <c r="P3" s="11">
        <v>3000</v>
      </c>
      <c r="R3" s="11">
        <f t="shared" si="0"/>
        <v>8.2927125260411394</v>
      </c>
      <c r="S3" s="11">
        <f t="shared" si="1"/>
        <v>62329.200000000004</v>
      </c>
      <c r="T3" s="11">
        <f t="shared" si="2"/>
        <v>9089.23344</v>
      </c>
      <c r="U3" s="11">
        <f t="shared" si="3"/>
        <v>15510.76656</v>
      </c>
      <c r="V3" s="11">
        <f t="shared" si="4"/>
        <v>10.74804347826087</v>
      </c>
      <c r="W3" s="11">
        <f t="shared" ref="W3:W66" si="6">U3/S3</f>
        <v>0.24885232860360793</v>
      </c>
    </row>
    <row r="4" spans="1:24">
      <c r="C4" s="2" t="s">
        <v>27</v>
      </c>
      <c r="D4" s="1">
        <v>289000</v>
      </c>
      <c r="E4">
        <v>0.2</v>
      </c>
      <c r="F4" s="1">
        <v>1732</v>
      </c>
      <c r="G4">
        <v>3.8300000000000001E-2</v>
      </c>
      <c r="H4">
        <v>2500</v>
      </c>
      <c r="I4">
        <v>768</v>
      </c>
      <c r="J4">
        <v>1950</v>
      </c>
      <c r="L4">
        <f t="shared" si="5"/>
        <v>218</v>
      </c>
      <c r="N4" t="s">
        <v>26</v>
      </c>
      <c r="P4">
        <v>3000</v>
      </c>
      <c r="R4">
        <f t="shared" si="0"/>
        <v>7.0588235294117645</v>
      </c>
      <c r="S4">
        <f t="shared" si="1"/>
        <v>60300</v>
      </c>
      <c r="T4">
        <f t="shared" si="2"/>
        <v>8854.9600000000009</v>
      </c>
      <c r="U4">
        <f t="shared" si="3"/>
        <v>11545.039999999999</v>
      </c>
      <c r="V4">
        <f t="shared" si="4"/>
        <v>12.350427350427351</v>
      </c>
      <c r="W4">
        <f t="shared" si="6"/>
        <v>0.19146003316749585</v>
      </c>
    </row>
    <row r="5" spans="1:24" s="11" customFormat="1" ht="14.4">
      <c r="C5" s="11" t="s">
        <v>28</v>
      </c>
      <c r="D5" s="12">
        <v>230698</v>
      </c>
      <c r="E5" s="11">
        <v>0.2</v>
      </c>
      <c r="F5" s="11">
        <v>1381</v>
      </c>
      <c r="G5" s="11">
        <v>3.8300000000000001E-2</v>
      </c>
      <c r="H5" s="11">
        <v>3000</v>
      </c>
      <c r="I5" s="11">
        <v>357</v>
      </c>
      <c r="J5" s="11">
        <v>2000</v>
      </c>
      <c r="L5" s="11">
        <f t="shared" si="5"/>
        <v>619</v>
      </c>
      <c r="N5" s="11" t="s">
        <v>29</v>
      </c>
      <c r="P5" s="11">
        <v>3000</v>
      </c>
      <c r="R5" s="11">
        <f t="shared" si="0"/>
        <v>9.1028097339378746</v>
      </c>
      <c r="S5" s="11">
        <f t="shared" si="1"/>
        <v>49139.600000000006</v>
      </c>
      <c r="T5" s="11">
        <f t="shared" si="2"/>
        <v>7068.5867200000002</v>
      </c>
      <c r="U5" s="11">
        <f t="shared" si="3"/>
        <v>13931.413280000001</v>
      </c>
      <c r="V5" s="11">
        <f t="shared" si="4"/>
        <v>9.6124166666666664</v>
      </c>
      <c r="W5" s="11">
        <f t="shared" si="6"/>
        <v>0.28350685150062271</v>
      </c>
    </row>
    <row r="6" spans="1:24" s="9" customFormat="1" ht="14.4">
      <c r="A6" s="9" t="s">
        <v>170</v>
      </c>
      <c r="C6" s="9" t="s">
        <v>30</v>
      </c>
      <c r="D6" s="10">
        <v>327900</v>
      </c>
      <c r="E6" s="9">
        <v>0.2</v>
      </c>
      <c r="F6" s="9">
        <v>2118</v>
      </c>
      <c r="G6" s="9">
        <v>3.8300000000000001E-2</v>
      </c>
      <c r="H6" s="9">
        <v>3000</v>
      </c>
      <c r="I6" s="9" t="s">
        <v>31</v>
      </c>
      <c r="J6" s="9">
        <v>2600</v>
      </c>
      <c r="L6" s="9">
        <f t="shared" si="5"/>
        <v>482</v>
      </c>
      <c r="N6" s="9" t="s">
        <v>32</v>
      </c>
      <c r="P6" s="9">
        <v>3000</v>
      </c>
      <c r="R6" s="9">
        <f t="shared" si="0"/>
        <v>8.6001829826166514</v>
      </c>
      <c r="S6" s="9">
        <f t="shared" si="1"/>
        <v>68580</v>
      </c>
      <c r="T6" s="9">
        <f t="shared" si="2"/>
        <v>10046.856</v>
      </c>
      <c r="U6" s="9">
        <f t="shared" si="3"/>
        <v>18153.144</v>
      </c>
      <c r="V6" s="9">
        <f t="shared" si="4"/>
        <v>10.509615384615385</v>
      </c>
      <c r="W6" s="9">
        <f t="shared" si="6"/>
        <v>0.26470026246719158</v>
      </c>
    </row>
    <row r="7" spans="1:24" s="11" customFormat="1" ht="14.4">
      <c r="A7" s="11" t="s">
        <v>171</v>
      </c>
      <c r="C7" s="11" t="s">
        <v>33</v>
      </c>
      <c r="D7" s="12">
        <v>290756</v>
      </c>
      <c r="E7" s="11">
        <v>0.2</v>
      </c>
      <c r="F7" s="12">
        <v>1658</v>
      </c>
      <c r="G7" s="11">
        <v>3.8300000000000001E-2</v>
      </c>
      <c r="H7" s="11">
        <v>3000</v>
      </c>
      <c r="I7" s="11" t="s">
        <v>34</v>
      </c>
      <c r="J7" s="11">
        <v>2000</v>
      </c>
      <c r="L7" s="11">
        <f t="shared" si="5"/>
        <v>342</v>
      </c>
      <c r="N7" s="11" t="s">
        <v>26</v>
      </c>
      <c r="P7" s="11">
        <v>3000</v>
      </c>
      <c r="R7" s="11">
        <f t="shared" si="0"/>
        <v>7.2225508673939665</v>
      </c>
      <c r="S7" s="11">
        <f t="shared" si="1"/>
        <v>61151.200000000004</v>
      </c>
      <c r="T7" s="11">
        <f t="shared" si="2"/>
        <v>8908.7638399999996</v>
      </c>
      <c r="U7" s="11">
        <f t="shared" si="3"/>
        <v>12091.23616</v>
      </c>
      <c r="V7" s="11">
        <f t="shared" si="4"/>
        <v>12.114833333333333</v>
      </c>
      <c r="W7" s="11">
        <f t="shared" si="6"/>
        <v>0.19772688287392562</v>
      </c>
    </row>
    <row r="8" spans="1:24">
      <c r="C8" s="2" t="s">
        <v>35</v>
      </c>
      <c r="D8" s="1">
        <v>385000</v>
      </c>
      <c r="E8">
        <v>0.2</v>
      </c>
      <c r="F8" s="1">
        <v>2428</v>
      </c>
      <c r="G8">
        <v>3.8300000000000001E-2</v>
      </c>
      <c r="H8">
        <v>3000</v>
      </c>
      <c r="I8" t="s">
        <v>31</v>
      </c>
      <c r="J8">
        <v>3050</v>
      </c>
      <c r="L8">
        <f t="shared" si="5"/>
        <v>622</v>
      </c>
      <c r="N8" t="s">
        <v>32</v>
      </c>
      <c r="P8">
        <v>3000</v>
      </c>
      <c r="R8">
        <f t="shared" si="0"/>
        <v>8.7272727272727266</v>
      </c>
      <c r="S8">
        <f t="shared" si="1"/>
        <v>80000</v>
      </c>
      <c r="T8">
        <f t="shared" si="2"/>
        <v>11796.4</v>
      </c>
      <c r="U8">
        <f t="shared" si="3"/>
        <v>21803.599999999999</v>
      </c>
      <c r="V8">
        <f t="shared" si="4"/>
        <v>10.519125683060109</v>
      </c>
      <c r="W8">
        <f t="shared" si="6"/>
        <v>0.27254499999999998</v>
      </c>
    </row>
    <row r="9" spans="1:24" s="11" customFormat="1" ht="14.4">
      <c r="C9" s="11" t="s">
        <v>36</v>
      </c>
      <c r="D9" s="12">
        <v>185900</v>
      </c>
      <c r="E9" s="11">
        <v>0.2</v>
      </c>
      <c r="F9" s="12">
        <v>1106</v>
      </c>
      <c r="G9" s="13">
        <v>3.7900000000000003E-2</v>
      </c>
      <c r="H9" s="11">
        <v>3000</v>
      </c>
      <c r="I9" s="11" t="s">
        <v>37</v>
      </c>
      <c r="J9" s="11">
        <v>1800</v>
      </c>
      <c r="L9" s="11">
        <f t="shared" si="5"/>
        <v>694</v>
      </c>
      <c r="N9" s="11" t="s">
        <v>38</v>
      </c>
      <c r="P9" s="11">
        <v>3000</v>
      </c>
      <c r="R9" s="11">
        <f t="shared" si="0"/>
        <v>10.005379236148467</v>
      </c>
      <c r="S9" s="11">
        <f t="shared" si="1"/>
        <v>40180</v>
      </c>
      <c r="T9" s="11">
        <f t="shared" si="2"/>
        <v>5636.4880000000003</v>
      </c>
      <c r="U9" s="11">
        <f t="shared" si="3"/>
        <v>12963.511999999999</v>
      </c>
      <c r="V9" s="11">
        <f t="shared" si="4"/>
        <v>8.606481481481481</v>
      </c>
      <c r="W9" s="11">
        <f t="shared" si="6"/>
        <v>0.32263593827775011</v>
      </c>
    </row>
    <row r="10" spans="1:24" s="14" customFormat="1" ht="14.4">
      <c r="A10" s="14" t="s">
        <v>43</v>
      </c>
      <c r="C10" s="14" t="s">
        <v>44</v>
      </c>
      <c r="D10" s="15">
        <v>298540</v>
      </c>
      <c r="E10" s="14">
        <v>0.2</v>
      </c>
      <c r="F10" s="15">
        <v>1807</v>
      </c>
      <c r="G10" s="16">
        <v>3.7900000000000003E-2</v>
      </c>
      <c r="H10" s="14">
        <v>3000</v>
      </c>
      <c r="I10" s="14" t="s">
        <v>45</v>
      </c>
      <c r="J10" s="14">
        <v>2150</v>
      </c>
      <c r="L10" s="14">
        <f t="shared" si="5"/>
        <v>343</v>
      </c>
      <c r="N10" s="14" t="s">
        <v>42</v>
      </c>
      <c r="P10" s="14">
        <v>3000</v>
      </c>
      <c r="R10" s="14">
        <f t="shared" si="0"/>
        <v>7.6371675487371879</v>
      </c>
      <c r="S10" s="14">
        <f t="shared" si="1"/>
        <v>62708</v>
      </c>
      <c r="T10" s="14">
        <f t="shared" si="2"/>
        <v>9051.7328000000016</v>
      </c>
      <c r="U10" s="14">
        <f t="shared" si="3"/>
        <v>13748.267199999998</v>
      </c>
      <c r="V10" s="14">
        <f t="shared" si="4"/>
        <v>11.571317829457364</v>
      </c>
      <c r="W10" s="14">
        <f t="shared" si="6"/>
        <v>0.21924263570836255</v>
      </c>
    </row>
    <row r="11" spans="1:24">
      <c r="A11" t="s">
        <v>46</v>
      </c>
      <c r="C11" s="2" t="s">
        <v>47</v>
      </c>
      <c r="D11" s="1">
        <v>329900</v>
      </c>
      <c r="E11">
        <v>0.2</v>
      </c>
      <c r="F11" s="1">
        <v>1988</v>
      </c>
      <c r="G11" s="3">
        <v>3.7900000000000003E-2</v>
      </c>
      <c r="H11">
        <v>3000</v>
      </c>
      <c r="I11" t="s">
        <v>48</v>
      </c>
      <c r="J11">
        <v>2700</v>
      </c>
      <c r="L11">
        <f t="shared" si="5"/>
        <v>712</v>
      </c>
      <c r="N11" t="s">
        <v>26</v>
      </c>
      <c r="P11">
        <v>3000</v>
      </c>
      <c r="R11">
        <f t="shared" si="0"/>
        <v>8.9117914519551373</v>
      </c>
      <c r="S11">
        <f t="shared" si="1"/>
        <v>68980</v>
      </c>
      <c r="T11">
        <f t="shared" si="2"/>
        <v>10002.568000000001</v>
      </c>
      <c r="U11">
        <f t="shared" si="3"/>
        <v>19397.432000000001</v>
      </c>
      <c r="V11">
        <f t="shared" si="4"/>
        <v>10.182098765432098</v>
      </c>
      <c r="W11">
        <f t="shared" si="6"/>
        <v>0.28120371122064369</v>
      </c>
    </row>
    <row r="12" spans="1:24">
      <c r="A12" t="s">
        <v>172</v>
      </c>
      <c r="C12" s="2" t="s">
        <v>49</v>
      </c>
      <c r="D12" s="1">
        <v>337145</v>
      </c>
      <c r="E12">
        <v>0.2</v>
      </c>
      <c r="F12" s="1">
        <v>2046</v>
      </c>
      <c r="G12" s="3">
        <v>3.8300000000000001E-2</v>
      </c>
      <c r="H12">
        <v>3000</v>
      </c>
      <c r="I12" t="s">
        <v>50</v>
      </c>
      <c r="J12">
        <v>2200</v>
      </c>
      <c r="L12">
        <f t="shared" si="5"/>
        <v>154</v>
      </c>
      <c r="N12" t="s">
        <v>26</v>
      </c>
      <c r="P12">
        <v>3000</v>
      </c>
      <c r="R12">
        <f t="shared" si="0"/>
        <v>6.9406338519034838</v>
      </c>
      <c r="S12">
        <f t="shared" si="1"/>
        <v>70429</v>
      </c>
      <c r="T12">
        <f t="shared" si="2"/>
        <v>10330.122800000001</v>
      </c>
      <c r="U12">
        <f t="shared" si="3"/>
        <v>13069.877199999999</v>
      </c>
      <c r="V12">
        <f t="shared" si="4"/>
        <v>12.77064393939394</v>
      </c>
      <c r="W12">
        <f t="shared" si="6"/>
        <v>0.18557522043476407</v>
      </c>
    </row>
    <row r="13" spans="1:24">
      <c r="A13" t="s">
        <v>51</v>
      </c>
      <c r="C13" s="2" t="s">
        <v>52</v>
      </c>
      <c r="D13" s="1">
        <v>369000</v>
      </c>
      <c r="E13">
        <v>0.2</v>
      </c>
      <c r="F13" s="1">
        <v>2353</v>
      </c>
      <c r="G13" s="3">
        <v>3.7900000000000003E-2</v>
      </c>
      <c r="H13">
        <v>3000</v>
      </c>
      <c r="I13">
        <v>887</v>
      </c>
      <c r="J13">
        <v>2850</v>
      </c>
      <c r="L13">
        <f t="shared" si="5"/>
        <v>497</v>
      </c>
      <c r="N13" t="s">
        <v>42</v>
      </c>
      <c r="P13">
        <v>3000</v>
      </c>
      <c r="R13">
        <f t="shared" si="0"/>
        <v>8.4552845528455283</v>
      </c>
      <c r="S13">
        <f t="shared" si="1"/>
        <v>76800</v>
      </c>
      <c r="T13">
        <f t="shared" si="2"/>
        <v>11188.080000000002</v>
      </c>
      <c r="U13">
        <f t="shared" si="3"/>
        <v>20011.919999999998</v>
      </c>
      <c r="V13">
        <f t="shared" si="4"/>
        <v>10.789473684210526</v>
      </c>
      <c r="W13">
        <f t="shared" si="6"/>
        <v>0.26057187499999995</v>
      </c>
    </row>
    <row r="14" spans="1:24" s="11" customFormat="1" ht="14.4">
      <c r="A14" s="11" t="s">
        <v>53</v>
      </c>
      <c r="C14" s="11" t="s">
        <v>54</v>
      </c>
      <c r="D14" s="12">
        <v>202919</v>
      </c>
      <c r="E14" s="11">
        <v>0.2</v>
      </c>
      <c r="F14" s="12">
        <v>1263</v>
      </c>
      <c r="G14" s="13">
        <v>3.7900000000000003E-2</v>
      </c>
      <c r="H14" s="11">
        <v>3000</v>
      </c>
      <c r="I14" s="11" t="s">
        <v>55</v>
      </c>
      <c r="J14" s="11">
        <v>1500</v>
      </c>
      <c r="L14" s="11">
        <f t="shared" si="5"/>
        <v>237</v>
      </c>
      <c r="N14" s="11" t="s">
        <v>56</v>
      </c>
      <c r="P14" s="11">
        <v>3000</v>
      </c>
      <c r="R14" s="11">
        <f t="shared" si="0"/>
        <v>7.3921121235566902</v>
      </c>
      <c r="S14" s="11">
        <f t="shared" si="1"/>
        <v>43583.8</v>
      </c>
      <c r="T14" s="11">
        <f t="shared" si="2"/>
        <v>6152.5040800000006</v>
      </c>
      <c r="U14" s="11">
        <f t="shared" si="3"/>
        <v>8847.4959199999994</v>
      </c>
      <c r="V14" s="11">
        <f t="shared" si="4"/>
        <v>11.273277777777778</v>
      </c>
      <c r="W14" s="11">
        <f t="shared" si="6"/>
        <v>0.20299964482215865</v>
      </c>
    </row>
    <row r="15" spans="1:24" s="11" customFormat="1" ht="14.4">
      <c r="A15" s="11" t="s">
        <v>57</v>
      </c>
      <c r="C15" s="11" t="s">
        <v>58</v>
      </c>
      <c r="D15" s="12">
        <v>312858</v>
      </c>
      <c r="E15" s="11">
        <v>0.2</v>
      </c>
      <c r="F15" s="12">
        <v>1981</v>
      </c>
      <c r="G15" s="13">
        <v>3.7900000000000003E-2</v>
      </c>
      <c r="H15" s="11">
        <v>3000</v>
      </c>
      <c r="I15" s="11" t="s">
        <v>50</v>
      </c>
      <c r="J15" s="11">
        <v>2100</v>
      </c>
      <c r="L15" s="11">
        <f t="shared" si="5"/>
        <v>119</v>
      </c>
      <c r="M15" s="11">
        <v>63</v>
      </c>
      <c r="N15" s="11" t="s">
        <v>26</v>
      </c>
      <c r="P15" s="11">
        <v>3000</v>
      </c>
      <c r="R15" s="11">
        <f t="shared" si="0"/>
        <v>7.0958709702165201</v>
      </c>
      <c r="S15" s="11">
        <f t="shared" si="1"/>
        <v>65571.600000000006</v>
      </c>
      <c r="T15" s="11">
        <f t="shared" si="2"/>
        <v>9485.8545599999998</v>
      </c>
      <c r="U15" s="11">
        <f t="shared" si="3"/>
        <v>12714.14544</v>
      </c>
      <c r="V15" s="11">
        <f t="shared" si="4"/>
        <v>12.414999999999999</v>
      </c>
      <c r="W15" s="11">
        <f t="shared" si="6"/>
        <v>0.19389713595520011</v>
      </c>
      <c r="X15" s="11" t="s">
        <v>195</v>
      </c>
    </row>
    <row r="16" spans="1:24">
      <c r="A16" t="s">
        <v>60</v>
      </c>
      <c r="C16" s="2" t="s">
        <v>59</v>
      </c>
      <c r="D16" s="1">
        <v>369900</v>
      </c>
      <c r="E16">
        <v>0.2</v>
      </c>
      <c r="F16" s="1">
        <v>2171</v>
      </c>
      <c r="G16" s="3">
        <v>3.7900000000000003E-2</v>
      </c>
      <c r="H16">
        <v>3000</v>
      </c>
      <c r="I16" t="s">
        <v>61</v>
      </c>
      <c r="J16">
        <v>2300</v>
      </c>
      <c r="L16">
        <f t="shared" si="5"/>
        <v>129</v>
      </c>
      <c r="M16">
        <v>69</v>
      </c>
      <c r="N16" t="s">
        <v>62</v>
      </c>
      <c r="O16">
        <v>6.7</v>
      </c>
      <c r="P16">
        <v>3000</v>
      </c>
      <c r="R16">
        <f t="shared" si="0"/>
        <v>6.6504460665044602</v>
      </c>
      <c r="S16">
        <f t="shared" si="1"/>
        <v>76980</v>
      </c>
      <c r="T16">
        <f t="shared" si="2"/>
        <v>11215.368</v>
      </c>
      <c r="U16">
        <f t="shared" si="3"/>
        <v>13384.632</v>
      </c>
      <c r="V16">
        <f t="shared" si="4"/>
        <v>13.402173913043478</v>
      </c>
      <c r="W16">
        <f t="shared" si="6"/>
        <v>0.17387155105222135</v>
      </c>
      <c r="X16" t="s">
        <v>194</v>
      </c>
    </row>
    <row r="17" spans="1:24" s="11" customFormat="1" ht="14.4">
      <c r="A17" s="11" t="s">
        <v>63</v>
      </c>
      <c r="C17" s="11" t="s">
        <v>64</v>
      </c>
      <c r="D17" s="12">
        <v>273142</v>
      </c>
      <c r="E17" s="11">
        <v>0.2</v>
      </c>
      <c r="F17" s="12">
        <v>1736</v>
      </c>
      <c r="G17" s="13">
        <v>3.7900000000000003E-2</v>
      </c>
      <c r="H17" s="11">
        <v>3000</v>
      </c>
      <c r="I17" s="11" t="s">
        <v>65</v>
      </c>
      <c r="J17" s="11">
        <v>2050</v>
      </c>
      <c r="L17" s="11">
        <f t="shared" si="5"/>
        <v>314</v>
      </c>
      <c r="M17" s="11">
        <v>72</v>
      </c>
      <c r="N17" s="11" t="s">
        <v>62</v>
      </c>
      <c r="P17" s="11">
        <v>3000</v>
      </c>
      <c r="R17" s="11">
        <f t="shared" si="0"/>
        <v>7.9079746066148742</v>
      </c>
      <c r="S17" s="11">
        <f t="shared" si="1"/>
        <v>57628.4</v>
      </c>
      <c r="T17" s="11">
        <f t="shared" si="2"/>
        <v>8281.6654400000007</v>
      </c>
      <c r="U17" s="11">
        <f t="shared" si="3"/>
        <v>13318.334559999999</v>
      </c>
      <c r="V17" s="11">
        <f t="shared" si="4"/>
        <v>11.103333333333333</v>
      </c>
      <c r="W17" s="11">
        <f t="shared" si="6"/>
        <v>0.23110713745306133</v>
      </c>
      <c r="X17" s="11" t="s">
        <v>193</v>
      </c>
    </row>
    <row r="18" spans="1:24" s="11" customFormat="1" ht="14.4">
      <c r="A18" s="11" t="s">
        <v>67</v>
      </c>
      <c r="C18" s="11" t="s">
        <v>68</v>
      </c>
      <c r="D18" s="12">
        <v>287000</v>
      </c>
      <c r="E18" s="11">
        <v>0.2</v>
      </c>
      <c r="F18" s="12">
        <v>1732</v>
      </c>
      <c r="G18" s="13">
        <v>3.7900000000000003E-2</v>
      </c>
      <c r="H18" s="11">
        <v>3000</v>
      </c>
      <c r="I18" s="11" t="s">
        <v>50</v>
      </c>
      <c r="J18" s="11">
        <v>2200</v>
      </c>
      <c r="L18" s="11">
        <f t="shared" si="5"/>
        <v>468</v>
      </c>
      <c r="N18" s="11" t="s">
        <v>26</v>
      </c>
      <c r="P18" s="11">
        <v>3000</v>
      </c>
      <c r="R18" s="11">
        <f t="shared" si="0"/>
        <v>8.1533101045296164</v>
      </c>
      <c r="S18" s="11">
        <f t="shared" si="1"/>
        <v>60400</v>
      </c>
      <c r="T18" s="11">
        <f t="shared" si="2"/>
        <v>8701.84</v>
      </c>
      <c r="U18" s="11">
        <f t="shared" si="3"/>
        <v>14698.16</v>
      </c>
      <c r="V18" s="11">
        <f t="shared" si="4"/>
        <v>10.871212121212121</v>
      </c>
      <c r="W18" s="11">
        <f t="shared" si="6"/>
        <v>0.24334701986754967</v>
      </c>
      <c r="X18" s="11" t="s">
        <v>192</v>
      </c>
    </row>
    <row r="19" spans="1:24">
      <c r="A19" t="s">
        <v>69</v>
      </c>
      <c r="C19" s="2" t="s">
        <v>70</v>
      </c>
      <c r="D19" s="1">
        <v>293387</v>
      </c>
      <c r="E19">
        <v>0.2</v>
      </c>
      <c r="F19" s="1">
        <v>1794</v>
      </c>
      <c r="G19" s="3">
        <v>3.7900000000000003E-2</v>
      </c>
      <c r="H19">
        <v>3000</v>
      </c>
      <c r="I19" t="s">
        <v>71</v>
      </c>
      <c r="J19">
        <v>1900</v>
      </c>
      <c r="L19">
        <f t="shared" si="5"/>
        <v>106</v>
      </c>
      <c r="M19">
        <v>61</v>
      </c>
      <c r="N19" t="s">
        <v>42</v>
      </c>
      <c r="P19">
        <v>3000</v>
      </c>
      <c r="R19">
        <f t="shared" si="0"/>
        <v>6.7487652827153211</v>
      </c>
      <c r="S19">
        <f t="shared" si="1"/>
        <v>61677.4</v>
      </c>
      <c r="T19">
        <f t="shared" si="2"/>
        <v>8895.493840000001</v>
      </c>
      <c r="U19">
        <f t="shared" si="3"/>
        <v>10904.506159999999</v>
      </c>
      <c r="V19">
        <f t="shared" si="4"/>
        <v>12.867850877192982</v>
      </c>
      <c r="W19">
        <f t="shared" si="6"/>
        <v>0.17679905702899276</v>
      </c>
    </row>
    <row r="20" spans="1:24" s="11" customFormat="1" ht="14.4">
      <c r="A20" s="11" t="s">
        <v>196</v>
      </c>
      <c r="C20" s="11" t="s">
        <v>197</v>
      </c>
      <c r="D20" s="12">
        <v>313218</v>
      </c>
      <c r="E20" s="11">
        <v>0.2</v>
      </c>
      <c r="F20" s="12">
        <v>1894</v>
      </c>
      <c r="G20" s="13">
        <v>3.8300000000000001E-2</v>
      </c>
      <c r="H20" s="11">
        <v>3000</v>
      </c>
      <c r="I20" s="11" t="s">
        <v>198</v>
      </c>
      <c r="J20" s="11">
        <v>2250</v>
      </c>
      <c r="L20" s="12">
        <f>J20-F20</f>
        <v>356</v>
      </c>
      <c r="M20" s="11">
        <v>63</v>
      </c>
      <c r="P20" s="11">
        <v>3000</v>
      </c>
      <c r="R20" s="11">
        <f t="shared" si="0"/>
        <v>7.6623948815202194</v>
      </c>
      <c r="S20" s="11">
        <f t="shared" si="1"/>
        <v>65643.600000000006</v>
      </c>
      <c r="T20" s="11">
        <f t="shared" si="2"/>
        <v>9596.9995199999994</v>
      </c>
      <c r="U20" s="11">
        <f t="shared" si="3"/>
        <v>14403.000480000001</v>
      </c>
      <c r="V20" s="11">
        <f t="shared" si="4"/>
        <v>11.600666666666667</v>
      </c>
      <c r="W20" s="11">
        <f t="shared" si="6"/>
        <v>0.21941210536899255</v>
      </c>
      <c r="X20" s="11" t="s">
        <v>199</v>
      </c>
    </row>
    <row r="21" spans="1:24">
      <c r="A21" t="s">
        <v>72</v>
      </c>
      <c r="C21" s="2" t="s">
        <v>73</v>
      </c>
      <c r="D21" s="1">
        <v>362131</v>
      </c>
      <c r="E21">
        <v>0.2</v>
      </c>
      <c r="F21" s="1">
        <v>2244</v>
      </c>
      <c r="G21" s="3">
        <v>3.7900000000000003E-2</v>
      </c>
      <c r="H21">
        <v>3000</v>
      </c>
      <c r="I21">
        <v>767</v>
      </c>
      <c r="J21">
        <v>2200</v>
      </c>
      <c r="L21">
        <f t="shared" si="5"/>
        <v>-44</v>
      </c>
      <c r="N21" t="s">
        <v>26</v>
      </c>
      <c r="P21">
        <v>3000</v>
      </c>
      <c r="R21">
        <f t="shared" si="0"/>
        <v>6.4617500296853905</v>
      </c>
      <c r="S21">
        <f t="shared" si="1"/>
        <v>75426.2</v>
      </c>
      <c r="T21">
        <f t="shared" si="2"/>
        <v>10979.81192</v>
      </c>
      <c r="U21">
        <f t="shared" si="3"/>
        <v>12420.18808</v>
      </c>
      <c r="V21">
        <f t="shared" si="4"/>
        <v>13.717083333333333</v>
      </c>
      <c r="W21">
        <f t="shared" si="6"/>
        <v>0.16466676141712031</v>
      </c>
      <c r="X21" t="s">
        <v>178</v>
      </c>
    </row>
    <row r="22" spans="1:24" s="9" customFormat="1" ht="14.4">
      <c r="A22" s="9" t="s">
        <v>74</v>
      </c>
      <c r="C22" s="9" t="s">
        <v>75</v>
      </c>
      <c r="D22" s="10">
        <v>389000</v>
      </c>
      <c r="E22" s="9">
        <v>0.2</v>
      </c>
      <c r="F22" s="10">
        <v>2213</v>
      </c>
      <c r="G22" s="17">
        <v>3.7900000000000003E-2</v>
      </c>
      <c r="H22" s="9">
        <v>3000</v>
      </c>
      <c r="I22" s="9">
        <v>767</v>
      </c>
      <c r="J22" s="9">
        <v>2600</v>
      </c>
      <c r="L22" s="9">
        <f t="shared" si="5"/>
        <v>387</v>
      </c>
      <c r="N22" s="9" t="s">
        <v>26</v>
      </c>
      <c r="P22" s="9">
        <v>3000</v>
      </c>
      <c r="R22" s="9">
        <f t="shared" si="0"/>
        <v>7.2493573264781492</v>
      </c>
      <c r="S22" s="9">
        <f t="shared" si="1"/>
        <v>80800</v>
      </c>
      <c r="T22" s="9">
        <f t="shared" si="2"/>
        <v>11794.480000000001</v>
      </c>
      <c r="U22" s="9">
        <f t="shared" si="3"/>
        <v>16405.519999999997</v>
      </c>
      <c r="V22" s="9">
        <f t="shared" si="4"/>
        <v>12.467948717948717</v>
      </c>
      <c r="W22" s="9">
        <f t="shared" si="6"/>
        <v>0.20303861386138611</v>
      </c>
      <c r="X22" s="9" t="s">
        <v>191</v>
      </c>
    </row>
    <row r="23" spans="1:24">
      <c r="A23" t="s">
        <v>76</v>
      </c>
      <c r="C23" s="2" t="s">
        <v>77</v>
      </c>
      <c r="D23" s="1">
        <v>308162</v>
      </c>
      <c r="E23">
        <v>0.2</v>
      </c>
      <c r="F23" s="1">
        <v>1849</v>
      </c>
      <c r="G23" s="3">
        <v>3.7900000000000003E-2</v>
      </c>
      <c r="H23">
        <v>3000</v>
      </c>
      <c r="I23">
        <v>897</v>
      </c>
      <c r="J23">
        <v>2450</v>
      </c>
      <c r="L23">
        <f t="shared" si="5"/>
        <v>601</v>
      </c>
      <c r="N23" t="s">
        <v>42</v>
      </c>
      <c r="P23">
        <v>3000</v>
      </c>
      <c r="R23">
        <f t="shared" si="0"/>
        <v>8.5669225926623014</v>
      </c>
      <c r="S23">
        <f t="shared" si="1"/>
        <v>64632.4</v>
      </c>
      <c r="T23">
        <f t="shared" si="2"/>
        <v>9343.4718400000002</v>
      </c>
      <c r="U23">
        <f t="shared" si="3"/>
        <v>17056.528160000002</v>
      </c>
      <c r="V23">
        <f t="shared" si="4"/>
        <v>10.481700680272109</v>
      </c>
      <c r="W23">
        <f t="shared" si="6"/>
        <v>0.26390058484599055</v>
      </c>
      <c r="X23" t="s">
        <v>174</v>
      </c>
    </row>
    <row r="24" spans="1:24">
      <c r="A24" t="s">
        <v>78</v>
      </c>
      <c r="C24" s="2" t="s">
        <v>79</v>
      </c>
      <c r="D24" s="1">
        <v>290023</v>
      </c>
      <c r="E24">
        <v>0.2</v>
      </c>
      <c r="F24" s="1">
        <v>1782</v>
      </c>
      <c r="G24" s="3">
        <v>3.7900000000000003E-2</v>
      </c>
      <c r="H24">
        <v>3000</v>
      </c>
      <c r="I24">
        <v>998</v>
      </c>
      <c r="J24">
        <v>2000</v>
      </c>
      <c r="L24">
        <f t="shared" si="5"/>
        <v>218</v>
      </c>
      <c r="N24" t="s">
        <v>42</v>
      </c>
      <c r="P24">
        <v>3000</v>
      </c>
      <c r="R24">
        <f t="shared" si="0"/>
        <v>7.2408050396003079</v>
      </c>
      <c r="S24">
        <f t="shared" si="1"/>
        <v>61004.600000000006</v>
      </c>
      <c r="T24">
        <f t="shared" si="2"/>
        <v>8793.4973600000012</v>
      </c>
      <c r="U24">
        <f t="shared" si="3"/>
        <v>12206.502639999999</v>
      </c>
      <c r="V24">
        <f t="shared" si="4"/>
        <v>12.084291666666667</v>
      </c>
      <c r="W24">
        <f t="shared" si="6"/>
        <v>0.20009151178763565</v>
      </c>
    </row>
    <row r="25" spans="1:24">
      <c r="A25" t="s">
        <v>80</v>
      </c>
      <c r="C25" s="2" t="s">
        <v>81</v>
      </c>
      <c r="D25" s="1">
        <v>331545</v>
      </c>
      <c r="E25">
        <v>0.2</v>
      </c>
      <c r="F25" s="1">
        <v>1926</v>
      </c>
      <c r="G25" s="3">
        <v>3.7900000000000003E-2</v>
      </c>
      <c r="H25">
        <v>3000</v>
      </c>
      <c r="I25" t="s">
        <v>41</v>
      </c>
      <c r="J25">
        <v>2200</v>
      </c>
      <c r="L25">
        <f t="shared" si="5"/>
        <v>274</v>
      </c>
      <c r="N25" t="s">
        <v>42</v>
      </c>
      <c r="P25">
        <v>3000</v>
      </c>
      <c r="R25">
        <f t="shared" si="0"/>
        <v>7.0578654481292133</v>
      </c>
      <c r="S25">
        <f t="shared" si="1"/>
        <v>69309</v>
      </c>
      <c r="T25">
        <f t="shared" si="2"/>
        <v>10052.4444</v>
      </c>
      <c r="U25">
        <f t="shared" si="3"/>
        <v>13347.5556</v>
      </c>
      <c r="V25">
        <f t="shared" si="4"/>
        <v>12.558522727272727</v>
      </c>
      <c r="W25">
        <f t="shared" si="6"/>
        <v>0.19258040947063151</v>
      </c>
      <c r="X25" t="s">
        <v>175</v>
      </c>
    </row>
    <row r="26" spans="1:24">
      <c r="A26" t="s">
        <v>87</v>
      </c>
      <c r="C26" s="2" t="s">
        <v>88</v>
      </c>
      <c r="D26" s="1">
        <v>221515</v>
      </c>
      <c r="E26">
        <v>0.2</v>
      </c>
      <c r="F26" s="1">
        <v>1374</v>
      </c>
      <c r="G26" s="3">
        <v>3.7900000000000003E-2</v>
      </c>
      <c r="H26">
        <v>3000</v>
      </c>
      <c r="I26">
        <v>366</v>
      </c>
      <c r="J26">
        <v>1700</v>
      </c>
      <c r="L26">
        <f t="shared" si="5"/>
        <v>326</v>
      </c>
      <c r="N26" t="s">
        <v>89</v>
      </c>
      <c r="P26">
        <v>3000</v>
      </c>
      <c r="R26">
        <f t="shared" si="0"/>
        <v>7.8549985328307335</v>
      </c>
      <c r="S26">
        <f t="shared" si="1"/>
        <v>47303</v>
      </c>
      <c r="T26">
        <f t="shared" si="2"/>
        <v>6716.3348000000005</v>
      </c>
      <c r="U26">
        <f t="shared" si="3"/>
        <v>10683.665199999999</v>
      </c>
      <c r="V26">
        <f t="shared" si="4"/>
        <v>10.85857843137255</v>
      </c>
      <c r="W26">
        <f t="shared" si="6"/>
        <v>0.22585597530811999</v>
      </c>
      <c r="X26" t="s">
        <v>176</v>
      </c>
    </row>
    <row r="27" spans="1:24">
      <c r="A27" t="s">
        <v>90</v>
      </c>
      <c r="C27" s="2" t="s">
        <v>91</v>
      </c>
      <c r="D27" s="1">
        <v>239000</v>
      </c>
      <c r="E27">
        <v>0.2</v>
      </c>
      <c r="F27" s="1">
        <v>1142</v>
      </c>
      <c r="G27" s="3">
        <v>3.7900000000000003E-2</v>
      </c>
      <c r="H27">
        <v>3000</v>
      </c>
      <c r="I27">
        <v>342</v>
      </c>
      <c r="J27">
        <v>1650</v>
      </c>
      <c r="L27">
        <f t="shared" si="5"/>
        <v>508</v>
      </c>
      <c r="N27" t="s">
        <v>92</v>
      </c>
      <c r="P27">
        <v>3000</v>
      </c>
      <c r="R27">
        <f t="shared" si="0"/>
        <v>7.02928870292887</v>
      </c>
      <c r="S27">
        <f t="shared" si="1"/>
        <v>50800</v>
      </c>
      <c r="T27">
        <f t="shared" si="2"/>
        <v>7246.4800000000005</v>
      </c>
      <c r="U27">
        <f t="shared" si="3"/>
        <v>9553.52</v>
      </c>
      <c r="V27">
        <f t="shared" si="4"/>
        <v>12.070707070707071</v>
      </c>
      <c r="W27">
        <f t="shared" si="6"/>
        <v>0.18806141732283466</v>
      </c>
    </row>
    <row r="28" spans="1:24" ht="16.2" thickBot="1">
      <c r="A28" t="s">
        <v>97</v>
      </c>
      <c r="C28" s="2" t="s">
        <v>98</v>
      </c>
      <c r="D28" s="1">
        <v>326997</v>
      </c>
      <c r="E28">
        <v>0.2</v>
      </c>
      <c r="F28" s="1">
        <v>2014</v>
      </c>
      <c r="G28" s="3">
        <v>3.7900000000000003E-2</v>
      </c>
      <c r="H28">
        <v>3000</v>
      </c>
      <c r="I28">
        <v>867</v>
      </c>
      <c r="J28">
        <v>2250</v>
      </c>
      <c r="K28">
        <v>2100</v>
      </c>
      <c r="L28">
        <f t="shared" si="5"/>
        <v>236</v>
      </c>
      <c r="M28">
        <v>62</v>
      </c>
      <c r="N28" t="s">
        <v>26</v>
      </c>
      <c r="P28">
        <v>3000</v>
      </c>
      <c r="R28">
        <f t="shared" si="0"/>
        <v>7.3395168763016176</v>
      </c>
      <c r="S28">
        <f t="shared" si="1"/>
        <v>68399.399999999994</v>
      </c>
      <c r="T28">
        <f t="shared" si="2"/>
        <v>9914.5490400000017</v>
      </c>
      <c r="U28">
        <f t="shared" si="3"/>
        <v>14085.450959999998</v>
      </c>
      <c r="V28">
        <f t="shared" si="4"/>
        <v>12.111000000000001</v>
      </c>
      <c r="W28">
        <f t="shared" si="6"/>
        <v>0.20592945201273694</v>
      </c>
      <c r="X28" t="s">
        <v>177</v>
      </c>
    </row>
    <row r="29" spans="1:24" s="19" customFormat="1" thickTop="1" thickBot="1">
      <c r="A29" s="19" t="s">
        <v>103</v>
      </c>
      <c r="C29" s="19" t="s">
        <v>104</v>
      </c>
      <c r="D29" s="20">
        <v>244900</v>
      </c>
      <c r="E29" s="19">
        <v>0.2</v>
      </c>
      <c r="F29" s="20">
        <v>1448</v>
      </c>
      <c r="G29" s="21">
        <v>3.7900000000000003E-2</v>
      </c>
      <c r="H29" s="19">
        <v>3000</v>
      </c>
      <c r="I29" s="19">
        <v>522</v>
      </c>
      <c r="J29" s="19">
        <v>2000</v>
      </c>
      <c r="L29" s="19">
        <f t="shared" si="5"/>
        <v>552</v>
      </c>
      <c r="N29" s="19" t="s">
        <v>105</v>
      </c>
      <c r="O29" s="19">
        <v>6.8</v>
      </c>
      <c r="P29" s="19">
        <v>3000</v>
      </c>
      <c r="R29" s="19">
        <f t="shared" si="0"/>
        <v>8.574928542262148</v>
      </c>
      <c r="S29" s="19">
        <f t="shared" si="1"/>
        <v>51980</v>
      </c>
      <c r="T29" s="19">
        <f t="shared" si="2"/>
        <v>7425.3680000000004</v>
      </c>
      <c r="U29" s="19">
        <f t="shared" si="3"/>
        <v>13574.632</v>
      </c>
      <c r="V29" s="19">
        <f t="shared" si="4"/>
        <v>10.204166666666667</v>
      </c>
      <c r="W29" s="19">
        <f t="shared" si="6"/>
        <v>0.26115105809926892</v>
      </c>
      <c r="X29" s="19" t="s">
        <v>190</v>
      </c>
    </row>
    <row r="30" spans="1:24" s="11" customFormat="1" ht="15" thickTop="1">
      <c r="A30" s="11" t="s">
        <v>107</v>
      </c>
      <c r="C30" s="11" t="s">
        <v>108</v>
      </c>
      <c r="D30" s="12">
        <v>307512</v>
      </c>
      <c r="E30" s="11">
        <v>0.2</v>
      </c>
      <c r="F30" s="12">
        <v>1775</v>
      </c>
      <c r="G30" s="13">
        <v>3.7900000000000003E-2</v>
      </c>
      <c r="H30" s="11">
        <v>3000</v>
      </c>
      <c r="I30" s="11">
        <v>542</v>
      </c>
      <c r="J30" s="11">
        <v>1950</v>
      </c>
      <c r="L30" s="11">
        <f t="shared" si="5"/>
        <v>175</v>
      </c>
      <c r="M30" s="11">
        <v>76.400000000000006</v>
      </c>
      <c r="N30" s="11" t="s">
        <v>105</v>
      </c>
      <c r="P30" s="11">
        <v>3000</v>
      </c>
      <c r="R30" s="11">
        <f t="shared" si="0"/>
        <v>6.6338874580504177</v>
      </c>
      <c r="S30" s="11">
        <f t="shared" si="1"/>
        <v>64502.400000000001</v>
      </c>
      <c r="T30" s="11">
        <f t="shared" si="2"/>
        <v>9323.7638400000014</v>
      </c>
      <c r="U30" s="11">
        <f t="shared" si="3"/>
        <v>11076.236159999999</v>
      </c>
      <c r="V30" s="11">
        <f t="shared" si="4"/>
        <v>13.141538461538461</v>
      </c>
      <c r="W30" s="11">
        <f t="shared" si="6"/>
        <v>0.17171820211340971</v>
      </c>
      <c r="X30" s="11" t="s">
        <v>189</v>
      </c>
    </row>
    <row r="31" spans="1:24">
      <c r="A31" t="s">
        <v>109</v>
      </c>
      <c r="C31" s="2" t="s">
        <v>110</v>
      </c>
      <c r="D31" s="1">
        <v>389000</v>
      </c>
      <c r="E31">
        <v>0.2</v>
      </c>
      <c r="F31" s="1">
        <v>2696</v>
      </c>
      <c r="G31" s="3">
        <v>3.7900000000000003E-2</v>
      </c>
      <c r="H31">
        <v>3000</v>
      </c>
      <c r="I31">
        <v>142</v>
      </c>
      <c r="J31">
        <v>2300</v>
      </c>
      <c r="L31">
        <f t="shared" si="5"/>
        <v>-396</v>
      </c>
      <c r="N31" t="s">
        <v>113</v>
      </c>
      <c r="O31">
        <v>7.7</v>
      </c>
      <c r="P31">
        <v>3000</v>
      </c>
      <c r="R31">
        <f t="shared" si="0"/>
        <v>6.3239074550128533</v>
      </c>
      <c r="S31">
        <f t="shared" si="1"/>
        <v>80800</v>
      </c>
      <c r="T31">
        <f t="shared" si="2"/>
        <v>11794.480000000001</v>
      </c>
      <c r="U31">
        <f t="shared" si="3"/>
        <v>12805.519999999999</v>
      </c>
      <c r="V31">
        <f t="shared" si="4"/>
        <v>14.094202898550725</v>
      </c>
      <c r="W31">
        <f t="shared" si="6"/>
        <v>0.15848415841584157</v>
      </c>
      <c r="X31" t="s">
        <v>188</v>
      </c>
    </row>
    <row r="32" spans="1:24" s="4" customFormat="1">
      <c r="A32" s="4" t="s">
        <v>111</v>
      </c>
      <c r="C32" s="2" t="s">
        <v>112</v>
      </c>
      <c r="D32" s="5">
        <v>259000</v>
      </c>
      <c r="E32">
        <v>0.2</v>
      </c>
      <c r="F32" s="5">
        <v>1863</v>
      </c>
      <c r="G32" s="3">
        <v>3.7900000000000003E-2</v>
      </c>
      <c r="H32">
        <v>3000</v>
      </c>
      <c r="I32" s="4">
        <v>142</v>
      </c>
      <c r="J32" s="6">
        <v>1500</v>
      </c>
      <c r="K32" s="6"/>
      <c r="L32">
        <f t="shared" si="5"/>
        <v>-363</v>
      </c>
      <c r="M32" s="4">
        <v>68.7</v>
      </c>
      <c r="N32" t="s">
        <v>113</v>
      </c>
      <c r="O32" s="4">
        <v>7.7</v>
      </c>
      <c r="P32">
        <v>3000</v>
      </c>
      <c r="R32">
        <f t="shared" si="0"/>
        <v>5.7915057915057915</v>
      </c>
      <c r="S32">
        <f t="shared" si="1"/>
        <v>54800</v>
      </c>
      <c r="T32">
        <f t="shared" si="2"/>
        <v>7852.880000000001</v>
      </c>
      <c r="U32">
        <f t="shared" si="3"/>
        <v>7147.119999999999</v>
      </c>
      <c r="V32">
        <f t="shared" si="4"/>
        <v>14.388888888888889</v>
      </c>
      <c r="W32">
        <f t="shared" si="6"/>
        <v>0.13042189781021896</v>
      </c>
      <c r="X32" s="4" t="s">
        <v>187</v>
      </c>
    </row>
    <row r="33" spans="1:24" s="4" customFormat="1">
      <c r="A33" s="4" t="s">
        <v>114</v>
      </c>
      <c r="C33" s="2" t="s">
        <v>115</v>
      </c>
      <c r="D33" s="5">
        <v>271265</v>
      </c>
      <c r="E33">
        <v>0.2</v>
      </c>
      <c r="F33" s="5">
        <v>2141</v>
      </c>
      <c r="G33" s="3">
        <v>3.7900000000000003E-2</v>
      </c>
      <c r="H33">
        <v>3000</v>
      </c>
      <c r="I33" s="4">
        <v>124</v>
      </c>
      <c r="J33" s="6">
        <v>2000</v>
      </c>
      <c r="K33" s="6"/>
      <c r="L33">
        <f t="shared" si="5"/>
        <v>-141</v>
      </c>
      <c r="N33" t="s">
        <v>105</v>
      </c>
      <c r="O33" s="4" t="s">
        <v>120</v>
      </c>
      <c r="P33">
        <v>3000</v>
      </c>
      <c r="R33">
        <f t="shared" si="0"/>
        <v>7.741507382080254</v>
      </c>
      <c r="S33">
        <f t="shared" si="1"/>
        <v>57253</v>
      </c>
      <c r="T33">
        <f t="shared" si="2"/>
        <v>8224.7548000000006</v>
      </c>
      <c r="U33">
        <f t="shared" si="3"/>
        <v>12775.245199999999</v>
      </c>
      <c r="V33">
        <f t="shared" si="4"/>
        <v>11.302708333333333</v>
      </c>
      <c r="W33">
        <f t="shared" si="6"/>
        <v>0.22313669502034827</v>
      </c>
      <c r="X33" s="4" t="s">
        <v>186</v>
      </c>
    </row>
    <row r="34" spans="1:24" s="4" customFormat="1">
      <c r="A34" s="4" t="s">
        <v>116</v>
      </c>
      <c r="C34" s="2" t="s">
        <v>117</v>
      </c>
      <c r="D34" s="5">
        <v>155940</v>
      </c>
      <c r="E34">
        <v>0.2</v>
      </c>
      <c r="F34" s="5">
        <v>1027</v>
      </c>
      <c r="G34" s="3">
        <v>3.7900000000000003E-2</v>
      </c>
      <c r="H34">
        <v>3000</v>
      </c>
      <c r="I34" s="4">
        <v>33</v>
      </c>
      <c r="J34" s="6">
        <v>1950</v>
      </c>
      <c r="K34" s="6"/>
      <c r="L34">
        <f t="shared" si="5"/>
        <v>923</v>
      </c>
      <c r="N34" s="4" t="s">
        <v>118</v>
      </c>
      <c r="O34" s="4" t="s">
        <v>119</v>
      </c>
      <c r="P34">
        <v>3000</v>
      </c>
      <c r="R34">
        <f t="shared" si="0"/>
        <v>13.081954597922278</v>
      </c>
      <c r="S34">
        <f t="shared" si="1"/>
        <v>34188</v>
      </c>
      <c r="T34">
        <f t="shared" si="2"/>
        <v>4728.1008000000002</v>
      </c>
      <c r="U34">
        <f t="shared" si="3"/>
        <v>15671.8992</v>
      </c>
      <c r="V34">
        <f t="shared" si="4"/>
        <v>6.6641025641025644</v>
      </c>
      <c r="W34">
        <f t="shared" si="6"/>
        <v>0.45840351000350998</v>
      </c>
    </row>
    <row r="35" spans="1:24" s="4" customFormat="1">
      <c r="A35" s="4" t="s">
        <v>121</v>
      </c>
      <c r="C35" s="2" t="s">
        <v>122</v>
      </c>
      <c r="D35" s="5">
        <v>256740</v>
      </c>
      <c r="E35">
        <v>0.2</v>
      </c>
      <c r="F35" s="5">
        <v>1761</v>
      </c>
      <c r="G35" s="3">
        <v>3.7900000000000003E-2</v>
      </c>
      <c r="H35">
        <v>3000</v>
      </c>
      <c r="I35" s="4">
        <v>33</v>
      </c>
      <c r="J35" s="6">
        <v>2200</v>
      </c>
      <c r="K35" s="6"/>
      <c r="L35">
        <f t="shared" si="5"/>
        <v>439</v>
      </c>
      <c r="N35" s="4" t="s">
        <v>118</v>
      </c>
      <c r="O35" s="4" t="s">
        <v>123</v>
      </c>
      <c r="P35">
        <v>3000</v>
      </c>
      <c r="R35">
        <f t="shared" si="0"/>
        <v>9.1142790371582141</v>
      </c>
      <c r="S35">
        <f t="shared" si="1"/>
        <v>54348</v>
      </c>
      <c r="T35">
        <f t="shared" si="2"/>
        <v>7784.3568000000005</v>
      </c>
      <c r="U35">
        <f t="shared" si="3"/>
        <v>15615.643199999999</v>
      </c>
      <c r="V35">
        <f t="shared" si="4"/>
        <v>9.7249999999999996</v>
      </c>
      <c r="W35">
        <f t="shared" si="6"/>
        <v>0.28732691543387057</v>
      </c>
    </row>
    <row r="36" spans="1:24" s="4" customFormat="1">
      <c r="A36" s="4" t="s">
        <v>125</v>
      </c>
      <c r="C36" s="2" t="s">
        <v>124</v>
      </c>
      <c r="D36" s="5">
        <v>216228</v>
      </c>
      <c r="E36">
        <v>0.2</v>
      </c>
      <c r="F36" s="5">
        <v>1425</v>
      </c>
      <c r="G36" s="3">
        <v>3.7900000000000003E-2</v>
      </c>
      <c r="H36">
        <v>3000</v>
      </c>
      <c r="I36" s="4">
        <v>64</v>
      </c>
      <c r="J36" s="6">
        <v>1950</v>
      </c>
      <c r="K36" s="6">
        <v>1690</v>
      </c>
      <c r="L36">
        <f t="shared" si="5"/>
        <v>525</v>
      </c>
      <c r="M36" s="4">
        <v>57</v>
      </c>
      <c r="N36" s="4" t="s">
        <v>126</v>
      </c>
      <c r="P36">
        <v>3000</v>
      </c>
      <c r="R36">
        <f t="shared" si="0"/>
        <v>9.4344858205227808</v>
      </c>
      <c r="S36">
        <f t="shared" si="1"/>
        <v>46245.600000000006</v>
      </c>
      <c r="T36">
        <f t="shared" si="2"/>
        <v>6556.0329600000005</v>
      </c>
      <c r="U36">
        <f t="shared" si="3"/>
        <v>13843.96704</v>
      </c>
      <c r="V36">
        <f t="shared" si="4"/>
        <v>9.2405128205128211</v>
      </c>
      <c r="W36">
        <f t="shared" si="6"/>
        <v>0.29935749649696397</v>
      </c>
    </row>
    <row r="37" spans="1:24">
      <c r="A37" t="s">
        <v>128</v>
      </c>
      <c r="C37" s="2" t="s">
        <v>169</v>
      </c>
      <c r="D37" s="1">
        <v>179900</v>
      </c>
      <c r="E37">
        <v>0.2</v>
      </c>
      <c r="F37" s="1">
        <v>1137</v>
      </c>
      <c r="G37" s="3">
        <v>3.7900000000000003E-2</v>
      </c>
      <c r="H37">
        <v>3000</v>
      </c>
      <c r="I37" s="4">
        <v>576</v>
      </c>
      <c r="J37" s="6">
        <v>1650</v>
      </c>
      <c r="K37">
        <v>1695</v>
      </c>
      <c r="L37">
        <f t="shared" si="5"/>
        <v>513</v>
      </c>
      <c r="N37" s="4" t="s">
        <v>130</v>
      </c>
      <c r="O37" s="4" t="s">
        <v>129</v>
      </c>
      <c r="P37">
        <v>3000</v>
      </c>
      <c r="R37">
        <f t="shared" ref="R37:R99" si="7">100*(12*J37-P37)/D37</f>
        <v>9.3385214007782107</v>
      </c>
      <c r="S37">
        <f t="shared" ref="S37:S99" si="8">D37*E37+H37</f>
        <v>38980</v>
      </c>
      <c r="T37">
        <f t="shared" ref="T37:T99" si="9">G37*(D37-D37*E37)</f>
        <v>5454.5680000000002</v>
      </c>
      <c r="U37">
        <f t="shared" ref="U37:U99" si="10">12*J37-P37-T37</f>
        <v>11345.432000000001</v>
      </c>
      <c r="V37">
        <f t="shared" ref="V37:V99" si="11">D37/(12*J37)</f>
        <v>9.0858585858585865</v>
      </c>
      <c r="W37">
        <f t="shared" si="6"/>
        <v>0.29105777321703441</v>
      </c>
      <c r="X37" t="s">
        <v>185</v>
      </c>
    </row>
    <row r="38" spans="1:24">
      <c r="A38" t="s">
        <v>131</v>
      </c>
      <c r="C38" s="2" t="s">
        <v>132</v>
      </c>
      <c r="D38" s="7">
        <v>231203</v>
      </c>
      <c r="E38">
        <v>0.2</v>
      </c>
      <c r="F38" s="1">
        <v>1764</v>
      </c>
      <c r="G38" s="3">
        <v>3.7900000000000003E-2</v>
      </c>
      <c r="H38">
        <v>3000</v>
      </c>
      <c r="I38" s="4">
        <v>777</v>
      </c>
      <c r="J38" s="6">
        <v>1700</v>
      </c>
      <c r="K38">
        <v>1825</v>
      </c>
      <c r="L38">
        <f t="shared" si="5"/>
        <v>-64</v>
      </c>
      <c r="N38" s="4" t="s">
        <v>134</v>
      </c>
      <c r="O38" s="4" t="s">
        <v>133</v>
      </c>
      <c r="P38">
        <v>3000</v>
      </c>
      <c r="R38">
        <f t="shared" si="7"/>
        <v>7.5258539032798017</v>
      </c>
      <c r="S38">
        <f t="shared" si="8"/>
        <v>49240.600000000006</v>
      </c>
      <c r="T38">
        <f t="shared" si="9"/>
        <v>7010.0749599999999</v>
      </c>
      <c r="U38">
        <f t="shared" si="10"/>
        <v>10389.92504</v>
      </c>
      <c r="V38">
        <f t="shared" si="11"/>
        <v>11.333480392156863</v>
      </c>
      <c r="W38">
        <f t="shared" si="6"/>
        <v>0.21100321766997152</v>
      </c>
      <c r="X38" t="s">
        <v>184</v>
      </c>
    </row>
    <row r="39" spans="1:24">
      <c r="A39" t="s">
        <v>135</v>
      </c>
      <c r="C39" s="2" t="s">
        <v>136</v>
      </c>
      <c r="D39" s="1">
        <v>350925</v>
      </c>
      <c r="E39">
        <v>0.2</v>
      </c>
      <c r="F39" s="1">
        <v>2320</v>
      </c>
      <c r="G39" s="3">
        <v>3.7900000000000003E-2</v>
      </c>
      <c r="H39">
        <v>3000</v>
      </c>
      <c r="I39" t="s">
        <v>137</v>
      </c>
      <c r="J39" s="6">
        <v>2200</v>
      </c>
      <c r="K39">
        <v>2487</v>
      </c>
      <c r="L39">
        <f t="shared" si="5"/>
        <v>-120</v>
      </c>
      <c r="M39">
        <v>59</v>
      </c>
      <c r="N39" s="4" t="s">
        <v>134</v>
      </c>
      <c r="O39" s="4" t="s">
        <v>140</v>
      </c>
      <c r="P39">
        <v>3000</v>
      </c>
      <c r="R39">
        <f t="shared" si="7"/>
        <v>6.668091472536867</v>
      </c>
      <c r="S39">
        <f t="shared" si="8"/>
        <v>73185</v>
      </c>
      <c r="T39">
        <f t="shared" si="9"/>
        <v>10640.046</v>
      </c>
      <c r="U39">
        <f t="shared" si="10"/>
        <v>12759.954</v>
      </c>
      <c r="V39">
        <f t="shared" si="11"/>
        <v>13.292613636363637</v>
      </c>
      <c r="W39">
        <f t="shared" si="6"/>
        <v>0.17435203935232629</v>
      </c>
      <c r="X39" t="s">
        <v>182</v>
      </c>
    </row>
    <row r="40" spans="1:24">
      <c r="A40" t="s">
        <v>138</v>
      </c>
      <c r="C40" s="2" t="s">
        <v>139</v>
      </c>
      <c r="D40" s="1">
        <v>349900</v>
      </c>
      <c r="E40">
        <v>0.2</v>
      </c>
      <c r="F40" s="1">
        <v>2153</v>
      </c>
      <c r="G40" s="3">
        <v>3.7900000000000003E-2</v>
      </c>
      <c r="H40">
        <v>3000</v>
      </c>
      <c r="I40">
        <v>986</v>
      </c>
      <c r="J40" s="6">
        <v>2200</v>
      </c>
      <c r="K40">
        <v>2100</v>
      </c>
      <c r="L40">
        <f t="shared" si="5"/>
        <v>47</v>
      </c>
      <c r="N40" s="4" t="s">
        <v>89</v>
      </c>
      <c r="O40" s="4" t="s">
        <v>141</v>
      </c>
      <c r="P40">
        <v>3000</v>
      </c>
      <c r="R40">
        <f t="shared" si="7"/>
        <v>6.6876250357244924</v>
      </c>
      <c r="S40">
        <f t="shared" si="8"/>
        <v>72980</v>
      </c>
      <c r="T40">
        <f t="shared" si="9"/>
        <v>10608.968000000001</v>
      </c>
      <c r="U40">
        <f t="shared" si="10"/>
        <v>12791.031999999999</v>
      </c>
      <c r="V40">
        <f t="shared" si="11"/>
        <v>13.253787878787879</v>
      </c>
      <c r="W40">
        <f t="shared" si="6"/>
        <v>0.17526763496848449</v>
      </c>
      <c r="X40" t="s">
        <v>181</v>
      </c>
    </row>
    <row r="41" spans="1:24" s="11" customFormat="1" ht="14.4">
      <c r="A41" s="11" t="s">
        <v>142</v>
      </c>
      <c r="C41" s="11" t="s">
        <v>179</v>
      </c>
      <c r="D41" s="12">
        <v>420711</v>
      </c>
      <c r="E41" s="11">
        <v>0.2</v>
      </c>
      <c r="F41" s="12">
        <v>2760</v>
      </c>
      <c r="G41" s="13">
        <v>3.7900000000000003E-2</v>
      </c>
      <c r="H41" s="11">
        <v>3000</v>
      </c>
      <c r="I41" s="11" t="s">
        <v>41</v>
      </c>
      <c r="J41" s="18">
        <v>2600</v>
      </c>
      <c r="K41" s="11">
        <v>3040</v>
      </c>
      <c r="L41" s="11">
        <f t="shared" si="5"/>
        <v>-160</v>
      </c>
      <c r="N41" s="11" t="s">
        <v>26</v>
      </c>
      <c r="O41" s="11" t="s">
        <v>143</v>
      </c>
      <c r="P41" s="11">
        <v>3000</v>
      </c>
      <c r="R41" s="11">
        <f t="shared" si="7"/>
        <v>6.7029385968039819</v>
      </c>
      <c r="S41" s="11">
        <f t="shared" si="8"/>
        <v>87142.200000000012</v>
      </c>
      <c r="T41" s="11">
        <f t="shared" si="9"/>
        <v>12755.95752</v>
      </c>
      <c r="U41" s="11">
        <f t="shared" si="10"/>
        <v>15444.04248</v>
      </c>
      <c r="V41" s="11">
        <f t="shared" si="11"/>
        <v>13.484326923076923</v>
      </c>
      <c r="W41" s="11">
        <f t="shared" si="6"/>
        <v>0.17722805345745227</v>
      </c>
      <c r="X41" s="11" t="s">
        <v>180</v>
      </c>
    </row>
    <row r="42" spans="1:24" s="11" customFormat="1" ht="14.4">
      <c r="A42" s="11" t="s">
        <v>160</v>
      </c>
      <c r="C42" s="11" t="s">
        <v>161</v>
      </c>
      <c r="D42" s="12">
        <v>177011</v>
      </c>
      <c r="E42" s="11">
        <v>0.2</v>
      </c>
      <c r="F42" s="12">
        <v>1070</v>
      </c>
      <c r="G42" s="13">
        <v>3.7900000000000003E-2</v>
      </c>
      <c r="H42" s="11">
        <v>3000</v>
      </c>
      <c r="I42" s="11">
        <v>476</v>
      </c>
      <c r="J42" s="18">
        <v>1900</v>
      </c>
      <c r="K42" s="11">
        <v>1485</v>
      </c>
      <c r="L42" s="11">
        <f t="shared" si="5"/>
        <v>830</v>
      </c>
      <c r="N42" s="11" t="s">
        <v>26</v>
      </c>
      <c r="O42" s="11" t="s">
        <v>162</v>
      </c>
      <c r="P42" s="11">
        <v>3000</v>
      </c>
      <c r="R42" s="11">
        <f t="shared" si="7"/>
        <v>11.185745518640084</v>
      </c>
      <c r="S42" s="11">
        <f t="shared" si="8"/>
        <v>38402.200000000004</v>
      </c>
      <c r="T42" s="11">
        <f t="shared" si="9"/>
        <v>5366.9735199999996</v>
      </c>
      <c r="U42" s="11">
        <f t="shared" si="10"/>
        <v>14433.02648</v>
      </c>
      <c r="V42" s="11">
        <f t="shared" si="11"/>
        <v>7.7636403508771927</v>
      </c>
      <c r="W42" s="11">
        <f t="shared" si="6"/>
        <v>0.37583853216742785</v>
      </c>
      <c r="X42" s="11" t="s">
        <v>178</v>
      </c>
    </row>
    <row r="43" spans="1:24">
      <c r="A43" t="s">
        <v>201</v>
      </c>
      <c r="C43" t="s">
        <v>200</v>
      </c>
      <c r="D43" s="1">
        <v>374900</v>
      </c>
      <c r="E43">
        <v>0.2</v>
      </c>
      <c r="F43" s="1">
        <v>2032</v>
      </c>
      <c r="G43" s="3">
        <v>3.7900000000000003E-2</v>
      </c>
      <c r="H43">
        <v>3000</v>
      </c>
      <c r="I43" t="s">
        <v>202</v>
      </c>
      <c r="J43" s="6">
        <v>2200</v>
      </c>
      <c r="L43">
        <f t="shared" si="5"/>
        <v>168</v>
      </c>
      <c r="N43" s="4" t="s">
        <v>26</v>
      </c>
      <c r="P43">
        <v>3000</v>
      </c>
      <c r="R43">
        <f t="shared" si="7"/>
        <v>6.2416644438516942</v>
      </c>
      <c r="S43">
        <f t="shared" si="8"/>
        <v>77980</v>
      </c>
      <c r="T43">
        <f t="shared" si="9"/>
        <v>11366.968000000001</v>
      </c>
      <c r="U43">
        <f t="shared" si="10"/>
        <v>12033.031999999999</v>
      </c>
      <c r="V43">
        <f t="shared" si="11"/>
        <v>14.200757575757576</v>
      </c>
      <c r="W43">
        <f t="shared" si="6"/>
        <v>0.15430920748909976</v>
      </c>
      <c r="X43" s="11" t="s">
        <v>205</v>
      </c>
    </row>
    <row r="44" spans="1:24">
      <c r="A44" t="s">
        <v>203</v>
      </c>
      <c r="C44" t="s">
        <v>204</v>
      </c>
      <c r="D44" s="1">
        <v>299750</v>
      </c>
      <c r="E44">
        <v>0.2</v>
      </c>
      <c r="F44" s="1">
        <v>1703</v>
      </c>
      <c r="G44" s="3">
        <v>3.7900000000000003E-2</v>
      </c>
      <c r="H44">
        <v>3000</v>
      </c>
      <c r="I44">
        <v>467</v>
      </c>
      <c r="J44" s="6">
        <v>2300</v>
      </c>
      <c r="L44">
        <f t="shared" si="5"/>
        <v>597</v>
      </c>
      <c r="M44">
        <v>61</v>
      </c>
      <c r="N44" s="4" t="s">
        <v>26</v>
      </c>
      <c r="P44">
        <v>3000</v>
      </c>
      <c r="R44">
        <f t="shared" si="7"/>
        <v>8.2068390325271068</v>
      </c>
      <c r="S44">
        <f t="shared" si="8"/>
        <v>62950</v>
      </c>
      <c r="T44">
        <f t="shared" si="9"/>
        <v>9088.42</v>
      </c>
      <c r="U44">
        <f t="shared" si="10"/>
        <v>15511.58</v>
      </c>
      <c r="V44">
        <f t="shared" si="11"/>
        <v>10.860507246376812</v>
      </c>
      <c r="W44">
        <f t="shared" si="6"/>
        <v>0.24641111993645751</v>
      </c>
    </row>
    <row r="45" spans="1:24">
      <c r="A45" t="s">
        <v>207</v>
      </c>
      <c r="C45" t="s">
        <v>206</v>
      </c>
      <c r="D45" s="1">
        <v>400000</v>
      </c>
      <c r="E45">
        <v>0.2</v>
      </c>
      <c r="F45" s="1">
        <v>2285</v>
      </c>
      <c r="G45" s="3">
        <v>3.7900000000000003E-2</v>
      </c>
      <c r="H45">
        <v>3000</v>
      </c>
      <c r="I45">
        <v>687</v>
      </c>
      <c r="J45" s="6">
        <v>2250</v>
      </c>
      <c r="L45">
        <f t="shared" si="5"/>
        <v>-35</v>
      </c>
      <c r="N45" s="4" t="s">
        <v>62</v>
      </c>
      <c r="P45">
        <v>3000</v>
      </c>
      <c r="R45">
        <f t="shared" si="7"/>
        <v>6</v>
      </c>
      <c r="S45">
        <f t="shared" si="8"/>
        <v>83000</v>
      </c>
      <c r="T45">
        <f t="shared" si="9"/>
        <v>12128.000000000002</v>
      </c>
      <c r="U45">
        <f t="shared" si="10"/>
        <v>11871.999999999998</v>
      </c>
      <c r="V45">
        <f t="shared" si="11"/>
        <v>14.814814814814815</v>
      </c>
      <c r="W45">
        <f t="shared" si="6"/>
        <v>0.14303614457831323</v>
      </c>
      <c r="X45" s="11" t="s">
        <v>178</v>
      </c>
    </row>
    <row r="46" spans="1:24">
      <c r="A46" t="s">
        <v>209</v>
      </c>
      <c r="C46" t="s">
        <v>208</v>
      </c>
      <c r="D46" s="1">
        <v>372900</v>
      </c>
      <c r="E46">
        <v>0.2</v>
      </c>
      <c r="F46">
        <v>1944</v>
      </c>
      <c r="G46" s="3">
        <v>3.7900000000000003E-2</v>
      </c>
      <c r="H46">
        <v>3000</v>
      </c>
      <c r="I46">
        <v>867</v>
      </c>
      <c r="J46" s="6">
        <v>2250</v>
      </c>
      <c r="L46">
        <f t="shared" si="5"/>
        <v>306</v>
      </c>
      <c r="M46">
        <v>68</v>
      </c>
      <c r="N46" s="4" t="s">
        <v>26</v>
      </c>
      <c r="P46">
        <v>3000</v>
      </c>
      <c r="R46">
        <f t="shared" si="7"/>
        <v>6.436041834271923</v>
      </c>
      <c r="S46">
        <f t="shared" si="8"/>
        <v>77580</v>
      </c>
      <c r="T46">
        <f t="shared" si="9"/>
        <v>11306.328000000001</v>
      </c>
      <c r="U46">
        <f t="shared" si="10"/>
        <v>12693.671999999999</v>
      </c>
      <c r="V46">
        <f t="shared" si="11"/>
        <v>13.811111111111112</v>
      </c>
      <c r="W46">
        <f t="shared" si="6"/>
        <v>0.16362041763341065</v>
      </c>
      <c r="X46" s="11" t="s">
        <v>199</v>
      </c>
    </row>
    <row r="47" spans="1:24">
      <c r="E47">
        <v>0.2</v>
      </c>
      <c r="G47" s="3">
        <v>3.7900000000000003E-2</v>
      </c>
      <c r="H47">
        <v>3000</v>
      </c>
      <c r="L47">
        <f t="shared" si="5"/>
        <v>0</v>
      </c>
      <c r="P47">
        <v>3000</v>
      </c>
      <c r="R47" t="e">
        <f t="shared" si="7"/>
        <v>#DIV/0!</v>
      </c>
      <c r="S47">
        <f t="shared" si="8"/>
        <v>3000</v>
      </c>
      <c r="T47">
        <f t="shared" si="9"/>
        <v>0</v>
      </c>
      <c r="U47">
        <f t="shared" si="10"/>
        <v>-3000</v>
      </c>
      <c r="V47" t="e">
        <f t="shared" si="11"/>
        <v>#DIV/0!</v>
      </c>
      <c r="W47">
        <f t="shared" si="6"/>
        <v>-1</v>
      </c>
    </row>
    <row r="48" spans="1:24">
      <c r="E48">
        <v>0.2</v>
      </c>
      <c r="G48" s="3">
        <v>3.7900000000000003E-2</v>
      </c>
      <c r="H48">
        <v>3000</v>
      </c>
      <c r="L48">
        <f t="shared" si="5"/>
        <v>0</v>
      </c>
      <c r="P48">
        <v>3000</v>
      </c>
      <c r="R48" t="e">
        <f t="shared" si="7"/>
        <v>#DIV/0!</v>
      </c>
      <c r="S48">
        <f t="shared" si="8"/>
        <v>3000</v>
      </c>
      <c r="T48">
        <f t="shared" si="9"/>
        <v>0</v>
      </c>
      <c r="U48">
        <f t="shared" si="10"/>
        <v>-3000</v>
      </c>
      <c r="V48" t="e">
        <f t="shared" si="11"/>
        <v>#DIV/0!</v>
      </c>
      <c r="W48">
        <f t="shared" si="6"/>
        <v>-1</v>
      </c>
    </row>
    <row r="49" spans="1:23">
      <c r="E49">
        <v>0.2</v>
      </c>
      <c r="G49" s="3">
        <v>3.7900000000000003E-2</v>
      </c>
      <c r="H49">
        <v>3000</v>
      </c>
      <c r="L49">
        <f t="shared" si="5"/>
        <v>0</v>
      </c>
      <c r="P49">
        <v>3000</v>
      </c>
      <c r="R49" t="e">
        <f t="shared" si="7"/>
        <v>#DIV/0!</v>
      </c>
      <c r="S49">
        <f t="shared" si="8"/>
        <v>3000</v>
      </c>
      <c r="T49">
        <f t="shared" si="9"/>
        <v>0</v>
      </c>
      <c r="U49">
        <f t="shared" si="10"/>
        <v>-3000</v>
      </c>
      <c r="V49" t="e">
        <f t="shared" si="11"/>
        <v>#DIV/0!</v>
      </c>
      <c r="W49">
        <f t="shared" si="6"/>
        <v>-1</v>
      </c>
    </row>
    <row r="50" spans="1:23">
      <c r="E50">
        <v>0.2</v>
      </c>
      <c r="G50" s="3">
        <v>3.7900000000000003E-2</v>
      </c>
      <c r="H50">
        <v>3000</v>
      </c>
      <c r="L50">
        <f t="shared" si="5"/>
        <v>0</v>
      </c>
      <c r="P50">
        <v>3000</v>
      </c>
      <c r="R50" t="e">
        <f t="shared" si="7"/>
        <v>#DIV/0!</v>
      </c>
      <c r="S50">
        <f t="shared" si="8"/>
        <v>3000</v>
      </c>
      <c r="T50">
        <f t="shared" si="9"/>
        <v>0</v>
      </c>
      <c r="U50">
        <f t="shared" si="10"/>
        <v>-3000</v>
      </c>
      <c r="V50" t="e">
        <f t="shared" si="11"/>
        <v>#DIV/0!</v>
      </c>
      <c r="W50">
        <f t="shared" si="6"/>
        <v>-1</v>
      </c>
    </row>
    <row r="51" spans="1:23">
      <c r="E51">
        <v>0.2</v>
      </c>
      <c r="G51" s="3">
        <v>3.7900000000000003E-2</v>
      </c>
      <c r="H51">
        <v>3000</v>
      </c>
      <c r="L51">
        <f t="shared" si="5"/>
        <v>0</v>
      </c>
      <c r="P51">
        <v>3000</v>
      </c>
      <c r="R51" t="e">
        <f t="shared" si="7"/>
        <v>#DIV/0!</v>
      </c>
      <c r="S51">
        <f t="shared" si="8"/>
        <v>3000</v>
      </c>
      <c r="T51">
        <f t="shared" si="9"/>
        <v>0</v>
      </c>
      <c r="U51">
        <f t="shared" si="10"/>
        <v>-3000</v>
      </c>
      <c r="V51" t="e">
        <f t="shared" si="11"/>
        <v>#DIV/0!</v>
      </c>
      <c r="W51">
        <f t="shared" si="6"/>
        <v>-1</v>
      </c>
    </row>
    <row r="52" spans="1:23">
      <c r="E52">
        <v>0.2</v>
      </c>
      <c r="G52" s="3">
        <v>3.7900000000000003E-2</v>
      </c>
      <c r="H52">
        <v>3000</v>
      </c>
      <c r="L52">
        <f t="shared" si="5"/>
        <v>0</v>
      </c>
      <c r="P52">
        <v>3000</v>
      </c>
      <c r="R52" t="e">
        <f t="shared" si="7"/>
        <v>#DIV/0!</v>
      </c>
      <c r="S52">
        <f t="shared" si="8"/>
        <v>3000</v>
      </c>
      <c r="T52">
        <f t="shared" si="9"/>
        <v>0</v>
      </c>
      <c r="U52">
        <f t="shared" si="10"/>
        <v>-3000</v>
      </c>
      <c r="V52" t="e">
        <f t="shared" si="11"/>
        <v>#DIV/0!</v>
      </c>
      <c r="W52">
        <f t="shared" si="6"/>
        <v>-1</v>
      </c>
    </row>
    <row r="53" spans="1:23">
      <c r="E53">
        <v>0.2</v>
      </c>
      <c r="G53" s="3">
        <v>3.7900000000000003E-2</v>
      </c>
      <c r="H53">
        <v>3000</v>
      </c>
      <c r="L53">
        <f t="shared" si="5"/>
        <v>0</v>
      </c>
      <c r="P53">
        <v>3000</v>
      </c>
      <c r="R53" t="e">
        <f t="shared" si="7"/>
        <v>#DIV/0!</v>
      </c>
      <c r="S53">
        <f t="shared" si="8"/>
        <v>3000</v>
      </c>
      <c r="T53">
        <f t="shared" si="9"/>
        <v>0</v>
      </c>
      <c r="U53">
        <f t="shared" si="10"/>
        <v>-3000</v>
      </c>
      <c r="V53" t="e">
        <f t="shared" si="11"/>
        <v>#DIV/0!</v>
      </c>
      <c r="W53">
        <f t="shared" si="6"/>
        <v>-1</v>
      </c>
    </row>
    <row r="54" spans="1:23">
      <c r="A54" t="s">
        <v>144</v>
      </c>
      <c r="E54">
        <v>0.2</v>
      </c>
      <c r="G54" s="3">
        <v>3.7900000000000003E-2</v>
      </c>
      <c r="H54">
        <v>3000</v>
      </c>
      <c r="L54">
        <f t="shared" si="5"/>
        <v>0</v>
      </c>
      <c r="P54">
        <v>3000</v>
      </c>
      <c r="R54" t="e">
        <f t="shared" si="7"/>
        <v>#DIV/0!</v>
      </c>
      <c r="S54">
        <f t="shared" si="8"/>
        <v>3000</v>
      </c>
      <c r="T54">
        <f t="shared" si="9"/>
        <v>0</v>
      </c>
      <c r="U54">
        <f t="shared" si="10"/>
        <v>-3000</v>
      </c>
      <c r="V54" t="e">
        <f t="shared" si="11"/>
        <v>#DIV/0!</v>
      </c>
      <c r="W54">
        <f t="shared" si="6"/>
        <v>-1</v>
      </c>
    </row>
    <row r="55" spans="1:23">
      <c r="A55" t="s">
        <v>145</v>
      </c>
      <c r="C55" t="s">
        <v>151</v>
      </c>
      <c r="D55">
        <v>206177</v>
      </c>
      <c r="E55">
        <v>0.2</v>
      </c>
      <c r="F55" s="1">
        <v>1367</v>
      </c>
      <c r="G55" s="3">
        <v>3.7900000000000003E-2</v>
      </c>
      <c r="H55">
        <v>3000</v>
      </c>
      <c r="I55" t="s">
        <v>146</v>
      </c>
      <c r="J55">
        <v>1950</v>
      </c>
      <c r="K55">
        <v>1650</v>
      </c>
      <c r="L55">
        <f t="shared" si="5"/>
        <v>583</v>
      </c>
      <c r="N55" t="s">
        <v>148</v>
      </c>
      <c r="O55" t="s">
        <v>147</v>
      </c>
      <c r="P55">
        <v>3000</v>
      </c>
      <c r="R55">
        <f t="shared" si="7"/>
        <v>9.8944111127817358</v>
      </c>
      <c r="S55">
        <f t="shared" si="8"/>
        <v>44235.4</v>
      </c>
      <c r="T55">
        <f t="shared" si="9"/>
        <v>6251.2866400000012</v>
      </c>
      <c r="U55">
        <f t="shared" si="10"/>
        <v>14148.713359999998</v>
      </c>
      <c r="V55">
        <f t="shared" si="11"/>
        <v>8.8109829059829057</v>
      </c>
      <c r="W55">
        <f t="shared" si="6"/>
        <v>0.31985046727281763</v>
      </c>
    </row>
    <row r="56" spans="1:23">
      <c r="A56" t="s">
        <v>149</v>
      </c>
      <c r="C56" t="s">
        <v>150</v>
      </c>
      <c r="D56" s="1">
        <v>155000</v>
      </c>
      <c r="E56">
        <v>0.2</v>
      </c>
      <c r="F56" s="1">
        <v>1249</v>
      </c>
      <c r="G56" s="3">
        <v>3.7900000000000003E-2</v>
      </c>
      <c r="H56">
        <v>3000</v>
      </c>
      <c r="I56">
        <v>624</v>
      </c>
      <c r="J56">
        <v>1350</v>
      </c>
      <c r="K56">
        <v>1500</v>
      </c>
      <c r="L56">
        <f t="shared" si="5"/>
        <v>101</v>
      </c>
      <c r="N56" t="s">
        <v>152</v>
      </c>
      <c r="O56" t="s">
        <v>153</v>
      </c>
      <c r="P56">
        <v>3000</v>
      </c>
      <c r="R56">
        <f t="shared" si="7"/>
        <v>8.5161290322580641</v>
      </c>
      <c r="S56">
        <f t="shared" si="8"/>
        <v>34000</v>
      </c>
      <c r="T56">
        <f t="shared" si="9"/>
        <v>4699.6000000000004</v>
      </c>
      <c r="U56">
        <f t="shared" si="10"/>
        <v>8500.4</v>
      </c>
      <c r="V56">
        <f t="shared" si="11"/>
        <v>9.567901234567902</v>
      </c>
      <c r="W56">
        <f t="shared" si="6"/>
        <v>0.25001176470588232</v>
      </c>
    </row>
    <row r="57" spans="1:23">
      <c r="A57" t="s">
        <v>154</v>
      </c>
      <c r="C57" t="s">
        <v>155</v>
      </c>
      <c r="D57" s="1">
        <v>269900</v>
      </c>
      <c r="E57">
        <v>0.2</v>
      </c>
      <c r="F57" s="1">
        <v>1777</v>
      </c>
      <c r="G57" s="3">
        <v>3.7900000000000003E-2</v>
      </c>
      <c r="H57">
        <v>3000</v>
      </c>
      <c r="I57">
        <v>534</v>
      </c>
      <c r="J57">
        <v>2100</v>
      </c>
      <c r="K57">
        <v>1695</v>
      </c>
      <c r="L57">
        <f t="shared" si="5"/>
        <v>323</v>
      </c>
      <c r="N57" t="s">
        <v>152</v>
      </c>
      <c r="O57" t="s">
        <v>156</v>
      </c>
      <c r="P57">
        <v>3000</v>
      </c>
      <c r="R57">
        <f t="shared" si="7"/>
        <v>8.2252686180066696</v>
      </c>
      <c r="S57">
        <f t="shared" si="8"/>
        <v>56980</v>
      </c>
      <c r="T57">
        <f t="shared" si="9"/>
        <v>8183.3680000000004</v>
      </c>
      <c r="U57">
        <f t="shared" si="10"/>
        <v>14016.632</v>
      </c>
      <c r="V57">
        <f t="shared" si="11"/>
        <v>10.71031746031746</v>
      </c>
      <c r="W57">
        <f t="shared" si="6"/>
        <v>0.24599213759213759</v>
      </c>
    </row>
    <row r="58" spans="1:23">
      <c r="A58" t="s">
        <v>157</v>
      </c>
      <c r="C58" t="s">
        <v>158</v>
      </c>
      <c r="D58" s="1">
        <v>232900</v>
      </c>
      <c r="E58">
        <v>0.2</v>
      </c>
      <c r="F58" s="1">
        <v>1287</v>
      </c>
      <c r="G58" s="3">
        <v>3.7900000000000003E-2</v>
      </c>
      <c r="H58">
        <v>3000</v>
      </c>
      <c r="I58">
        <v>224</v>
      </c>
      <c r="J58">
        <v>1750</v>
      </c>
      <c r="K58">
        <v>500</v>
      </c>
      <c r="L58">
        <f t="shared" si="5"/>
        <v>463</v>
      </c>
      <c r="N58" t="s">
        <v>152</v>
      </c>
      <c r="O58" t="s">
        <v>159</v>
      </c>
      <c r="P58">
        <v>3000</v>
      </c>
      <c r="R58">
        <f t="shared" si="7"/>
        <v>7.7286389008158007</v>
      </c>
      <c r="S58">
        <f t="shared" si="8"/>
        <v>49580</v>
      </c>
      <c r="T58">
        <f t="shared" si="9"/>
        <v>7061.5280000000002</v>
      </c>
      <c r="U58">
        <f t="shared" si="10"/>
        <v>10938.472</v>
      </c>
      <c r="V58">
        <f t="shared" si="11"/>
        <v>11.09047619047619</v>
      </c>
      <c r="W58">
        <f t="shared" si="6"/>
        <v>0.22062267043162564</v>
      </c>
    </row>
    <row r="59" spans="1:23">
      <c r="E59">
        <v>0.2</v>
      </c>
      <c r="G59" s="3">
        <v>3.7900000000000003E-2</v>
      </c>
      <c r="H59">
        <v>3000</v>
      </c>
      <c r="L59">
        <f t="shared" si="5"/>
        <v>0</v>
      </c>
      <c r="P59">
        <v>3000</v>
      </c>
      <c r="R59" t="e">
        <f t="shared" si="7"/>
        <v>#DIV/0!</v>
      </c>
      <c r="S59">
        <f t="shared" si="8"/>
        <v>3000</v>
      </c>
      <c r="T59">
        <f t="shared" si="9"/>
        <v>0</v>
      </c>
      <c r="U59">
        <f t="shared" si="10"/>
        <v>-3000</v>
      </c>
      <c r="V59" t="e">
        <f t="shared" si="11"/>
        <v>#DIV/0!</v>
      </c>
      <c r="W59">
        <f t="shared" si="6"/>
        <v>-1</v>
      </c>
    </row>
    <row r="60" spans="1:23">
      <c r="E60">
        <v>0.2</v>
      </c>
      <c r="G60" s="3">
        <v>3.7900000000000003E-2</v>
      </c>
      <c r="H60">
        <v>3000</v>
      </c>
      <c r="L60">
        <f t="shared" si="5"/>
        <v>0</v>
      </c>
      <c r="P60">
        <v>3000</v>
      </c>
      <c r="R60" t="e">
        <f t="shared" si="7"/>
        <v>#DIV/0!</v>
      </c>
      <c r="S60">
        <f t="shared" si="8"/>
        <v>3000</v>
      </c>
      <c r="T60">
        <f t="shared" si="9"/>
        <v>0</v>
      </c>
      <c r="U60">
        <f t="shared" si="10"/>
        <v>-3000</v>
      </c>
      <c r="V60" t="e">
        <f t="shared" si="11"/>
        <v>#DIV/0!</v>
      </c>
      <c r="W60">
        <f t="shared" si="6"/>
        <v>-1</v>
      </c>
    </row>
    <row r="61" spans="1:23">
      <c r="E61">
        <v>0.2</v>
      </c>
      <c r="G61" s="3">
        <v>3.7900000000000003E-2</v>
      </c>
      <c r="H61">
        <v>3000</v>
      </c>
      <c r="L61">
        <f t="shared" si="5"/>
        <v>0</v>
      </c>
      <c r="P61">
        <v>3000</v>
      </c>
      <c r="R61" t="e">
        <f t="shared" si="7"/>
        <v>#DIV/0!</v>
      </c>
      <c r="S61">
        <f t="shared" si="8"/>
        <v>3000</v>
      </c>
      <c r="T61">
        <f t="shared" si="9"/>
        <v>0</v>
      </c>
      <c r="U61">
        <f t="shared" si="10"/>
        <v>-3000</v>
      </c>
      <c r="V61" t="e">
        <f t="shared" si="11"/>
        <v>#DIV/0!</v>
      </c>
      <c r="W61">
        <f t="shared" si="6"/>
        <v>-1</v>
      </c>
    </row>
    <row r="62" spans="1:23">
      <c r="A62" t="s">
        <v>40</v>
      </c>
      <c r="E62">
        <v>0.2</v>
      </c>
      <c r="G62" s="3">
        <v>3.7900000000000003E-2</v>
      </c>
      <c r="H62">
        <v>3000</v>
      </c>
      <c r="L62">
        <f t="shared" si="5"/>
        <v>0</v>
      </c>
      <c r="P62">
        <v>3000</v>
      </c>
      <c r="R62" t="e">
        <f t="shared" si="7"/>
        <v>#DIV/0!</v>
      </c>
      <c r="S62">
        <f t="shared" si="8"/>
        <v>3000</v>
      </c>
      <c r="T62">
        <f t="shared" si="9"/>
        <v>0</v>
      </c>
      <c r="U62">
        <f t="shared" si="10"/>
        <v>-3000</v>
      </c>
      <c r="V62" t="e">
        <f t="shared" si="11"/>
        <v>#DIV/0!</v>
      </c>
      <c r="W62">
        <f t="shared" si="6"/>
        <v>-1</v>
      </c>
    </row>
    <row r="63" spans="1:23" s="11" customFormat="1" ht="14.4">
      <c r="A63" s="11" t="s">
        <v>210</v>
      </c>
      <c r="C63" s="11" t="s">
        <v>39</v>
      </c>
      <c r="D63" s="12">
        <v>380000</v>
      </c>
      <c r="E63" s="11">
        <v>0.2</v>
      </c>
      <c r="F63" s="11">
        <v>2201</v>
      </c>
      <c r="G63" s="13">
        <v>3.7900000000000003E-2</v>
      </c>
      <c r="H63" s="11">
        <v>3000</v>
      </c>
      <c r="I63" s="11" t="s">
        <v>41</v>
      </c>
      <c r="J63" s="11">
        <v>2250</v>
      </c>
      <c r="L63" s="11">
        <f t="shared" si="5"/>
        <v>49</v>
      </c>
      <c r="N63" s="11" t="s">
        <v>42</v>
      </c>
      <c r="P63" s="11">
        <v>3000</v>
      </c>
      <c r="R63" s="11">
        <f t="shared" si="7"/>
        <v>6.3157894736842106</v>
      </c>
      <c r="S63" s="11">
        <f t="shared" si="8"/>
        <v>79000</v>
      </c>
      <c r="T63" s="11">
        <f t="shared" si="9"/>
        <v>11521.6</v>
      </c>
      <c r="U63" s="11">
        <f t="shared" si="10"/>
        <v>12478.4</v>
      </c>
      <c r="V63" s="11">
        <f t="shared" si="11"/>
        <v>14.074074074074074</v>
      </c>
      <c r="W63" s="11">
        <f t="shared" si="6"/>
        <v>0.15795443037974682</v>
      </c>
    </row>
    <row r="64" spans="1:23">
      <c r="A64" t="s">
        <v>82</v>
      </c>
      <c r="C64" t="s">
        <v>83</v>
      </c>
      <c r="D64" s="1">
        <v>550000</v>
      </c>
      <c r="E64">
        <v>0.2</v>
      </c>
      <c r="F64">
        <v>3300</v>
      </c>
      <c r="G64" s="3">
        <v>3.7900000000000003E-2</v>
      </c>
      <c r="H64">
        <v>3000</v>
      </c>
      <c r="I64">
        <v>897</v>
      </c>
      <c r="J64">
        <v>2750</v>
      </c>
      <c r="L64">
        <f t="shared" si="5"/>
        <v>-550</v>
      </c>
      <c r="N64" t="s">
        <v>42</v>
      </c>
      <c r="P64">
        <v>3000</v>
      </c>
      <c r="R64">
        <f t="shared" si="7"/>
        <v>5.4545454545454541</v>
      </c>
      <c r="S64">
        <f t="shared" si="8"/>
        <v>113000</v>
      </c>
      <c r="T64">
        <f t="shared" si="9"/>
        <v>16676</v>
      </c>
      <c r="U64">
        <f t="shared" si="10"/>
        <v>13324</v>
      </c>
      <c r="V64">
        <f t="shared" si="11"/>
        <v>16.666666666666668</v>
      </c>
      <c r="W64">
        <f t="shared" si="6"/>
        <v>0.11791150442477875</v>
      </c>
    </row>
    <row r="65" spans="1:23">
      <c r="A65" t="s">
        <v>84</v>
      </c>
      <c r="C65" t="s">
        <v>85</v>
      </c>
      <c r="D65" s="1">
        <v>509000</v>
      </c>
      <c r="E65">
        <v>0.2</v>
      </c>
      <c r="F65" s="1">
        <v>3186</v>
      </c>
      <c r="G65" s="3">
        <v>3.7900000000000003E-2</v>
      </c>
      <c r="H65">
        <v>3000</v>
      </c>
      <c r="I65" t="s">
        <v>86</v>
      </c>
      <c r="J65">
        <v>2850</v>
      </c>
      <c r="L65">
        <f t="shared" si="5"/>
        <v>-336</v>
      </c>
      <c r="N65" s="1">
        <v>3186</v>
      </c>
      <c r="O65" s="1"/>
      <c r="P65">
        <v>3000</v>
      </c>
      <c r="R65">
        <f t="shared" si="7"/>
        <v>6.129666011787819</v>
      </c>
      <c r="S65">
        <f t="shared" si="8"/>
        <v>104800</v>
      </c>
      <c r="T65">
        <f t="shared" si="9"/>
        <v>15432.880000000001</v>
      </c>
      <c r="U65">
        <f t="shared" si="10"/>
        <v>15767.119999999999</v>
      </c>
      <c r="V65">
        <f t="shared" si="11"/>
        <v>14.883040935672515</v>
      </c>
      <c r="W65">
        <f t="shared" si="6"/>
        <v>0.15044961832061068</v>
      </c>
    </row>
    <row r="66" spans="1:23">
      <c r="A66" t="s">
        <v>94</v>
      </c>
      <c r="C66" t="s">
        <v>93</v>
      </c>
      <c r="D66" s="1">
        <v>431775</v>
      </c>
      <c r="E66">
        <v>0.2</v>
      </c>
      <c r="F66" s="1">
        <v>2817</v>
      </c>
      <c r="G66" s="3">
        <v>3.7900000000000003E-2</v>
      </c>
      <c r="H66">
        <v>3000</v>
      </c>
      <c r="I66" t="s">
        <v>95</v>
      </c>
      <c r="J66">
        <v>2200</v>
      </c>
      <c r="L66">
        <f t="shared" si="5"/>
        <v>-617</v>
      </c>
      <c r="N66" t="s">
        <v>96</v>
      </c>
      <c r="P66">
        <v>3000</v>
      </c>
      <c r="R66">
        <f t="shared" si="7"/>
        <v>5.419489317352788</v>
      </c>
      <c r="S66">
        <f t="shared" si="8"/>
        <v>89355</v>
      </c>
      <c r="T66">
        <f t="shared" si="9"/>
        <v>13091.418000000001</v>
      </c>
      <c r="U66">
        <f t="shared" si="10"/>
        <v>10308.581999999999</v>
      </c>
      <c r="V66">
        <f t="shared" si="11"/>
        <v>16.355113636363637</v>
      </c>
      <c r="W66">
        <f t="shared" si="6"/>
        <v>0.11536659392311564</v>
      </c>
    </row>
    <row r="67" spans="1:23">
      <c r="A67" t="s">
        <v>99</v>
      </c>
      <c r="C67" t="s">
        <v>100</v>
      </c>
      <c r="D67" s="1">
        <v>629000</v>
      </c>
      <c r="E67">
        <v>0.2</v>
      </c>
      <c r="F67" s="1">
        <v>3156</v>
      </c>
      <c r="G67" s="3">
        <v>3.7900000000000003E-2</v>
      </c>
      <c r="H67">
        <v>3000</v>
      </c>
      <c r="I67">
        <v>977</v>
      </c>
      <c r="J67">
        <v>2900</v>
      </c>
      <c r="L67">
        <f t="shared" ref="L67:L99" si="12">J67-F67</f>
        <v>-256</v>
      </c>
      <c r="N67" t="s">
        <v>26</v>
      </c>
      <c r="P67">
        <v>3000</v>
      </c>
      <c r="R67">
        <f t="shared" si="7"/>
        <v>5.0556438791732905</v>
      </c>
      <c r="S67">
        <f t="shared" si="8"/>
        <v>128800</v>
      </c>
      <c r="T67">
        <f t="shared" si="9"/>
        <v>19071.280000000002</v>
      </c>
      <c r="U67">
        <f t="shared" si="10"/>
        <v>12728.719999999998</v>
      </c>
      <c r="V67">
        <f t="shared" si="11"/>
        <v>18.074712643678161</v>
      </c>
      <c r="W67">
        <f t="shared" ref="W67:W108" si="13">U67/S67</f>
        <v>9.8825465838509291E-2</v>
      </c>
    </row>
    <row r="68" spans="1:23">
      <c r="C68" t="s">
        <v>101</v>
      </c>
      <c r="D68" s="1">
        <v>762613</v>
      </c>
      <c r="E68">
        <v>0.2</v>
      </c>
      <c r="F68" s="1">
        <v>5111</v>
      </c>
      <c r="G68" s="3">
        <v>3.7900000000000003E-2</v>
      </c>
      <c r="H68">
        <v>3000</v>
      </c>
      <c r="I68">
        <v>987</v>
      </c>
      <c r="J68">
        <v>3300</v>
      </c>
      <c r="L68">
        <f t="shared" si="12"/>
        <v>-1811</v>
      </c>
      <c r="N68" t="s">
        <v>102</v>
      </c>
      <c r="P68">
        <v>3000</v>
      </c>
      <c r="R68">
        <f t="shared" si="7"/>
        <v>4.7992887611409722</v>
      </c>
      <c r="S68">
        <f t="shared" si="8"/>
        <v>155522.6</v>
      </c>
      <c r="T68">
        <f t="shared" si="9"/>
        <v>23122.426160000003</v>
      </c>
      <c r="U68">
        <f t="shared" si="10"/>
        <v>13477.573839999997</v>
      </c>
      <c r="V68">
        <f t="shared" si="11"/>
        <v>19.257904040404039</v>
      </c>
      <c r="W68">
        <f t="shared" si="13"/>
        <v>8.6659905634293641E-2</v>
      </c>
    </row>
    <row r="69" spans="1:23">
      <c r="A69" t="s">
        <v>163</v>
      </c>
      <c r="D69" s="1">
        <v>509000</v>
      </c>
      <c r="E69">
        <v>0.2</v>
      </c>
      <c r="F69" s="1">
        <v>3186</v>
      </c>
      <c r="G69" s="3">
        <v>3.7900000000000003E-2</v>
      </c>
      <c r="H69">
        <v>3000</v>
      </c>
      <c r="I69" t="s">
        <v>164</v>
      </c>
      <c r="J69" s="6">
        <v>2800</v>
      </c>
      <c r="K69">
        <v>2995</v>
      </c>
      <c r="L69">
        <f t="shared" si="12"/>
        <v>-386</v>
      </c>
      <c r="N69" s="4" t="s">
        <v>165</v>
      </c>
      <c r="O69" t="s">
        <v>166</v>
      </c>
      <c r="P69">
        <v>3000</v>
      </c>
      <c r="R69">
        <f t="shared" ref="R69" si="14">100*(12*J69-P69)/D69</f>
        <v>6.0117878192534384</v>
      </c>
      <c r="S69">
        <f t="shared" ref="S69" si="15">D69*E69+H69</f>
        <v>104800</v>
      </c>
      <c r="T69">
        <f t="shared" ref="T69" si="16">G69*(D69-D69*E69)</f>
        <v>15432.880000000001</v>
      </c>
      <c r="U69">
        <f t="shared" ref="U69" si="17">12*J69-P69-T69</f>
        <v>15167.119999999999</v>
      </c>
      <c r="V69">
        <f t="shared" ref="V69" si="18">D69/(12*J69)</f>
        <v>15.148809523809524</v>
      </c>
      <c r="W69">
        <f t="shared" si="13"/>
        <v>0.14472442748091602</v>
      </c>
    </row>
    <row r="70" spans="1:23" ht="16.2">
      <c r="A70" t="s">
        <v>82</v>
      </c>
      <c r="C70" s="2" t="s">
        <v>167</v>
      </c>
      <c r="D70" s="8">
        <v>499196</v>
      </c>
      <c r="E70">
        <v>0.2</v>
      </c>
      <c r="F70" s="1">
        <v>3000</v>
      </c>
      <c r="G70" s="3">
        <v>3.7900000000000003E-2</v>
      </c>
      <c r="H70">
        <v>3000</v>
      </c>
      <c r="I70" t="s">
        <v>164</v>
      </c>
      <c r="J70" s="6">
        <v>2850</v>
      </c>
      <c r="K70" s="6">
        <v>2750</v>
      </c>
      <c r="L70">
        <f t="shared" si="12"/>
        <v>-150</v>
      </c>
      <c r="N70" s="4" t="s">
        <v>165</v>
      </c>
      <c r="O70" t="s">
        <v>168</v>
      </c>
      <c r="P70">
        <v>3000</v>
      </c>
      <c r="R70">
        <f t="shared" si="7"/>
        <v>6.2500500805294914</v>
      </c>
      <c r="S70">
        <f t="shared" si="8"/>
        <v>102839.20000000001</v>
      </c>
      <c r="T70">
        <f t="shared" si="9"/>
        <v>15135.622720000001</v>
      </c>
      <c r="U70">
        <f t="shared" si="10"/>
        <v>16064.377279999999</v>
      </c>
      <c r="V70">
        <f t="shared" si="11"/>
        <v>14.596374269005848</v>
      </c>
      <c r="W70">
        <f t="shared" si="13"/>
        <v>0.15620869551688457</v>
      </c>
    </row>
    <row r="71" spans="1:23">
      <c r="E71">
        <v>0.2</v>
      </c>
      <c r="G71" s="3">
        <v>3.7900000000000003E-2</v>
      </c>
      <c r="H71">
        <v>3000</v>
      </c>
      <c r="L71">
        <f t="shared" si="12"/>
        <v>0</v>
      </c>
      <c r="P71">
        <v>3000</v>
      </c>
      <c r="R71" t="e">
        <f t="shared" si="7"/>
        <v>#DIV/0!</v>
      </c>
      <c r="S71">
        <f t="shared" si="8"/>
        <v>3000</v>
      </c>
      <c r="T71">
        <f t="shared" si="9"/>
        <v>0</v>
      </c>
      <c r="U71">
        <f t="shared" si="10"/>
        <v>-3000</v>
      </c>
      <c r="V71" t="e">
        <f t="shared" si="11"/>
        <v>#DIV/0!</v>
      </c>
      <c r="W71">
        <f t="shared" si="13"/>
        <v>-1</v>
      </c>
    </row>
    <row r="72" spans="1:23">
      <c r="E72">
        <v>0.2</v>
      </c>
      <c r="G72" s="3">
        <v>3.7900000000000003E-2</v>
      </c>
      <c r="H72">
        <v>3000</v>
      </c>
      <c r="L72">
        <f t="shared" si="12"/>
        <v>0</v>
      </c>
      <c r="P72">
        <v>3000</v>
      </c>
      <c r="R72" t="e">
        <f t="shared" si="7"/>
        <v>#DIV/0!</v>
      </c>
      <c r="S72">
        <f t="shared" si="8"/>
        <v>3000</v>
      </c>
      <c r="T72">
        <f t="shared" si="9"/>
        <v>0</v>
      </c>
      <c r="U72">
        <f t="shared" si="10"/>
        <v>-3000</v>
      </c>
      <c r="V72" t="e">
        <f t="shared" si="11"/>
        <v>#DIV/0!</v>
      </c>
      <c r="W72">
        <f t="shared" si="13"/>
        <v>-1</v>
      </c>
    </row>
    <row r="73" spans="1:23">
      <c r="E73">
        <v>0.2</v>
      </c>
      <c r="G73" s="3">
        <v>3.7900000000000003E-2</v>
      </c>
      <c r="H73">
        <v>3000</v>
      </c>
      <c r="L73">
        <f t="shared" si="12"/>
        <v>0</v>
      </c>
      <c r="P73">
        <v>3000</v>
      </c>
      <c r="R73" t="e">
        <f t="shared" si="7"/>
        <v>#DIV/0!</v>
      </c>
      <c r="S73">
        <f t="shared" si="8"/>
        <v>3000</v>
      </c>
      <c r="T73">
        <f t="shared" si="9"/>
        <v>0</v>
      </c>
      <c r="U73">
        <f t="shared" si="10"/>
        <v>-3000</v>
      </c>
      <c r="V73" t="e">
        <f t="shared" si="11"/>
        <v>#DIV/0!</v>
      </c>
      <c r="W73">
        <f t="shared" si="13"/>
        <v>-1</v>
      </c>
    </row>
    <row r="74" spans="1:23">
      <c r="E74">
        <v>0.2</v>
      </c>
      <c r="G74" s="3">
        <v>3.7900000000000003E-2</v>
      </c>
      <c r="H74">
        <v>3000</v>
      </c>
      <c r="L74">
        <f t="shared" si="12"/>
        <v>0</v>
      </c>
      <c r="P74">
        <v>3000</v>
      </c>
      <c r="R74" t="e">
        <f t="shared" si="7"/>
        <v>#DIV/0!</v>
      </c>
      <c r="S74">
        <f t="shared" si="8"/>
        <v>3000</v>
      </c>
      <c r="T74">
        <f t="shared" si="9"/>
        <v>0</v>
      </c>
      <c r="U74">
        <f t="shared" si="10"/>
        <v>-3000</v>
      </c>
      <c r="V74" t="e">
        <f t="shared" si="11"/>
        <v>#DIV/0!</v>
      </c>
      <c r="W74">
        <f t="shared" si="13"/>
        <v>-1</v>
      </c>
    </row>
    <row r="75" spans="1:23">
      <c r="E75">
        <v>0.2</v>
      </c>
      <c r="G75" s="3">
        <v>3.7900000000000003E-2</v>
      </c>
      <c r="H75">
        <v>3000</v>
      </c>
      <c r="L75">
        <f t="shared" si="12"/>
        <v>0</v>
      </c>
      <c r="P75">
        <v>3000</v>
      </c>
      <c r="R75" t="e">
        <f t="shared" si="7"/>
        <v>#DIV/0!</v>
      </c>
      <c r="S75">
        <f t="shared" si="8"/>
        <v>3000</v>
      </c>
      <c r="T75">
        <f t="shared" si="9"/>
        <v>0</v>
      </c>
      <c r="U75">
        <f t="shared" si="10"/>
        <v>-3000</v>
      </c>
      <c r="V75" t="e">
        <f t="shared" si="11"/>
        <v>#DIV/0!</v>
      </c>
      <c r="W75">
        <f t="shared" si="13"/>
        <v>-1</v>
      </c>
    </row>
    <row r="76" spans="1:23">
      <c r="E76">
        <v>0.2</v>
      </c>
      <c r="G76" s="3">
        <v>3.7900000000000003E-2</v>
      </c>
      <c r="H76">
        <v>3000</v>
      </c>
      <c r="L76">
        <f t="shared" si="12"/>
        <v>0</v>
      </c>
      <c r="P76">
        <v>3000</v>
      </c>
      <c r="R76" t="e">
        <f t="shared" si="7"/>
        <v>#DIV/0!</v>
      </c>
      <c r="S76">
        <f t="shared" si="8"/>
        <v>3000</v>
      </c>
      <c r="T76">
        <f t="shared" si="9"/>
        <v>0</v>
      </c>
      <c r="U76">
        <f t="shared" si="10"/>
        <v>-3000</v>
      </c>
      <c r="V76" t="e">
        <f t="shared" si="11"/>
        <v>#DIV/0!</v>
      </c>
      <c r="W76">
        <f t="shared" si="13"/>
        <v>-1</v>
      </c>
    </row>
    <row r="77" spans="1:23">
      <c r="E77">
        <v>0.2</v>
      </c>
      <c r="G77" s="3">
        <v>3.7900000000000003E-2</v>
      </c>
      <c r="H77">
        <v>3000</v>
      </c>
      <c r="L77">
        <f t="shared" si="12"/>
        <v>0</v>
      </c>
      <c r="P77">
        <v>3000</v>
      </c>
      <c r="R77" t="e">
        <f t="shared" si="7"/>
        <v>#DIV/0!</v>
      </c>
      <c r="S77">
        <f t="shared" si="8"/>
        <v>3000</v>
      </c>
      <c r="T77">
        <f t="shared" si="9"/>
        <v>0</v>
      </c>
      <c r="U77">
        <f t="shared" si="10"/>
        <v>-3000</v>
      </c>
      <c r="V77" t="e">
        <f t="shared" si="11"/>
        <v>#DIV/0!</v>
      </c>
      <c r="W77">
        <f t="shared" si="13"/>
        <v>-1</v>
      </c>
    </row>
    <row r="78" spans="1:23">
      <c r="E78">
        <v>0.2</v>
      </c>
      <c r="G78" s="3">
        <v>3.7900000000000003E-2</v>
      </c>
      <c r="H78">
        <v>3000</v>
      </c>
      <c r="L78">
        <f t="shared" si="12"/>
        <v>0</v>
      </c>
      <c r="P78">
        <v>3000</v>
      </c>
      <c r="R78" t="e">
        <f t="shared" si="7"/>
        <v>#DIV/0!</v>
      </c>
      <c r="S78">
        <f t="shared" si="8"/>
        <v>3000</v>
      </c>
      <c r="T78">
        <f t="shared" si="9"/>
        <v>0</v>
      </c>
      <c r="U78">
        <f t="shared" si="10"/>
        <v>-3000</v>
      </c>
      <c r="V78" t="e">
        <f t="shared" si="11"/>
        <v>#DIV/0!</v>
      </c>
      <c r="W78">
        <f t="shared" si="13"/>
        <v>-1</v>
      </c>
    </row>
    <row r="79" spans="1:23">
      <c r="E79">
        <v>0.2</v>
      </c>
      <c r="G79" s="3">
        <v>3.7900000000000003E-2</v>
      </c>
      <c r="H79">
        <v>3000</v>
      </c>
      <c r="L79">
        <f t="shared" si="12"/>
        <v>0</v>
      </c>
      <c r="P79">
        <v>3000</v>
      </c>
      <c r="R79" t="e">
        <f t="shared" si="7"/>
        <v>#DIV/0!</v>
      </c>
      <c r="S79">
        <f t="shared" si="8"/>
        <v>3000</v>
      </c>
      <c r="T79">
        <f t="shared" si="9"/>
        <v>0</v>
      </c>
      <c r="U79">
        <f t="shared" si="10"/>
        <v>-3000</v>
      </c>
      <c r="V79" t="e">
        <f t="shared" si="11"/>
        <v>#DIV/0!</v>
      </c>
      <c r="W79">
        <f t="shared" si="13"/>
        <v>-1</v>
      </c>
    </row>
    <row r="80" spans="1:23">
      <c r="E80">
        <v>0.2</v>
      </c>
      <c r="G80" s="3">
        <v>3.7900000000000003E-2</v>
      </c>
      <c r="H80">
        <v>3000</v>
      </c>
      <c r="L80">
        <f t="shared" si="12"/>
        <v>0</v>
      </c>
      <c r="P80">
        <v>3000</v>
      </c>
      <c r="R80" t="e">
        <f t="shared" si="7"/>
        <v>#DIV/0!</v>
      </c>
      <c r="S80">
        <f t="shared" si="8"/>
        <v>3000</v>
      </c>
      <c r="T80">
        <f t="shared" si="9"/>
        <v>0</v>
      </c>
      <c r="U80">
        <f t="shared" si="10"/>
        <v>-3000</v>
      </c>
      <c r="V80" t="e">
        <f t="shared" si="11"/>
        <v>#DIV/0!</v>
      </c>
      <c r="W80">
        <f t="shared" si="13"/>
        <v>-1</v>
      </c>
    </row>
    <row r="81" spans="5:23">
      <c r="E81">
        <v>0.2</v>
      </c>
      <c r="G81" s="3">
        <v>3.7900000000000003E-2</v>
      </c>
      <c r="H81">
        <v>3000</v>
      </c>
      <c r="L81">
        <f t="shared" si="12"/>
        <v>0</v>
      </c>
      <c r="P81">
        <v>3000</v>
      </c>
      <c r="R81" t="e">
        <f t="shared" si="7"/>
        <v>#DIV/0!</v>
      </c>
      <c r="S81">
        <f t="shared" si="8"/>
        <v>3000</v>
      </c>
      <c r="T81">
        <f t="shared" si="9"/>
        <v>0</v>
      </c>
      <c r="U81">
        <f t="shared" si="10"/>
        <v>-3000</v>
      </c>
      <c r="V81" t="e">
        <f t="shared" si="11"/>
        <v>#DIV/0!</v>
      </c>
      <c r="W81">
        <f t="shared" si="13"/>
        <v>-1</v>
      </c>
    </row>
    <row r="82" spans="5:23">
      <c r="E82">
        <v>0.2</v>
      </c>
      <c r="G82" s="3">
        <v>3.7900000000000003E-2</v>
      </c>
      <c r="H82">
        <v>3000</v>
      </c>
      <c r="L82">
        <f t="shared" si="12"/>
        <v>0</v>
      </c>
      <c r="P82">
        <v>3000</v>
      </c>
      <c r="R82" t="e">
        <f t="shared" si="7"/>
        <v>#DIV/0!</v>
      </c>
      <c r="S82">
        <f t="shared" si="8"/>
        <v>3000</v>
      </c>
      <c r="T82">
        <f t="shared" si="9"/>
        <v>0</v>
      </c>
      <c r="U82">
        <f t="shared" si="10"/>
        <v>-3000</v>
      </c>
      <c r="V82" t="e">
        <f t="shared" si="11"/>
        <v>#DIV/0!</v>
      </c>
      <c r="W82">
        <f t="shared" si="13"/>
        <v>-1</v>
      </c>
    </row>
    <row r="83" spans="5:23">
      <c r="E83">
        <v>0.2</v>
      </c>
      <c r="G83" s="3">
        <v>3.7900000000000003E-2</v>
      </c>
      <c r="H83">
        <v>3000</v>
      </c>
      <c r="L83">
        <f t="shared" si="12"/>
        <v>0</v>
      </c>
      <c r="P83">
        <v>3000</v>
      </c>
      <c r="R83" t="e">
        <f t="shared" si="7"/>
        <v>#DIV/0!</v>
      </c>
      <c r="S83">
        <f t="shared" si="8"/>
        <v>3000</v>
      </c>
      <c r="T83">
        <f t="shared" si="9"/>
        <v>0</v>
      </c>
      <c r="U83">
        <f t="shared" si="10"/>
        <v>-3000</v>
      </c>
      <c r="V83" t="e">
        <f t="shared" si="11"/>
        <v>#DIV/0!</v>
      </c>
      <c r="W83">
        <f t="shared" si="13"/>
        <v>-1</v>
      </c>
    </row>
    <row r="84" spans="5:23">
      <c r="E84">
        <v>0.2</v>
      </c>
      <c r="G84" s="3">
        <v>3.7900000000000003E-2</v>
      </c>
      <c r="H84">
        <v>3000</v>
      </c>
      <c r="L84">
        <f t="shared" si="12"/>
        <v>0</v>
      </c>
      <c r="P84">
        <v>3000</v>
      </c>
      <c r="R84" t="e">
        <f t="shared" si="7"/>
        <v>#DIV/0!</v>
      </c>
      <c r="S84">
        <f t="shared" si="8"/>
        <v>3000</v>
      </c>
      <c r="T84">
        <f t="shared" si="9"/>
        <v>0</v>
      </c>
      <c r="U84">
        <f t="shared" si="10"/>
        <v>-3000</v>
      </c>
      <c r="V84" t="e">
        <f t="shared" si="11"/>
        <v>#DIV/0!</v>
      </c>
      <c r="W84">
        <f t="shared" si="13"/>
        <v>-1</v>
      </c>
    </row>
    <row r="85" spans="5:23">
      <c r="E85">
        <v>0.2</v>
      </c>
      <c r="G85" s="3">
        <v>3.7900000000000003E-2</v>
      </c>
      <c r="H85">
        <v>3000</v>
      </c>
      <c r="L85">
        <f t="shared" si="12"/>
        <v>0</v>
      </c>
      <c r="P85">
        <v>3000</v>
      </c>
      <c r="R85" t="e">
        <f t="shared" si="7"/>
        <v>#DIV/0!</v>
      </c>
      <c r="S85">
        <f t="shared" si="8"/>
        <v>3000</v>
      </c>
      <c r="T85">
        <f t="shared" si="9"/>
        <v>0</v>
      </c>
      <c r="U85">
        <f t="shared" si="10"/>
        <v>-3000</v>
      </c>
      <c r="V85" t="e">
        <f t="shared" si="11"/>
        <v>#DIV/0!</v>
      </c>
      <c r="W85">
        <f t="shared" si="13"/>
        <v>-1</v>
      </c>
    </row>
    <row r="86" spans="5:23">
      <c r="E86">
        <v>0.2</v>
      </c>
      <c r="G86" s="3">
        <v>3.7900000000000003E-2</v>
      </c>
      <c r="H86">
        <v>3000</v>
      </c>
      <c r="L86">
        <f t="shared" si="12"/>
        <v>0</v>
      </c>
      <c r="P86">
        <v>3000</v>
      </c>
      <c r="R86" t="e">
        <f t="shared" si="7"/>
        <v>#DIV/0!</v>
      </c>
      <c r="S86">
        <f t="shared" si="8"/>
        <v>3000</v>
      </c>
      <c r="T86">
        <f t="shared" si="9"/>
        <v>0</v>
      </c>
      <c r="U86">
        <f t="shared" si="10"/>
        <v>-3000</v>
      </c>
      <c r="V86" t="e">
        <f t="shared" si="11"/>
        <v>#DIV/0!</v>
      </c>
      <c r="W86">
        <f t="shared" si="13"/>
        <v>-1</v>
      </c>
    </row>
    <row r="87" spans="5:23">
      <c r="E87">
        <v>0.2</v>
      </c>
      <c r="G87" s="3">
        <v>3.7900000000000003E-2</v>
      </c>
      <c r="H87">
        <v>3000</v>
      </c>
      <c r="L87">
        <f t="shared" si="12"/>
        <v>0</v>
      </c>
      <c r="P87">
        <v>3000</v>
      </c>
      <c r="R87" t="e">
        <f t="shared" si="7"/>
        <v>#DIV/0!</v>
      </c>
      <c r="S87">
        <f t="shared" si="8"/>
        <v>3000</v>
      </c>
      <c r="T87">
        <f t="shared" si="9"/>
        <v>0</v>
      </c>
      <c r="U87">
        <f t="shared" si="10"/>
        <v>-3000</v>
      </c>
      <c r="V87" t="e">
        <f t="shared" si="11"/>
        <v>#DIV/0!</v>
      </c>
      <c r="W87">
        <f t="shared" si="13"/>
        <v>-1</v>
      </c>
    </row>
    <row r="88" spans="5:23">
      <c r="E88">
        <v>0.2</v>
      </c>
      <c r="G88" s="3">
        <v>3.7900000000000003E-2</v>
      </c>
      <c r="H88">
        <v>3000</v>
      </c>
      <c r="L88">
        <f t="shared" si="12"/>
        <v>0</v>
      </c>
      <c r="P88">
        <v>3000</v>
      </c>
      <c r="R88" t="e">
        <f t="shared" si="7"/>
        <v>#DIV/0!</v>
      </c>
      <c r="S88">
        <f t="shared" si="8"/>
        <v>3000</v>
      </c>
      <c r="T88">
        <f t="shared" si="9"/>
        <v>0</v>
      </c>
      <c r="U88">
        <f t="shared" si="10"/>
        <v>-3000</v>
      </c>
      <c r="V88" t="e">
        <f t="shared" si="11"/>
        <v>#DIV/0!</v>
      </c>
      <c r="W88">
        <f t="shared" si="13"/>
        <v>-1</v>
      </c>
    </row>
    <row r="89" spans="5:23">
      <c r="E89">
        <v>0.2</v>
      </c>
      <c r="G89" s="3">
        <v>3.7900000000000003E-2</v>
      </c>
      <c r="H89">
        <v>3000</v>
      </c>
      <c r="L89">
        <f t="shared" si="12"/>
        <v>0</v>
      </c>
      <c r="P89">
        <v>3000</v>
      </c>
      <c r="R89" t="e">
        <f t="shared" si="7"/>
        <v>#DIV/0!</v>
      </c>
      <c r="S89">
        <f t="shared" si="8"/>
        <v>3000</v>
      </c>
      <c r="T89">
        <f t="shared" si="9"/>
        <v>0</v>
      </c>
      <c r="U89">
        <f t="shared" si="10"/>
        <v>-3000</v>
      </c>
      <c r="V89" t="e">
        <f t="shared" si="11"/>
        <v>#DIV/0!</v>
      </c>
      <c r="W89">
        <f t="shared" si="13"/>
        <v>-1</v>
      </c>
    </row>
    <row r="90" spans="5:23">
      <c r="E90">
        <v>0.2</v>
      </c>
      <c r="G90" s="3">
        <v>3.7900000000000003E-2</v>
      </c>
      <c r="H90">
        <v>3000</v>
      </c>
      <c r="L90">
        <f t="shared" si="12"/>
        <v>0</v>
      </c>
      <c r="P90">
        <v>3000</v>
      </c>
      <c r="R90" t="e">
        <f t="shared" si="7"/>
        <v>#DIV/0!</v>
      </c>
      <c r="S90">
        <f t="shared" si="8"/>
        <v>3000</v>
      </c>
      <c r="T90">
        <f t="shared" si="9"/>
        <v>0</v>
      </c>
      <c r="U90">
        <f t="shared" si="10"/>
        <v>-3000</v>
      </c>
      <c r="V90" t="e">
        <f t="shared" si="11"/>
        <v>#DIV/0!</v>
      </c>
      <c r="W90">
        <f t="shared" si="13"/>
        <v>-1</v>
      </c>
    </row>
    <row r="91" spans="5:23">
      <c r="E91">
        <v>0.2</v>
      </c>
      <c r="G91" s="3">
        <v>3.7900000000000003E-2</v>
      </c>
      <c r="H91">
        <v>3000</v>
      </c>
      <c r="L91">
        <f t="shared" si="12"/>
        <v>0</v>
      </c>
      <c r="P91">
        <v>3000</v>
      </c>
      <c r="R91" t="e">
        <f t="shared" si="7"/>
        <v>#DIV/0!</v>
      </c>
      <c r="S91">
        <f t="shared" si="8"/>
        <v>3000</v>
      </c>
      <c r="T91">
        <f t="shared" si="9"/>
        <v>0</v>
      </c>
      <c r="U91">
        <f t="shared" si="10"/>
        <v>-3000</v>
      </c>
      <c r="V91" t="e">
        <f t="shared" si="11"/>
        <v>#DIV/0!</v>
      </c>
      <c r="W91">
        <f t="shared" si="13"/>
        <v>-1</v>
      </c>
    </row>
    <row r="92" spans="5:23">
      <c r="E92">
        <v>0.2</v>
      </c>
      <c r="G92" s="3">
        <v>3.7900000000000003E-2</v>
      </c>
      <c r="H92">
        <v>3000</v>
      </c>
      <c r="L92">
        <f t="shared" si="12"/>
        <v>0</v>
      </c>
      <c r="P92">
        <v>3000</v>
      </c>
      <c r="R92" t="e">
        <f t="shared" si="7"/>
        <v>#DIV/0!</v>
      </c>
      <c r="S92">
        <f t="shared" si="8"/>
        <v>3000</v>
      </c>
      <c r="T92">
        <f t="shared" si="9"/>
        <v>0</v>
      </c>
      <c r="U92">
        <f t="shared" si="10"/>
        <v>-3000</v>
      </c>
      <c r="V92" t="e">
        <f t="shared" si="11"/>
        <v>#DIV/0!</v>
      </c>
      <c r="W92">
        <f t="shared" si="13"/>
        <v>-1</v>
      </c>
    </row>
    <row r="93" spans="5:23">
      <c r="E93">
        <v>0.2</v>
      </c>
      <c r="G93" s="3">
        <v>3.7900000000000003E-2</v>
      </c>
      <c r="H93">
        <v>3000</v>
      </c>
      <c r="L93">
        <f t="shared" si="12"/>
        <v>0</v>
      </c>
      <c r="P93">
        <v>3000</v>
      </c>
      <c r="R93" t="e">
        <f t="shared" si="7"/>
        <v>#DIV/0!</v>
      </c>
      <c r="S93">
        <f t="shared" si="8"/>
        <v>3000</v>
      </c>
      <c r="T93">
        <f t="shared" si="9"/>
        <v>0</v>
      </c>
      <c r="U93">
        <f t="shared" si="10"/>
        <v>-3000</v>
      </c>
      <c r="V93" t="e">
        <f t="shared" si="11"/>
        <v>#DIV/0!</v>
      </c>
      <c r="W93">
        <f t="shared" si="13"/>
        <v>-1</v>
      </c>
    </row>
    <row r="94" spans="5:23">
      <c r="E94">
        <v>0.2</v>
      </c>
      <c r="G94" s="3">
        <v>3.7900000000000003E-2</v>
      </c>
      <c r="H94">
        <v>3000</v>
      </c>
      <c r="L94">
        <f t="shared" si="12"/>
        <v>0</v>
      </c>
      <c r="P94">
        <v>3000</v>
      </c>
      <c r="R94" t="e">
        <f t="shared" si="7"/>
        <v>#DIV/0!</v>
      </c>
      <c r="S94">
        <f t="shared" si="8"/>
        <v>3000</v>
      </c>
      <c r="T94">
        <f t="shared" si="9"/>
        <v>0</v>
      </c>
      <c r="U94">
        <f t="shared" si="10"/>
        <v>-3000</v>
      </c>
      <c r="V94" t="e">
        <f t="shared" si="11"/>
        <v>#DIV/0!</v>
      </c>
      <c r="W94">
        <f t="shared" si="13"/>
        <v>-1</v>
      </c>
    </row>
    <row r="95" spans="5:23">
      <c r="E95">
        <v>0.2</v>
      </c>
      <c r="G95" s="3">
        <v>3.7900000000000003E-2</v>
      </c>
      <c r="H95">
        <v>3000</v>
      </c>
      <c r="L95">
        <f t="shared" si="12"/>
        <v>0</v>
      </c>
      <c r="P95">
        <v>3000</v>
      </c>
      <c r="R95" t="e">
        <f t="shared" si="7"/>
        <v>#DIV/0!</v>
      </c>
      <c r="S95">
        <f t="shared" si="8"/>
        <v>3000</v>
      </c>
      <c r="T95">
        <f t="shared" si="9"/>
        <v>0</v>
      </c>
      <c r="U95">
        <f t="shared" si="10"/>
        <v>-3000</v>
      </c>
      <c r="V95" t="e">
        <f t="shared" si="11"/>
        <v>#DIV/0!</v>
      </c>
      <c r="W95">
        <f t="shared" si="13"/>
        <v>-1</v>
      </c>
    </row>
    <row r="96" spans="5:23">
      <c r="E96">
        <v>0.2</v>
      </c>
      <c r="H96">
        <v>3000</v>
      </c>
      <c r="L96">
        <f t="shared" si="12"/>
        <v>0</v>
      </c>
      <c r="P96">
        <v>3000</v>
      </c>
      <c r="R96" t="e">
        <f t="shared" si="7"/>
        <v>#DIV/0!</v>
      </c>
      <c r="S96">
        <f t="shared" si="8"/>
        <v>3000</v>
      </c>
      <c r="T96">
        <f t="shared" si="9"/>
        <v>0</v>
      </c>
      <c r="U96">
        <f t="shared" si="10"/>
        <v>-3000</v>
      </c>
      <c r="V96" t="e">
        <f t="shared" si="11"/>
        <v>#DIV/0!</v>
      </c>
      <c r="W96">
        <f t="shared" si="13"/>
        <v>-1</v>
      </c>
    </row>
    <row r="97" spans="5:23">
      <c r="E97">
        <v>0.2</v>
      </c>
      <c r="H97">
        <v>3000</v>
      </c>
      <c r="L97">
        <f t="shared" si="12"/>
        <v>0</v>
      </c>
      <c r="P97">
        <v>3000</v>
      </c>
      <c r="R97" t="e">
        <f t="shared" si="7"/>
        <v>#DIV/0!</v>
      </c>
      <c r="S97">
        <f t="shared" si="8"/>
        <v>3000</v>
      </c>
      <c r="T97">
        <f t="shared" si="9"/>
        <v>0</v>
      </c>
      <c r="U97">
        <f t="shared" si="10"/>
        <v>-3000</v>
      </c>
      <c r="V97" t="e">
        <f t="shared" si="11"/>
        <v>#DIV/0!</v>
      </c>
      <c r="W97">
        <f t="shared" si="13"/>
        <v>-1</v>
      </c>
    </row>
    <row r="98" spans="5:23">
      <c r="E98">
        <v>0.2</v>
      </c>
      <c r="H98">
        <v>3000</v>
      </c>
      <c r="L98">
        <f t="shared" si="12"/>
        <v>0</v>
      </c>
      <c r="P98">
        <v>3000</v>
      </c>
      <c r="R98" t="e">
        <f t="shared" si="7"/>
        <v>#DIV/0!</v>
      </c>
      <c r="S98">
        <f t="shared" si="8"/>
        <v>3000</v>
      </c>
      <c r="T98">
        <f t="shared" si="9"/>
        <v>0</v>
      </c>
      <c r="U98">
        <f t="shared" si="10"/>
        <v>-3000</v>
      </c>
      <c r="V98" t="e">
        <f t="shared" si="11"/>
        <v>#DIV/0!</v>
      </c>
      <c r="W98">
        <f t="shared" si="13"/>
        <v>-1</v>
      </c>
    </row>
    <row r="99" spans="5:23">
      <c r="E99">
        <v>0.2</v>
      </c>
      <c r="H99">
        <v>3000</v>
      </c>
      <c r="L99">
        <f t="shared" si="12"/>
        <v>0</v>
      </c>
      <c r="P99">
        <v>3000</v>
      </c>
      <c r="R99" t="e">
        <f t="shared" si="7"/>
        <v>#DIV/0!</v>
      </c>
      <c r="S99">
        <f t="shared" si="8"/>
        <v>3000</v>
      </c>
      <c r="T99">
        <f t="shared" si="9"/>
        <v>0</v>
      </c>
      <c r="U99">
        <f t="shared" si="10"/>
        <v>-3000</v>
      </c>
      <c r="V99" t="e">
        <f t="shared" si="11"/>
        <v>#DIV/0!</v>
      </c>
      <c r="W99">
        <f t="shared" si="13"/>
        <v>-1</v>
      </c>
    </row>
    <row r="100" spans="5:23">
      <c r="H100">
        <v>3000</v>
      </c>
      <c r="P100">
        <v>3000</v>
      </c>
      <c r="R100" t="e">
        <f t="shared" ref="R100:R110" si="19">100*(12*J100-P100)/D100</f>
        <v>#DIV/0!</v>
      </c>
      <c r="S100">
        <f t="shared" ref="S100:S110" si="20">D100*E100+H100</f>
        <v>3000</v>
      </c>
      <c r="T100">
        <f t="shared" ref="T100:T108" si="21">G100*(D100-D100*E100)</f>
        <v>0</v>
      </c>
      <c r="U100">
        <f t="shared" ref="U100:U108" si="22">12*J100-P100-T100</f>
        <v>-3000</v>
      </c>
      <c r="V100" t="e">
        <f t="shared" ref="V100:V108" si="23">D100/(12*J100)</f>
        <v>#DIV/0!</v>
      </c>
      <c r="W100">
        <f t="shared" si="13"/>
        <v>-1</v>
      </c>
    </row>
    <row r="101" spans="5:23">
      <c r="H101">
        <v>3000</v>
      </c>
      <c r="P101">
        <v>3000</v>
      </c>
      <c r="R101" t="e">
        <f t="shared" si="19"/>
        <v>#DIV/0!</v>
      </c>
      <c r="S101">
        <f t="shared" si="20"/>
        <v>3000</v>
      </c>
      <c r="T101">
        <f t="shared" si="21"/>
        <v>0</v>
      </c>
      <c r="U101">
        <f t="shared" si="22"/>
        <v>-3000</v>
      </c>
      <c r="V101" t="e">
        <f t="shared" si="23"/>
        <v>#DIV/0!</v>
      </c>
      <c r="W101">
        <f t="shared" si="13"/>
        <v>-1</v>
      </c>
    </row>
    <row r="102" spans="5:23">
      <c r="H102">
        <v>3000</v>
      </c>
      <c r="P102">
        <v>3000</v>
      </c>
      <c r="R102" t="e">
        <f t="shared" si="19"/>
        <v>#DIV/0!</v>
      </c>
      <c r="S102">
        <f t="shared" si="20"/>
        <v>3000</v>
      </c>
      <c r="T102">
        <f t="shared" si="21"/>
        <v>0</v>
      </c>
      <c r="U102">
        <f t="shared" si="22"/>
        <v>-3000</v>
      </c>
      <c r="V102" t="e">
        <f t="shared" si="23"/>
        <v>#DIV/0!</v>
      </c>
      <c r="W102">
        <f t="shared" si="13"/>
        <v>-1</v>
      </c>
    </row>
    <row r="103" spans="5:23">
      <c r="H103">
        <v>3000</v>
      </c>
      <c r="P103">
        <v>3000</v>
      </c>
      <c r="R103" t="e">
        <f t="shared" si="19"/>
        <v>#DIV/0!</v>
      </c>
      <c r="S103">
        <f t="shared" si="20"/>
        <v>3000</v>
      </c>
      <c r="T103">
        <f t="shared" si="21"/>
        <v>0</v>
      </c>
      <c r="U103">
        <f t="shared" si="22"/>
        <v>-3000</v>
      </c>
      <c r="V103" t="e">
        <f t="shared" si="23"/>
        <v>#DIV/0!</v>
      </c>
      <c r="W103">
        <f t="shared" si="13"/>
        <v>-1</v>
      </c>
    </row>
    <row r="104" spans="5:23">
      <c r="H104">
        <v>3000</v>
      </c>
      <c r="P104">
        <v>3000</v>
      </c>
      <c r="R104" t="e">
        <f t="shared" si="19"/>
        <v>#DIV/0!</v>
      </c>
      <c r="S104">
        <f t="shared" si="20"/>
        <v>3000</v>
      </c>
      <c r="T104">
        <f t="shared" si="21"/>
        <v>0</v>
      </c>
      <c r="U104">
        <f t="shared" si="22"/>
        <v>-3000</v>
      </c>
      <c r="V104" t="e">
        <f t="shared" si="23"/>
        <v>#DIV/0!</v>
      </c>
      <c r="W104">
        <f t="shared" si="13"/>
        <v>-1</v>
      </c>
    </row>
    <row r="105" spans="5:23">
      <c r="H105">
        <v>3000</v>
      </c>
      <c r="P105">
        <v>3000</v>
      </c>
      <c r="R105" t="e">
        <f t="shared" si="19"/>
        <v>#DIV/0!</v>
      </c>
      <c r="S105">
        <f t="shared" si="20"/>
        <v>3000</v>
      </c>
      <c r="T105">
        <f t="shared" si="21"/>
        <v>0</v>
      </c>
      <c r="U105">
        <f t="shared" si="22"/>
        <v>-3000</v>
      </c>
      <c r="V105" t="e">
        <f t="shared" si="23"/>
        <v>#DIV/0!</v>
      </c>
      <c r="W105">
        <f t="shared" si="13"/>
        <v>-1</v>
      </c>
    </row>
    <row r="106" spans="5:23">
      <c r="H106">
        <v>3000</v>
      </c>
      <c r="P106">
        <v>3000</v>
      </c>
      <c r="R106" t="e">
        <f t="shared" si="19"/>
        <v>#DIV/0!</v>
      </c>
      <c r="S106">
        <f t="shared" si="20"/>
        <v>3000</v>
      </c>
      <c r="T106">
        <f t="shared" si="21"/>
        <v>0</v>
      </c>
      <c r="U106">
        <f t="shared" si="22"/>
        <v>-3000</v>
      </c>
      <c r="V106" t="e">
        <f t="shared" si="23"/>
        <v>#DIV/0!</v>
      </c>
      <c r="W106">
        <f t="shared" si="13"/>
        <v>-1</v>
      </c>
    </row>
    <row r="107" spans="5:23">
      <c r="H107">
        <v>3000</v>
      </c>
      <c r="P107">
        <v>3000</v>
      </c>
      <c r="R107" t="e">
        <f t="shared" si="19"/>
        <v>#DIV/0!</v>
      </c>
      <c r="S107">
        <f t="shared" si="20"/>
        <v>3000</v>
      </c>
      <c r="T107">
        <f t="shared" si="21"/>
        <v>0</v>
      </c>
      <c r="U107">
        <f t="shared" si="22"/>
        <v>-3000</v>
      </c>
      <c r="V107" t="e">
        <f t="shared" si="23"/>
        <v>#DIV/0!</v>
      </c>
      <c r="W107">
        <f t="shared" si="13"/>
        <v>-1</v>
      </c>
    </row>
    <row r="108" spans="5:23">
      <c r="P108">
        <v>3000</v>
      </c>
      <c r="R108" t="e">
        <f t="shared" si="19"/>
        <v>#DIV/0!</v>
      </c>
      <c r="S108">
        <f t="shared" si="20"/>
        <v>0</v>
      </c>
      <c r="T108">
        <f t="shared" si="21"/>
        <v>0</v>
      </c>
      <c r="U108">
        <f t="shared" si="22"/>
        <v>-3000</v>
      </c>
      <c r="V108" t="e">
        <f t="shared" si="23"/>
        <v>#DIV/0!</v>
      </c>
      <c r="W108" t="e">
        <f t="shared" si="13"/>
        <v>#DIV/0!</v>
      </c>
    </row>
    <row r="109" spans="5:23">
      <c r="P109">
        <v>3000</v>
      </c>
      <c r="R109" t="e">
        <f t="shared" si="19"/>
        <v>#DIV/0!</v>
      </c>
      <c r="S109">
        <f t="shared" si="20"/>
        <v>0</v>
      </c>
    </row>
    <row r="110" spans="5:23">
      <c r="P110">
        <v>3000</v>
      </c>
      <c r="R110" t="e">
        <f t="shared" si="19"/>
        <v>#DIV/0!</v>
      </c>
      <c r="S110">
        <f t="shared" si="20"/>
        <v>0</v>
      </c>
    </row>
    <row r="111" spans="5:23">
      <c r="P111">
        <v>3000</v>
      </c>
    </row>
  </sheetData>
  <hyperlinks>
    <hyperlink ref="M2" r:id="rId1" xr:uid="{00000000-0004-0000-0000-000000000000}"/>
    <hyperlink ref="C2" r:id="rId2" location="redfin-estimate" xr:uid="{00000000-0004-0000-0000-000001000000}"/>
    <hyperlink ref="M3" r:id="rId3" xr:uid="{00000000-0004-0000-0000-000002000000}"/>
    <hyperlink ref="C3" r:id="rId4" xr:uid="{09C9EC7C-05E1-42C7-BE3A-333EB4FFD6D8}"/>
    <hyperlink ref="C4" r:id="rId5" xr:uid="{B2EDAE39-4DDE-4E11-ADFC-FB52548BFEE0}"/>
    <hyperlink ref="C5" r:id="rId6" location="schools" xr:uid="{FCE31EE2-FFB4-48BA-8721-F33BDA493FE2}"/>
    <hyperlink ref="C6" r:id="rId7" location="redfin-estimate" xr:uid="{B035DB41-B972-44EF-B73E-513327B49939}"/>
    <hyperlink ref="C7" r:id="rId8" location="schools" xr:uid="{B11FFA92-6981-4EA6-A938-E3F0575F07CB}"/>
    <hyperlink ref="C8" r:id="rId9" xr:uid="{A938E30D-01A3-4306-B07F-10F8A30DE7CB}"/>
    <hyperlink ref="C9" r:id="rId10" xr:uid="{6778A13D-F385-4ABE-B2C8-F80A81E09BCB}"/>
    <hyperlink ref="C10" r:id="rId11" xr:uid="{F2444251-118F-4ADE-8C1E-044DCD17C44C}"/>
    <hyperlink ref="C11" r:id="rId12" xr:uid="{77549643-F5C2-4A84-BE6E-42A202D07573}"/>
    <hyperlink ref="C12" r:id="rId13" xr:uid="{9E7818C1-FD9B-46EF-A276-11A5A78F6D3A}"/>
    <hyperlink ref="C13" r:id="rId14" xr:uid="{89A3846A-1898-4565-8BF5-C6CC624469CC}"/>
    <hyperlink ref="C14" r:id="rId15" xr:uid="{99D9A994-0C48-4CF4-95D3-B7E0448502BD}"/>
    <hyperlink ref="C15" r:id="rId16" xr:uid="{296F8360-A5C7-4E12-AAED-BD49D4EA21A1}"/>
    <hyperlink ref="C16" r:id="rId17" xr:uid="{EFD7605E-FE23-48F5-8FD8-F1CAAA0E9625}"/>
    <hyperlink ref="C17" r:id="rId18" xr:uid="{3F578ABB-6E13-41CB-BB27-57CC8418161E}"/>
    <hyperlink ref="C18" r:id="rId19" xr:uid="{11508BAB-C6BD-4EC4-8E6B-BE1ABBB3C95C}"/>
    <hyperlink ref="C19" r:id="rId20" xr:uid="{7DFA7D82-D6A4-4AE5-A42D-F463D637BECF}"/>
    <hyperlink ref="C34" r:id="rId21" xr:uid="{D2D44F87-B0E2-4455-87C1-28C4FA8F5189}"/>
    <hyperlink ref="C36" r:id="rId22" xr:uid="{4FDBBC27-8330-4112-9FF9-90848170710B}"/>
    <hyperlink ref="C42" r:id="rId23" xr:uid="{C24AF160-6255-41DD-A984-26E590A9237F}"/>
    <hyperlink ref="C35" r:id="rId24" location="schools" xr:uid="{7C57AF77-ACB1-4A05-8660-E6021A95A3CA}"/>
    <hyperlink ref="C29" r:id="rId25" location="redfin-estimate" xr:uid="{C269E9A6-C64B-40A8-A52D-AC1D3885C3E5}"/>
    <hyperlink ref="C26" r:id="rId26" xr:uid="{E4C25544-C7AF-4885-BDB7-F67A10F30B51}"/>
    <hyperlink ref="C23" r:id="rId27" xr:uid="{9BD718D5-774C-44E1-81B4-A5EC891C4064}"/>
    <hyperlink ref="C38" r:id="rId28" xr:uid="{7344B78E-4C78-4D1A-91F2-CE5F3C31C827}"/>
    <hyperlink ref="C37" r:id="rId29" xr:uid="{A3E3E9AB-8063-4921-A382-93A5042AD681}"/>
    <hyperlink ref="C21" r:id="rId30" xr:uid="{6C0A57E9-7086-422A-9B15-A63F70A62B82}"/>
    <hyperlink ref="C22" r:id="rId31" xr:uid="{169E7131-FF2C-4169-A164-ED2F6C92C5C4}"/>
    <hyperlink ref="C24" r:id="rId32" xr:uid="{E3ED4556-985A-4665-8AD8-9D0EA59F355D}"/>
    <hyperlink ref="C25" r:id="rId33" xr:uid="{ABF32B5C-B015-4860-865C-CD1E7004874B}"/>
    <hyperlink ref="C27" r:id="rId34" xr:uid="{ACE67A78-ABC2-485B-A024-D5B1D2146D5C}"/>
    <hyperlink ref="C28" r:id="rId35" xr:uid="{A76BA0B2-821C-45E8-BFDD-6D9F57AB4082}"/>
    <hyperlink ref="C70" r:id="rId36" location="redfin-estimate" xr:uid="{FE3A1431-12AD-4155-BFE0-BF58550C6AE6}"/>
    <hyperlink ref="C63" r:id="rId37" location="schools" xr:uid="{C8BF2B13-24C0-4489-9FFA-493E0209C711}"/>
    <hyperlink ref="C40" r:id="rId38" xr:uid="{9251E8E0-113D-45CC-85ED-4D4DE8E3254D}"/>
    <hyperlink ref="C39" r:id="rId39" xr:uid="{945B9328-4E8E-4647-8AA9-8B5DF1D44C54}"/>
    <hyperlink ref="C33" r:id="rId40" xr:uid="{FF3A6DA1-200B-4413-A5FB-862E27CB46D7}"/>
    <hyperlink ref="C32" r:id="rId41" xr:uid="{B35CC1AD-92A6-4C3F-92E0-4C9142DA762C}"/>
    <hyperlink ref="C31" r:id="rId42" xr:uid="{9A597CCE-958C-4117-B0F0-C42867714518}"/>
    <hyperlink ref="C30" r:id="rId43" location="schools" xr:uid="{9C46C593-C819-4B31-852A-BFE888D7C080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2018-01-27T22:20:31Z</dcterms:modified>
</cp:coreProperties>
</file>