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W51" i="1"/>
  <c r="W52" i="1"/>
  <c r="W53" i="1"/>
  <c r="W54" i="1"/>
  <c r="W55" i="1"/>
  <c r="W56" i="1"/>
  <c r="W57" i="1"/>
  <c r="W58" i="1"/>
  <c r="W59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U51" i="1"/>
  <c r="U52" i="1"/>
  <c r="U53" i="1"/>
  <c r="U54" i="1"/>
  <c r="U55" i="1"/>
  <c r="U56" i="1"/>
  <c r="U57" i="1"/>
  <c r="U58" i="1"/>
  <c r="T51" i="1"/>
  <c r="T52" i="1"/>
  <c r="T53" i="1"/>
  <c r="T54" i="1"/>
  <c r="T55" i="1"/>
  <c r="T56" i="1"/>
  <c r="T57" i="1"/>
  <c r="T58" i="1"/>
  <c r="S51" i="1"/>
  <c r="S52" i="1"/>
  <c r="S53" i="1"/>
  <c r="S54" i="1"/>
  <c r="S55" i="1"/>
  <c r="S56" i="1"/>
  <c r="S57" i="1"/>
  <c r="S58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59" i="1"/>
  <c r="V60" i="1"/>
  <c r="T59" i="1"/>
  <c r="S59" i="1"/>
  <c r="S6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59" i="1"/>
  <c r="U59" i="1"/>
  <c r="L60" i="1"/>
  <c r="R60" i="1"/>
  <c r="T60" i="1"/>
  <c r="U60" i="1"/>
  <c r="W60" i="1"/>
  <c r="L61" i="1"/>
  <c r="R61" i="1"/>
  <c r="S61" i="1"/>
  <c r="T61" i="1"/>
  <c r="U61" i="1"/>
  <c r="V61" i="1"/>
  <c r="W61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2" i="1"/>
  <c r="L63" i="1"/>
  <c r="L64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62" i="1"/>
  <c r="U62" i="1"/>
  <c r="S62" i="1"/>
  <c r="W6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62" i="1"/>
  <c r="V63" i="1"/>
  <c r="V64" i="1"/>
  <c r="V65" i="1"/>
  <c r="V66" i="1"/>
  <c r="V67" i="1"/>
  <c r="T63" i="1"/>
  <c r="U63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68" i="1"/>
  <c r="U68" i="1"/>
  <c r="S68" i="1"/>
  <c r="W68" i="1"/>
  <c r="V68" i="1"/>
  <c r="R68" i="1"/>
  <c r="L68" i="1"/>
  <c r="L2" i="1"/>
  <c r="L3" i="1"/>
  <c r="L4" i="1"/>
  <c r="L5" i="1"/>
  <c r="L6" i="1"/>
  <c r="L7" i="1"/>
  <c r="L8" i="1"/>
  <c r="L9" i="1"/>
  <c r="L10" i="1"/>
  <c r="L11" i="1"/>
  <c r="L12" i="1"/>
  <c r="L13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V2" i="1"/>
  <c r="V3" i="1"/>
  <c r="V4" i="1"/>
  <c r="V5" i="1"/>
  <c r="V6" i="1"/>
  <c r="V7" i="1"/>
  <c r="V8" i="1"/>
  <c r="V9" i="1"/>
  <c r="V10" i="1"/>
  <c r="V11" i="1"/>
  <c r="V12" i="1"/>
  <c r="V13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S108" i="1"/>
  <c r="S109" i="1"/>
  <c r="R2" i="1"/>
  <c r="R3" i="1"/>
  <c r="R4" i="1"/>
  <c r="R5" i="1"/>
  <c r="R6" i="1"/>
  <c r="R7" i="1"/>
  <c r="R8" i="1"/>
  <c r="R9" i="1"/>
  <c r="R10" i="1"/>
  <c r="R11" i="1"/>
  <c r="R12" i="1"/>
  <c r="R13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</calcChain>
</file>

<file path=xl/sharedStrings.xml><?xml version="1.0" encoding="utf-8"?>
<sst xmlns="http://schemas.openxmlformats.org/spreadsheetml/2006/main" count="229" uniqueCount="199">
  <si>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</si>
  <si>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</si>
  <si>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</si>
  <si>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</si>
  <si>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</si>
  <si>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</si>
  <si>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</si>
  <si>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</si>
  <si>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</si>
  <si>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</si>
  <si>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</si>
  <si>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</si>
  <si>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</si>
  <si>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</si>
  <si>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</si>
  <si>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</si>
  <si>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</si>
  <si>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</si>
  <si>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</si>
  <si>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</si>
  <si>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</si>
  <si>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</si>
  <si>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</si>
  <si>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</si>
  <si>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</si>
  <si>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</si>
  <si>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</si>
  <si>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</si>
  <si>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</si>
  <si>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</si>
  <si>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</si>
  <si>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</si>
  <si>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</si>
  <si>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</si>
  <si>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</si>
  <si>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</si>
  <si>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</si>
  <si>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</si>
  <si>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</si>
  <si>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</si>
  <si>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</si>
  <si>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</si>
  <si>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</si>
  <si>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</si>
  <si>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</si>
  <si>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</si>
  <si>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</si>
  <si>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</si>
  <si>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</si>
  <si>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</si>
  <si>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</si>
  <si>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</si>
  <si>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</si>
  <si>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</si>
  <si>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</si>
  <si>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</si>
  <si>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</si>
  <si>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</si>
  <si>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</si>
  <si>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</si>
  <si>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</si>
  <si>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</si>
  <si>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</si>
  <si>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</si>
  <si>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</si>
  <si>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</si>
  <si>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</si>
  <si>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</si>
  <si>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</si>
  <si>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</si>
  <si>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</si>
  <si>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</si>
  <si>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</si>
  <si>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</si>
  <si>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</si>
  <si>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</si>
  <si>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</si>
  <si>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</si>
  <si>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</si>
  <si>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</si>
  <si>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</si>
  <si>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</si>
  <si>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</si>
  <si>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</si>
  <si>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</si>
  <si>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</si>
  <si>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</si>
  <si>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</si>
  <si>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</si>
  <si>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</si>
  <si>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</si>
  <si>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</si>
  <si>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</si>
  <si>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</si>
  <si>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</si>
  <si>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</si>
  <si>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</si>
  <si>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</si>
  <si>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</si>
  <si>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</si>
  <si>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</si>
  <si>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</si>
  <si>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</si>
  <si>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</si>
  <si>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</si>
  <si>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</si>
  <si>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</si>
  <si>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</si>
  <si>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</si>
  <si>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</si>
  <si>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</si>
  <si>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</si>
  <si>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</si>
  <si>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</si>
  <si>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</si>
  <si>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</si>
  <si>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</si>
  <si>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</si>
  <si>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</si>
  <si>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</si>
  <si>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</si>
  <si>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</si>
  <si>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</si>
  <si>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</si>
  <si>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</si>
  <si>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</si>
  <si>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</si>
  <si>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</si>
  <si>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</si>
  <si>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</si>
  <si>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</si>
  <si>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</si>
  <si>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</si>
  <si>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</si>
  <si>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</si>
  <si>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</si>
  <si>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</si>
  <si>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</si>
  <si>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</si>
  <si>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</si>
  <si>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</si>
  <si>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</si>
  <si>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</si>
  <si>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</si>
  <si>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</si>
  <si>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</si>
  <si>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</si>
  <si>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</si>
  <si>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</si>
  <si>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</si>
  <si>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</si>
  <si>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</si>
  <si>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</si>
  <si>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</si>
  <si>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</si>
  <si>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</si>
  <si>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</si>
  <si>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</si>
  <si>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</si>
  <si>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</si>
  <si>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</si>
  <si>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</si>
  <si>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</si>
  <si>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</si>
  <si>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</si>
  <si>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</si>
  <si>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</si>
  <si>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</si>
  <si>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</si>
  <si>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</si>
  <si>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</si>
  <si>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</si>
  <si>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</si>
  <si>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</si>
  <si>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</si>
  <si>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</si>
  <si>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</si>
  <si>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</si>
  <si>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</si>
  <si>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</si>
  <si>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</si>
  <si>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</si>
  <si>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</si>
  <si>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</si>
  <si>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</si>
  <si>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</si>
  <si>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</si>
  <si>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</si>
  <si>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</si>
  <si>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</si>
  <si>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</si>
  <si>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</si>
  <si>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</si>
  <si>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</si>
  <si>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</si>
  <si>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</si>
  <si>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</si>
  <si>
    <t>63年，4b2b里面还可以,这个是windsor park貌似租金高</t>
  </si>
  <si>
    <t>67年，4b2.5b里面还算新，university hill貌似租金也高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</si>
</sst>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6" fillId="3" borderId="2" xfId="183" applyBorder="1"/>
    <xf numFmtId="0" fontId="7" fillId="4" borderId="2" xfId="184"/>
    <xf numFmtId="3" fontId="7" fillId="4" borderId="2" xfId="184" applyNumberFormat="1"/>
    <xf numFmtId="0" fontId="7" fillId="4" borderId="2" xfId="184" applyNumberFormat="1"/>
    <xf numFmtId="0" fontId="5" fillId="2" borderId="1" xfId="182" applyNumberFormat="1" applyBorder="1"/>
  </cellXfs>
  <cellStyles count="197">
    <cellStyle name="Bad" xfId="183" builtinId="27"/>
    <cellStyle name="Check Cell" xfId="184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Good" xfId="182" builtinId="26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13" Type="http://schemas.openxmlformats.org/officeDocument/2006/relationships/hyperlink" Target="https://www.zillow.com/homedetails/10909-Short-Springs-Dr-Austin-TX-78754/83832676_zpid/" TargetMode="External"/><Relationship Id="rId18" Type="http://schemas.openxmlformats.org/officeDocument/2006/relationships/hyperlink" Target="https://www.zillow.com/community/reserve-at-mckinney-falls/2092198329_zpid/" TargetMode="External"/><Relationship Id="rId26" Type="http://schemas.openxmlformats.org/officeDocument/2006/relationships/hyperlink" Target="https://www.zillow.com/homedetails/5921-Adair-Dr-Austin-TX-78754/111972923_zpid/" TargetMode="External"/><Relationship Id="rId3" Type="http://schemas.openxmlformats.org/officeDocument/2006/relationships/hyperlink" Target="https://www.redfin.com/TX/Austin/4907-Misty-Slope-Ln-78744/home/31807404" TargetMode="External"/><Relationship Id="rId21" Type="http://schemas.openxmlformats.org/officeDocument/2006/relationships/hyperlink" Target="https://www.zillow.com/homes/for_sale/fsba,fsbo,fore,new_lt/124839229_zpid/4-_beds/3-_baths/0-500000_price/0-1915_mp/30.466061,-97.76227,30.333398,-97.928782_rect/12_zm/0_mmm/" TargetMode="External"/><Relationship Id="rId34" Type="http://schemas.openxmlformats.org/officeDocument/2006/relationships/hyperlink" Target="https://www.zillow.com/homedetails/1620-Sunterro-Austin-TX-78727/58307472_zpid/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12" Type="http://schemas.openxmlformats.org/officeDocument/2006/relationships/hyperlink" Target="https://www.zillow.com/community/walnut-creek-enclave/2092198375_zpid/" TargetMode="External"/><Relationship Id="rId17" Type="http://schemas.openxmlformats.org/officeDocument/2006/relationships/hyperlink" Target="https://www.zillow.com/homedetails/6505-Ranchito-Dr-Austin-TX-78744/2092097030_zpid/" TargetMode="External"/><Relationship Id="rId25" Type="http://schemas.openxmlformats.org/officeDocument/2006/relationships/hyperlink" Target="https://www.zillow.com/homes/for_sale/fsba,fsbo,fore,new_lt/29404080_zpid/4-_beds/3-_baths/0-500000_price/0-1915_mp/30.376504,-97.605715,30.24372,-97.772226_rect/12_zm/0_mmm/" TargetMode="External"/><Relationship Id="rId33" Type="http://schemas.openxmlformats.org/officeDocument/2006/relationships/hyperlink" Target="https://www.zillow.com/homedetails/3608-Ruby-Red-Dr-Austin-TX-78728/29454322_zpid/" TargetMode="External"/><Relationship Id="rId2" Type="http://schemas.openxmlformats.org/officeDocument/2006/relationships/hyperlink" Target="https://www.redfin.com/TX/Plano/3101-Citadel-Dr-75023/home/31890659" TargetMode="External"/><Relationship Id="rId16" Type="http://schemas.openxmlformats.org/officeDocument/2006/relationships/hyperlink" Target="https://www.zillow.com/homedetails/7209-Curpin-Cv-Austin-TX-78754/29419855_zpid/" TargetMode="External"/><Relationship Id="rId20" Type="http://schemas.openxmlformats.org/officeDocument/2006/relationships/hyperlink" Target="https://www.zillow.com/community/pioneer-hill/2092198568_zpid/" TargetMode="External"/><Relationship Id="rId29" Type="http://schemas.openxmlformats.org/officeDocument/2006/relationships/hyperlink" Target="https://www.zillow.com/homedetails/1416-Weatherford-Dr-Austin-TX-78753/70327169_zpid/" TargetMode="External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11" Type="http://schemas.openxmlformats.org/officeDocument/2006/relationships/hyperlink" Target="https://www.redfin.com/TX/Austin/5708-China-Berry-Rd-78744/home/31655019" TargetMode="External"/><Relationship Id="rId24" Type="http://schemas.openxmlformats.org/officeDocument/2006/relationships/hyperlink" Target="https://www.zillow.com/homes/for_sale/fsba,fsbo,fore,new_lt/29410977_zpid/4-_beds/3-_baths/0-500000_price/0-1915_mp/30.387906,-97.594557,30.255138,-97.761068_rect/12_zm/0_mmm/" TargetMode="External"/><Relationship Id="rId32" Type="http://schemas.openxmlformats.org/officeDocument/2006/relationships/hyperlink" Target="https://www.zillow.com/homedetails/4318-Ganymede-Dr-Austin-TX-78727/29442635_zpid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zillow.com/homedetails/11505-Murron-Dr-Austin-TX-78754/119619674_zpid/?fullpage=true" TargetMode="External"/><Relationship Id="rId15" Type="http://schemas.openxmlformats.org/officeDocument/2006/relationships/hyperlink" Target="https://www.zillow.com/community/pioneer-hill/2092198568_zpid/" TargetMode="External"/><Relationship Id="rId23" Type="http://schemas.openxmlformats.org/officeDocument/2006/relationships/hyperlink" Target="https://www.zillow.com/homes/for_sale/fsba,fsbo,fore,new_lt/29416306_zpid/4-_beds/3-_baths/0-500000_price/0-1915_mp/30.405082,-97.649832,30.272337,-97.816343_rect/12_zm/0_mmm/" TargetMode="External"/><Relationship Id="rId28" Type="http://schemas.openxmlformats.org/officeDocument/2006/relationships/hyperlink" Target="https://www.zillow.com/homedetails/6009-Elfen-Way-Austin-TX-78724/83816094_zpid/" TargetMode="External"/><Relationship Id="rId36" Type="http://schemas.openxmlformats.org/officeDocument/2006/relationships/hyperlink" Target="https://www.zillow.com/homedetails/3633-Soft-Shore-Ln-Pflugerville-TX-78660/2093332519_zpid/" TargetMode="External"/><Relationship Id="rId10" Type="http://schemas.openxmlformats.org/officeDocument/2006/relationships/hyperlink" Target="https://www.redfin.com/TX/Austin/7508-Marble-Ridge-Dr-78747/home/31949485" TargetMode="External"/><Relationship Id="rId19" Type="http://schemas.openxmlformats.org/officeDocument/2006/relationships/hyperlink" Target="https://www.zillow.com/homedetails/7429-Dallas-Dr-Austin-TX-78729/29573744_zpid/" TargetMode="External"/><Relationship Id="rId31" Type="http://schemas.openxmlformats.org/officeDocument/2006/relationships/hyperlink" Target="https://www.zillow.com/homes/for_sale/fsba,fsbo,fore,new_lt/2095072343_zpid/4-_beds/3-_baths/0-500000_price/0-1916_mp/30.507259,-97.514391,30.379243,-97.680902_rect/12_zm/0_mmm/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9" Type="http://schemas.openxmlformats.org/officeDocument/2006/relationships/hyperlink" Target="https://www.redfin.com/TX/Austin/3303-Barksdale-Dr-78725/home/31056166" TargetMode="External"/><Relationship Id="rId14" Type="http://schemas.openxmlformats.org/officeDocument/2006/relationships/hyperlink" Target="https://www.zillow.com/homedetails/1300-Tuxford-Cv-Austin-TX-78753/29434511_zpid/" TargetMode="External"/><Relationship Id="rId22" Type="http://schemas.openxmlformats.org/officeDocument/2006/relationships/hyperlink" Target="https://www.zillow.com/homes/for_sale/fsba,fsbo,fore,new_lt/58304383_zpid/4-_beds/3-_baths/0-500000_price/0-1915_mp/30.453631,-97.608633,30.320952,-97.775145_rect/12_zm/0_mmm/" TargetMode="External"/><Relationship Id="rId27" Type="http://schemas.openxmlformats.org/officeDocument/2006/relationships/hyperlink" Target="https://www.pulte.com/homes/texas/the-austin-area/austin/parmer-crossing-209615" TargetMode="External"/><Relationship Id="rId30" Type="http://schemas.openxmlformats.org/officeDocument/2006/relationships/hyperlink" Target="https://www.zillow.com/homedetails/12711-Descartes-Cv-Austin-TX-78753/29437912_zpid/" TargetMode="External"/><Relationship Id="rId35" Type="http://schemas.openxmlformats.org/officeDocument/2006/relationships/hyperlink" Target="https://www.zillow.com/homedetails/13317-Chasewood-Cv-Austin-TX-78727/29443469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topLeftCell="A10" zoomScale="85" zoomScaleNormal="85" workbookViewId="0">
      <selection activeCell="N53" sqref="N53"/>
    </sheetView>
  </sheetViews>
  <sheetFormatPr defaultColWidth="11.19921875" defaultRowHeight="15.6" x14ac:dyDescent="0.3"/>
  <cols>
    <col min="1" max="1" width="7.296875" customWidth="1"/>
    <col min="2" max="2" width="9.19921875" customWidth="1"/>
    <col min="4" max="4" width="9.69921875" customWidth="1"/>
    <col min="5" max="5" width="4.6992187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19921875" customWidth="1"/>
    <col min="12" max="12" width="8.19921875" customWidth="1"/>
    <col min="13" max="13" width="7.69921875" customWidth="1"/>
    <col min="14" max="14" width="15.296875" customWidth="1"/>
    <col min="15" max="15" width="9.19921875" customWidth="1"/>
    <col min="16" max="16" width="8.19921875" customWidth="1"/>
    <col min="17" max="17" width="2.69921875" customWidth="1"/>
    <col min="18" max="18" width="13" customWidth="1"/>
    <col min="19" max="19" width="10.69921875" customWidth="1"/>
    <col min="20" max="22" width="13" customWidth="1"/>
    <col min="23" max="23" width="12.69921875" customWidth="1"/>
    <col min="24" max="24" width="22.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3">
      <c r="E2">
        <v>0.2</v>
      </c>
      <c r="G2" s="3">
        <v>3.7900000000000003E-2</v>
      </c>
      <c r="H2">
        <v>3000</v>
      </c>
      <c r="L2">
        <f t="shared" ref="L2:L65" si="0">J2-F2</f>
        <v>0</v>
      </c>
      <c r="P2">
        <v>3000</v>
      </c>
      <c r="R2" t="e">
        <f t="shared" ref="R2:R98" si="1">100*(12*J2-P2)/D2</f>
        <v>#DIV/0!</v>
      </c>
      <c r="S2">
        <f t="shared" ref="S2:S98" si="2">D2*E2+H2</f>
        <v>3000</v>
      </c>
      <c r="T2">
        <f t="shared" ref="T2:T98" si="3">G2*(D2-D2*E2)</f>
        <v>0</v>
      </c>
      <c r="U2">
        <f t="shared" ref="U2:U98" si="4">12*J2-P2-T2</f>
        <v>-3000</v>
      </c>
      <c r="V2" t="e">
        <f t="shared" ref="V2:V98" si="5">D2/(12*J2)</f>
        <v>#DIV/0!</v>
      </c>
      <c r="W2">
        <f t="shared" ref="W2:W65" si="6">U2/S2</f>
        <v>-1</v>
      </c>
    </row>
    <row r="3" spans="1:26" s="8" customFormat="1" x14ac:dyDescent="0.3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3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3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ht="16.2" thickBot="1" x14ac:dyDescent="0.35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11" customFormat="1" ht="16.8" thickTop="1" thickBot="1" x14ac:dyDescent="0.35">
      <c r="A7" s="11" t="s">
        <v>40</v>
      </c>
      <c r="C7" s="11" t="s">
        <v>46</v>
      </c>
      <c r="D7" s="11">
        <v>206177</v>
      </c>
      <c r="E7" s="11">
        <v>0.2</v>
      </c>
      <c r="F7" s="12">
        <v>1367</v>
      </c>
      <c r="G7" s="13">
        <v>3.7900000000000003E-2</v>
      </c>
      <c r="H7" s="11">
        <v>3000</v>
      </c>
      <c r="I7" s="11" t="s">
        <v>41</v>
      </c>
      <c r="J7" s="11">
        <v>1950</v>
      </c>
      <c r="K7" s="11">
        <v>1650</v>
      </c>
      <c r="L7" s="11">
        <f t="shared" si="0"/>
        <v>583</v>
      </c>
      <c r="N7" s="11" t="s">
        <v>43</v>
      </c>
      <c r="O7" s="11" t="s">
        <v>42</v>
      </c>
      <c r="P7" s="11">
        <v>3000</v>
      </c>
      <c r="R7" s="11">
        <f t="shared" si="1"/>
        <v>9.8944111127817358</v>
      </c>
      <c r="S7" s="11">
        <f t="shared" si="2"/>
        <v>44235.4</v>
      </c>
      <c r="T7" s="11">
        <f t="shared" si="3"/>
        <v>6251.2866400000012</v>
      </c>
      <c r="U7" s="11">
        <f t="shared" si="4"/>
        <v>14148.713359999998</v>
      </c>
      <c r="V7" s="11">
        <f t="shared" si="5"/>
        <v>8.8109829059829057</v>
      </c>
      <c r="W7" s="11">
        <f t="shared" si="6"/>
        <v>0.31985046727281763</v>
      </c>
    </row>
    <row r="8" spans="1:26" s="11" customFormat="1" ht="16.8" thickTop="1" thickBot="1" x14ac:dyDescent="0.35">
      <c r="A8" s="11" t="s">
        <v>44</v>
      </c>
      <c r="C8" s="11" t="s">
        <v>45</v>
      </c>
      <c r="D8" s="12">
        <v>155000</v>
      </c>
      <c r="E8" s="11">
        <v>0.2</v>
      </c>
      <c r="F8" s="12">
        <v>1249</v>
      </c>
      <c r="G8" s="13">
        <v>3.7900000000000003E-2</v>
      </c>
      <c r="H8" s="11">
        <v>3000</v>
      </c>
      <c r="I8" s="11">
        <v>624</v>
      </c>
      <c r="J8" s="11">
        <v>1350</v>
      </c>
      <c r="K8" s="11">
        <v>1500</v>
      </c>
      <c r="L8" s="11">
        <f t="shared" si="0"/>
        <v>101</v>
      </c>
      <c r="N8" s="11" t="s">
        <v>47</v>
      </c>
      <c r="O8" s="11" t="s">
        <v>48</v>
      </c>
      <c r="P8" s="11">
        <v>3000</v>
      </c>
      <c r="R8" s="11">
        <f t="shared" si="1"/>
        <v>8.5161290322580641</v>
      </c>
      <c r="S8" s="11">
        <f t="shared" si="2"/>
        <v>34000</v>
      </c>
      <c r="T8" s="11">
        <f t="shared" si="3"/>
        <v>4699.6000000000004</v>
      </c>
      <c r="U8" s="11">
        <f t="shared" si="4"/>
        <v>8500.4</v>
      </c>
      <c r="V8" s="11">
        <f t="shared" si="5"/>
        <v>9.567901234567902</v>
      </c>
      <c r="W8" s="11">
        <f t="shared" si="6"/>
        <v>0.25001176470588232</v>
      </c>
    </row>
    <row r="9" spans="1:26" s="11" customFormat="1" ht="16.8" thickTop="1" thickBot="1" x14ac:dyDescent="0.35">
      <c r="A9" s="11" t="s">
        <v>49</v>
      </c>
      <c r="C9" s="11" t="s">
        <v>50</v>
      </c>
      <c r="D9" s="12">
        <v>269900</v>
      </c>
      <c r="E9" s="11">
        <v>0.2</v>
      </c>
      <c r="F9" s="12">
        <v>1777</v>
      </c>
      <c r="G9" s="13">
        <v>3.7900000000000003E-2</v>
      </c>
      <c r="H9" s="11">
        <v>3000</v>
      </c>
      <c r="I9" s="11">
        <v>534</v>
      </c>
      <c r="J9" s="11">
        <v>2100</v>
      </c>
      <c r="K9" s="11">
        <v>1695</v>
      </c>
      <c r="L9" s="11">
        <f t="shared" si="0"/>
        <v>323</v>
      </c>
      <c r="N9" s="11" t="s">
        <v>47</v>
      </c>
      <c r="O9" s="11" t="s">
        <v>51</v>
      </c>
      <c r="P9" s="11">
        <v>3000</v>
      </c>
      <c r="R9" s="11">
        <f t="shared" si="1"/>
        <v>8.2252686180066696</v>
      </c>
      <c r="S9" s="11">
        <f t="shared" si="2"/>
        <v>56980</v>
      </c>
      <c r="T9" s="11">
        <f t="shared" si="3"/>
        <v>8183.3680000000004</v>
      </c>
      <c r="U9" s="11">
        <f t="shared" si="4"/>
        <v>14016.632</v>
      </c>
      <c r="V9" s="11">
        <f t="shared" si="5"/>
        <v>10.71031746031746</v>
      </c>
      <c r="W9" s="11">
        <f t="shared" si="6"/>
        <v>0.24599213759213759</v>
      </c>
    </row>
    <row r="10" spans="1:26" s="11" customFormat="1" ht="16.8" thickTop="1" thickBot="1" x14ac:dyDescent="0.35">
      <c r="A10" s="11" t="s">
        <v>52</v>
      </c>
      <c r="C10" s="11" t="s">
        <v>53</v>
      </c>
      <c r="D10" s="12">
        <v>232900</v>
      </c>
      <c r="E10" s="11">
        <v>0.2</v>
      </c>
      <c r="F10" s="12">
        <v>1287</v>
      </c>
      <c r="G10" s="13">
        <v>3.7900000000000003E-2</v>
      </c>
      <c r="H10" s="11">
        <v>3000</v>
      </c>
      <c r="I10" s="11">
        <v>224</v>
      </c>
      <c r="J10" s="11">
        <v>1750</v>
      </c>
      <c r="K10" s="11">
        <v>500</v>
      </c>
      <c r="L10" s="11">
        <f t="shared" si="0"/>
        <v>463</v>
      </c>
      <c r="N10" s="11" t="s">
        <v>47</v>
      </c>
      <c r="O10" s="11" t="s">
        <v>54</v>
      </c>
      <c r="P10" s="11">
        <v>3000</v>
      </c>
      <c r="R10" s="11">
        <f t="shared" si="1"/>
        <v>7.7286389008158007</v>
      </c>
      <c r="S10" s="11">
        <f t="shared" si="2"/>
        <v>49580</v>
      </c>
      <c r="T10" s="11">
        <f t="shared" si="3"/>
        <v>7061.5280000000002</v>
      </c>
      <c r="U10" s="11">
        <f t="shared" si="4"/>
        <v>10938.472</v>
      </c>
      <c r="V10" s="11">
        <f t="shared" si="5"/>
        <v>11.09047619047619</v>
      </c>
      <c r="W10" s="11">
        <f t="shared" si="6"/>
        <v>0.22062267043162564</v>
      </c>
    </row>
    <row r="11" spans="1:26" ht="16.2" thickTop="1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3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3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3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3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3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3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3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s="8" customFormat="1" ht="14.4" x14ac:dyDescent="0.3">
      <c r="A19" s="8" t="s">
        <v>85</v>
      </c>
      <c r="B19" s="8" t="s">
        <v>86</v>
      </c>
      <c r="D19" s="8">
        <v>281990</v>
      </c>
      <c r="E19" s="8">
        <v>0.2</v>
      </c>
      <c r="F19" s="9">
        <v>1577</v>
      </c>
      <c r="G19" s="14">
        <v>3.7900000000000003E-2</v>
      </c>
      <c r="H19" s="8">
        <v>3000</v>
      </c>
      <c r="I19" s="8">
        <v>5210</v>
      </c>
      <c r="J19" s="8">
        <v>2300</v>
      </c>
      <c r="L19" s="8">
        <f t="shared" si="0"/>
        <v>723</v>
      </c>
      <c r="N19" s="8" t="s">
        <v>83</v>
      </c>
      <c r="P19" s="8">
        <v>3000</v>
      </c>
      <c r="R19" s="8">
        <f t="shared" si="1"/>
        <v>8.7237136068654912</v>
      </c>
      <c r="S19" s="8">
        <f t="shared" si="2"/>
        <v>59398</v>
      </c>
      <c r="T19" s="8">
        <f t="shared" si="3"/>
        <v>8549.9368000000013</v>
      </c>
      <c r="U19" s="8">
        <f t="shared" si="4"/>
        <v>16050.063199999999</v>
      </c>
      <c r="V19" s="8">
        <f t="shared" si="5"/>
        <v>10.217028985507246</v>
      </c>
      <c r="W19" s="8">
        <f t="shared" si="6"/>
        <v>0.27021218222835786</v>
      </c>
      <c r="X19" s="8" t="s">
        <v>73</v>
      </c>
    </row>
    <row r="20" spans="1:24" s="8" customFormat="1" ht="14.4" x14ac:dyDescent="0.3">
      <c r="A20" s="8" t="s">
        <v>87</v>
      </c>
      <c r="B20" s="8" t="s">
        <v>88</v>
      </c>
      <c r="D20" s="9">
        <v>249900</v>
      </c>
      <c r="E20" s="8">
        <v>0.2</v>
      </c>
      <c r="F20" s="9">
        <v>1491</v>
      </c>
      <c r="G20" s="14">
        <v>3.7900000000000003E-2</v>
      </c>
      <c r="H20" s="8">
        <v>3000</v>
      </c>
      <c r="I20" s="8">
        <v>5410</v>
      </c>
      <c r="J20" s="8">
        <v>1850</v>
      </c>
      <c r="L20" s="8">
        <f t="shared" si="0"/>
        <v>359</v>
      </c>
      <c r="N20" s="8" t="s">
        <v>83</v>
      </c>
      <c r="P20" s="8">
        <v>3000</v>
      </c>
      <c r="R20" s="8">
        <f t="shared" si="1"/>
        <v>7.6830732292917165</v>
      </c>
      <c r="S20" s="8">
        <f t="shared" si="2"/>
        <v>52980</v>
      </c>
      <c r="T20" s="8">
        <f t="shared" si="3"/>
        <v>7576.9680000000008</v>
      </c>
      <c r="U20" s="8">
        <f t="shared" si="4"/>
        <v>11623.031999999999</v>
      </c>
      <c r="V20" s="8">
        <f t="shared" si="5"/>
        <v>11.256756756756756</v>
      </c>
      <c r="W20" s="8">
        <f t="shared" si="6"/>
        <v>0.21938527746319364</v>
      </c>
      <c r="X20" s="8" t="s">
        <v>89</v>
      </c>
    </row>
    <row r="21" spans="1:24" s="8" customFormat="1" ht="14.4" x14ac:dyDescent="0.3">
      <c r="A21" s="8" t="s">
        <v>91</v>
      </c>
      <c r="B21" s="8" t="s">
        <v>90</v>
      </c>
      <c r="D21" s="9">
        <v>225490</v>
      </c>
      <c r="E21" s="8">
        <v>0.2</v>
      </c>
      <c r="F21" s="9">
        <v>1192</v>
      </c>
      <c r="G21" s="14">
        <v>3.7900000000000003E-2</v>
      </c>
      <c r="H21" s="8">
        <v>3000</v>
      </c>
      <c r="I21" s="8">
        <v>645</v>
      </c>
      <c r="J21" s="8">
        <v>1500</v>
      </c>
      <c r="K21" s="8">
        <v>1500</v>
      </c>
      <c r="L21" s="8">
        <f t="shared" si="0"/>
        <v>308</v>
      </c>
      <c r="N21" s="8" t="s">
        <v>92</v>
      </c>
      <c r="P21" s="8">
        <v>3000</v>
      </c>
      <c r="R21" s="8">
        <f t="shared" si="1"/>
        <v>6.6521796975475631</v>
      </c>
      <c r="S21" s="8">
        <f t="shared" si="2"/>
        <v>48098</v>
      </c>
      <c r="T21" s="8">
        <f t="shared" si="3"/>
        <v>6836.8568000000005</v>
      </c>
      <c r="U21" s="8">
        <f t="shared" si="4"/>
        <v>8163.1431999999995</v>
      </c>
      <c r="V21" s="8">
        <f t="shared" si="5"/>
        <v>12.527222222222223</v>
      </c>
      <c r="W21" s="8">
        <f t="shared" si="6"/>
        <v>0.16971897376190276</v>
      </c>
      <c r="X21" s="8" t="s">
        <v>95</v>
      </c>
    </row>
    <row r="22" spans="1:24" s="8" customFormat="1" ht="14.4" x14ac:dyDescent="0.3">
      <c r="A22" s="8" t="s">
        <v>94</v>
      </c>
      <c r="B22" s="8" t="s">
        <v>93</v>
      </c>
      <c r="D22" s="8">
        <v>281990</v>
      </c>
      <c r="E22" s="8">
        <v>0.2</v>
      </c>
      <c r="F22" s="9">
        <v>1578</v>
      </c>
      <c r="G22" s="14">
        <v>3.7900000000000003E-2</v>
      </c>
      <c r="H22" s="8">
        <v>3000</v>
      </c>
      <c r="I22" s="8" t="s">
        <v>96</v>
      </c>
      <c r="J22" s="8">
        <v>2150</v>
      </c>
      <c r="L22" s="8">
        <f t="shared" si="0"/>
        <v>572</v>
      </c>
      <c r="N22" s="8" t="s">
        <v>83</v>
      </c>
      <c r="P22" s="8">
        <v>3000</v>
      </c>
      <c r="R22" s="8">
        <f t="shared" si="1"/>
        <v>8.0853930990460654</v>
      </c>
      <c r="S22" s="8">
        <f t="shared" si="2"/>
        <v>59398</v>
      </c>
      <c r="T22" s="8">
        <f t="shared" si="3"/>
        <v>8549.9368000000013</v>
      </c>
      <c r="U22" s="8">
        <f t="shared" si="4"/>
        <v>14250.063199999999</v>
      </c>
      <c r="V22" s="8">
        <f t="shared" si="5"/>
        <v>10.92984496124031</v>
      </c>
      <c r="W22" s="8">
        <f t="shared" si="6"/>
        <v>0.23990813158692209</v>
      </c>
    </row>
    <row r="23" spans="1:24" s="8" customFormat="1" ht="15" thickBot="1" x14ac:dyDescent="0.35">
      <c r="A23" s="8" t="s">
        <v>98</v>
      </c>
      <c r="B23" s="8" t="s">
        <v>97</v>
      </c>
      <c r="D23" s="9">
        <v>285000</v>
      </c>
      <c r="E23" s="8">
        <v>0.2</v>
      </c>
      <c r="F23" s="9">
        <v>1681</v>
      </c>
      <c r="G23" s="14">
        <v>3.7900000000000003E-2</v>
      </c>
      <c r="H23" s="8">
        <v>3000</v>
      </c>
      <c r="I23" s="8" t="s">
        <v>99</v>
      </c>
      <c r="J23" s="8">
        <v>2300</v>
      </c>
      <c r="L23" s="8">
        <f t="shared" si="0"/>
        <v>619</v>
      </c>
      <c r="N23" s="8" t="s">
        <v>74</v>
      </c>
      <c r="P23" s="8">
        <v>3000</v>
      </c>
      <c r="R23" s="8">
        <f t="shared" si="1"/>
        <v>8.6315789473684212</v>
      </c>
      <c r="S23" s="8">
        <f t="shared" si="2"/>
        <v>60000</v>
      </c>
      <c r="T23" s="8">
        <f t="shared" si="3"/>
        <v>8641.2000000000007</v>
      </c>
      <c r="U23" s="8">
        <f t="shared" si="4"/>
        <v>15958.8</v>
      </c>
      <c r="V23" s="8">
        <f t="shared" si="5"/>
        <v>10.326086956521738</v>
      </c>
      <c r="W23" s="8">
        <f t="shared" si="6"/>
        <v>0.26597999999999999</v>
      </c>
      <c r="X23" s="8" t="s">
        <v>100</v>
      </c>
    </row>
    <row r="24" spans="1:24" s="11" customFormat="1" ht="16.8" thickTop="1" thickBot="1" x14ac:dyDescent="0.35">
      <c r="A24" s="11" t="s">
        <v>102</v>
      </c>
      <c r="B24" s="11" t="s">
        <v>101</v>
      </c>
      <c r="D24" s="12">
        <v>286257</v>
      </c>
      <c r="E24" s="11">
        <v>0.2</v>
      </c>
      <c r="F24" s="12">
        <v>1624</v>
      </c>
      <c r="G24" s="13">
        <v>3.7900000000000003E-2</v>
      </c>
      <c r="H24" s="11">
        <v>3000</v>
      </c>
      <c r="I24" s="11" t="s">
        <v>103</v>
      </c>
      <c r="J24" s="11">
        <v>2100</v>
      </c>
      <c r="K24" s="11">
        <v>1750</v>
      </c>
      <c r="L24" s="11">
        <f t="shared" si="0"/>
        <v>476</v>
      </c>
      <c r="N24" s="11" t="s">
        <v>104</v>
      </c>
      <c r="P24" s="11">
        <v>3000</v>
      </c>
      <c r="R24" s="11">
        <f t="shared" si="1"/>
        <v>7.7552688667875369</v>
      </c>
      <c r="S24" s="11">
        <f t="shared" si="2"/>
        <v>60251.4</v>
      </c>
      <c r="T24" s="11">
        <f t="shared" si="3"/>
        <v>8679.3122400000011</v>
      </c>
      <c r="U24" s="11">
        <f t="shared" si="4"/>
        <v>13520.687759999999</v>
      </c>
      <c r="V24" s="11">
        <f t="shared" si="5"/>
        <v>11.359404761904761</v>
      </c>
      <c r="W24" s="11">
        <f t="shared" si="6"/>
        <v>0.22440454097332177</v>
      </c>
      <c r="X24" s="11" t="s">
        <v>105</v>
      </c>
    </row>
    <row r="25" spans="1:24" ht="16.2" thickTop="1" x14ac:dyDescent="0.3">
      <c r="A25" t="s">
        <v>107</v>
      </c>
      <c r="B25" s="2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ht="16.2" thickBot="1" x14ac:dyDescent="0.35">
      <c r="A26" t="s">
        <v>110</v>
      </c>
      <c r="B26" s="2" t="s">
        <v>111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s="11" customFormat="1" ht="16.8" thickTop="1" thickBot="1" x14ac:dyDescent="0.35">
      <c r="A27" s="11" t="s">
        <v>113</v>
      </c>
      <c r="B27" s="11" t="s">
        <v>114</v>
      </c>
      <c r="D27" s="12">
        <v>328496</v>
      </c>
      <c r="E27" s="11">
        <v>0.2</v>
      </c>
      <c r="F27" s="12">
        <v>2133</v>
      </c>
      <c r="G27" s="13">
        <v>3.7900000000000003E-2</v>
      </c>
      <c r="H27" s="11">
        <v>3000</v>
      </c>
      <c r="I27" s="11">
        <v>898</v>
      </c>
      <c r="J27" s="11">
        <v>2150</v>
      </c>
      <c r="L27" s="11">
        <f t="shared" si="0"/>
        <v>17</v>
      </c>
      <c r="N27" s="11" t="s">
        <v>115</v>
      </c>
      <c r="P27" s="11">
        <v>3000</v>
      </c>
      <c r="R27" s="11">
        <f t="shared" si="1"/>
        <v>6.9407237835468321</v>
      </c>
      <c r="S27" s="11">
        <f t="shared" si="2"/>
        <v>68699.199999999997</v>
      </c>
      <c r="T27" s="11">
        <f t="shared" si="3"/>
        <v>9959.9987199999996</v>
      </c>
      <c r="U27" s="11">
        <f t="shared" si="4"/>
        <v>12840.00128</v>
      </c>
      <c r="V27" s="11">
        <f t="shared" si="5"/>
        <v>12.732403100775194</v>
      </c>
      <c r="W27" s="11">
        <f t="shared" si="6"/>
        <v>0.1869017583901996</v>
      </c>
      <c r="X27" s="11" t="s">
        <v>116</v>
      </c>
    </row>
    <row r="28" spans="1:24" s="8" customFormat="1" ht="15" thickTop="1" x14ac:dyDescent="0.3">
      <c r="A28" s="8" t="s">
        <v>117</v>
      </c>
      <c r="B28" s="8" t="s">
        <v>118</v>
      </c>
      <c r="D28" s="9">
        <v>347776</v>
      </c>
      <c r="E28" s="8">
        <v>0.2</v>
      </c>
      <c r="F28" s="9">
        <v>2126</v>
      </c>
      <c r="G28" s="14">
        <v>3.7900000000000003E-2</v>
      </c>
      <c r="H28" s="8">
        <v>3000</v>
      </c>
      <c r="I28" s="8">
        <v>777</v>
      </c>
      <c r="J28" s="8">
        <v>2250</v>
      </c>
      <c r="K28" s="8">
        <v>1790</v>
      </c>
      <c r="L28" s="8">
        <f t="shared" si="0"/>
        <v>124</v>
      </c>
      <c r="N28" s="8" t="s">
        <v>119</v>
      </c>
      <c r="P28" s="8">
        <v>3000</v>
      </c>
      <c r="R28" s="8">
        <f t="shared" si="1"/>
        <v>6.900993743099006</v>
      </c>
      <c r="S28" s="8">
        <f t="shared" si="2"/>
        <v>72555.199999999997</v>
      </c>
      <c r="T28" s="8">
        <f t="shared" si="3"/>
        <v>10544.56832</v>
      </c>
      <c r="U28" s="8">
        <f t="shared" si="4"/>
        <v>13455.43168</v>
      </c>
      <c r="V28" s="8">
        <f t="shared" si="5"/>
        <v>12.880592592592592</v>
      </c>
      <c r="W28" s="8">
        <f t="shared" si="6"/>
        <v>0.18545096257745827</v>
      </c>
      <c r="X28" s="8" t="s">
        <v>120</v>
      </c>
    </row>
    <row r="29" spans="1:24" x14ac:dyDescent="0.3">
      <c r="A29" s="1" t="s">
        <v>121</v>
      </c>
      <c r="B29" t="s">
        <v>122</v>
      </c>
      <c r="D29" s="1">
        <v>307045</v>
      </c>
      <c r="E29">
        <v>0.2</v>
      </c>
      <c r="F29" s="1">
        <v>1834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566</v>
      </c>
      <c r="N29" t="s">
        <v>123</v>
      </c>
      <c r="P29">
        <v>3000</v>
      </c>
      <c r="R29">
        <f t="shared" si="1"/>
        <v>8.4026771320164801</v>
      </c>
      <c r="S29">
        <f t="shared" si="2"/>
        <v>64409</v>
      </c>
      <c r="T29">
        <f t="shared" si="3"/>
        <v>9309.6044000000002</v>
      </c>
      <c r="U29">
        <f t="shared" si="4"/>
        <v>16490.3956</v>
      </c>
      <c r="V29">
        <f t="shared" si="5"/>
        <v>10.661284722222222</v>
      </c>
      <c r="W29">
        <f t="shared" si="6"/>
        <v>0.25602626341039297</v>
      </c>
      <c r="X29" t="s">
        <v>124</v>
      </c>
    </row>
    <row r="30" spans="1:24" s="8" customFormat="1" ht="14.4" x14ac:dyDescent="0.3">
      <c r="A30" s="8" t="s">
        <v>125</v>
      </c>
      <c r="B30" s="8" t="s">
        <v>93</v>
      </c>
      <c r="D30" s="9">
        <v>315000</v>
      </c>
      <c r="E30" s="8">
        <v>0.2</v>
      </c>
      <c r="F30" s="9">
        <v>1851</v>
      </c>
      <c r="G30" s="14">
        <v>3.7900000000000003E-2</v>
      </c>
      <c r="H30" s="8">
        <v>3000</v>
      </c>
      <c r="I30" s="8">
        <v>9210</v>
      </c>
      <c r="J30" s="8">
        <v>2300</v>
      </c>
      <c r="L30" s="8">
        <f t="shared" si="0"/>
        <v>449</v>
      </c>
      <c r="N30" s="8" t="s">
        <v>126</v>
      </c>
      <c r="P30" s="8">
        <v>3000</v>
      </c>
      <c r="R30" s="8">
        <f t="shared" si="1"/>
        <v>7.8095238095238093</v>
      </c>
      <c r="S30" s="8">
        <f t="shared" si="2"/>
        <v>66000</v>
      </c>
      <c r="T30" s="8">
        <f t="shared" si="3"/>
        <v>9550.8000000000011</v>
      </c>
      <c r="U30" s="8">
        <f t="shared" si="4"/>
        <v>15049.199999999999</v>
      </c>
      <c r="V30" s="8">
        <f t="shared" si="5"/>
        <v>11.413043478260869</v>
      </c>
      <c r="W30" s="8">
        <f t="shared" si="6"/>
        <v>0.22801818181818181</v>
      </c>
      <c r="X30" s="8" t="s">
        <v>127</v>
      </c>
    </row>
    <row r="31" spans="1:24" s="8" customFormat="1" ht="14.4" x14ac:dyDescent="0.3">
      <c r="A31" s="8" t="s">
        <v>128</v>
      </c>
      <c r="B31" s="8" t="s">
        <v>129</v>
      </c>
      <c r="D31" s="9">
        <v>439000</v>
      </c>
      <c r="E31" s="8">
        <v>0.2</v>
      </c>
      <c r="F31" s="9">
        <v>2618</v>
      </c>
      <c r="G31" s="14">
        <v>3.7900000000000003E-2</v>
      </c>
      <c r="H31" s="8">
        <v>3000</v>
      </c>
      <c r="I31" s="8">
        <v>988</v>
      </c>
      <c r="J31" s="8">
        <v>2350</v>
      </c>
      <c r="K31" s="8">
        <v>2650</v>
      </c>
      <c r="L31" s="8">
        <f t="shared" si="0"/>
        <v>-268</v>
      </c>
      <c r="N31" s="8" t="s">
        <v>130</v>
      </c>
      <c r="P31" s="8">
        <v>3000</v>
      </c>
      <c r="R31" s="8">
        <f t="shared" si="1"/>
        <v>5.7403189066059221</v>
      </c>
      <c r="S31" s="8">
        <f t="shared" si="2"/>
        <v>90800</v>
      </c>
      <c r="T31" s="8">
        <f t="shared" si="3"/>
        <v>13310.480000000001</v>
      </c>
      <c r="U31" s="8">
        <f t="shared" si="4"/>
        <v>11889.519999999999</v>
      </c>
      <c r="V31" s="8">
        <f t="shared" si="5"/>
        <v>15.567375886524824</v>
      </c>
      <c r="W31" s="8">
        <f t="shared" si="6"/>
        <v>0.13094185022026431</v>
      </c>
      <c r="X31" s="8" t="s">
        <v>131</v>
      </c>
    </row>
    <row r="32" spans="1:24" s="8" customFormat="1" ht="14.4" x14ac:dyDescent="0.3">
      <c r="A32" s="8" t="s">
        <v>132</v>
      </c>
      <c r="B32" s="8" t="s">
        <v>133</v>
      </c>
      <c r="D32" s="9">
        <v>336252</v>
      </c>
      <c r="E32" s="8">
        <v>0.2</v>
      </c>
      <c r="F32" s="9">
        <v>1899</v>
      </c>
      <c r="G32" s="14">
        <v>3.7900000000000003E-2</v>
      </c>
      <c r="H32" s="8">
        <v>3000</v>
      </c>
      <c r="I32" s="8">
        <v>545</v>
      </c>
      <c r="J32" s="8">
        <v>2050</v>
      </c>
      <c r="K32" s="8">
        <v>1975</v>
      </c>
      <c r="L32" s="8">
        <f t="shared" si="0"/>
        <v>151</v>
      </c>
      <c r="N32" s="8" t="s">
        <v>123</v>
      </c>
      <c r="P32" s="8">
        <v>3000</v>
      </c>
      <c r="R32" s="8">
        <f t="shared" si="1"/>
        <v>6.4237536133614075</v>
      </c>
      <c r="S32" s="8">
        <f t="shared" si="2"/>
        <v>70250.400000000009</v>
      </c>
      <c r="T32" s="8">
        <f t="shared" si="3"/>
        <v>10195.16064</v>
      </c>
      <c r="U32" s="8">
        <f t="shared" si="4"/>
        <v>11404.83936</v>
      </c>
      <c r="V32" s="8">
        <f t="shared" si="5"/>
        <v>13.668780487804877</v>
      </c>
      <c r="W32" s="8">
        <f t="shared" si="6"/>
        <v>0.16234554337057153</v>
      </c>
      <c r="X32" s="8" t="s">
        <v>134</v>
      </c>
    </row>
    <row r="33" spans="1:24" s="8" customFormat="1" ht="14.4" x14ac:dyDescent="0.3">
      <c r="A33" s="8" t="s">
        <v>135</v>
      </c>
      <c r="B33" s="8" t="s">
        <v>136</v>
      </c>
      <c r="D33" s="9">
        <v>298179</v>
      </c>
      <c r="E33" s="8">
        <v>0.2</v>
      </c>
      <c r="F33" s="9">
        <v>1793</v>
      </c>
      <c r="G33" s="14">
        <v>3.7900000000000003E-2</v>
      </c>
      <c r="H33" s="8">
        <v>3000</v>
      </c>
      <c r="I33" s="8">
        <v>514</v>
      </c>
      <c r="J33" s="8">
        <v>2050</v>
      </c>
      <c r="K33" s="8">
        <v>1800</v>
      </c>
      <c r="L33" s="8">
        <f t="shared" si="0"/>
        <v>257</v>
      </c>
      <c r="N33" s="8" t="s">
        <v>123</v>
      </c>
      <c r="P33" s="8">
        <v>3000</v>
      </c>
      <c r="R33" s="8">
        <f t="shared" si="1"/>
        <v>7.2439709033835378</v>
      </c>
      <c r="S33" s="8">
        <f t="shared" si="2"/>
        <v>62635.8</v>
      </c>
      <c r="T33" s="8">
        <f t="shared" si="3"/>
        <v>9040.7872800000005</v>
      </c>
      <c r="U33" s="8">
        <f t="shared" si="4"/>
        <v>12559.21272</v>
      </c>
      <c r="V33" s="8">
        <f t="shared" si="5"/>
        <v>12.12109756097561</v>
      </c>
      <c r="W33" s="8">
        <f t="shared" si="6"/>
        <v>0.20051173162951538</v>
      </c>
      <c r="X33" s="8" t="s">
        <v>137</v>
      </c>
    </row>
    <row r="34" spans="1:24" s="8" customFormat="1" ht="14.4" x14ac:dyDescent="0.3">
      <c r="A34" s="8" t="s">
        <v>138</v>
      </c>
      <c r="B34" s="8" t="s">
        <v>139</v>
      </c>
      <c r="D34" s="9">
        <v>379298</v>
      </c>
      <c r="E34" s="8">
        <v>0.2</v>
      </c>
      <c r="F34" s="9">
        <v>2250</v>
      </c>
      <c r="G34" s="14">
        <v>3.7900000000000003E-2</v>
      </c>
      <c r="H34" s="8">
        <v>3000</v>
      </c>
      <c r="I34" s="8">
        <v>767</v>
      </c>
      <c r="J34" s="8">
        <v>2250</v>
      </c>
      <c r="K34" s="8">
        <v>2250</v>
      </c>
      <c r="L34" s="8">
        <f t="shared" si="0"/>
        <v>0</v>
      </c>
      <c r="N34" s="8" t="s">
        <v>140</v>
      </c>
      <c r="P34" s="8">
        <v>3000</v>
      </c>
      <c r="R34" s="8">
        <f t="shared" si="1"/>
        <v>6.3274786579417768</v>
      </c>
      <c r="S34" s="8">
        <f t="shared" si="2"/>
        <v>78859.600000000006</v>
      </c>
      <c r="T34" s="8">
        <f t="shared" si="3"/>
        <v>11500.315360000002</v>
      </c>
      <c r="U34" s="8">
        <f t="shared" si="4"/>
        <v>12499.684639999998</v>
      </c>
      <c r="V34" s="8">
        <f t="shared" si="5"/>
        <v>14.048074074074075</v>
      </c>
      <c r="W34" s="8">
        <f t="shared" si="6"/>
        <v>0.15850555468199176</v>
      </c>
      <c r="X34" s="8" t="s">
        <v>141</v>
      </c>
    </row>
    <row r="35" spans="1:24" s="8" customFormat="1" ht="14.4" x14ac:dyDescent="0.3">
      <c r="A35" s="8" t="s">
        <v>142</v>
      </c>
      <c r="B35" s="8" t="s">
        <v>143</v>
      </c>
      <c r="D35" s="9">
        <v>369900</v>
      </c>
      <c r="E35" s="8">
        <v>0.2</v>
      </c>
      <c r="F35" s="9">
        <v>2094</v>
      </c>
      <c r="G35" s="14">
        <v>3.7900000000000003E-2</v>
      </c>
      <c r="H35" s="8">
        <v>3000</v>
      </c>
      <c r="I35" s="8">
        <v>423</v>
      </c>
      <c r="J35" s="8">
        <v>2300</v>
      </c>
      <c r="K35" s="8">
        <v>1950</v>
      </c>
      <c r="L35" s="8">
        <f t="shared" ref="L35:L58" si="7">J35-F35</f>
        <v>206</v>
      </c>
      <c r="N35" s="8" t="s">
        <v>144</v>
      </c>
      <c r="P35" s="8">
        <v>3000</v>
      </c>
      <c r="R35" s="8">
        <f t="shared" si="1"/>
        <v>6.6504460665044602</v>
      </c>
      <c r="S35" s="8">
        <f t="shared" si="2"/>
        <v>76980</v>
      </c>
      <c r="T35" s="8">
        <f t="shared" si="3"/>
        <v>11215.368</v>
      </c>
      <c r="U35" s="8">
        <f t="shared" si="4"/>
        <v>13384.632</v>
      </c>
      <c r="V35" s="8">
        <f t="shared" si="5"/>
        <v>13.402173913043478</v>
      </c>
      <c r="W35" s="8">
        <f t="shared" si="6"/>
        <v>0.17387155105222135</v>
      </c>
      <c r="X35" s="8" t="s">
        <v>198</v>
      </c>
    </row>
    <row r="36" spans="1:24" s="8" customFormat="1" ht="14.4" x14ac:dyDescent="0.3">
      <c r="A36" s="8" t="s">
        <v>146</v>
      </c>
      <c r="B36" s="8" t="s">
        <v>145</v>
      </c>
      <c r="D36" s="9">
        <v>320000</v>
      </c>
      <c r="E36" s="8">
        <v>0.2</v>
      </c>
      <c r="F36" s="9">
        <v>1821</v>
      </c>
      <c r="G36" s="14">
        <v>3.7900000000000003E-2</v>
      </c>
      <c r="H36" s="8">
        <v>3000</v>
      </c>
      <c r="I36" s="8">
        <v>533</v>
      </c>
      <c r="J36" s="8">
        <v>2100</v>
      </c>
      <c r="K36" s="8">
        <v>1900</v>
      </c>
      <c r="L36" s="8">
        <f t="shared" si="7"/>
        <v>279</v>
      </c>
      <c r="N36" s="8" t="s">
        <v>144</v>
      </c>
      <c r="P36" s="8">
        <v>3000</v>
      </c>
      <c r="R36" s="8">
        <f t="shared" si="1"/>
        <v>6.9375</v>
      </c>
      <c r="S36" s="8">
        <f t="shared" si="2"/>
        <v>67000</v>
      </c>
      <c r="T36" s="8">
        <f t="shared" si="3"/>
        <v>9702.4000000000015</v>
      </c>
      <c r="U36" s="8">
        <f t="shared" si="4"/>
        <v>12497.599999999999</v>
      </c>
      <c r="V36" s="8">
        <f t="shared" si="5"/>
        <v>12.698412698412698</v>
      </c>
      <c r="W36" s="8">
        <f t="shared" si="6"/>
        <v>0.18653134328358206</v>
      </c>
      <c r="X36" s="8" t="s">
        <v>197</v>
      </c>
    </row>
    <row r="37" spans="1:24" ht="16.2" x14ac:dyDescent="0.3">
      <c r="A37" t="s">
        <v>147</v>
      </c>
      <c r="B37" s="2" t="s">
        <v>148</v>
      </c>
      <c r="D37" s="6">
        <v>250309</v>
      </c>
      <c r="E37">
        <v>0.2</v>
      </c>
      <c r="F37" s="1">
        <v>1487</v>
      </c>
      <c r="G37" s="3">
        <v>3.7900000000000003E-2</v>
      </c>
      <c r="H37">
        <v>3000</v>
      </c>
      <c r="I37" t="s">
        <v>149</v>
      </c>
      <c r="J37">
        <v>1850</v>
      </c>
      <c r="K37">
        <v>1750</v>
      </c>
      <c r="L37">
        <f t="shared" si="7"/>
        <v>363</v>
      </c>
      <c r="N37" t="s">
        <v>151</v>
      </c>
      <c r="P37">
        <v>3000</v>
      </c>
      <c r="R37">
        <f t="shared" si="1"/>
        <v>7.6705192382215586</v>
      </c>
      <c r="S37">
        <f t="shared" si="2"/>
        <v>53061.8</v>
      </c>
      <c r="T37">
        <f t="shared" si="3"/>
        <v>7589.3688800000009</v>
      </c>
      <c r="U37">
        <f t="shared" si="4"/>
        <v>11610.631119999998</v>
      </c>
      <c r="V37">
        <f t="shared" si="5"/>
        <v>11.275180180180181</v>
      </c>
      <c r="W37">
        <f t="shared" si="6"/>
        <v>0.21881336705501883</v>
      </c>
      <c r="X37" t="s">
        <v>150</v>
      </c>
    </row>
    <row r="38" spans="1:24" x14ac:dyDescent="0.3">
      <c r="A38" t="s">
        <v>152</v>
      </c>
      <c r="B38" s="2" t="s">
        <v>153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154</v>
      </c>
      <c r="J38">
        <v>2300</v>
      </c>
      <c r="L38">
        <f t="shared" si="7"/>
        <v>-241</v>
      </c>
      <c r="N38" t="s">
        <v>104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s="8" customFormat="1" ht="15" thickBot="1" x14ac:dyDescent="0.35">
      <c r="A39" s="8" t="s">
        <v>155</v>
      </c>
      <c r="B39" s="8" t="s">
        <v>156</v>
      </c>
      <c r="D39" s="9">
        <v>224000</v>
      </c>
      <c r="E39" s="8">
        <v>0.2</v>
      </c>
      <c r="F39" s="9">
        <v>1343</v>
      </c>
      <c r="G39" s="14">
        <v>3.7900000000000003E-2</v>
      </c>
      <c r="H39" s="8">
        <v>3000</v>
      </c>
      <c r="I39" s="8" t="s">
        <v>157</v>
      </c>
      <c r="J39" s="8">
        <v>2200</v>
      </c>
      <c r="K39" s="8">
        <v>1650</v>
      </c>
      <c r="L39" s="8">
        <f t="shared" si="7"/>
        <v>857</v>
      </c>
      <c r="N39" s="8" t="s">
        <v>43</v>
      </c>
      <c r="P39" s="8">
        <v>3000</v>
      </c>
      <c r="R39" s="8">
        <f t="shared" si="1"/>
        <v>10.446428571428571</v>
      </c>
      <c r="S39" s="8">
        <f t="shared" si="2"/>
        <v>47800</v>
      </c>
      <c r="T39" s="8">
        <f t="shared" si="3"/>
        <v>6791.68</v>
      </c>
      <c r="U39" s="8">
        <f t="shared" si="4"/>
        <v>16608.32</v>
      </c>
      <c r="V39" s="8">
        <f t="shared" si="5"/>
        <v>8.4848484848484844</v>
      </c>
      <c r="W39" s="8">
        <f t="shared" si="6"/>
        <v>0.34745439330543931</v>
      </c>
      <c r="X39" s="8" t="s">
        <v>158</v>
      </c>
    </row>
    <row r="40" spans="1:24" s="11" customFormat="1" ht="16.8" thickTop="1" thickBot="1" x14ac:dyDescent="0.35">
      <c r="A40" s="11" t="s">
        <v>159</v>
      </c>
      <c r="B40" s="11" t="s">
        <v>160</v>
      </c>
      <c r="D40" s="12">
        <v>290000</v>
      </c>
      <c r="E40" s="11">
        <v>0.2</v>
      </c>
      <c r="F40" s="12"/>
      <c r="G40" s="13">
        <v>3.7900000000000003E-2</v>
      </c>
      <c r="H40" s="11">
        <v>3000</v>
      </c>
      <c r="I40" s="11">
        <v>878</v>
      </c>
      <c r="L40">
        <f t="shared" si="7"/>
        <v>0</v>
      </c>
      <c r="N40" s="11" t="s">
        <v>164</v>
      </c>
      <c r="P40" s="11">
        <v>3000</v>
      </c>
      <c r="R40" s="11">
        <f t="shared" si="1"/>
        <v>-1.0344827586206897</v>
      </c>
      <c r="S40" s="11">
        <f t="shared" si="2"/>
        <v>61000</v>
      </c>
      <c r="T40" s="11">
        <f t="shared" si="3"/>
        <v>8792.8000000000011</v>
      </c>
      <c r="U40" s="11">
        <f t="shared" si="4"/>
        <v>-11792.800000000001</v>
      </c>
      <c r="V40" s="11" t="e">
        <f t="shared" si="5"/>
        <v>#DIV/0!</v>
      </c>
      <c r="W40" s="11">
        <f t="shared" si="6"/>
        <v>-0.19332459016393444</v>
      </c>
      <c r="X40" s="11" t="s">
        <v>161</v>
      </c>
    </row>
    <row r="41" spans="1:24" s="11" customFormat="1" ht="16.8" thickTop="1" thickBot="1" x14ac:dyDescent="0.35">
      <c r="A41" s="11" t="s">
        <v>162</v>
      </c>
      <c r="B41" s="11" t="s">
        <v>163</v>
      </c>
      <c r="D41" s="12">
        <v>326094</v>
      </c>
      <c r="E41" s="11">
        <v>0.2</v>
      </c>
      <c r="F41" s="12"/>
      <c r="G41" s="13">
        <v>3.7900000000000003E-2</v>
      </c>
      <c r="H41" s="11">
        <v>3000</v>
      </c>
      <c r="I41" s="11">
        <v>745</v>
      </c>
      <c r="L41">
        <f t="shared" si="7"/>
        <v>0</v>
      </c>
      <c r="N41" s="11" t="s">
        <v>165</v>
      </c>
      <c r="P41" s="11">
        <v>3000</v>
      </c>
      <c r="R41" s="11">
        <f t="shared" si="1"/>
        <v>-0.91998012842922594</v>
      </c>
      <c r="S41" s="11">
        <f t="shared" si="2"/>
        <v>68218.8</v>
      </c>
      <c r="T41" s="11">
        <f t="shared" si="3"/>
        <v>9887.1700800000017</v>
      </c>
      <c r="U41" s="11">
        <f t="shared" si="4"/>
        <v>-12887.170080000002</v>
      </c>
      <c r="V41" s="11" t="e">
        <f t="shared" si="5"/>
        <v>#DIV/0!</v>
      </c>
      <c r="W41" s="11">
        <f t="shared" si="6"/>
        <v>-0.18890936340129116</v>
      </c>
      <c r="X41" s="11" t="s">
        <v>161</v>
      </c>
    </row>
    <row r="42" spans="1:24" s="8" customFormat="1" ht="15" thickTop="1" x14ac:dyDescent="0.3">
      <c r="A42" s="8" t="s">
        <v>166</v>
      </c>
      <c r="B42" s="8" t="s">
        <v>167</v>
      </c>
      <c r="D42" s="9">
        <v>287000</v>
      </c>
      <c r="E42" s="8">
        <v>0.2</v>
      </c>
      <c r="F42" s="9">
        <v>1671</v>
      </c>
      <c r="G42" s="14">
        <v>3.7900000000000003E-2</v>
      </c>
      <c r="H42" s="8">
        <v>3000</v>
      </c>
      <c r="I42" s="8">
        <v>445</v>
      </c>
      <c r="J42" s="8">
        <v>2200</v>
      </c>
      <c r="K42" s="8">
        <v>1850</v>
      </c>
      <c r="L42" s="8">
        <f t="shared" si="7"/>
        <v>529</v>
      </c>
      <c r="N42" s="8" t="s">
        <v>74</v>
      </c>
      <c r="P42" s="8">
        <v>3000</v>
      </c>
      <c r="R42" s="8">
        <f t="shared" si="1"/>
        <v>8.1533101045296164</v>
      </c>
      <c r="S42" s="8">
        <f t="shared" si="2"/>
        <v>60400</v>
      </c>
      <c r="T42" s="8">
        <f t="shared" si="3"/>
        <v>8701.84</v>
      </c>
      <c r="U42" s="8">
        <f t="shared" si="4"/>
        <v>14698.16</v>
      </c>
      <c r="V42" s="8">
        <f t="shared" si="5"/>
        <v>10.871212121212121</v>
      </c>
      <c r="W42" s="8">
        <f t="shared" si="6"/>
        <v>0.24334701986754967</v>
      </c>
      <c r="X42" s="8" t="s">
        <v>168</v>
      </c>
    </row>
    <row r="43" spans="1:24" s="8" customFormat="1" ht="14.4" x14ac:dyDescent="0.3">
      <c r="A43" s="8" t="s">
        <v>169</v>
      </c>
      <c r="B43" s="8" t="s">
        <v>170</v>
      </c>
      <c r="D43" s="9">
        <v>249990</v>
      </c>
      <c r="E43" s="8">
        <v>0.2</v>
      </c>
      <c r="F43" s="9">
        <v>1479</v>
      </c>
      <c r="G43" s="14">
        <v>3.7900000000000003E-2</v>
      </c>
      <c r="H43" s="8">
        <v>3000</v>
      </c>
      <c r="I43" s="8">
        <v>445</v>
      </c>
      <c r="J43" s="8">
        <v>2100</v>
      </c>
      <c r="K43" s="8">
        <v>1650</v>
      </c>
      <c r="L43" s="8">
        <f t="shared" si="7"/>
        <v>621</v>
      </c>
      <c r="N43" s="8" t="s">
        <v>74</v>
      </c>
      <c r="P43" s="8">
        <v>3000</v>
      </c>
      <c r="R43" s="8">
        <f t="shared" si="1"/>
        <v>8.8803552142085689</v>
      </c>
      <c r="S43" s="8">
        <f t="shared" si="2"/>
        <v>52998</v>
      </c>
      <c r="T43" s="8">
        <f t="shared" si="3"/>
        <v>7579.6968000000006</v>
      </c>
      <c r="U43" s="8">
        <f t="shared" si="4"/>
        <v>14620.303199999998</v>
      </c>
      <c r="V43" s="8">
        <f t="shared" si="5"/>
        <v>9.920238095238096</v>
      </c>
      <c r="W43" s="8">
        <f t="shared" si="6"/>
        <v>0.27586518736556093</v>
      </c>
      <c r="X43" s="8" t="s">
        <v>171</v>
      </c>
    </row>
    <row r="44" spans="1:24" s="8" customFormat="1" ht="14.4" x14ac:dyDescent="0.3">
      <c r="A44" s="8" t="s">
        <v>172</v>
      </c>
      <c r="B44" s="8" t="s">
        <v>173</v>
      </c>
      <c r="D44" s="9">
        <v>337432</v>
      </c>
      <c r="E44" s="8">
        <v>0.2</v>
      </c>
      <c r="F44" s="9">
        <v>2106</v>
      </c>
      <c r="G44" s="14">
        <v>3.7900000000000003E-2</v>
      </c>
      <c r="H44" s="8">
        <v>3000</v>
      </c>
      <c r="I44" s="8">
        <v>777</v>
      </c>
      <c r="J44" s="8">
        <v>2200</v>
      </c>
      <c r="L44" s="8">
        <f t="shared" si="7"/>
        <v>94</v>
      </c>
      <c r="N44" s="8" t="s">
        <v>174</v>
      </c>
      <c r="P44" s="8">
        <v>3000</v>
      </c>
      <c r="R44" s="8">
        <f t="shared" si="1"/>
        <v>6.9347305531188503</v>
      </c>
      <c r="S44" s="8">
        <f t="shared" si="2"/>
        <v>70486.400000000009</v>
      </c>
      <c r="T44" s="8">
        <f t="shared" si="3"/>
        <v>10230.938239999999</v>
      </c>
      <c r="U44" s="8">
        <f t="shared" si="4"/>
        <v>13169.061760000001</v>
      </c>
      <c r="V44" s="8">
        <f t="shared" si="5"/>
        <v>12.781515151515151</v>
      </c>
      <c r="W44" s="8">
        <f t="shared" si="6"/>
        <v>0.18683124347391836</v>
      </c>
      <c r="X44" s="8" t="s">
        <v>175</v>
      </c>
    </row>
    <row r="45" spans="1:24" s="8" customFormat="1" ht="14.4" x14ac:dyDescent="0.3">
      <c r="A45" s="8" t="s">
        <v>176</v>
      </c>
      <c r="B45" s="8" t="s">
        <v>177</v>
      </c>
      <c r="D45" s="9">
        <v>329998</v>
      </c>
      <c r="E45" s="8">
        <v>0.2</v>
      </c>
      <c r="F45" s="9">
        <v>1879</v>
      </c>
      <c r="G45" s="14">
        <v>3.7900000000000003E-2</v>
      </c>
      <c r="H45" s="8">
        <v>3000</v>
      </c>
      <c r="I45" s="8">
        <v>668</v>
      </c>
      <c r="J45" s="8">
        <v>2200</v>
      </c>
      <c r="K45" s="8">
        <v>1895</v>
      </c>
      <c r="L45" s="8">
        <f t="shared" si="7"/>
        <v>321</v>
      </c>
      <c r="N45" s="8" t="s">
        <v>178</v>
      </c>
      <c r="P45" s="8">
        <v>3000</v>
      </c>
      <c r="R45" s="8">
        <f t="shared" si="1"/>
        <v>7.0909520663761603</v>
      </c>
      <c r="S45" s="8">
        <f t="shared" si="2"/>
        <v>68999.600000000006</v>
      </c>
      <c r="T45" s="8">
        <f t="shared" si="3"/>
        <v>10005.539360000002</v>
      </c>
      <c r="U45" s="8">
        <f t="shared" si="4"/>
        <v>13394.460639999998</v>
      </c>
      <c r="V45" s="8">
        <f t="shared" si="5"/>
        <v>12.499924242424242</v>
      </c>
      <c r="W45" s="8">
        <f t="shared" si="6"/>
        <v>0.1941237433260482</v>
      </c>
    </row>
    <row r="46" spans="1:24" ht="16.2" x14ac:dyDescent="0.3">
      <c r="A46" t="s">
        <v>180</v>
      </c>
      <c r="B46" t="s">
        <v>179</v>
      </c>
      <c r="D46" s="6">
        <v>357068</v>
      </c>
      <c r="E46">
        <v>0.2</v>
      </c>
      <c r="F46" s="1">
        <v>2076</v>
      </c>
      <c r="G46" s="3">
        <v>3.7900000000000003E-2</v>
      </c>
      <c r="H46">
        <v>3000</v>
      </c>
      <c r="I46">
        <v>777</v>
      </c>
      <c r="L46">
        <f t="shared" si="7"/>
        <v>-2076</v>
      </c>
      <c r="N46" t="s">
        <v>181</v>
      </c>
      <c r="P46">
        <v>3000</v>
      </c>
      <c r="R46">
        <f t="shared" si="1"/>
        <v>-0.8401761009107509</v>
      </c>
      <c r="S46">
        <f t="shared" si="2"/>
        <v>74413.600000000006</v>
      </c>
      <c r="T46">
        <f t="shared" si="3"/>
        <v>10826.301760000002</v>
      </c>
      <c r="U46">
        <f t="shared" si="4"/>
        <v>-13826.301760000002</v>
      </c>
      <c r="V46" t="e">
        <f t="shared" si="5"/>
        <v>#DIV/0!</v>
      </c>
      <c r="W46">
        <f t="shared" si="6"/>
        <v>-0.1858034251803434</v>
      </c>
      <c r="X46" t="s">
        <v>182</v>
      </c>
    </row>
    <row r="47" spans="1:24" ht="16.2" x14ac:dyDescent="0.3">
      <c r="A47" t="s">
        <v>183</v>
      </c>
      <c r="B47" s="2" t="s">
        <v>184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185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186</v>
      </c>
    </row>
    <row r="48" spans="1:24" s="8" customFormat="1" ht="14.4" x14ac:dyDescent="0.3">
      <c r="A48" s="8" t="s">
        <v>188</v>
      </c>
      <c r="B48" s="8" t="s">
        <v>187</v>
      </c>
      <c r="D48" s="9">
        <v>384999</v>
      </c>
      <c r="E48" s="8">
        <v>0.2</v>
      </c>
      <c r="F48" s="9">
        <v>2218</v>
      </c>
      <c r="G48" s="14">
        <v>3.7900000000000003E-2</v>
      </c>
      <c r="H48" s="8">
        <v>3000</v>
      </c>
      <c r="I48" s="8">
        <v>745</v>
      </c>
      <c r="J48" s="8">
        <v>2300</v>
      </c>
      <c r="K48" s="8">
        <v>1950</v>
      </c>
      <c r="L48" s="8">
        <f t="shared" si="7"/>
        <v>82</v>
      </c>
      <c r="N48" s="8" t="s">
        <v>165</v>
      </c>
      <c r="P48" s="8">
        <v>3000</v>
      </c>
      <c r="R48" s="8">
        <f t="shared" si="1"/>
        <v>6.3896269860441199</v>
      </c>
      <c r="S48" s="8">
        <f t="shared" si="2"/>
        <v>79999.8</v>
      </c>
      <c r="T48" s="8">
        <f t="shared" si="3"/>
        <v>11673.169680000001</v>
      </c>
      <c r="U48" s="8">
        <f t="shared" si="4"/>
        <v>12926.830319999999</v>
      </c>
      <c r="V48" s="8">
        <f t="shared" si="5"/>
        <v>13.949239130434783</v>
      </c>
      <c r="W48" s="8">
        <f t="shared" si="6"/>
        <v>0.16158578296445739</v>
      </c>
      <c r="X48" s="8" t="s">
        <v>189</v>
      </c>
    </row>
    <row r="49" spans="1:26" s="8" customFormat="1" ht="14.4" x14ac:dyDescent="0.3">
      <c r="A49" s="8" t="s">
        <v>190</v>
      </c>
      <c r="B49" s="8" t="s">
        <v>191</v>
      </c>
      <c r="D49" s="9">
        <v>329950</v>
      </c>
      <c r="E49" s="8">
        <v>0.2</v>
      </c>
      <c r="F49" s="9">
        <v>1878</v>
      </c>
      <c r="G49" s="14">
        <v>3.7900000000000003E-2</v>
      </c>
      <c r="H49" s="8">
        <v>3000</v>
      </c>
      <c r="I49" s="8">
        <v>745</v>
      </c>
      <c r="J49" s="8">
        <v>2200</v>
      </c>
      <c r="K49" s="8">
        <v>2000</v>
      </c>
      <c r="L49" s="8">
        <f t="shared" si="7"/>
        <v>322</v>
      </c>
      <c r="N49" s="8" t="s">
        <v>165</v>
      </c>
      <c r="P49" s="8">
        <v>3000</v>
      </c>
      <c r="R49" s="8">
        <f t="shared" si="1"/>
        <v>7.0919836338839222</v>
      </c>
      <c r="S49" s="8">
        <f t="shared" si="2"/>
        <v>68990</v>
      </c>
      <c r="T49" s="8">
        <f t="shared" si="3"/>
        <v>10004.084000000001</v>
      </c>
      <c r="U49" s="8">
        <f t="shared" si="4"/>
        <v>13395.915999999999</v>
      </c>
      <c r="V49" s="8">
        <f t="shared" si="5"/>
        <v>12.498106060606061</v>
      </c>
      <c r="W49" s="8">
        <f t="shared" si="6"/>
        <v>0.19417185099289752</v>
      </c>
      <c r="X49" s="8" t="s">
        <v>192</v>
      </c>
    </row>
    <row r="50" spans="1:26" s="8" customFormat="1" ht="14.4" x14ac:dyDescent="0.3">
      <c r="A50" s="8" t="s">
        <v>195</v>
      </c>
      <c r="B50" s="8" t="s">
        <v>193</v>
      </c>
      <c r="D50" s="9">
        <v>272789</v>
      </c>
      <c r="E50" s="8">
        <v>0.2</v>
      </c>
      <c r="F50" s="9">
        <v>1611</v>
      </c>
      <c r="G50" s="14">
        <v>3.7900000000000003E-2</v>
      </c>
      <c r="H50" s="8">
        <v>3000</v>
      </c>
      <c r="I50" s="8">
        <v>777</v>
      </c>
      <c r="J50" s="8">
        <v>2250</v>
      </c>
      <c r="L50" s="8">
        <f t="shared" si="7"/>
        <v>639</v>
      </c>
      <c r="N50" s="8" t="s">
        <v>194</v>
      </c>
      <c r="P50" s="8">
        <v>3000</v>
      </c>
      <c r="R50" s="8">
        <f t="shared" si="1"/>
        <v>8.7980087173603039</v>
      </c>
      <c r="S50" s="8">
        <f t="shared" si="2"/>
        <v>57557.8</v>
      </c>
      <c r="T50" s="8">
        <f t="shared" si="3"/>
        <v>8270.962480000002</v>
      </c>
      <c r="U50" s="8">
        <f t="shared" si="4"/>
        <v>15729.037519999998</v>
      </c>
      <c r="V50" s="8">
        <f t="shared" si="5"/>
        <v>10.103296296296296</v>
      </c>
      <c r="W50" s="8">
        <f t="shared" si="6"/>
        <v>0.27327377905340366</v>
      </c>
      <c r="X50" s="8" t="s">
        <v>196</v>
      </c>
    </row>
    <row r="51" spans="1:26" ht="16.2" x14ac:dyDescent="0.3">
      <c r="D51" s="6"/>
      <c r="E51">
        <v>0.2</v>
      </c>
      <c r="F51" s="1"/>
      <c r="G51" s="3">
        <v>3.7900000000000003E-2</v>
      </c>
      <c r="H51">
        <v>3000</v>
      </c>
      <c r="L51">
        <f t="shared" si="7"/>
        <v>0</v>
      </c>
      <c r="P51">
        <v>3000</v>
      </c>
      <c r="R51" t="e">
        <f t="shared" si="1"/>
        <v>#DIV/0!</v>
      </c>
      <c r="S51">
        <f t="shared" si="2"/>
        <v>3000</v>
      </c>
      <c r="T51">
        <f t="shared" si="3"/>
        <v>0</v>
      </c>
      <c r="U51">
        <f t="shared" si="4"/>
        <v>-3000</v>
      </c>
      <c r="V51" t="e">
        <f t="shared" si="5"/>
        <v>#DIV/0!</v>
      </c>
      <c r="W51">
        <f t="shared" si="6"/>
        <v>-1</v>
      </c>
    </row>
    <row r="52" spans="1:26" ht="16.2" x14ac:dyDescent="0.3">
      <c r="D52" s="6"/>
      <c r="E52">
        <v>0.2</v>
      </c>
      <c r="F52" s="1"/>
      <c r="G52" s="3">
        <v>3.7900000000000003E-2</v>
      </c>
      <c r="H52">
        <v>3000</v>
      </c>
      <c r="L52">
        <f t="shared" si="7"/>
        <v>0</v>
      </c>
      <c r="P52">
        <v>3000</v>
      </c>
      <c r="R52" t="e">
        <f t="shared" si="1"/>
        <v>#DIV/0!</v>
      </c>
      <c r="S52">
        <f t="shared" si="2"/>
        <v>3000</v>
      </c>
      <c r="T52">
        <f t="shared" si="3"/>
        <v>0</v>
      </c>
      <c r="U52">
        <f t="shared" si="4"/>
        <v>-3000</v>
      </c>
      <c r="V52" t="e">
        <f t="shared" si="5"/>
        <v>#DIV/0!</v>
      </c>
      <c r="W52">
        <f t="shared" si="6"/>
        <v>-1</v>
      </c>
    </row>
    <row r="53" spans="1:26" ht="16.2" x14ac:dyDescent="0.3">
      <c r="D53" s="6"/>
      <c r="E53">
        <v>0.2</v>
      </c>
      <c r="F53" s="1"/>
      <c r="G53" s="3">
        <v>3.7900000000000003E-2</v>
      </c>
      <c r="H53">
        <v>3000</v>
      </c>
      <c r="L53">
        <f t="shared" si="7"/>
        <v>0</v>
      </c>
      <c r="P53">
        <v>3000</v>
      </c>
      <c r="R53" t="e">
        <f t="shared" si="1"/>
        <v>#DIV/0!</v>
      </c>
      <c r="S53">
        <f t="shared" si="2"/>
        <v>3000</v>
      </c>
      <c r="T53">
        <f t="shared" si="3"/>
        <v>0</v>
      </c>
      <c r="U53">
        <f t="shared" si="4"/>
        <v>-3000</v>
      </c>
      <c r="V53" t="e">
        <f t="shared" si="5"/>
        <v>#DIV/0!</v>
      </c>
      <c r="W53">
        <f t="shared" si="6"/>
        <v>-1</v>
      </c>
    </row>
    <row r="54" spans="1:26" ht="16.2" x14ac:dyDescent="0.3">
      <c r="D54" s="6"/>
      <c r="E54">
        <v>0.2</v>
      </c>
      <c r="F54" s="1"/>
      <c r="G54" s="3">
        <v>3.7900000000000003E-2</v>
      </c>
      <c r="H54">
        <v>3000</v>
      </c>
      <c r="L54">
        <f t="shared" si="7"/>
        <v>0</v>
      </c>
      <c r="P54">
        <v>3000</v>
      </c>
      <c r="R54" t="e">
        <f t="shared" si="1"/>
        <v>#DIV/0!</v>
      </c>
      <c r="S54">
        <f t="shared" si="2"/>
        <v>3000</v>
      </c>
      <c r="T54">
        <f t="shared" si="3"/>
        <v>0</v>
      </c>
      <c r="U54">
        <f t="shared" si="4"/>
        <v>-3000</v>
      </c>
      <c r="V54" t="e">
        <f t="shared" si="5"/>
        <v>#DIV/0!</v>
      </c>
      <c r="W54">
        <f t="shared" si="6"/>
        <v>-1</v>
      </c>
    </row>
    <row r="55" spans="1:26" ht="16.2" x14ac:dyDescent="0.3">
      <c r="D55" s="6"/>
      <c r="E55">
        <v>0.2</v>
      </c>
      <c r="F55" s="1"/>
      <c r="G55" s="3">
        <v>3.7900000000000003E-2</v>
      </c>
      <c r="H55">
        <v>3000</v>
      </c>
      <c r="L55">
        <f t="shared" si="7"/>
        <v>0</v>
      </c>
      <c r="P55">
        <v>3000</v>
      </c>
      <c r="R55" t="e">
        <f t="shared" si="1"/>
        <v>#DIV/0!</v>
      </c>
      <c r="S55">
        <f t="shared" si="2"/>
        <v>3000</v>
      </c>
      <c r="T55">
        <f t="shared" si="3"/>
        <v>0</v>
      </c>
      <c r="U55">
        <f t="shared" si="4"/>
        <v>-3000</v>
      </c>
      <c r="V55" t="e">
        <f t="shared" si="5"/>
        <v>#DIV/0!</v>
      </c>
      <c r="W55">
        <f t="shared" si="6"/>
        <v>-1</v>
      </c>
    </row>
    <row r="56" spans="1:26" ht="16.2" x14ac:dyDescent="0.3">
      <c r="D56" s="6"/>
      <c r="E56">
        <v>0.2</v>
      </c>
      <c r="F56" s="1"/>
      <c r="G56" s="3">
        <v>3.7900000000000003E-2</v>
      </c>
      <c r="H56">
        <v>3000</v>
      </c>
      <c r="L56">
        <f t="shared" si="7"/>
        <v>0</v>
      </c>
      <c r="P56">
        <v>3000</v>
      </c>
      <c r="R56" t="e">
        <f t="shared" si="1"/>
        <v>#DIV/0!</v>
      </c>
      <c r="S56">
        <f t="shared" si="2"/>
        <v>3000</v>
      </c>
      <c r="T56">
        <f t="shared" si="3"/>
        <v>0</v>
      </c>
      <c r="U56">
        <f t="shared" si="4"/>
        <v>-3000</v>
      </c>
      <c r="V56" t="e">
        <f t="shared" si="5"/>
        <v>#DIV/0!</v>
      </c>
      <c r="W56">
        <f t="shared" si="6"/>
        <v>-1</v>
      </c>
    </row>
    <row r="57" spans="1:26" ht="16.2" x14ac:dyDescent="0.3">
      <c r="D57" s="6"/>
      <c r="E57">
        <v>0.2</v>
      </c>
      <c r="F57" s="1"/>
      <c r="G57" s="3">
        <v>3.7900000000000003E-2</v>
      </c>
      <c r="H57">
        <v>3000</v>
      </c>
      <c r="L57">
        <f t="shared" si="7"/>
        <v>0</v>
      </c>
      <c r="P57">
        <v>3000</v>
      </c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6"/>
        <v>-1</v>
      </c>
    </row>
    <row r="58" spans="1:26" x14ac:dyDescent="0.3">
      <c r="E58">
        <v>0.2</v>
      </c>
      <c r="F58" s="1"/>
      <c r="G58" s="3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6" x14ac:dyDescent="0.3">
      <c r="E59">
        <v>0.2</v>
      </c>
      <c r="F59" s="1"/>
      <c r="G59" s="3">
        <v>3.7900000000000003E-2</v>
      </c>
      <c r="H59">
        <v>3000</v>
      </c>
      <c r="L59">
        <f t="shared" si="0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6" x14ac:dyDescent="0.3">
      <c r="E60">
        <v>0.2</v>
      </c>
      <c r="F60" s="1"/>
      <c r="G60" s="3">
        <v>3.7900000000000003E-2</v>
      </c>
      <c r="H60">
        <v>3000</v>
      </c>
      <c r="L60">
        <f t="shared" si="0"/>
        <v>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0</v>
      </c>
      <c r="V60" t="e">
        <f t="shared" si="5"/>
        <v>#DIV/0!</v>
      </c>
      <c r="W60">
        <f t="shared" si="6"/>
        <v>0</v>
      </c>
    </row>
    <row r="61" spans="1:26" s="8" customFormat="1" x14ac:dyDescent="0.3">
      <c r="A61" t="s">
        <v>20</v>
      </c>
      <c r="B61"/>
      <c r="C61"/>
      <c r="D61"/>
      <c r="E61">
        <v>0.2</v>
      </c>
      <c r="F61"/>
      <c r="G61" s="3">
        <v>3.7900000000000003E-2</v>
      </c>
      <c r="H61">
        <v>3000</v>
      </c>
      <c r="I61"/>
      <c r="J61"/>
      <c r="K61"/>
      <c r="L61">
        <f t="shared" si="0"/>
        <v>0</v>
      </c>
      <c r="M61"/>
      <c r="N61"/>
      <c r="O61"/>
      <c r="P61">
        <v>3000</v>
      </c>
      <c r="Q61"/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  <c r="X61"/>
      <c r="Y61"/>
      <c r="Z61"/>
    </row>
    <row r="62" spans="1:26" s="8" customFormat="1" x14ac:dyDescent="0.3">
      <c r="A62" s="8" t="s">
        <v>63</v>
      </c>
      <c r="C62" s="8" t="s">
        <v>19</v>
      </c>
      <c r="D62" s="9">
        <v>380000</v>
      </c>
      <c r="E62" s="8">
        <v>0.2</v>
      </c>
      <c r="F62" s="8">
        <v>2201</v>
      </c>
      <c r="G62" s="3">
        <v>3.7900000000000003E-2</v>
      </c>
      <c r="H62" s="8">
        <v>3000</v>
      </c>
      <c r="I62" s="8" t="s">
        <v>21</v>
      </c>
      <c r="J62" s="8">
        <v>2250</v>
      </c>
      <c r="L62">
        <f t="shared" si="0"/>
        <v>49</v>
      </c>
      <c r="N62" s="8" t="s">
        <v>22</v>
      </c>
      <c r="P62" s="8">
        <v>3000</v>
      </c>
      <c r="R62" s="8">
        <f t="shared" si="1"/>
        <v>6.3157894736842106</v>
      </c>
      <c r="S62" s="8">
        <f t="shared" si="2"/>
        <v>79000</v>
      </c>
      <c r="T62" s="8">
        <f t="shared" si="3"/>
        <v>11521.6</v>
      </c>
      <c r="U62">
        <f t="shared" si="4"/>
        <v>12478.4</v>
      </c>
      <c r="V62">
        <f t="shared" si="5"/>
        <v>14.074074074074074</v>
      </c>
      <c r="W62">
        <f t="shared" si="6"/>
        <v>0.15795443037974682</v>
      </c>
    </row>
    <row r="63" spans="1:26" x14ac:dyDescent="0.3">
      <c r="A63" t="s">
        <v>24</v>
      </c>
      <c r="C63" t="s">
        <v>25</v>
      </c>
      <c r="D63" s="1">
        <v>550000</v>
      </c>
      <c r="E63">
        <v>0.2</v>
      </c>
      <c r="F63">
        <v>3300</v>
      </c>
      <c r="G63" s="3">
        <v>3.7900000000000003E-2</v>
      </c>
      <c r="H63">
        <v>3000</v>
      </c>
      <c r="I63">
        <v>897</v>
      </c>
      <c r="J63">
        <v>2750</v>
      </c>
      <c r="L63">
        <f t="shared" si="0"/>
        <v>-550</v>
      </c>
      <c r="N63" t="s">
        <v>22</v>
      </c>
      <c r="P63">
        <v>3000</v>
      </c>
      <c r="R63">
        <f t="shared" si="1"/>
        <v>5.4545454545454541</v>
      </c>
      <c r="S63">
        <f t="shared" si="2"/>
        <v>113000</v>
      </c>
      <c r="T63">
        <f t="shared" si="3"/>
        <v>16676</v>
      </c>
      <c r="U63">
        <f t="shared" si="4"/>
        <v>13324</v>
      </c>
      <c r="V63">
        <f t="shared" si="5"/>
        <v>16.666666666666668</v>
      </c>
      <c r="W63">
        <f t="shared" si="6"/>
        <v>0.11791150442477875</v>
      </c>
    </row>
    <row r="64" spans="1:26" s="8" customFormat="1" x14ac:dyDescent="0.3">
      <c r="A64" t="s">
        <v>26</v>
      </c>
      <c r="B64"/>
      <c r="C64" t="s">
        <v>27</v>
      </c>
      <c r="D64" s="1">
        <v>509000</v>
      </c>
      <c r="E64">
        <v>0.2</v>
      </c>
      <c r="F64" s="1">
        <v>3186</v>
      </c>
      <c r="G64" s="3">
        <v>3.7900000000000003E-2</v>
      </c>
      <c r="H64">
        <v>3000</v>
      </c>
      <c r="I64" t="s">
        <v>28</v>
      </c>
      <c r="J64">
        <v>2850</v>
      </c>
      <c r="K64"/>
      <c r="L64">
        <f t="shared" si="0"/>
        <v>-336</v>
      </c>
      <c r="M64"/>
      <c r="N64" s="1">
        <v>3186</v>
      </c>
      <c r="O64" s="1"/>
      <c r="P64">
        <v>3000</v>
      </c>
      <c r="Q64"/>
      <c r="R64">
        <f t="shared" si="1"/>
        <v>6.129666011787819</v>
      </c>
      <c r="S64">
        <f t="shared" si="2"/>
        <v>104800</v>
      </c>
      <c r="T64">
        <f t="shared" si="3"/>
        <v>15432.880000000001</v>
      </c>
      <c r="U64">
        <f t="shared" si="4"/>
        <v>15767.119999999999</v>
      </c>
      <c r="V64">
        <f t="shared" si="5"/>
        <v>14.883040935672515</v>
      </c>
      <c r="W64">
        <f t="shared" si="6"/>
        <v>0.15044961832061068</v>
      </c>
      <c r="X64"/>
      <c r="Y64"/>
      <c r="Z64"/>
    </row>
    <row r="65" spans="1:26" s="8" customFormat="1" x14ac:dyDescent="0.3">
      <c r="A65" t="s">
        <v>30</v>
      </c>
      <c r="B65"/>
      <c r="C65" t="s">
        <v>29</v>
      </c>
      <c r="D65" s="1">
        <v>431775</v>
      </c>
      <c r="E65">
        <v>0.2</v>
      </c>
      <c r="F65" s="1">
        <v>2817</v>
      </c>
      <c r="G65" s="3">
        <v>3.7900000000000003E-2</v>
      </c>
      <c r="H65">
        <v>3000</v>
      </c>
      <c r="I65" t="s">
        <v>31</v>
      </c>
      <c r="J65">
        <v>2200</v>
      </c>
      <c r="K65"/>
      <c r="L65">
        <f t="shared" si="0"/>
        <v>-617</v>
      </c>
      <c r="M65"/>
      <c r="N65" t="s">
        <v>32</v>
      </c>
      <c r="O65"/>
      <c r="P65">
        <v>3000</v>
      </c>
      <c r="Q65"/>
      <c r="R65">
        <f t="shared" si="1"/>
        <v>5.419489317352788</v>
      </c>
      <c r="S65">
        <f t="shared" si="2"/>
        <v>89355</v>
      </c>
      <c r="T65">
        <f t="shared" si="3"/>
        <v>13091.418000000001</v>
      </c>
      <c r="U65">
        <f t="shared" si="4"/>
        <v>10308.581999999999</v>
      </c>
      <c r="V65">
        <f t="shared" si="5"/>
        <v>16.355113636363637</v>
      </c>
      <c r="W65">
        <f t="shared" si="6"/>
        <v>0.11536659392311564</v>
      </c>
      <c r="X65"/>
      <c r="Y65"/>
      <c r="Z65"/>
    </row>
    <row r="66" spans="1:26" x14ac:dyDescent="0.3">
      <c r="A66" t="s">
        <v>33</v>
      </c>
      <c r="C66" t="s">
        <v>34</v>
      </c>
      <c r="D66" s="1">
        <v>629000</v>
      </c>
      <c r="E66">
        <v>0.2</v>
      </c>
      <c r="F66" s="1">
        <v>3156</v>
      </c>
      <c r="G66" s="3">
        <v>3.7900000000000003E-2</v>
      </c>
      <c r="H66">
        <v>3000</v>
      </c>
      <c r="I66">
        <v>977</v>
      </c>
      <c r="J66">
        <v>2900</v>
      </c>
      <c r="L66">
        <f t="shared" ref="L66:L98" si="8">J66-F66</f>
        <v>-256</v>
      </c>
      <c r="N66" t="s">
        <v>18</v>
      </c>
      <c r="P66">
        <v>3000</v>
      </c>
      <c r="R66">
        <f t="shared" si="1"/>
        <v>5.0556438791732905</v>
      </c>
      <c r="S66">
        <f t="shared" si="2"/>
        <v>128800</v>
      </c>
      <c r="T66">
        <f t="shared" si="3"/>
        <v>19071.280000000002</v>
      </c>
      <c r="U66">
        <f t="shared" si="4"/>
        <v>12728.719999999998</v>
      </c>
      <c r="V66">
        <f t="shared" si="5"/>
        <v>18.074712643678161</v>
      </c>
      <c r="W66">
        <f t="shared" ref="W66:W107" si="9">U66/S66</f>
        <v>9.8825465838509291E-2</v>
      </c>
    </row>
    <row r="67" spans="1:26" s="8" customFormat="1" x14ac:dyDescent="0.3">
      <c r="A67"/>
      <c r="B67"/>
      <c r="C67" t="s">
        <v>35</v>
      </c>
      <c r="D67" s="1">
        <v>762613</v>
      </c>
      <c r="E67">
        <v>0.2</v>
      </c>
      <c r="F67" s="1">
        <v>5111</v>
      </c>
      <c r="G67" s="3">
        <v>3.7900000000000003E-2</v>
      </c>
      <c r="H67">
        <v>3000</v>
      </c>
      <c r="I67">
        <v>987</v>
      </c>
      <c r="J67">
        <v>3300</v>
      </c>
      <c r="K67"/>
      <c r="L67">
        <f t="shared" si="8"/>
        <v>-1811</v>
      </c>
      <c r="M67"/>
      <c r="N67" t="s">
        <v>36</v>
      </c>
      <c r="O67"/>
      <c r="P67">
        <v>3000</v>
      </c>
      <c r="Q67"/>
      <c r="R67">
        <f t="shared" si="1"/>
        <v>4.7992887611409722</v>
      </c>
      <c r="S67">
        <f t="shared" si="2"/>
        <v>155522.6</v>
      </c>
      <c r="T67">
        <f t="shared" si="3"/>
        <v>23122.426160000003</v>
      </c>
      <c r="U67">
        <f t="shared" si="4"/>
        <v>13477.573839999997</v>
      </c>
      <c r="V67">
        <f t="shared" si="5"/>
        <v>19.257904040404039</v>
      </c>
      <c r="W67">
        <f t="shared" si="9"/>
        <v>8.6659905634293641E-2</v>
      </c>
      <c r="X67"/>
      <c r="Y67"/>
      <c r="Z67"/>
    </row>
    <row r="68" spans="1:26" x14ac:dyDescent="0.3">
      <c r="A68" t="s">
        <v>55</v>
      </c>
      <c r="D68" s="1">
        <v>509000</v>
      </c>
      <c r="E68">
        <v>0.2</v>
      </c>
      <c r="F68" s="1">
        <v>3186</v>
      </c>
      <c r="G68" s="3">
        <v>3.7900000000000003E-2</v>
      </c>
      <c r="H68">
        <v>3000</v>
      </c>
      <c r="I68" t="s">
        <v>56</v>
      </c>
      <c r="J68" s="5">
        <v>2800</v>
      </c>
      <c r="K68">
        <v>2995</v>
      </c>
      <c r="L68">
        <f t="shared" si="8"/>
        <v>-386</v>
      </c>
      <c r="N68" s="4" t="s">
        <v>57</v>
      </c>
      <c r="O68" t="s">
        <v>58</v>
      </c>
      <c r="P68">
        <v>3000</v>
      </c>
      <c r="R68">
        <f>100*(12*J68-P68)/D68</f>
        <v>6.0117878192534384</v>
      </c>
      <c r="S68">
        <f>D68*E68+H68</f>
        <v>104800</v>
      </c>
      <c r="T68">
        <f>G68*(D68-D68*E68)</f>
        <v>15432.880000000001</v>
      </c>
      <c r="U68">
        <f>12*J68-P68-T68</f>
        <v>15167.119999999999</v>
      </c>
      <c r="V68">
        <f>D68/(12*J68)</f>
        <v>15.148809523809524</v>
      </c>
      <c r="W68">
        <f t="shared" si="9"/>
        <v>0.14472442748091602</v>
      </c>
    </row>
    <row r="69" spans="1:26" s="7" customFormat="1" ht="16.2" x14ac:dyDescent="0.3">
      <c r="A69" t="s">
        <v>24</v>
      </c>
      <c r="B69"/>
      <c r="C69" s="2" t="s">
        <v>59</v>
      </c>
      <c r="D69" s="6">
        <v>499196</v>
      </c>
      <c r="E69">
        <v>0.2</v>
      </c>
      <c r="F69" s="1">
        <v>3000</v>
      </c>
      <c r="G69" s="3">
        <v>3.7900000000000003E-2</v>
      </c>
      <c r="H69">
        <v>3000</v>
      </c>
      <c r="I69" t="s">
        <v>56</v>
      </c>
      <c r="J69" s="5">
        <v>2850</v>
      </c>
      <c r="K69" s="5">
        <v>2750</v>
      </c>
      <c r="L69">
        <f t="shared" si="8"/>
        <v>-150</v>
      </c>
      <c r="M69"/>
      <c r="N69" s="4" t="s">
        <v>57</v>
      </c>
      <c r="O69" t="s">
        <v>60</v>
      </c>
      <c r="P69">
        <v>3000</v>
      </c>
      <c r="Q69"/>
      <c r="R69">
        <f t="shared" si="1"/>
        <v>6.2500500805294914</v>
      </c>
      <c r="S69">
        <f t="shared" si="2"/>
        <v>102839.20000000001</v>
      </c>
      <c r="T69">
        <f t="shared" si="3"/>
        <v>15135.622720000001</v>
      </c>
      <c r="U69">
        <f t="shared" si="4"/>
        <v>16064.377279999999</v>
      </c>
      <c r="V69">
        <f t="shared" si="5"/>
        <v>14.596374269005848</v>
      </c>
      <c r="W69">
        <f t="shared" si="9"/>
        <v>0.15620869551688457</v>
      </c>
      <c r="X69"/>
      <c r="Y69"/>
      <c r="Z69"/>
    </row>
    <row r="70" spans="1:26" x14ac:dyDescent="0.3">
      <c r="E70">
        <v>0.2</v>
      </c>
      <c r="G70" s="3">
        <v>3.7900000000000003E-2</v>
      </c>
      <c r="H70">
        <v>3000</v>
      </c>
      <c r="L70">
        <f t="shared" si="8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9"/>
        <v>-1</v>
      </c>
    </row>
    <row r="71" spans="1:26" x14ac:dyDescent="0.3">
      <c r="E71">
        <v>0.2</v>
      </c>
      <c r="G71" s="3">
        <v>3.7900000000000003E-2</v>
      </c>
      <c r="H71">
        <v>3000</v>
      </c>
      <c r="L71">
        <f t="shared" si="8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9"/>
        <v>-1</v>
      </c>
    </row>
    <row r="72" spans="1:26" x14ac:dyDescent="0.3">
      <c r="E72">
        <v>0.2</v>
      </c>
      <c r="G72" s="3">
        <v>3.7900000000000003E-2</v>
      </c>
      <c r="H72">
        <v>3000</v>
      </c>
      <c r="L72">
        <f t="shared" si="8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9"/>
        <v>-1</v>
      </c>
    </row>
    <row r="73" spans="1:26" x14ac:dyDescent="0.3">
      <c r="E73">
        <v>0.2</v>
      </c>
      <c r="G73" s="3">
        <v>3.7900000000000003E-2</v>
      </c>
      <c r="H73">
        <v>3000</v>
      </c>
      <c r="L73">
        <f t="shared" si="8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9"/>
        <v>-1</v>
      </c>
    </row>
    <row r="74" spans="1:26" x14ac:dyDescent="0.3">
      <c r="E74">
        <v>0.2</v>
      </c>
      <c r="G74" s="3">
        <v>3.7900000000000003E-2</v>
      </c>
      <c r="H74">
        <v>3000</v>
      </c>
      <c r="L74">
        <f t="shared" si="8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9"/>
        <v>-1</v>
      </c>
    </row>
    <row r="75" spans="1:26" ht="16.2" thickBot="1" x14ac:dyDescent="0.35">
      <c r="E75">
        <v>0.2</v>
      </c>
      <c r="G75" s="3">
        <v>3.7900000000000003E-2</v>
      </c>
      <c r="H75">
        <v>3000</v>
      </c>
      <c r="L75">
        <f t="shared" si="8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9"/>
        <v>-1</v>
      </c>
    </row>
    <row r="76" spans="1:26" s="10" customFormat="1" ht="16.8" thickTop="1" thickBot="1" x14ac:dyDescent="0.35">
      <c r="A76"/>
      <c r="B76"/>
      <c r="C76"/>
      <c r="D76"/>
      <c r="E76">
        <v>0.2</v>
      </c>
      <c r="F76"/>
      <c r="G76" s="3">
        <v>3.7900000000000003E-2</v>
      </c>
      <c r="H76">
        <v>3000</v>
      </c>
      <c r="I76"/>
      <c r="J76"/>
      <c r="K76"/>
      <c r="L76">
        <f t="shared" si="8"/>
        <v>0</v>
      </c>
      <c r="M76"/>
      <c r="N76"/>
      <c r="O76"/>
      <c r="P76">
        <v>3000</v>
      </c>
      <c r="Q76"/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9"/>
        <v>-1</v>
      </c>
      <c r="X76"/>
      <c r="Y76"/>
      <c r="Z76"/>
    </row>
    <row r="77" spans="1:26" s="8" customFormat="1" ht="16.2" thickTop="1" x14ac:dyDescent="0.3">
      <c r="A77"/>
      <c r="B77"/>
      <c r="C77"/>
      <c r="D77"/>
      <c r="E77">
        <v>0.2</v>
      </c>
      <c r="F77"/>
      <c r="G77" s="3">
        <v>3.7900000000000003E-2</v>
      </c>
      <c r="H77">
        <v>3000</v>
      </c>
      <c r="I77"/>
      <c r="J77"/>
      <c r="K77"/>
      <c r="L77">
        <f t="shared" si="8"/>
        <v>0</v>
      </c>
      <c r="M77"/>
      <c r="N77"/>
      <c r="O77"/>
      <c r="P77">
        <v>3000</v>
      </c>
      <c r="Q77"/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9"/>
        <v>-1</v>
      </c>
      <c r="X77"/>
      <c r="Y77"/>
      <c r="Z77"/>
    </row>
    <row r="78" spans="1:26" x14ac:dyDescent="0.3">
      <c r="E78">
        <v>0.2</v>
      </c>
      <c r="G78" s="3">
        <v>3.7900000000000003E-2</v>
      </c>
      <c r="H78">
        <v>3000</v>
      </c>
      <c r="L78">
        <f t="shared" si="8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9"/>
        <v>-1</v>
      </c>
    </row>
    <row r="79" spans="1:26" s="4" customFormat="1" x14ac:dyDescent="0.3">
      <c r="A79"/>
      <c r="B79"/>
      <c r="C79"/>
      <c r="D79"/>
      <c r="E79">
        <v>0.2</v>
      </c>
      <c r="F79"/>
      <c r="G79" s="3">
        <v>3.7900000000000003E-2</v>
      </c>
      <c r="H79">
        <v>3000</v>
      </c>
      <c r="I79"/>
      <c r="J79"/>
      <c r="K79"/>
      <c r="L79">
        <f t="shared" si="8"/>
        <v>0</v>
      </c>
      <c r="M79"/>
      <c r="N79"/>
      <c r="O79"/>
      <c r="P79">
        <v>3000</v>
      </c>
      <c r="Q79"/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-3000</v>
      </c>
      <c r="V79" t="e">
        <f t="shared" si="5"/>
        <v>#DIV/0!</v>
      </c>
      <c r="W79">
        <f t="shared" si="9"/>
        <v>-1</v>
      </c>
      <c r="X79"/>
      <c r="Y79"/>
      <c r="Z79"/>
    </row>
    <row r="80" spans="1:26" s="4" customFormat="1" x14ac:dyDescent="0.3">
      <c r="A80"/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8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9"/>
        <v>-1</v>
      </c>
      <c r="X80"/>
      <c r="Y80"/>
      <c r="Z80"/>
    </row>
    <row r="81" spans="1:26" s="4" customFormat="1" x14ac:dyDescent="0.3">
      <c r="A81"/>
      <c r="B81"/>
      <c r="C81"/>
      <c r="D81"/>
      <c r="E81">
        <v>0.2</v>
      </c>
      <c r="F81"/>
      <c r="G81" s="3">
        <v>3.7900000000000003E-2</v>
      </c>
      <c r="H81">
        <v>3000</v>
      </c>
      <c r="I81"/>
      <c r="J81"/>
      <c r="K81"/>
      <c r="L81">
        <f t="shared" si="8"/>
        <v>0</v>
      </c>
      <c r="M81"/>
      <c r="N81"/>
      <c r="O81"/>
      <c r="P81">
        <v>3000</v>
      </c>
      <c r="Q81"/>
      <c r="R81" t="e">
        <f t="shared" si="1"/>
        <v>#DIV/0!</v>
      </c>
      <c r="S81">
        <f t="shared" si="2"/>
        <v>3000</v>
      </c>
      <c r="T81">
        <f t="shared" si="3"/>
        <v>0</v>
      </c>
      <c r="U81">
        <f t="shared" si="4"/>
        <v>-3000</v>
      </c>
      <c r="V81" t="e">
        <f t="shared" si="5"/>
        <v>#DIV/0!</v>
      </c>
      <c r="W81">
        <f t="shared" si="9"/>
        <v>-1</v>
      </c>
      <c r="X81"/>
      <c r="Y81"/>
      <c r="Z81"/>
    </row>
    <row r="82" spans="1:26" s="4" customFormat="1" x14ac:dyDescent="0.3">
      <c r="A82"/>
      <c r="B82"/>
      <c r="C82"/>
      <c r="D82"/>
      <c r="E82">
        <v>0.2</v>
      </c>
      <c r="F82"/>
      <c r="G82" s="3">
        <v>3.7900000000000003E-2</v>
      </c>
      <c r="H82">
        <v>3000</v>
      </c>
      <c r="I82"/>
      <c r="J82"/>
      <c r="K82"/>
      <c r="L82">
        <f t="shared" si="8"/>
        <v>0</v>
      </c>
      <c r="M82"/>
      <c r="N82"/>
      <c r="O82"/>
      <c r="P82">
        <v>3000</v>
      </c>
      <c r="Q82"/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9"/>
        <v>-1</v>
      </c>
      <c r="X82"/>
      <c r="Y82"/>
      <c r="Z82"/>
    </row>
    <row r="83" spans="1:26" s="4" customFormat="1" x14ac:dyDescent="0.3">
      <c r="A83"/>
      <c r="B83"/>
      <c r="C83"/>
      <c r="D83"/>
      <c r="E83">
        <v>0.2</v>
      </c>
      <c r="F83"/>
      <c r="G83" s="3">
        <v>3.7900000000000003E-2</v>
      </c>
      <c r="H83">
        <v>3000</v>
      </c>
      <c r="I83"/>
      <c r="J83"/>
      <c r="K83"/>
      <c r="L83">
        <f t="shared" si="8"/>
        <v>0</v>
      </c>
      <c r="M83"/>
      <c r="N83"/>
      <c r="O83"/>
      <c r="P83">
        <v>3000</v>
      </c>
      <c r="Q83"/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9"/>
        <v>-1</v>
      </c>
      <c r="X83"/>
      <c r="Y83"/>
      <c r="Z83"/>
    </row>
    <row r="84" spans="1:26" x14ac:dyDescent="0.3">
      <c r="E84">
        <v>0.2</v>
      </c>
      <c r="G84" s="3">
        <v>3.7900000000000003E-2</v>
      </c>
      <c r="H84">
        <v>3000</v>
      </c>
      <c r="L84">
        <f t="shared" si="8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9"/>
        <v>-1</v>
      </c>
    </row>
    <row r="85" spans="1:26" x14ac:dyDescent="0.3">
      <c r="E85">
        <v>0.2</v>
      </c>
      <c r="G85" s="3">
        <v>3.7900000000000003E-2</v>
      </c>
      <c r="H85">
        <v>3000</v>
      </c>
      <c r="L85">
        <f t="shared" si="8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9"/>
        <v>-1</v>
      </c>
    </row>
    <row r="86" spans="1:26" x14ac:dyDescent="0.3">
      <c r="E86">
        <v>0.2</v>
      </c>
      <c r="G86" s="3">
        <v>3.7900000000000003E-2</v>
      </c>
      <c r="H86">
        <v>3000</v>
      </c>
      <c r="L86">
        <f t="shared" si="8"/>
        <v>0</v>
      </c>
      <c r="P86">
        <v>3000</v>
      </c>
      <c r="R86" t="e">
        <f t="shared" si="1"/>
        <v>#DIV/0!</v>
      </c>
      <c r="S86">
        <f t="shared" si="2"/>
        <v>3000</v>
      </c>
      <c r="T86">
        <f t="shared" si="3"/>
        <v>0</v>
      </c>
      <c r="U86">
        <f t="shared" si="4"/>
        <v>-3000</v>
      </c>
      <c r="V86" t="e">
        <f t="shared" si="5"/>
        <v>#DIV/0!</v>
      </c>
      <c r="W86">
        <f t="shared" si="9"/>
        <v>-1</v>
      </c>
    </row>
    <row r="87" spans="1:26" x14ac:dyDescent="0.3">
      <c r="E87">
        <v>0.2</v>
      </c>
      <c r="G87" s="3">
        <v>3.7900000000000003E-2</v>
      </c>
      <c r="H87">
        <v>3000</v>
      </c>
      <c r="L87">
        <f t="shared" si="8"/>
        <v>0</v>
      </c>
      <c r="P87">
        <v>3000</v>
      </c>
      <c r="R87" t="e">
        <f t="shared" si="1"/>
        <v>#DIV/0!</v>
      </c>
      <c r="S87">
        <f t="shared" si="2"/>
        <v>3000</v>
      </c>
      <c r="T87">
        <f t="shared" si="3"/>
        <v>0</v>
      </c>
      <c r="U87">
        <f t="shared" si="4"/>
        <v>-3000</v>
      </c>
      <c r="V87" t="e">
        <f t="shared" si="5"/>
        <v>#DIV/0!</v>
      </c>
      <c r="W87">
        <f t="shared" si="9"/>
        <v>-1</v>
      </c>
    </row>
    <row r="88" spans="1:26" s="8" customFormat="1" x14ac:dyDescent="0.3">
      <c r="A88"/>
      <c r="B88"/>
      <c r="C88"/>
      <c r="D88"/>
      <c r="E88">
        <v>0.2</v>
      </c>
      <c r="F88"/>
      <c r="G88" s="3">
        <v>3.7900000000000003E-2</v>
      </c>
      <c r="H88">
        <v>3000</v>
      </c>
      <c r="I88"/>
      <c r="J88"/>
      <c r="K88"/>
      <c r="L88">
        <f t="shared" si="8"/>
        <v>0</v>
      </c>
      <c r="M88"/>
      <c r="N88"/>
      <c r="O88"/>
      <c r="P88">
        <v>3000</v>
      </c>
      <c r="Q88"/>
      <c r="R88" t="e">
        <f t="shared" si="1"/>
        <v>#DIV/0!</v>
      </c>
      <c r="S88">
        <f t="shared" si="2"/>
        <v>3000</v>
      </c>
      <c r="T88">
        <f t="shared" si="3"/>
        <v>0</v>
      </c>
      <c r="U88">
        <f t="shared" si="4"/>
        <v>-3000</v>
      </c>
      <c r="V88" t="e">
        <f t="shared" si="5"/>
        <v>#DIV/0!</v>
      </c>
      <c r="W88">
        <f t="shared" si="9"/>
        <v>-1</v>
      </c>
      <c r="X88"/>
      <c r="Y88"/>
      <c r="Z88"/>
    </row>
    <row r="89" spans="1:26" s="8" customFormat="1" x14ac:dyDescent="0.3">
      <c r="A89"/>
      <c r="B89"/>
      <c r="C89"/>
      <c r="D89"/>
      <c r="E89">
        <v>0.2</v>
      </c>
      <c r="F89"/>
      <c r="G89" s="3">
        <v>3.7900000000000003E-2</v>
      </c>
      <c r="H89">
        <v>3000</v>
      </c>
      <c r="I89"/>
      <c r="J89"/>
      <c r="K89"/>
      <c r="L89">
        <f t="shared" si="8"/>
        <v>0</v>
      </c>
      <c r="M89"/>
      <c r="N89"/>
      <c r="O89"/>
      <c r="P89">
        <v>3000</v>
      </c>
      <c r="Q89"/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  <c r="X89"/>
      <c r="Y89"/>
      <c r="Z89"/>
    </row>
    <row r="90" spans="1:26" x14ac:dyDescent="0.3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3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3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3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x14ac:dyDescent="0.3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x14ac:dyDescent="0.3">
      <c r="E95">
        <v>0.2</v>
      </c>
      <c r="H95">
        <v>3000</v>
      </c>
      <c r="L95">
        <f t="shared" si="8"/>
        <v>0</v>
      </c>
      <c r="P95">
        <v>3000</v>
      </c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</row>
    <row r="96" spans="1:26" x14ac:dyDescent="0.3">
      <c r="E96">
        <v>0.2</v>
      </c>
      <c r="H96">
        <v>3000</v>
      </c>
      <c r="L96">
        <f t="shared" si="8"/>
        <v>0</v>
      </c>
      <c r="P96">
        <v>3000</v>
      </c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</row>
    <row r="97" spans="1:26" x14ac:dyDescent="0.3">
      <c r="E97">
        <v>0.2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x14ac:dyDescent="0.3">
      <c r="E98">
        <v>0.2</v>
      </c>
      <c r="H98">
        <v>3000</v>
      </c>
      <c r="L98">
        <f t="shared" si="8"/>
        <v>0</v>
      </c>
      <c r="P98">
        <v>3000</v>
      </c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</row>
    <row r="99" spans="1:26" x14ac:dyDescent="0.3">
      <c r="H99">
        <v>3000</v>
      </c>
      <c r="P99">
        <v>3000</v>
      </c>
      <c r="R99" t="e">
        <f t="shared" ref="R99:R109" si="10">100*(12*J99-P99)/D99</f>
        <v>#DIV/0!</v>
      </c>
      <c r="S99">
        <f t="shared" ref="S99:S109" si="11">D99*E99+H99</f>
        <v>3000</v>
      </c>
      <c r="T99">
        <f t="shared" ref="T99:T107" si="12">G99*(D99-D99*E99)</f>
        <v>0</v>
      </c>
      <c r="U99">
        <f t="shared" ref="U99:U107" si="13">12*J99-P99-T99</f>
        <v>-3000</v>
      </c>
      <c r="V99" t="e">
        <f t="shared" ref="V99:V107" si="14">D99/(12*J99)</f>
        <v>#DIV/0!</v>
      </c>
      <c r="W99">
        <f t="shared" si="9"/>
        <v>-1</v>
      </c>
    </row>
    <row r="100" spans="1:26" x14ac:dyDescent="0.3">
      <c r="H100">
        <v>3000</v>
      </c>
      <c r="P100">
        <v>3000</v>
      </c>
      <c r="R100" t="e">
        <f t="shared" si="10"/>
        <v>#DIV/0!</v>
      </c>
      <c r="S100">
        <f t="shared" si="11"/>
        <v>3000</v>
      </c>
      <c r="T100">
        <f t="shared" si="12"/>
        <v>0</v>
      </c>
      <c r="U100">
        <f t="shared" si="13"/>
        <v>-3000</v>
      </c>
      <c r="V100" t="e">
        <f t="shared" si="14"/>
        <v>#DIV/0!</v>
      </c>
      <c r="W100">
        <f t="shared" si="9"/>
        <v>-1</v>
      </c>
    </row>
    <row r="101" spans="1:26" x14ac:dyDescent="0.3">
      <c r="H101">
        <v>3000</v>
      </c>
      <c r="P101">
        <v>3000</v>
      </c>
      <c r="R101" t="e">
        <f t="shared" si="10"/>
        <v>#DIV/0!</v>
      </c>
      <c r="S101">
        <f t="shared" si="11"/>
        <v>3000</v>
      </c>
      <c r="T101">
        <f t="shared" si="12"/>
        <v>0</v>
      </c>
      <c r="U101">
        <f t="shared" si="13"/>
        <v>-3000</v>
      </c>
      <c r="V101" t="e">
        <f t="shared" si="14"/>
        <v>#DIV/0!</v>
      </c>
      <c r="W101">
        <f t="shared" si="9"/>
        <v>-1</v>
      </c>
    </row>
    <row r="102" spans="1:26" x14ac:dyDescent="0.3">
      <c r="H102">
        <v>3000</v>
      </c>
      <c r="P102">
        <v>3000</v>
      </c>
      <c r="R102" t="e">
        <f t="shared" si="10"/>
        <v>#DIV/0!</v>
      </c>
      <c r="S102">
        <f t="shared" si="11"/>
        <v>3000</v>
      </c>
      <c r="T102">
        <f t="shared" si="12"/>
        <v>0</v>
      </c>
      <c r="U102">
        <f t="shared" si="13"/>
        <v>-3000</v>
      </c>
      <c r="V102" t="e">
        <f t="shared" si="14"/>
        <v>#DIV/0!</v>
      </c>
      <c r="W102">
        <f t="shared" si="9"/>
        <v>-1</v>
      </c>
    </row>
    <row r="103" spans="1:26" x14ac:dyDescent="0.3">
      <c r="H103">
        <v>3000</v>
      </c>
      <c r="P103">
        <v>3000</v>
      </c>
      <c r="R103" t="e">
        <f t="shared" si="10"/>
        <v>#DIV/0!</v>
      </c>
      <c r="S103">
        <f t="shared" si="11"/>
        <v>3000</v>
      </c>
      <c r="T103">
        <f t="shared" si="12"/>
        <v>0</v>
      </c>
      <c r="U103">
        <f t="shared" si="13"/>
        <v>-3000</v>
      </c>
      <c r="V103" t="e">
        <f t="shared" si="14"/>
        <v>#DIV/0!</v>
      </c>
      <c r="W103">
        <f t="shared" si="9"/>
        <v>-1</v>
      </c>
    </row>
    <row r="104" spans="1:26" x14ac:dyDescent="0.3">
      <c r="H104">
        <v>3000</v>
      </c>
      <c r="P104">
        <v>3000</v>
      </c>
      <c r="R104" t="e">
        <f t="shared" si="10"/>
        <v>#DIV/0!</v>
      </c>
      <c r="S104">
        <f t="shared" si="11"/>
        <v>3000</v>
      </c>
      <c r="T104">
        <f t="shared" si="12"/>
        <v>0</v>
      </c>
      <c r="U104">
        <f t="shared" si="13"/>
        <v>-3000</v>
      </c>
      <c r="V104" t="e">
        <f t="shared" si="14"/>
        <v>#DIV/0!</v>
      </c>
      <c r="W104">
        <f t="shared" si="9"/>
        <v>-1</v>
      </c>
    </row>
    <row r="105" spans="1:26" x14ac:dyDescent="0.3">
      <c r="H105">
        <v>3000</v>
      </c>
      <c r="P105">
        <v>3000</v>
      </c>
      <c r="R105" t="e">
        <f t="shared" si="10"/>
        <v>#DIV/0!</v>
      </c>
      <c r="S105">
        <f t="shared" si="11"/>
        <v>3000</v>
      </c>
      <c r="T105">
        <f t="shared" si="12"/>
        <v>0</v>
      </c>
      <c r="U105">
        <f t="shared" si="13"/>
        <v>-3000</v>
      </c>
      <c r="V105" t="e">
        <f t="shared" si="14"/>
        <v>#DIV/0!</v>
      </c>
      <c r="W105">
        <f t="shared" si="9"/>
        <v>-1</v>
      </c>
    </row>
    <row r="106" spans="1:26" x14ac:dyDescent="0.3">
      <c r="H106">
        <v>3000</v>
      </c>
      <c r="P106">
        <v>3000</v>
      </c>
      <c r="R106" t="e">
        <f t="shared" si="10"/>
        <v>#DIV/0!</v>
      </c>
      <c r="S106">
        <f t="shared" si="11"/>
        <v>3000</v>
      </c>
      <c r="T106">
        <f t="shared" si="12"/>
        <v>0</v>
      </c>
      <c r="U106">
        <f t="shared" si="13"/>
        <v>-3000</v>
      </c>
      <c r="V106" t="e">
        <f t="shared" si="14"/>
        <v>#DIV/0!</v>
      </c>
      <c r="W106">
        <f t="shared" si="9"/>
        <v>-1</v>
      </c>
    </row>
    <row r="107" spans="1:26" x14ac:dyDescent="0.3">
      <c r="P107">
        <v>3000</v>
      </c>
      <c r="R107" t="e">
        <f t="shared" si="10"/>
        <v>#DIV/0!</v>
      </c>
      <c r="S107">
        <f t="shared" si="11"/>
        <v>0</v>
      </c>
      <c r="T107">
        <f t="shared" si="12"/>
        <v>0</v>
      </c>
      <c r="U107">
        <f t="shared" si="13"/>
        <v>-3000</v>
      </c>
      <c r="V107" t="e">
        <f t="shared" si="14"/>
        <v>#DIV/0!</v>
      </c>
      <c r="W107" t="e">
        <f t="shared" si="9"/>
        <v>#DIV/0!</v>
      </c>
    </row>
    <row r="108" spans="1:26" x14ac:dyDescent="0.3">
      <c r="P108">
        <v>3000</v>
      </c>
      <c r="R108" t="e">
        <f t="shared" si="10"/>
        <v>#DIV/0!</v>
      </c>
      <c r="S108">
        <f t="shared" si="11"/>
        <v>0</v>
      </c>
    </row>
    <row r="109" spans="1:26" x14ac:dyDescent="0.3">
      <c r="P109">
        <v>3000</v>
      </c>
      <c r="R109" t="e">
        <f t="shared" si="10"/>
        <v>#DIV/0!</v>
      </c>
      <c r="S109">
        <f t="shared" si="11"/>
        <v>0</v>
      </c>
    </row>
    <row r="110" spans="1:26" s="8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>
        <v>3000</v>
      </c>
      <c r="Q110"/>
      <c r="R110"/>
      <c r="S110"/>
      <c r="T110"/>
      <c r="U110"/>
      <c r="V110"/>
      <c r="W110"/>
      <c r="X110"/>
      <c r="Y110"/>
      <c r="Z110"/>
    </row>
  </sheetData>
  <hyperlinks>
    <hyperlink ref="C69" r:id="rId1" location="redfin-estimate" xr:uid="{00000000-0004-0000-0000-000000000000}"/>
    <hyperlink ref="C62" r:id="rId2" location="schools" xr:uid="{00000000-0004-0000-0000-000001000000}"/>
    <hyperlink ref="C8" r:id="rId3" xr:uid="{00000000-0004-0000-0000-000002000000}"/>
    <hyperlink ref="B12" r:id="rId4" xr:uid="{00000000-0004-0000-0000-000003000000}"/>
    <hyperlink ref="B13" r:id="rId5" xr:uid="{00000000-0004-0000-0000-000004000000}"/>
    <hyperlink ref="B15" r:id="rId6" xr:uid="{00000000-0004-0000-0000-000005000000}"/>
    <hyperlink ref="B14" r:id="rId7" xr:uid="{00000000-0004-0000-0000-000006000000}"/>
    <hyperlink ref="B33" r:id="rId8" xr:uid="{6AD50C20-CA1A-4708-97EB-A5388C20E5B0}"/>
    <hyperlink ref="C7" r:id="rId9" location="schools" xr:uid="{B2DE8490-6762-428B-86E4-6F471CF5E3BB}"/>
    <hyperlink ref="C9" r:id="rId10" xr:uid="{ABE9E519-8CA4-484A-9A4F-63C5307D1314}"/>
    <hyperlink ref="C10" r:id="rId11" xr:uid="{781DC502-89A8-4463-9926-B03B9812A4F8}"/>
    <hyperlink ref="B19" r:id="rId12" xr:uid="{D3BFD304-0922-4FA3-A160-2E8D70A51DED}"/>
    <hyperlink ref="B20" r:id="rId13" xr:uid="{820B49B8-2145-4A9F-9C66-487874662416}"/>
    <hyperlink ref="B21" r:id="rId14" xr:uid="{0878632F-7EB5-4A37-9532-2F08EDC804D0}"/>
    <hyperlink ref="B22" r:id="rId15" xr:uid="{802651A0-5C74-4C5D-9712-1C8545C05F6D}"/>
    <hyperlink ref="B23" r:id="rId16" xr:uid="{573595E8-D2B3-41BD-B0B8-FDA30F2C980C}"/>
    <hyperlink ref="B25" r:id="rId17" xr:uid="{59FD9705-F261-4339-B0B5-0E592FEA7D5D}"/>
    <hyperlink ref="B26" r:id="rId18" xr:uid="{94E5394E-06C9-487D-B254-BB67FE79330C}"/>
    <hyperlink ref="B28" r:id="rId19" xr:uid="{B87C018E-36A5-42A0-A8F0-50A0A836D82E}"/>
    <hyperlink ref="B30" r:id="rId20" xr:uid="{04A55803-A1FB-408F-B487-4D7AA5BF41A6}"/>
    <hyperlink ref="B31" r:id="rId21" xr:uid="{27DCDCA6-735D-43C4-88D0-0596B28E93BC}"/>
    <hyperlink ref="B32" r:id="rId22" xr:uid="{0113A066-BA1C-4F5F-A149-DCD6358FBFBB}"/>
    <hyperlink ref="B34" r:id="rId23" xr:uid="{E4F2DE9B-7BBA-4E92-8AE7-78FF2853D92F}"/>
    <hyperlink ref="B35" r:id="rId24" xr:uid="{C84DB696-DC1A-4F68-B13E-83D8F2A7CDB3}"/>
    <hyperlink ref="B36" r:id="rId25" xr:uid="{B1C3D20D-B77D-4C32-B5AB-7CCE3B915D79}"/>
    <hyperlink ref="B37" r:id="rId26" xr:uid="{A185F88C-F927-4F7F-BAA6-A0D6AAEB3038}"/>
    <hyperlink ref="B38" r:id="rId27" xr:uid="{B14432D6-C2D4-48A1-A01E-FF52087D17F0}"/>
    <hyperlink ref="B39" r:id="rId28" xr:uid="{50E4C392-1BEA-4D9A-8F59-BEA5F4620B29}"/>
    <hyperlink ref="B42" r:id="rId29" xr:uid="{06261C52-0A6B-4764-A9A5-E2CA9162825E}"/>
    <hyperlink ref="B43" r:id="rId30" xr:uid="{4F04CD1B-58CC-4442-8C34-9505CC617BD3}"/>
    <hyperlink ref="B44" r:id="rId31" xr:uid="{C7D86C84-8A85-468D-8262-95E1955B7D7B}"/>
    <hyperlink ref="B45" r:id="rId32" xr:uid="{FA700C57-E672-452E-8752-B07749F8FD00}"/>
    <hyperlink ref="B47" r:id="rId33" xr:uid="{6A143581-1940-4307-BCB2-6B6881711305}"/>
    <hyperlink ref="B48" r:id="rId34" xr:uid="{CBC8F348-1D2D-4141-9506-3BC94CB3C42E}"/>
    <hyperlink ref="B49" r:id="rId35" xr:uid="{99BE475B-B4C9-44E9-9982-6E31366B81AD}"/>
    <hyperlink ref="B50" r:id="rId36" xr:uid="{ACAA3C3A-AD19-4287-BC78-D87D6D311858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2018-02-01T10:00:23Z</dcterms:modified>
</cp:coreProperties>
</file>