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E:\github\property\"/>
    </mc:Choice>
  </mc:AlternateContent>
  <bookViews>
    <workbookView xWindow="0" yWindow="456" windowWidth="33600" windowHeight="1890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W51" i="1"/>
  <c r="W52" i="1"/>
  <c r="W53" i="1"/>
  <c r="W54" i="1"/>
  <c r="W55" i="1"/>
  <c r="W56" i="1"/>
  <c r="W57" i="1"/>
  <c r="W58" i="1"/>
  <c r="W59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U51" i="1"/>
  <c r="U52" i="1"/>
  <c r="U53" i="1"/>
  <c r="U54" i="1"/>
  <c r="U55" i="1"/>
  <c r="U56" i="1"/>
  <c r="U57" i="1"/>
  <c r="U58" i="1"/>
  <c r="T51" i="1"/>
  <c r="T52" i="1"/>
  <c r="T53" i="1"/>
  <c r="T54" i="1"/>
  <c r="T55" i="1"/>
  <c r="T56" i="1"/>
  <c r="T57" i="1"/>
  <c r="T58" i="1"/>
  <c r="S51" i="1"/>
  <c r="S52" i="1"/>
  <c r="S53" i="1"/>
  <c r="S54" i="1"/>
  <c r="S55" i="1"/>
  <c r="S56" i="1"/>
  <c r="S57" i="1"/>
  <c r="S58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L39" i="1"/>
  <c r="L38" i="1"/>
  <c r="L37" i="1"/>
  <c r="L36" i="1"/>
  <c r="T31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59" i="1"/>
  <c r="V60" i="1"/>
  <c r="T59" i="1"/>
  <c r="S59" i="1"/>
  <c r="S6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L59" i="1"/>
  <c r="U59" i="1"/>
  <c r="L60" i="1"/>
  <c r="R60" i="1"/>
  <c r="T60" i="1"/>
  <c r="U60" i="1"/>
  <c r="W60" i="1"/>
  <c r="L61" i="1"/>
  <c r="R61" i="1"/>
  <c r="S61" i="1"/>
  <c r="T61" i="1"/>
  <c r="U61" i="1"/>
  <c r="V61" i="1"/>
  <c r="W61" i="1"/>
  <c r="L35" i="1"/>
  <c r="R17" i="1"/>
  <c r="R18" i="1"/>
  <c r="R19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2" i="1"/>
  <c r="L63" i="1"/>
  <c r="L64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T24" i="1"/>
  <c r="U24" i="1"/>
  <c r="S24" i="1"/>
  <c r="W24" i="1"/>
  <c r="T25" i="1"/>
  <c r="U25" i="1"/>
  <c r="S25" i="1"/>
  <c r="W25" i="1"/>
  <c r="T26" i="1"/>
  <c r="U26" i="1"/>
  <c r="S26" i="1"/>
  <c r="W26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T62" i="1"/>
  <c r="U62" i="1"/>
  <c r="S62" i="1"/>
  <c r="W62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62" i="1"/>
  <c r="V63" i="1"/>
  <c r="V64" i="1"/>
  <c r="V65" i="1"/>
  <c r="V66" i="1"/>
  <c r="V67" i="1"/>
  <c r="T63" i="1"/>
  <c r="U63" i="1"/>
  <c r="R14" i="1"/>
  <c r="R15" i="1"/>
  <c r="R16" i="1"/>
  <c r="R20" i="1"/>
  <c r="R21" i="1"/>
  <c r="R22" i="1"/>
  <c r="R23" i="1"/>
  <c r="R24" i="1"/>
  <c r="R25" i="1"/>
  <c r="R26" i="1"/>
  <c r="R27" i="1"/>
  <c r="R28" i="1"/>
  <c r="R29" i="1"/>
  <c r="R30" i="1"/>
  <c r="L14" i="1"/>
  <c r="V14" i="1"/>
  <c r="T68" i="1"/>
  <c r="U68" i="1"/>
  <c r="S68" i="1"/>
  <c r="W68" i="1"/>
  <c r="V68" i="1"/>
  <c r="R68" i="1"/>
  <c r="L68" i="1"/>
  <c r="L2" i="1"/>
  <c r="L3" i="1"/>
  <c r="L4" i="1"/>
  <c r="L5" i="1"/>
  <c r="L6" i="1"/>
  <c r="L7" i="1"/>
  <c r="L8" i="1"/>
  <c r="L9" i="1"/>
  <c r="L10" i="1"/>
  <c r="L11" i="1"/>
  <c r="L12" i="1"/>
  <c r="L13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T2" i="1"/>
  <c r="U2" i="1"/>
  <c r="S2" i="1"/>
  <c r="W2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V2" i="1"/>
  <c r="V3" i="1"/>
  <c r="V4" i="1"/>
  <c r="V5" i="1"/>
  <c r="V6" i="1"/>
  <c r="V7" i="1"/>
  <c r="V8" i="1"/>
  <c r="V9" i="1"/>
  <c r="V10" i="1"/>
  <c r="V11" i="1"/>
  <c r="V12" i="1"/>
  <c r="V13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S108" i="1"/>
  <c r="S109" i="1"/>
  <c r="R2" i="1"/>
  <c r="R3" i="1"/>
  <c r="R4" i="1"/>
  <c r="R5" i="1"/>
  <c r="R6" i="1"/>
  <c r="R7" i="1"/>
  <c r="R8" i="1"/>
  <c r="R9" i="1"/>
  <c r="R10" i="1"/>
  <c r="R11" i="1"/>
  <c r="R12" i="1"/>
  <c r="R13" i="1"/>
  <c r="R62" i="1"/>
  <c r="R63" i="1"/>
  <c r="R64" i="1"/>
  <c r="R65" i="1"/>
  <c r="R66" i="1"/>
  <c r="R67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</calcChain>
</file>

<file path=xl/sharedStrings.xml><?xml version="1.0" encoding="utf-8"?>
<sst xmlns="http://schemas.openxmlformats.org/spreadsheetml/2006/main" count="229" uniqueCount="199">
  <si>
    <t>地址</t>
  </si>
  <si>
    <t>zillow</t>
  </si>
  <si>
    <t>redfin</t>
  </si>
  <si>
    <t>价格</t>
  </si>
  <si>
    <t>学区</t>
  </si>
  <si>
    <t>rent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</si>
  <si>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</si>
  <si>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</si>
  <si>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</si>
  <si>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</si>
  <si>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</si>
  <si>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</si>
  <si>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</si>
  <si>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</si>
  <si>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</si>
  <si>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月付</t>
  </si>
  <si>
    <t>GRM要小于15</t>
  </si>
  <si>
    <t>位置如何</t>
  </si>
  <si>
    <t>好</t>
  </si>
  <si>
    <t>https://www.redfin.com/TX/Plano/3101-Citadel-Dr-75023/home/31890659#schools</t>
  </si>
  <si>
    <t>比较豪华的</t>
  </si>
  <si>
    <t>10，8，7</t>
  </si>
  <si>
    <t>plano西北</t>
  </si>
  <si>
    <t>月利润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</si>
  <si>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</si>
  <si>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</si>
  <si>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</si>
  <si>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</si>
  <si>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</si>
  <si>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</si>
  <si>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</si>
  <si>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</si>
  <si>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</si>
  <si>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</si>
  <si>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</si>
  <si>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</si>
  <si>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</si>
  <si>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zillow区域升值中位数</t>
  </si>
  <si>
    <t>zillow月租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</si>
  <si>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</si>
  <si>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</si>
  <si>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</si>
  <si>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</si>
  <si>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</si>
  <si>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</si>
  <si>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</si>
  <si>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</si>
  <si>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</si>
  <si>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</si>
  <si>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</si>
  <si>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</si>
  <si>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</si>
  <si>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</si>
  <si>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</si>
  <si>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</si>
  <si>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</si>
  <si>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</si>
  <si>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</si>
  <si>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</si>
  <si>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</si>
  <si>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</si>
  <si>
    <t>备注</t>
  </si>
  <si>
    <t>redfin近5年升值率</t>
  </si>
  <si>
    <t>3101 Citadel DrPlano, TX 75023</t>
  </si>
  <si>
    <t>11612 Murron Dr,Austin, TX 78754</t>
  </si>
  <si>
    <t>https://www.zillow.com/homedetails/11612-Murron-Dr-Austin-TX-78754/119618167_zpid/?fullpage=true</t>
  </si>
  <si>
    <t>https://www.zillow.com/homedetails/11505-Murron-Dr-Austin-TX-78754/119619674_zpid/?fullpage=true</t>
  </si>
  <si>
    <t>11505 Murron Dr,Austin, TX 78754</t>
  </si>
  <si>
    <t>13年</t>
  </si>
  <si>
    <t>https://www.zillow.com/homedetails/7000-Longford-Trl-Austin-TX-78754/2091364660_zpid/?fullpage=true</t>
  </si>
  <si>
    <t>7000 Longford TrlAustin, TX 78754</t>
  </si>
  <si>
    <t>https://www.zillow.com/community/cantarra-meadow/2091369911_zpid/?fullpage=true</t>
  </si>
  <si>
    <t>The Reveille Plan, Cantarra MeadowPflugerville, TX 78660</t>
  </si>
  <si>
    <t>18年</t>
  </si>
  <si>
    <t>austin东北</t>
  </si>
  <si>
    <t>https://www.zillow.com/homedetails/13520-Lismore-Ln-Pflugerville-TX-78660/89551920_zpid/?fullpage=true</t>
  </si>
  <si>
    <t>13520 Lismore Ln,Pflugerville, TX 78660</t>
  </si>
  <si>
    <t>09年</t>
  </si>
  <si>
    <t>https://www.zillow.com/homedetails/13309-Henneman-Dr-Pflugerville-TX-78660/2093558615_zpid/?fullpage=true</t>
  </si>
  <si>
    <t>13309 Henneman DrPflugerville,</t>
  </si>
  <si>
    <t>17年</t>
  </si>
  <si>
    <t>https://www.zillow.com/homedetails/6321-Garden-Rose-Path-Austin-TX-78754/2097303135_zpid/</t>
  </si>
  <si>
    <t>6321 Garden Rose Path,Austin,</t>
  </si>
  <si>
    <t>austin东北靠中一点</t>
  </si>
  <si>
    <t>16年</t>
  </si>
  <si>
    <t>The Valley Forge Plan, Walnut Creek EnclaveAustin</t>
  </si>
  <si>
    <t>https://www.zillow.com/community/walnut-creek-enclave/2092198375_zpid/</t>
  </si>
  <si>
    <t>10909 Short Springs Dr,Austin, TX 78754</t>
  </si>
  <si>
    <t>https://www.zillow.com/homedetails/10909-Short-Springs-Dr-Austin-TX-78754/83832676_zpid/</t>
  </si>
  <si>
    <t>07年，5b2.5b房间好像也不怎么样</t>
  </si>
  <si>
    <t>https://www.zillow.com/homedetails/1300-Tuxford-Cv-Austin-TX-78753/29434511_zpid/</t>
  </si>
  <si>
    <t>1300 Tuxford Cv,Austin, TX 78753</t>
  </si>
  <si>
    <t>austin东北靠中较多</t>
  </si>
  <si>
    <t>https://www.zillow.com/community/pioneer-hill/2092198568_zpid/</t>
  </si>
  <si>
    <t>The Roosevelt Plan, Pioneer HillAustin</t>
  </si>
  <si>
    <t>82年，3b2.5b，地理位置比较好一点</t>
  </si>
  <si>
    <t>9,2,10</t>
  </si>
  <si>
    <t>https://www.zillow.com/homedetails/7209-Curpin-Cv-Austin-TX-78754/29419855_zpid/</t>
  </si>
  <si>
    <t>7209 Curpin Cv,Austin, TX 78754</t>
  </si>
  <si>
    <t>4,3,7</t>
  </si>
  <si>
    <t>95年，大院子，门口高速要收费</t>
  </si>
  <si>
    <t>https://www.zillow.com/homedetails/8516-Delavan-Ave-Austin-TX-78717/29547996_zpid/</t>
  </si>
  <si>
    <t>8516 Delavan Ave,Austin, TX 78717</t>
  </si>
  <si>
    <t>10,10,8</t>
  </si>
  <si>
    <t>jollyville北端</t>
  </si>
  <si>
    <t>garage要花钱convertback</t>
  </si>
  <si>
    <t>https://www.zillow.com/homedetails/6505-Ranchito-Dr-Austin-TX-78744/2092097030_zpid/</t>
  </si>
  <si>
    <t>6505 Ranchito Dr,Austin</t>
  </si>
  <si>
    <t>austin东南</t>
  </si>
  <si>
    <t>18年，房型有两个bedroom挨着不太好</t>
  </si>
  <si>
    <t>The Kennedy Plan, Reserve at McKinney Falls</t>
  </si>
  <si>
    <t>https://www.zillow.com/community/reserve-at-mckinney-falls/2092198329_zpid/</t>
  </si>
  <si>
    <t>厨房countertop有点少</t>
  </si>
  <si>
    <t>900 Old Mill Rd # 7 Cedar Park, TX 78613</t>
  </si>
  <si>
    <t>https://www.zillow.com/homedetails/900-Old-Mill-Rd-7-Cedar-Park-TX-78613/2095235780_zpid/</t>
  </si>
  <si>
    <t>jollyville西北</t>
  </si>
  <si>
    <t>4b3.5b，房间偏小，两个房间挨着，增值好想也不太好</t>
  </si>
  <si>
    <t>7429 Dallas Dr, Austin, TX 78729</t>
  </si>
  <si>
    <t>https://www.zillow.com/homedetails/7429-Dallas-Dr-Austin-TX-78729/29573744_zpid/</t>
  </si>
  <si>
    <t>jollyville</t>
  </si>
  <si>
    <t>4b2.5，房间应该还可以</t>
  </si>
  <si>
    <t>Avignon Plan, Village at Wells Branch Austin, TX 78728</t>
  </si>
  <si>
    <t>https://www.zillow.com/community/village-at-wells-branch/2092891698_zpid/</t>
  </si>
  <si>
    <t>好，两条高速中间</t>
  </si>
  <si>
    <t>房间都不错</t>
  </si>
  <si>
    <t>The Roosevelt Plan, Pioneer Hill Austin, TX 78754</t>
  </si>
  <si>
    <t>不错，austin东北靠中较多</t>
  </si>
  <si>
    <t>4b3b 房型不错</t>
  </si>
  <si>
    <t>10915 Hidden Caves Way, Austin, TX 78726</t>
  </si>
  <si>
    <t>https://www.zillow.com/homes/for_sale/fsba,fsbo,fore,new_lt/124839229_zpid/4-_beds/3-_baths/0-500000_price/0-1915_mp/30.466061,-97.76227,30.333398,-97.928782_rect/12_zm/0_mmm/</t>
  </si>
  <si>
    <t>jollyville西南</t>
  </si>
  <si>
    <t>14年，4b3b</t>
  </si>
  <si>
    <t>1106 Space Ln, Austin, TX 78758</t>
  </si>
  <si>
    <t>https://www.zillow.com/homes/for_sale/fsba,fsbo,fore,new_lt/58304383_zpid/4-_beds/3-_baths/0-500000_price/0-1915_mp/30.453631,-97.608633,30.320952,-97.775145_rect/12_zm/0_mmm/</t>
  </si>
  <si>
    <t>77年，4b2.5b</t>
  </si>
  <si>
    <t>9224 Partridge Cir, Austin</t>
  </si>
  <si>
    <t>https://www.zillow.com/homes/for_sale/fsba,fsbo,fore,new_lt/29429851_zpid/4-_beds/3-_baths/0-500000_price/0-1915_mp/30.435872,-97.628717,30.303169,-97.795229_rect/12_zm/0_mmm/</t>
  </si>
  <si>
    <t>71年，4b2.5b，garage变成了房间</t>
  </si>
  <si>
    <t>1710 Karen Ave, Austin, TX 78757</t>
  </si>
  <si>
    <t>https://www.zillow.com/homes/for_sale/fsba,fsbo,fore,new_lt/29416306_zpid/4-_beds/3-_baths/0-500000_price/0-1915_mp/30.405082,-97.649832,30.272337,-97.816343_rect/12_zm/0_mmm/</t>
  </si>
  <si>
    <t>好，两条高速中间还偏南</t>
  </si>
  <si>
    <t>是银行回收再买的房，号称价值52w</t>
  </si>
  <si>
    <t>7103 Creighton Ln, Austin, TX 78723</t>
  </si>
  <si>
    <t>https://www.zillow.com/homes/for_sale/fsba,fsbo,fore,new_lt/29410977_zpid/4-_beds/3-_baths/0-500000_price/0-1915_mp/30.387906,-97.594557,30.255138,-97.761068_rect/12_zm/0_mmm/</t>
  </si>
  <si>
    <t>不错，austin东北较近</t>
  </si>
  <si>
    <t>67年，4b2.5b里面还算新</t>
  </si>
  <si>
    <t>https://www.zillow.com/homes/for_sale/fsba,fsbo,fore,new_lt/29404080_zpid/4-_beds/3-_baths/0-500000_price/0-1915_mp/30.376504,-97.605715,30.24372,-97.772226_rect/12_zm/0_mmm/</t>
  </si>
  <si>
    <t>2013 Cheshire Dr, Austin, TX 78723</t>
  </si>
  <si>
    <t>63年，4b2b里面还可以</t>
  </si>
  <si>
    <t>5921 Adair Dr, Austin, TX 78754</t>
  </si>
  <si>
    <t>https://www.zillow.com/homedetails/5921-Adair-Dr-Austin-TX-78754/111972923_zpid/</t>
  </si>
  <si>
    <t>4，4，10</t>
  </si>
  <si>
    <t>12年</t>
  </si>
  <si>
    <t>奥斯丁东北</t>
  </si>
  <si>
    <t>14301 Eucalyptus Bend, Austin, Texas 78717</t>
  </si>
  <si>
    <t>https://www.pulte.com/homes/texas/the-austin-area/austin/parmer-crossing-209615</t>
  </si>
  <si>
    <t>4，3，7</t>
  </si>
  <si>
    <t>6009 Elfen Way, Austin, TX 78724</t>
  </si>
  <si>
    <t>https://www.zillow.com/homedetails/6009-Elfen-Way-Austin-TX-78724/83816094_zpid/</t>
  </si>
  <si>
    <t>4，3，10</t>
  </si>
  <si>
    <t>09年，交通到downtown应该好一点，但是升值好想比较慢</t>
  </si>
  <si>
    <t>2607 Oak Meadow Dr, Round Rock, TX 78681</t>
  </si>
  <si>
    <t>https://www.zillow.com/homedetails/2607-Oak-Meadow-Dr-Round-Rock-TX-78681/29553727_zpid/</t>
  </si>
  <si>
    <t>pending</t>
  </si>
  <si>
    <t>13528 Oregon Flats Trl, Austin, TX 78727</t>
  </si>
  <si>
    <t>https://www.zillow.com/homedetails/13528-Oregon-Flats-Trl-Austin-TX-78727/29445471_zpid/</t>
  </si>
  <si>
    <t>jollyville东北</t>
  </si>
  <si>
    <t>两高速中间</t>
  </si>
  <si>
    <t>1416 Weatherford Dr, Austin, TX 78753</t>
  </si>
  <si>
    <t>https://www.zillow.com/homedetails/1416-Weatherford-Dr-Austin-TX-78753/70327169_zpid/</t>
  </si>
  <si>
    <t>06年，4b3b，说可以有5b，</t>
  </si>
  <si>
    <t>12711 Descartes Cv, Austin, TX 78753</t>
  </si>
  <si>
    <t>https://www.zillow.com/homedetails/12711-Descartes-Cv-Austin-TX-78753/29437912_zpid/</t>
  </si>
  <si>
    <t>98年，4b2.5b</t>
  </si>
  <si>
    <t>720 Speckled Alder Dr, Pflugerville</t>
  </si>
  <si>
    <t>https://www.zillow.com/homes/for_sale/fsba,fsbo,fore,new_lt/2095072343_zpid/4-_beds/3-_baths/0-500000_price/0-1916_mp/30.507259,-97.514391,30.379243,-97.680902_rect/12_zm/0_mmm/</t>
  </si>
  <si>
    <t>austin东北较远</t>
  </si>
  <si>
    <t>17年，5b3b，有点远</t>
  </si>
  <si>
    <t>4318 Ganymede Dr,Austin, TX 78727</t>
  </si>
  <si>
    <t>https://www.zillow.com/homedetails/4318-Ganymede-Dr-Austin-TX-78727/29442635_zpid/</t>
  </si>
  <si>
    <t>好，两条高速左边</t>
  </si>
  <si>
    <t>https://www.zillow.com/community/amber-oaks/2092891642_zpid/</t>
  </si>
  <si>
    <t>Avignon Plan, Amber OaksAustin, TX 78729</t>
  </si>
  <si>
    <t>jollyvallie北端</t>
  </si>
  <si>
    <t>同一个房型，不同的位置，这边比上面的那个学区好，价格贵5,6w</t>
  </si>
  <si>
    <t>3608 Ruby Red Dr,Austin, TX 78728</t>
  </si>
  <si>
    <t>https://www.zillow.com/homedetails/3608-Ruby-Red-Dr-Austin-TX-78728/29454322_zpid/</t>
  </si>
  <si>
    <t>两条高速中间偏北</t>
  </si>
  <si>
    <t>墙壁是暗红色不好看，别的都ok</t>
  </si>
  <si>
    <t>https://www.zillow.com/homedetails/1620-Sunterro-Austin-TX-78727/58307472_zpid/</t>
  </si>
  <si>
    <t>1620 Sunterro,Austin, TX 78727</t>
  </si>
  <si>
    <t>01年4b2.5b 3千ft</t>
  </si>
  <si>
    <t>13317 Chasewood Cv,Austin, TX 78727</t>
  </si>
  <si>
    <t>https://www.zillow.com/homedetails/13317-Chasewood-Cv-Austin-TX-78727/29443469_zpid/</t>
  </si>
  <si>
    <t>95年 应该是4b2.5b</t>
  </si>
  <si>
    <t>https://www.zillow.com/homedetails/3633-Soft-Shore-Ln-Pflugerville-TX-78660/2093332519_zpid/</t>
  </si>
  <si>
    <t>Pflugerville</t>
  </si>
  <si>
    <t xml:space="preserve">Colorado Villages of Hidden Lake </t>
  </si>
  <si>
    <t>4b3b房型还不错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</si>
</sst>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9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0" fontId="0" fillId="0" borderId="0" xfId="0" applyFont="1" applyFill="1" applyBorder="1"/>
    <xf numFmtId="3" fontId="4" fillId="0" borderId="0" xfId="0" applyNumberFormat="1" applyFont="1"/>
    <xf numFmtId="0" fontId="6" fillId="3" borderId="0" xfId="183"/>
    <xf numFmtId="0" fontId="5" fillId="2" borderId="0" xfId="182"/>
    <xf numFmtId="3" fontId="5" fillId="2" borderId="0" xfId="182" applyNumberFormat="1"/>
    <xf numFmtId="0" fontId="7" fillId="4" borderId="0" xfId="184"/>
    <xf numFmtId="0" fontId="6" fillId="3" borderId="2" xfId="183" applyBorder="1"/>
    <xf numFmtId="0" fontId="9" fillId="0" borderId="0" xfId="0" applyFont="1"/>
    <xf numFmtId="0" fontId="8" fillId="5" borderId="2" xfId="185"/>
    <xf numFmtId="3" fontId="8" fillId="5" borderId="2" xfId="185" applyNumberFormat="1"/>
    <xf numFmtId="0" fontId="8" fillId="5" borderId="2" xfId="185" applyNumberFormat="1"/>
  </cellXfs>
  <cellStyles count="198">
    <cellStyle name="Bad" xfId="183" builtinId="27"/>
    <cellStyle name="Check Cell" xfId="185" builtinId="2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Good" xfId="182" builtinId="26"/>
    <cellStyle name="Hyperlink" xfId="1" builtinId="8"/>
    <cellStyle name="Neutral" xfId="184" builtinId="2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illow.com/homes/for_sale/fsba,fsbo,fore,new_lt/29429851_zpid/4-_beds/3-_baths/0-500000_price/0-1915_mp/30.435872,-97.628717,30.303169,-97.795229_rect/12_zm/0_mmm/" TargetMode="External"/><Relationship Id="rId3" Type="http://schemas.openxmlformats.org/officeDocument/2006/relationships/hyperlink" Target="https://www.redfin.com/TX/Austin/4907-Misty-Slope-Ln-78744/home/31807404" TargetMode="External"/><Relationship Id="rId7" Type="http://schemas.openxmlformats.org/officeDocument/2006/relationships/hyperlink" Target="https://www.zillow.com/homedetails/7000-Longford-Trl-Austin-TX-78754/2091364660_zpid/?fullpage=true" TargetMode="External"/><Relationship Id="rId2" Type="http://schemas.openxmlformats.org/officeDocument/2006/relationships/hyperlink" Target="https://www.redfin.com/TX/Plano/3101-Citadel-Dr-75023/home/31890659" TargetMode="External"/><Relationship Id="rId1" Type="http://schemas.openxmlformats.org/officeDocument/2006/relationships/hyperlink" Target="https://www.redfin.com/TX/Plano/3417-Gary-Dr-75023/home/32031822" TargetMode="External"/><Relationship Id="rId6" Type="http://schemas.openxmlformats.org/officeDocument/2006/relationships/hyperlink" Target="https://www.zillow.com/community/cantarra-meadow/2091369911_zpid/?fullpage=true" TargetMode="External"/><Relationship Id="rId5" Type="http://schemas.openxmlformats.org/officeDocument/2006/relationships/hyperlink" Target="https://www.zillow.com/homedetails/11505-Murron-Dr-Austin-TX-78754/119619674_zpid/?fullpage=true" TargetMode="External"/><Relationship Id="rId4" Type="http://schemas.openxmlformats.org/officeDocument/2006/relationships/hyperlink" Target="https://www.zillow.com/homedetails/11612-Murron-Dr-Austin-TX-78754/119618167_zpid/?fullpage=tru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tabSelected="1" topLeftCell="F28" zoomScale="85" zoomScaleNormal="85" workbookViewId="0">
      <selection activeCell="M46" sqref="M46"/>
    </sheetView>
  </sheetViews>
  <sheetFormatPr defaultColWidth="11.19921875" defaultRowHeight="15.6" x14ac:dyDescent="0.3"/>
  <cols>
    <col min="1" max="1" width="7.296875" customWidth="1"/>
    <col min="2" max="2" width="9.19921875" customWidth="1"/>
    <col min="4" max="4" width="9.69921875" customWidth="1"/>
    <col min="5" max="5" width="4.69921875" customWidth="1"/>
    <col min="6" max="6" width="7.796875" customWidth="1"/>
    <col min="7" max="7" width="9.19921875" customWidth="1"/>
    <col min="8" max="8" width="8" customWidth="1"/>
    <col min="9" max="9" width="8.5" customWidth="1"/>
    <col min="10" max="10" width="8.796875" customWidth="1"/>
    <col min="11" max="11" width="9.19921875" customWidth="1"/>
    <col min="12" max="12" width="8.19921875" customWidth="1"/>
    <col min="13" max="13" width="7.69921875" customWidth="1"/>
    <col min="14" max="14" width="15.296875" customWidth="1"/>
    <col min="15" max="15" width="9.19921875" customWidth="1"/>
    <col min="16" max="16" width="8.19921875" customWidth="1"/>
    <col min="17" max="17" width="2.69921875" customWidth="1"/>
    <col min="18" max="18" width="13" customWidth="1"/>
    <col min="19" max="19" width="10.69921875" customWidth="1"/>
    <col min="20" max="22" width="13" customWidth="1"/>
    <col min="23" max="23" width="12.69921875" customWidth="1"/>
    <col min="24" max="24" width="22.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15</v>
      </c>
      <c r="G1" t="s">
        <v>10</v>
      </c>
      <c r="H1" t="s">
        <v>9</v>
      </c>
      <c r="I1" t="s">
        <v>4</v>
      </c>
      <c r="J1" t="s">
        <v>5</v>
      </c>
      <c r="K1" t="s">
        <v>38</v>
      </c>
      <c r="L1" t="s">
        <v>23</v>
      </c>
      <c r="M1" t="s">
        <v>62</v>
      </c>
      <c r="N1" t="s">
        <v>17</v>
      </c>
      <c r="O1" t="s">
        <v>37</v>
      </c>
      <c r="P1" t="s">
        <v>7</v>
      </c>
      <c r="R1" t="s">
        <v>6</v>
      </c>
      <c r="S1" t="s">
        <v>11</v>
      </c>
      <c r="T1" t="s">
        <v>12</v>
      </c>
      <c r="U1" t="s">
        <v>13</v>
      </c>
      <c r="V1" t="s">
        <v>16</v>
      </c>
      <c r="W1" t="s">
        <v>14</v>
      </c>
      <c r="X1" t="s">
        <v>61</v>
      </c>
    </row>
    <row r="2" spans="1:26" x14ac:dyDescent="0.3">
      <c r="E2">
        <v>0.2</v>
      </c>
      <c r="G2" s="3">
        <v>3.7900000000000003E-2</v>
      </c>
      <c r="H2">
        <v>3000</v>
      </c>
      <c r="L2">
        <f t="shared" ref="L2:L65" si="0">J2-F2</f>
        <v>0</v>
      </c>
      <c r="P2">
        <v>3000</v>
      </c>
      <c r="R2" t="e">
        <f t="shared" ref="R2:R98" si="1">100*(12*J2-P2)/D2</f>
        <v>#DIV/0!</v>
      </c>
      <c r="S2">
        <f t="shared" ref="S2:S98" si="2">D2*E2+H2</f>
        <v>3000</v>
      </c>
      <c r="T2">
        <f t="shared" ref="T2:T98" si="3">G2*(D2-D2*E2)</f>
        <v>0</v>
      </c>
      <c r="U2">
        <f t="shared" ref="U2:U98" si="4">12*J2-P2-T2</f>
        <v>-3000</v>
      </c>
      <c r="V2" t="e">
        <f t="shared" ref="V2:V98" si="5">D2/(12*J2)</f>
        <v>#DIV/0!</v>
      </c>
      <c r="W2">
        <f t="shared" ref="W2:W65" si="6">U2/S2</f>
        <v>-1</v>
      </c>
    </row>
    <row r="3" spans="1:26" s="8" customFormat="1" x14ac:dyDescent="0.3">
      <c r="A3"/>
      <c r="B3"/>
      <c r="C3"/>
      <c r="D3"/>
      <c r="E3">
        <v>0.2</v>
      </c>
      <c r="F3"/>
      <c r="G3" s="3">
        <v>3.7900000000000003E-2</v>
      </c>
      <c r="H3">
        <v>3000</v>
      </c>
      <c r="I3"/>
      <c r="J3"/>
      <c r="K3"/>
      <c r="L3">
        <f t="shared" si="0"/>
        <v>0</v>
      </c>
      <c r="M3"/>
      <c r="N3"/>
      <c r="O3"/>
      <c r="P3">
        <v>3000</v>
      </c>
      <c r="Q3"/>
      <c r="R3" t="e">
        <f t="shared" si="1"/>
        <v>#DIV/0!</v>
      </c>
      <c r="S3">
        <f t="shared" si="2"/>
        <v>3000</v>
      </c>
      <c r="T3">
        <f t="shared" si="3"/>
        <v>0</v>
      </c>
      <c r="U3">
        <f t="shared" si="4"/>
        <v>-3000</v>
      </c>
      <c r="V3" t="e">
        <f t="shared" si="5"/>
        <v>#DIV/0!</v>
      </c>
      <c r="W3">
        <f t="shared" si="6"/>
        <v>-1</v>
      </c>
      <c r="X3"/>
      <c r="Y3"/>
      <c r="Z3"/>
    </row>
    <row r="4" spans="1:26" x14ac:dyDescent="0.3">
      <c r="E4">
        <v>0.2</v>
      </c>
      <c r="G4" s="3">
        <v>3.7900000000000003E-2</v>
      </c>
      <c r="H4">
        <v>3000</v>
      </c>
      <c r="L4">
        <f t="shared" si="0"/>
        <v>0</v>
      </c>
      <c r="P4">
        <v>3000</v>
      </c>
      <c r="R4" t="e">
        <f t="shared" si="1"/>
        <v>#DIV/0!</v>
      </c>
      <c r="S4">
        <f t="shared" si="2"/>
        <v>3000</v>
      </c>
      <c r="T4">
        <f t="shared" si="3"/>
        <v>0</v>
      </c>
      <c r="U4">
        <f t="shared" si="4"/>
        <v>-3000</v>
      </c>
      <c r="V4" t="e">
        <f t="shared" si="5"/>
        <v>#DIV/0!</v>
      </c>
      <c r="W4">
        <f t="shared" si="6"/>
        <v>-1</v>
      </c>
    </row>
    <row r="5" spans="1:26" s="8" customFormat="1" x14ac:dyDescent="0.3">
      <c r="A5"/>
      <c r="B5"/>
      <c r="C5"/>
      <c r="D5"/>
      <c r="E5">
        <v>0.2</v>
      </c>
      <c r="F5"/>
      <c r="G5" s="3">
        <v>3.7900000000000003E-2</v>
      </c>
      <c r="H5">
        <v>3000</v>
      </c>
      <c r="I5"/>
      <c r="J5"/>
      <c r="K5"/>
      <c r="L5">
        <f t="shared" si="0"/>
        <v>0</v>
      </c>
      <c r="M5"/>
      <c r="N5"/>
      <c r="O5"/>
      <c r="P5">
        <v>3000</v>
      </c>
      <c r="Q5"/>
      <c r="R5" t="e">
        <f t="shared" si="1"/>
        <v>#DIV/0!</v>
      </c>
      <c r="S5">
        <f t="shared" si="2"/>
        <v>3000</v>
      </c>
      <c r="T5">
        <f t="shared" si="3"/>
        <v>0</v>
      </c>
      <c r="U5">
        <f t="shared" si="4"/>
        <v>-3000</v>
      </c>
      <c r="V5" t="e">
        <f t="shared" si="5"/>
        <v>#DIV/0!</v>
      </c>
      <c r="W5">
        <f t="shared" si="6"/>
        <v>-1</v>
      </c>
      <c r="X5"/>
      <c r="Y5"/>
      <c r="Z5"/>
    </row>
    <row r="6" spans="1:26" s="7" customFormat="1" x14ac:dyDescent="0.3">
      <c r="A6" t="s">
        <v>39</v>
      </c>
      <c r="B6"/>
      <c r="C6"/>
      <c r="D6"/>
      <c r="E6">
        <v>0.2</v>
      </c>
      <c r="F6"/>
      <c r="G6" s="3">
        <v>3.7900000000000003E-2</v>
      </c>
      <c r="H6">
        <v>3000</v>
      </c>
      <c r="I6"/>
      <c r="J6"/>
      <c r="K6"/>
      <c r="L6">
        <f t="shared" si="0"/>
        <v>0</v>
      </c>
      <c r="M6"/>
      <c r="N6"/>
      <c r="O6"/>
      <c r="P6">
        <v>3000</v>
      </c>
      <c r="Q6"/>
      <c r="R6" t="e">
        <f t="shared" si="1"/>
        <v>#DIV/0!</v>
      </c>
      <c r="S6">
        <f t="shared" si="2"/>
        <v>3000</v>
      </c>
      <c r="T6">
        <f t="shared" si="3"/>
        <v>0</v>
      </c>
      <c r="U6">
        <f t="shared" si="4"/>
        <v>-3000</v>
      </c>
      <c r="V6" t="e">
        <f t="shared" si="5"/>
        <v>#DIV/0!</v>
      </c>
      <c r="W6">
        <f t="shared" si="6"/>
        <v>-1</v>
      </c>
      <c r="X6"/>
      <c r="Y6"/>
      <c r="Z6"/>
    </row>
    <row r="7" spans="1:26" s="8" customFormat="1" x14ac:dyDescent="0.3">
      <c r="A7" t="s">
        <v>40</v>
      </c>
      <c r="B7"/>
      <c r="C7" t="s">
        <v>46</v>
      </c>
      <c r="D7">
        <v>206177</v>
      </c>
      <c r="E7">
        <v>0.2</v>
      </c>
      <c r="F7" s="1">
        <v>1367</v>
      </c>
      <c r="G7" s="3">
        <v>3.7900000000000003E-2</v>
      </c>
      <c r="H7">
        <v>3000</v>
      </c>
      <c r="I7" t="s">
        <v>41</v>
      </c>
      <c r="J7">
        <v>1950</v>
      </c>
      <c r="K7">
        <v>1650</v>
      </c>
      <c r="L7">
        <f t="shared" si="0"/>
        <v>583</v>
      </c>
      <c r="M7"/>
      <c r="N7" t="s">
        <v>43</v>
      </c>
      <c r="O7" t="s">
        <v>42</v>
      </c>
      <c r="P7">
        <v>3000</v>
      </c>
      <c r="Q7"/>
      <c r="R7">
        <f t="shared" si="1"/>
        <v>9.8944111127817358</v>
      </c>
      <c r="S7">
        <f t="shared" si="2"/>
        <v>44235.4</v>
      </c>
      <c r="T7">
        <f t="shared" si="3"/>
        <v>6251.2866400000012</v>
      </c>
      <c r="U7">
        <f t="shared" si="4"/>
        <v>14148.713359999998</v>
      </c>
      <c r="V7">
        <f t="shared" si="5"/>
        <v>8.8109829059829057</v>
      </c>
      <c r="W7">
        <f t="shared" si="6"/>
        <v>0.31985046727281763</v>
      </c>
      <c r="X7"/>
      <c r="Y7"/>
      <c r="Z7"/>
    </row>
    <row r="8" spans="1:26" x14ac:dyDescent="0.3">
      <c r="A8" t="s">
        <v>44</v>
      </c>
      <c r="C8" s="2" t="s">
        <v>45</v>
      </c>
      <c r="D8" s="1">
        <v>155000</v>
      </c>
      <c r="E8">
        <v>0.2</v>
      </c>
      <c r="F8" s="1">
        <v>1249</v>
      </c>
      <c r="G8" s="3">
        <v>3.7900000000000003E-2</v>
      </c>
      <c r="H8">
        <v>3000</v>
      </c>
      <c r="I8">
        <v>624</v>
      </c>
      <c r="J8">
        <v>1350</v>
      </c>
      <c r="K8">
        <v>1500</v>
      </c>
      <c r="L8">
        <f t="shared" si="0"/>
        <v>101</v>
      </c>
      <c r="N8" t="s">
        <v>47</v>
      </c>
      <c r="O8" t="s">
        <v>48</v>
      </c>
      <c r="P8">
        <v>3000</v>
      </c>
      <c r="R8">
        <f t="shared" si="1"/>
        <v>8.5161290322580641</v>
      </c>
      <c r="S8">
        <f t="shared" si="2"/>
        <v>34000</v>
      </c>
      <c r="T8">
        <f t="shared" si="3"/>
        <v>4699.6000000000004</v>
      </c>
      <c r="U8">
        <f t="shared" si="4"/>
        <v>8500.4</v>
      </c>
      <c r="V8">
        <f t="shared" si="5"/>
        <v>9.567901234567902</v>
      </c>
      <c r="W8">
        <f t="shared" si="6"/>
        <v>0.25001176470588232</v>
      </c>
    </row>
    <row r="9" spans="1:26" s="8" customFormat="1" x14ac:dyDescent="0.3">
      <c r="A9" t="s">
        <v>49</v>
      </c>
      <c r="B9"/>
      <c r="C9" t="s">
        <v>50</v>
      </c>
      <c r="D9" s="1">
        <v>269900</v>
      </c>
      <c r="E9">
        <v>0.2</v>
      </c>
      <c r="F9" s="1">
        <v>1777</v>
      </c>
      <c r="G9" s="3">
        <v>3.7900000000000003E-2</v>
      </c>
      <c r="H9">
        <v>3000</v>
      </c>
      <c r="I9">
        <v>534</v>
      </c>
      <c r="J9">
        <v>2100</v>
      </c>
      <c r="K9">
        <v>1695</v>
      </c>
      <c r="L9">
        <f t="shared" si="0"/>
        <v>323</v>
      </c>
      <c r="M9"/>
      <c r="N9" t="s">
        <v>47</v>
      </c>
      <c r="O9" t="s">
        <v>51</v>
      </c>
      <c r="P9">
        <v>3000</v>
      </c>
      <c r="Q9"/>
      <c r="R9">
        <f t="shared" si="1"/>
        <v>8.2252686180066696</v>
      </c>
      <c r="S9">
        <f t="shared" si="2"/>
        <v>56980</v>
      </c>
      <c r="T9">
        <f t="shared" si="3"/>
        <v>8183.3680000000004</v>
      </c>
      <c r="U9">
        <f t="shared" si="4"/>
        <v>14016.632</v>
      </c>
      <c r="V9">
        <f t="shared" si="5"/>
        <v>10.71031746031746</v>
      </c>
      <c r="W9">
        <f t="shared" si="6"/>
        <v>0.24599213759213759</v>
      </c>
      <c r="X9"/>
      <c r="Y9"/>
      <c r="Z9"/>
    </row>
    <row r="10" spans="1:26" s="10" customFormat="1" x14ac:dyDescent="0.3">
      <c r="A10" t="s">
        <v>52</v>
      </c>
      <c r="B10"/>
      <c r="C10" t="s">
        <v>53</v>
      </c>
      <c r="D10" s="1">
        <v>232900</v>
      </c>
      <c r="E10">
        <v>0.2</v>
      </c>
      <c r="F10" s="1">
        <v>1287</v>
      </c>
      <c r="G10" s="3">
        <v>3.7900000000000003E-2</v>
      </c>
      <c r="H10">
        <v>3000</v>
      </c>
      <c r="I10">
        <v>224</v>
      </c>
      <c r="J10">
        <v>1750</v>
      </c>
      <c r="K10">
        <v>500</v>
      </c>
      <c r="L10">
        <f t="shared" si="0"/>
        <v>463</v>
      </c>
      <c r="M10"/>
      <c r="N10" t="s">
        <v>47</v>
      </c>
      <c r="O10" t="s">
        <v>54</v>
      </c>
      <c r="P10">
        <v>3000</v>
      </c>
      <c r="Q10"/>
      <c r="R10">
        <f t="shared" si="1"/>
        <v>7.7286389008158007</v>
      </c>
      <c r="S10">
        <f t="shared" si="2"/>
        <v>49580</v>
      </c>
      <c r="T10">
        <f t="shared" si="3"/>
        <v>7061.5280000000002</v>
      </c>
      <c r="U10">
        <f t="shared" si="4"/>
        <v>10938.472</v>
      </c>
      <c r="V10">
        <f t="shared" si="5"/>
        <v>11.09047619047619</v>
      </c>
      <c r="W10">
        <f t="shared" si="6"/>
        <v>0.22062267043162564</v>
      </c>
      <c r="X10"/>
      <c r="Y10"/>
      <c r="Z10"/>
    </row>
    <row r="11" spans="1:26" x14ac:dyDescent="0.3">
      <c r="E11">
        <v>0.2</v>
      </c>
      <c r="G11" s="3">
        <v>3.7900000000000003E-2</v>
      </c>
      <c r="H11">
        <v>3000</v>
      </c>
      <c r="L11">
        <f t="shared" si="0"/>
        <v>0</v>
      </c>
      <c r="P11">
        <v>3000</v>
      </c>
      <c r="R11" t="e">
        <f t="shared" si="1"/>
        <v>#DIV/0!</v>
      </c>
      <c r="S11">
        <f t="shared" si="2"/>
        <v>3000</v>
      </c>
      <c r="T11">
        <f t="shared" si="3"/>
        <v>0</v>
      </c>
      <c r="U11">
        <f t="shared" si="4"/>
        <v>-3000</v>
      </c>
      <c r="V11" t="e">
        <f t="shared" si="5"/>
        <v>#DIV/0!</v>
      </c>
      <c r="W11">
        <f t="shared" si="6"/>
        <v>-1</v>
      </c>
    </row>
    <row r="12" spans="1:26" x14ac:dyDescent="0.3">
      <c r="A12" t="s">
        <v>64</v>
      </c>
      <c r="B12" s="2" t="s">
        <v>65</v>
      </c>
      <c r="D12" s="1">
        <v>259000</v>
      </c>
      <c r="E12">
        <v>0.2</v>
      </c>
      <c r="F12" s="1">
        <v>1455</v>
      </c>
      <c r="G12" s="3">
        <v>3.7900000000000003E-2</v>
      </c>
      <c r="H12">
        <v>3000</v>
      </c>
      <c r="I12">
        <v>437</v>
      </c>
      <c r="J12">
        <v>2150</v>
      </c>
      <c r="K12">
        <v>1500</v>
      </c>
      <c r="L12">
        <f t="shared" si="0"/>
        <v>695</v>
      </c>
      <c r="N12" t="s">
        <v>74</v>
      </c>
      <c r="P12">
        <v>3000</v>
      </c>
      <c r="R12">
        <f t="shared" si="1"/>
        <v>8.8030888030888033</v>
      </c>
      <c r="S12">
        <f t="shared" si="2"/>
        <v>54800</v>
      </c>
      <c r="T12">
        <f t="shared" si="3"/>
        <v>7852.880000000001</v>
      </c>
      <c r="U12">
        <f t="shared" si="4"/>
        <v>14947.119999999999</v>
      </c>
      <c r="V12">
        <f t="shared" si="5"/>
        <v>10.038759689922481</v>
      </c>
      <c r="W12">
        <f t="shared" si="6"/>
        <v>0.27275766423357661</v>
      </c>
      <c r="X12" t="s">
        <v>68</v>
      </c>
    </row>
    <row r="13" spans="1:26" x14ac:dyDescent="0.3">
      <c r="A13" t="s">
        <v>67</v>
      </c>
      <c r="B13" s="2" t="s">
        <v>66</v>
      </c>
      <c r="D13" s="1">
        <v>249500</v>
      </c>
      <c r="E13">
        <v>0.2</v>
      </c>
      <c r="F13" s="1">
        <v>1444</v>
      </c>
      <c r="G13" s="3">
        <v>3.7900000000000003E-2</v>
      </c>
      <c r="H13">
        <v>3000</v>
      </c>
      <c r="I13">
        <v>437</v>
      </c>
      <c r="J13">
        <v>2150</v>
      </c>
      <c r="K13">
        <v>1575</v>
      </c>
      <c r="L13">
        <f t="shared" si="0"/>
        <v>706</v>
      </c>
      <c r="N13" t="s">
        <v>74</v>
      </c>
      <c r="P13">
        <v>3000</v>
      </c>
      <c r="R13">
        <f t="shared" si="1"/>
        <v>9.1382765531062127</v>
      </c>
      <c r="S13">
        <f t="shared" si="2"/>
        <v>52900</v>
      </c>
      <c r="T13">
        <f t="shared" si="3"/>
        <v>7564.8400000000011</v>
      </c>
      <c r="U13">
        <f t="shared" si="4"/>
        <v>15235.16</v>
      </c>
      <c r="V13">
        <f t="shared" si="5"/>
        <v>9.670542635658915</v>
      </c>
      <c r="W13">
        <f t="shared" si="6"/>
        <v>0.28799924385633269</v>
      </c>
      <c r="X13" t="s">
        <v>68</v>
      </c>
    </row>
    <row r="14" spans="1:26" x14ac:dyDescent="0.3">
      <c r="A14" t="s">
        <v>70</v>
      </c>
      <c r="B14" s="2" t="s">
        <v>69</v>
      </c>
      <c r="D14" s="1">
        <v>286733</v>
      </c>
      <c r="E14">
        <v>0.2</v>
      </c>
      <c r="F14" s="1">
        <v>1540</v>
      </c>
      <c r="G14" s="3">
        <v>3.7900000000000003E-2</v>
      </c>
      <c r="H14">
        <v>3000</v>
      </c>
      <c r="I14">
        <v>427</v>
      </c>
      <c r="J14">
        <v>2250</v>
      </c>
      <c r="L14">
        <f t="shared" si="0"/>
        <v>710</v>
      </c>
      <c r="N14" t="s">
        <v>74</v>
      </c>
      <c r="P14">
        <v>3000</v>
      </c>
      <c r="R14">
        <f t="shared" si="1"/>
        <v>8.3701562080402319</v>
      </c>
      <c r="S14">
        <f t="shared" si="2"/>
        <v>60346.600000000006</v>
      </c>
      <c r="T14">
        <f t="shared" si="3"/>
        <v>8693.744560000001</v>
      </c>
      <c r="U14">
        <f t="shared" si="4"/>
        <v>15306.255439999999</v>
      </c>
      <c r="V14">
        <f t="shared" si="5"/>
        <v>10.61974074074074</v>
      </c>
      <c r="W14">
        <f t="shared" si="6"/>
        <v>0.25363906897820254</v>
      </c>
      <c r="X14" t="s">
        <v>73</v>
      </c>
    </row>
    <row r="15" spans="1:26" x14ac:dyDescent="0.3">
      <c r="A15" t="s">
        <v>72</v>
      </c>
      <c r="B15" s="2" t="s">
        <v>71</v>
      </c>
      <c r="D15" s="1">
        <v>263169</v>
      </c>
      <c r="E15">
        <v>0.2</v>
      </c>
      <c r="F15" s="1">
        <v>1513</v>
      </c>
      <c r="G15" s="3">
        <v>3.7900000000000003E-2</v>
      </c>
      <c r="H15">
        <v>3000</v>
      </c>
      <c r="I15">
        <v>447</v>
      </c>
      <c r="J15">
        <v>2000</v>
      </c>
      <c r="L15">
        <f t="shared" si="0"/>
        <v>487</v>
      </c>
      <c r="N15" t="s">
        <v>74</v>
      </c>
      <c r="P15">
        <v>3000</v>
      </c>
      <c r="R15">
        <f t="shared" si="1"/>
        <v>7.9796632582105032</v>
      </c>
      <c r="S15">
        <f t="shared" si="2"/>
        <v>55633.8</v>
      </c>
      <c r="T15">
        <f t="shared" si="3"/>
        <v>7979.2840800000013</v>
      </c>
      <c r="U15">
        <f t="shared" si="4"/>
        <v>13020.715919999999</v>
      </c>
      <c r="V15">
        <f t="shared" si="5"/>
        <v>10.965375</v>
      </c>
      <c r="W15">
        <f t="shared" si="6"/>
        <v>0.23404326003257009</v>
      </c>
      <c r="X15" t="s">
        <v>73</v>
      </c>
    </row>
    <row r="16" spans="1:26" x14ac:dyDescent="0.3">
      <c r="A16" t="s">
        <v>76</v>
      </c>
      <c r="B16" t="s">
        <v>75</v>
      </c>
      <c r="D16" s="1">
        <v>231338</v>
      </c>
      <c r="E16">
        <v>0.2</v>
      </c>
      <c r="F16" s="1">
        <v>1372</v>
      </c>
      <c r="G16" s="3">
        <v>3.7900000000000003E-2</v>
      </c>
      <c r="H16">
        <v>3000</v>
      </c>
      <c r="I16">
        <v>447</v>
      </c>
      <c r="J16">
        <v>2000</v>
      </c>
      <c r="L16">
        <f t="shared" si="0"/>
        <v>628</v>
      </c>
      <c r="N16" t="s">
        <v>74</v>
      </c>
      <c r="P16">
        <v>3000</v>
      </c>
      <c r="R16">
        <f t="shared" si="1"/>
        <v>9.0776266761189248</v>
      </c>
      <c r="S16">
        <f t="shared" si="2"/>
        <v>49267.600000000006</v>
      </c>
      <c r="T16">
        <f t="shared" si="3"/>
        <v>7014.1681600000002</v>
      </c>
      <c r="U16">
        <f t="shared" si="4"/>
        <v>13985.831839999999</v>
      </c>
      <c r="V16">
        <f t="shared" si="5"/>
        <v>9.6390833333333337</v>
      </c>
      <c r="W16">
        <f t="shared" si="6"/>
        <v>0.28387483538877473</v>
      </c>
      <c r="X16" t="s">
        <v>77</v>
      </c>
    </row>
    <row r="17" spans="1:24" x14ac:dyDescent="0.3">
      <c r="A17" t="s">
        <v>79</v>
      </c>
      <c r="B17" t="s">
        <v>78</v>
      </c>
      <c r="D17" s="1">
        <v>336000</v>
      </c>
      <c r="E17">
        <v>0.2</v>
      </c>
      <c r="F17" s="1">
        <v>1924</v>
      </c>
      <c r="G17" s="3">
        <v>3.7900000000000003E-2</v>
      </c>
      <c r="H17">
        <v>3000</v>
      </c>
      <c r="I17">
        <v>447</v>
      </c>
      <c r="J17">
        <v>2300</v>
      </c>
      <c r="L17">
        <f t="shared" si="0"/>
        <v>376</v>
      </c>
      <c r="N17" t="s">
        <v>74</v>
      </c>
      <c r="P17">
        <v>3000</v>
      </c>
      <c r="R17">
        <f t="shared" si="1"/>
        <v>7.3214285714285712</v>
      </c>
      <c r="S17">
        <f t="shared" si="2"/>
        <v>70200</v>
      </c>
      <c r="T17">
        <f t="shared" si="3"/>
        <v>10187.52</v>
      </c>
      <c r="U17">
        <f t="shared" si="4"/>
        <v>14412.48</v>
      </c>
      <c r="V17">
        <f t="shared" si="5"/>
        <v>12.173913043478262</v>
      </c>
      <c r="W17">
        <f t="shared" si="6"/>
        <v>0.2053059829059829</v>
      </c>
      <c r="X17" t="s">
        <v>80</v>
      </c>
    </row>
    <row r="18" spans="1:24" x14ac:dyDescent="0.3">
      <c r="A18" t="s">
        <v>82</v>
      </c>
      <c r="B18" t="s">
        <v>81</v>
      </c>
      <c r="D18" s="1">
        <v>284000</v>
      </c>
      <c r="E18">
        <v>0.2</v>
      </c>
      <c r="F18" s="1">
        <v>1589</v>
      </c>
      <c r="G18" s="3">
        <v>3.7900000000000003E-2</v>
      </c>
      <c r="H18">
        <v>3000</v>
      </c>
      <c r="I18">
        <v>5210</v>
      </c>
      <c r="J18">
        <v>2200</v>
      </c>
      <c r="L18">
        <f t="shared" si="0"/>
        <v>611</v>
      </c>
      <c r="N18" t="s">
        <v>83</v>
      </c>
      <c r="P18">
        <v>3000</v>
      </c>
      <c r="R18">
        <f t="shared" si="1"/>
        <v>8.23943661971831</v>
      </c>
      <c r="S18">
        <f t="shared" si="2"/>
        <v>59800</v>
      </c>
      <c r="T18">
        <f t="shared" si="3"/>
        <v>8610.880000000001</v>
      </c>
      <c r="U18">
        <f t="shared" si="4"/>
        <v>14789.119999999999</v>
      </c>
      <c r="V18">
        <f t="shared" si="5"/>
        <v>10.757575757575758</v>
      </c>
      <c r="W18">
        <f t="shared" si="6"/>
        <v>0.2473096989966555</v>
      </c>
      <c r="X18" t="s">
        <v>84</v>
      </c>
    </row>
    <row r="19" spans="1:24" x14ac:dyDescent="0.3">
      <c r="A19" t="s">
        <v>85</v>
      </c>
      <c r="B19" t="s">
        <v>86</v>
      </c>
      <c r="D19">
        <v>281990</v>
      </c>
      <c r="E19">
        <v>0.2</v>
      </c>
      <c r="F19" s="1">
        <v>1577</v>
      </c>
      <c r="G19" s="3">
        <v>3.7900000000000003E-2</v>
      </c>
      <c r="H19">
        <v>3000</v>
      </c>
      <c r="I19">
        <v>5210</v>
      </c>
      <c r="J19">
        <v>2300</v>
      </c>
      <c r="L19">
        <f t="shared" si="0"/>
        <v>723</v>
      </c>
      <c r="N19" t="s">
        <v>83</v>
      </c>
      <c r="P19">
        <v>3000</v>
      </c>
      <c r="R19">
        <f t="shared" si="1"/>
        <v>8.7237136068654912</v>
      </c>
      <c r="S19">
        <f t="shared" si="2"/>
        <v>59398</v>
      </c>
      <c r="T19">
        <f t="shared" si="3"/>
        <v>8549.9368000000013</v>
      </c>
      <c r="U19">
        <f t="shared" si="4"/>
        <v>16050.063199999999</v>
      </c>
      <c r="V19">
        <f t="shared" si="5"/>
        <v>10.217028985507246</v>
      </c>
      <c r="W19">
        <f t="shared" si="6"/>
        <v>0.27021218222835786</v>
      </c>
      <c r="X19" t="s">
        <v>73</v>
      </c>
    </row>
    <row r="20" spans="1:24" x14ac:dyDescent="0.3">
      <c r="A20" t="s">
        <v>87</v>
      </c>
      <c r="B20" t="s">
        <v>88</v>
      </c>
      <c r="D20" s="1">
        <v>249900</v>
      </c>
      <c r="E20">
        <v>0.2</v>
      </c>
      <c r="F20" s="1">
        <v>1491</v>
      </c>
      <c r="G20" s="3">
        <v>3.7900000000000003E-2</v>
      </c>
      <c r="H20">
        <v>3000</v>
      </c>
      <c r="I20">
        <v>5410</v>
      </c>
      <c r="J20">
        <v>1850</v>
      </c>
      <c r="L20">
        <f t="shared" si="0"/>
        <v>359</v>
      </c>
      <c r="N20" t="s">
        <v>83</v>
      </c>
      <c r="P20">
        <v>3000</v>
      </c>
      <c r="R20">
        <f t="shared" si="1"/>
        <v>7.6830732292917165</v>
      </c>
      <c r="S20">
        <f t="shared" si="2"/>
        <v>52980</v>
      </c>
      <c r="T20">
        <f t="shared" si="3"/>
        <v>7576.9680000000008</v>
      </c>
      <c r="U20">
        <f t="shared" si="4"/>
        <v>11623.031999999999</v>
      </c>
      <c r="V20">
        <f t="shared" si="5"/>
        <v>11.256756756756756</v>
      </c>
      <c r="W20">
        <f t="shared" si="6"/>
        <v>0.21938527746319364</v>
      </c>
      <c r="X20" t="s">
        <v>89</v>
      </c>
    </row>
    <row r="21" spans="1:24" x14ac:dyDescent="0.3">
      <c r="A21" t="s">
        <v>91</v>
      </c>
      <c r="B21" t="s">
        <v>90</v>
      </c>
      <c r="D21" s="1">
        <v>225490</v>
      </c>
      <c r="E21">
        <v>0.2</v>
      </c>
      <c r="F21" s="1">
        <v>1192</v>
      </c>
      <c r="G21" s="3">
        <v>3.7900000000000003E-2</v>
      </c>
      <c r="H21">
        <v>3000</v>
      </c>
      <c r="I21">
        <v>645</v>
      </c>
      <c r="J21">
        <v>1500</v>
      </c>
      <c r="K21">
        <v>1500</v>
      </c>
      <c r="L21">
        <f t="shared" si="0"/>
        <v>308</v>
      </c>
      <c r="N21" t="s">
        <v>92</v>
      </c>
      <c r="P21">
        <v>3000</v>
      </c>
      <c r="R21">
        <f t="shared" si="1"/>
        <v>6.6521796975475631</v>
      </c>
      <c r="S21">
        <f t="shared" si="2"/>
        <v>48098</v>
      </c>
      <c r="T21">
        <f t="shared" si="3"/>
        <v>6836.8568000000005</v>
      </c>
      <c r="U21">
        <f t="shared" si="4"/>
        <v>8163.1431999999995</v>
      </c>
      <c r="V21">
        <f t="shared" si="5"/>
        <v>12.527222222222223</v>
      </c>
      <c r="W21">
        <f t="shared" si="6"/>
        <v>0.16971897376190276</v>
      </c>
      <c r="X21" t="s">
        <v>95</v>
      </c>
    </row>
    <row r="22" spans="1:24" x14ac:dyDescent="0.3">
      <c r="A22" t="s">
        <v>94</v>
      </c>
      <c r="B22" t="s">
        <v>93</v>
      </c>
      <c r="D22">
        <v>281990</v>
      </c>
      <c r="E22">
        <v>0.2</v>
      </c>
      <c r="F22" s="1">
        <v>1578</v>
      </c>
      <c r="G22" s="3">
        <v>3.7900000000000003E-2</v>
      </c>
      <c r="H22">
        <v>3000</v>
      </c>
      <c r="I22" t="s">
        <v>96</v>
      </c>
      <c r="J22">
        <v>2150</v>
      </c>
      <c r="L22">
        <f t="shared" si="0"/>
        <v>572</v>
      </c>
      <c r="N22" t="s">
        <v>83</v>
      </c>
      <c r="P22">
        <v>3000</v>
      </c>
      <c r="R22">
        <f t="shared" si="1"/>
        <v>8.0853930990460654</v>
      </c>
      <c r="S22">
        <f t="shared" si="2"/>
        <v>59398</v>
      </c>
      <c r="T22">
        <f t="shared" si="3"/>
        <v>8549.9368000000013</v>
      </c>
      <c r="U22">
        <f t="shared" si="4"/>
        <v>14250.063199999999</v>
      </c>
      <c r="V22">
        <f t="shared" si="5"/>
        <v>10.92984496124031</v>
      </c>
      <c r="W22">
        <f t="shared" si="6"/>
        <v>0.23990813158692209</v>
      </c>
    </row>
    <row r="23" spans="1:24" x14ac:dyDescent="0.3">
      <c r="A23" t="s">
        <v>98</v>
      </c>
      <c r="B23" t="s">
        <v>97</v>
      </c>
      <c r="D23" s="1">
        <v>285000</v>
      </c>
      <c r="E23">
        <v>0.2</v>
      </c>
      <c r="F23" s="1">
        <v>1681</v>
      </c>
      <c r="G23" s="3">
        <v>3.7900000000000003E-2</v>
      </c>
      <c r="H23">
        <v>3000</v>
      </c>
      <c r="I23" t="s">
        <v>99</v>
      </c>
      <c r="J23">
        <v>2300</v>
      </c>
      <c r="L23">
        <f t="shared" si="0"/>
        <v>619</v>
      </c>
      <c r="N23" t="s">
        <v>74</v>
      </c>
      <c r="P23">
        <v>3000</v>
      </c>
      <c r="R23">
        <f t="shared" si="1"/>
        <v>8.6315789473684212</v>
      </c>
      <c r="S23">
        <f t="shared" si="2"/>
        <v>60000</v>
      </c>
      <c r="T23">
        <f t="shared" si="3"/>
        <v>8641.2000000000007</v>
      </c>
      <c r="U23">
        <f t="shared" si="4"/>
        <v>15958.8</v>
      </c>
      <c r="V23">
        <f t="shared" si="5"/>
        <v>10.326086956521738</v>
      </c>
      <c r="W23">
        <f t="shared" si="6"/>
        <v>0.26597999999999999</v>
      </c>
      <c r="X23" t="s">
        <v>100</v>
      </c>
    </row>
    <row r="24" spans="1:24" x14ac:dyDescent="0.3">
      <c r="A24" t="s">
        <v>102</v>
      </c>
      <c r="B24" t="s">
        <v>101</v>
      </c>
      <c r="D24" s="1">
        <v>286257</v>
      </c>
      <c r="E24">
        <v>0.2</v>
      </c>
      <c r="F24" s="1">
        <v>1624</v>
      </c>
      <c r="G24" s="3">
        <v>3.7900000000000003E-2</v>
      </c>
      <c r="H24">
        <v>3000</v>
      </c>
      <c r="I24" t="s">
        <v>103</v>
      </c>
      <c r="J24">
        <v>2100</v>
      </c>
      <c r="K24">
        <v>1750</v>
      </c>
      <c r="L24">
        <f t="shared" si="0"/>
        <v>476</v>
      </c>
      <c r="N24" t="s">
        <v>104</v>
      </c>
      <c r="P24">
        <v>3000</v>
      </c>
      <c r="R24">
        <f t="shared" si="1"/>
        <v>7.7552688667875369</v>
      </c>
      <c r="S24">
        <f t="shared" si="2"/>
        <v>60251.4</v>
      </c>
      <c r="T24">
        <f t="shared" si="3"/>
        <v>8679.3122400000011</v>
      </c>
      <c r="U24">
        <f t="shared" si="4"/>
        <v>13520.687759999999</v>
      </c>
      <c r="V24">
        <f t="shared" si="5"/>
        <v>11.359404761904761</v>
      </c>
      <c r="W24">
        <f t="shared" si="6"/>
        <v>0.22440454097332177</v>
      </c>
      <c r="X24" t="s">
        <v>105</v>
      </c>
    </row>
    <row r="25" spans="1:24" x14ac:dyDescent="0.3">
      <c r="A25" t="s">
        <v>107</v>
      </c>
      <c r="B25" t="s">
        <v>106</v>
      </c>
      <c r="D25" s="1">
        <v>291990</v>
      </c>
      <c r="E25">
        <v>0.2</v>
      </c>
      <c r="F25" s="1">
        <v>1794</v>
      </c>
      <c r="G25" s="3">
        <v>3.7900000000000003E-2</v>
      </c>
      <c r="H25">
        <v>3000</v>
      </c>
      <c r="I25">
        <v>224</v>
      </c>
      <c r="J25">
        <v>2100</v>
      </c>
      <c r="L25">
        <f t="shared" si="0"/>
        <v>306</v>
      </c>
      <c r="N25" t="s">
        <v>108</v>
      </c>
      <c r="P25">
        <v>3000</v>
      </c>
      <c r="R25">
        <f t="shared" si="1"/>
        <v>7.6030001027432448</v>
      </c>
      <c r="S25">
        <f t="shared" si="2"/>
        <v>61398</v>
      </c>
      <c r="T25">
        <f t="shared" si="3"/>
        <v>8853.1368000000002</v>
      </c>
      <c r="U25">
        <f t="shared" si="4"/>
        <v>13346.8632</v>
      </c>
      <c r="V25">
        <f t="shared" si="5"/>
        <v>11.586904761904762</v>
      </c>
      <c r="W25">
        <f t="shared" si="6"/>
        <v>0.21738270301964233</v>
      </c>
      <c r="X25" t="s">
        <v>109</v>
      </c>
    </row>
    <row r="26" spans="1:24" x14ac:dyDescent="0.3">
      <c r="A26" t="s">
        <v>110</v>
      </c>
      <c r="B26" t="s">
        <v>111</v>
      </c>
      <c r="D26" s="1">
        <v>296452</v>
      </c>
      <c r="E26">
        <v>0.2</v>
      </c>
      <c r="F26" s="1">
        <v>1616</v>
      </c>
      <c r="G26" s="3">
        <v>3.7900000000000003E-2</v>
      </c>
      <c r="H26">
        <v>3000</v>
      </c>
      <c r="I26">
        <v>224</v>
      </c>
      <c r="J26">
        <v>2150</v>
      </c>
      <c r="L26">
        <f t="shared" si="0"/>
        <v>534</v>
      </c>
      <c r="N26" t="s">
        <v>108</v>
      </c>
      <c r="P26">
        <v>3000</v>
      </c>
      <c r="R26">
        <f t="shared" si="1"/>
        <v>7.6909584013600849</v>
      </c>
      <c r="S26">
        <f t="shared" si="2"/>
        <v>62290.400000000001</v>
      </c>
      <c r="T26">
        <f t="shared" si="3"/>
        <v>8988.4246400000011</v>
      </c>
      <c r="U26">
        <f t="shared" si="4"/>
        <v>13811.575359999999</v>
      </c>
      <c r="V26">
        <f t="shared" si="5"/>
        <v>11.490387596899225</v>
      </c>
      <c r="W26">
        <f t="shared" si="6"/>
        <v>0.22172879544841578</v>
      </c>
      <c r="X26" t="s">
        <v>112</v>
      </c>
    </row>
    <row r="27" spans="1:24" x14ac:dyDescent="0.3">
      <c r="A27" t="s">
        <v>113</v>
      </c>
      <c r="B27" t="s">
        <v>114</v>
      </c>
      <c r="D27" s="1">
        <v>328496</v>
      </c>
      <c r="E27">
        <v>0.2</v>
      </c>
      <c r="F27" s="1">
        <v>2133</v>
      </c>
      <c r="G27" s="3">
        <v>3.7900000000000003E-2</v>
      </c>
      <c r="H27">
        <v>3000</v>
      </c>
      <c r="I27">
        <v>898</v>
      </c>
      <c r="J27">
        <v>2150</v>
      </c>
      <c r="L27">
        <f t="shared" si="0"/>
        <v>17</v>
      </c>
      <c r="N27" t="s">
        <v>115</v>
      </c>
      <c r="P27">
        <v>3000</v>
      </c>
      <c r="R27">
        <f t="shared" si="1"/>
        <v>6.9407237835468321</v>
      </c>
      <c r="S27">
        <f t="shared" si="2"/>
        <v>68699.199999999997</v>
      </c>
      <c r="T27">
        <f t="shared" si="3"/>
        <v>9959.9987199999996</v>
      </c>
      <c r="U27">
        <f t="shared" si="4"/>
        <v>12840.00128</v>
      </c>
      <c r="V27">
        <f t="shared" si="5"/>
        <v>12.732403100775194</v>
      </c>
      <c r="W27">
        <f t="shared" si="6"/>
        <v>0.1869017583901996</v>
      </c>
      <c r="X27" t="s">
        <v>116</v>
      </c>
    </row>
    <row r="28" spans="1:24" x14ac:dyDescent="0.3">
      <c r="A28" t="s">
        <v>117</v>
      </c>
      <c r="B28" t="s">
        <v>118</v>
      </c>
      <c r="D28" s="1">
        <v>347776</v>
      </c>
      <c r="E28">
        <v>0.2</v>
      </c>
      <c r="F28" s="1">
        <v>2126</v>
      </c>
      <c r="G28" s="3">
        <v>3.7900000000000003E-2</v>
      </c>
      <c r="H28">
        <v>3000</v>
      </c>
      <c r="I28">
        <v>777</v>
      </c>
      <c r="J28">
        <v>2250</v>
      </c>
      <c r="K28">
        <v>1790</v>
      </c>
      <c r="L28">
        <f t="shared" si="0"/>
        <v>124</v>
      </c>
      <c r="N28" t="s">
        <v>119</v>
      </c>
      <c r="P28">
        <v>3000</v>
      </c>
      <c r="R28">
        <f t="shared" si="1"/>
        <v>6.900993743099006</v>
      </c>
      <c r="S28">
        <f t="shared" si="2"/>
        <v>72555.199999999997</v>
      </c>
      <c r="T28">
        <f t="shared" si="3"/>
        <v>10544.56832</v>
      </c>
      <c r="U28">
        <f t="shared" si="4"/>
        <v>13455.43168</v>
      </c>
      <c r="V28">
        <f t="shared" si="5"/>
        <v>12.880592592592592</v>
      </c>
      <c r="W28">
        <f t="shared" si="6"/>
        <v>0.18545096257745827</v>
      </c>
      <c r="X28" t="s">
        <v>120</v>
      </c>
    </row>
    <row r="29" spans="1:24" x14ac:dyDescent="0.3">
      <c r="A29" s="1" t="s">
        <v>121</v>
      </c>
      <c r="B29" t="s">
        <v>122</v>
      </c>
      <c r="D29" s="1">
        <v>307045</v>
      </c>
      <c r="E29">
        <v>0.2</v>
      </c>
      <c r="F29" s="1">
        <v>1834</v>
      </c>
      <c r="G29" s="3">
        <v>3.7900000000000003E-2</v>
      </c>
      <c r="H29">
        <v>3000</v>
      </c>
      <c r="I29">
        <v>345</v>
      </c>
      <c r="J29">
        <v>2400</v>
      </c>
      <c r="L29">
        <f t="shared" si="0"/>
        <v>566</v>
      </c>
      <c r="N29" t="s">
        <v>123</v>
      </c>
      <c r="P29">
        <v>3000</v>
      </c>
      <c r="R29">
        <f t="shared" si="1"/>
        <v>8.4026771320164801</v>
      </c>
      <c r="S29">
        <f t="shared" si="2"/>
        <v>64409</v>
      </c>
      <c r="T29">
        <f t="shared" si="3"/>
        <v>9309.6044000000002</v>
      </c>
      <c r="U29">
        <f t="shared" si="4"/>
        <v>16490.3956</v>
      </c>
      <c r="V29">
        <f t="shared" si="5"/>
        <v>10.661284722222222</v>
      </c>
      <c r="W29">
        <f t="shared" si="6"/>
        <v>0.25602626341039297</v>
      </c>
      <c r="X29" t="s">
        <v>124</v>
      </c>
    </row>
    <row r="30" spans="1:24" ht="16.2" x14ac:dyDescent="0.3">
      <c r="A30" t="s">
        <v>125</v>
      </c>
      <c r="B30" t="s">
        <v>93</v>
      </c>
      <c r="D30" s="6">
        <v>315000</v>
      </c>
      <c r="E30">
        <v>0.2</v>
      </c>
      <c r="F30" s="1">
        <v>1851</v>
      </c>
      <c r="G30" s="3">
        <v>3.7900000000000003E-2</v>
      </c>
      <c r="H30">
        <v>3000</v>
      </c>
      <c r="I30">
        <v>9210</v>
      </c>
      <c r="J30">
        <v>2300</v>
      </c>
      <c r="L30">
        <f t="shared" si="0"/>
        <v>449</v>
      </c>
      <c r="N30" t="s">
        <v>126</v>
      </c>
      <c r="P30">
        <v>3000</v>
      </c>
      <c r="R30">
        <f t="shared" si="1"/>
        <v>7.8095238095238093</v>
      </c>
      <c r="S30">
        <f t="shared" si="2"/>
        <v>66000</v>
      </c>
      <c r="T30">
        <f t="shared" si="3"/>
        <v>9550.8000000000011</v>
      </c>
      <c r="U30">
        <f t="shared" si="4"/>
        <v>15049.199999999999</v>
      </c>
      <c r="V30">
        <f t="shared" si="5"/>
        <v>11.413043478260869</v>
      </c>
      <c r="W30">
        <f t="shared" si="6"/>
        <v>0.22801818181818181</v>
      </c>
      <c r="X30" t="s">
        <v>127</v>
      </c>
    </row>
    <row r="31" spans="1:24" x14ac:dyDescent="0.3">
      <c r="A31" t="s">
        <v>128</v>
      </c>
      <c r="B31" t="s">
        <v>129</v>
      </c>
      <c r="D31" s="1">
        <v>439000</v>
      </c>
      <c r="E31">
        <v>0.2</v>
      </c>
      <c r="F31" s="1">
        <v>2618</v>
      </c>
      <c r="G31" s="3">
        <v>3.7900000000000003E-2</v>
      </c>
      <c r="H31">
        <v>3000</v>
      </c>
      <c r="I31">
        <v>988</v>
      </c>
      <c r="J31">
        <v>2350</v>
      </c>
      <c r="K31">
        <v>2650</v>
      </c>
      <c r="L31">
        <f t="shared" si="0"/>
        <v>-268</v>
      </c>
      <c r="N31" t="s">
        <v>130</v>
      </c>
      <c r="P31">
        <v>3000</v>
      </c>
      <c r="R31">
        <f t="shared" si="1"/>
        <v>5.7403189066059221</v>
      </c>
      <c r="S31">
        <f t="shared" si="2"/>
        <v>90800</v>
      </c>
      <c r="T31">
        <f t="shared" si="3"/>
        <v>13310.480000000001</v>
      </c>
      <c r="U31">
        <f t="shared" si="4"/>
        <v>11889.519999999999</v>
      </c>
      <c r="V31">
        <f t="shared" si="5"/>
        <v>15.567375886524824</v>
      </c>
      <c r="W31">
        <f t="shared" si="6"/>
        <v>0.13094185022026431</v>
      </c>
      <c r="X31" t="s">
        <v>131</v>
      </c>
    </row>
    <row r="32" spans="1:24" x14ac:dyDescent="0.3">
      <c r="A32" t="s">
        <v>132</v>
      </c>
      <c r="B32" t="s">
        <v>133</v>
      </c>
      <c r="D32" s="1">
        <v>336252</v>
      </c>
      <c r="E32">
        <v>0.2</v>
      </c>
      <c r="F32" s="1">
        <v>1899</v>
      </c>
      <c r="G32" s="3">
        <v>3.7900000000000003E-2</v>
      </c>
      <c r="H32">
        <v>3000</v>
      </c>
      <c r="I32">
        <v>545</v>
      </c>
      <c r="J32">
        <v>2050</v>
      </c>
      <c r="K32">
        <v>1975</v>
      </c>
      <c r="L32">
        <f t="shared" si="0"/>
        <v>151</v>
      </c>
      <c r="N32" t="s">
        <v>123</v>
      </c>
      <c r="P32">
        <v>3000</v>
      </c>
      <c r="R32">
        <f t="shared" si="1"/>
        <v>6.4237536133614075</v>
      </c>
      <c r="S32">
        <f t="shared" si="2"/>
        <v>70250.400000000009</v>
      </c>
      <c r="T32">
        <f t="shared" si="3"/>
        <v>10195.16064</v>
      </c>
      <c r="U32">
        <f t="shared" si="4"/>
        <v>11404.83936</v>
      </c>
      <c r="V32">
        <f t="shared" si="5"/>
        <v>13.668780487804877</v>
      </c>
      <c r="W32">
        <f t="shared" si="6"/>
        <v>0.16234554337057153</v>
      </c>
      <c r="X32" t="s">
        <v>134</v>
      </c>
    </row>
    <row r="33" spans="1:24" ht="16.2" x14ac:dyDescent="0.3">
      <c r="A33" t="s">
        <v>135</v>
      </c>
      <c r="B33" s="2" t="s">
        <v>136</v>
      </c>
      <c r="D33" s="6">
        <v>298179</v>
      </c>
      <c r="E33">
        <v>0.2</v>
      </c>
      <c r="F33" s="1">
        <v>1793</v>
      </c>
      <c r="G33" s="3">
        <v>3.7900000000000003E-2</v>
      </c>
      <c r="H33">
        <v>3000</v>
      </c>
      <c r="I33">
        <v>514</v>
      </c>
      <c r="J33">
        <v>2050</v>
      </c>
      <c r="K33">
        <v>1800</v>
      </c>
      <c r="L33">
        <f t="shared" si="0"/>
        <v>257</v>
      </c>
      <c r="N33" t="s">
        <v>123</v>
      </c>
      <c r="P33">
        <v>3000</v>
      </c>
      <c r="R33">
        <f t="shared" si="1"/>
        <v>7.2439709033835378</v>
      </c>
      <c r="S33">
        <f t="shared" si="2"/>
        <v>62635.8</v>
      </c>
      <c r="T33">
        <f t="shared" si="3"/>
        <v>9040.7872800000005</v>
      </c>
      <c r="U33">
        <f t="shared" si="4"/>
        <v>12559.21272</v>
      </c>
      <c r="V33">
        <f t="shared" si="5"/>
        <v>12.12109756097561</v>
      </c>
      <c r="W33">
        <f t="shared" si="6"/>
        <v>0.20051173162951538</v>
      </c>
      <c r="X33" t="s">
        <v>137</v>
      </c>
    </row>
    <row r="34" spans="1:24" x14ac:dyDescent="0.3">
      <c r="A34" t="s">
        <v>138</v>
      </c>
      <c r="B34" t="s">
        <v>139</v>
      </c>
      <c r="D34" s="1">
        <v>379298</v>
      </c>
      <c r="E34">
        <v>0.2</v>
      </c>
      <c r="F34" s="1">
        <v>2250</v>
      </c>
      <c r="G34" s="3">
        <v>3.7900000000000003E-2</v>
      </c>
      <c r="H34">
        <v>3000</v>
      </c>
      <c r="I34">
        <v>767</v>
      </c>
      <c r="J34">
        <v>2250</v>
      </c>
      <c r="K34">
        <v>2250</v>
      </c>
      <c r="L34">
        <f t="shared" si="0"/>
        <v>0</v>
      </c>
      <c r="N34" t="s">
        <v>140</v>
      </c>
      <c r="P34">
        <v>3000</v>
      </c>
      <c r="R34">
        <f t="shared" si="1"/>
        <v>6.3274786579417768</v>
      </c>
      <c r="S34">
        <f t="shared" si="2"/>
        <v>78859.600000000006</v>
      </c>
      <c r="T34">
        <f t="shared" si="3"/>
        <v>11500.315360000002</v>
      </c>
      <c r="U34">
        <f t="shared" si="4"/>
        <v>12499.684639999998</v>
      </c>
      <c r="V34">
        <f t="shared" si="5"/>
        <v>14.048074074074075</v>
      </c>
      <c r="W34">
        <f t="shared" si="6"/>
        <v>0.15850555468199176</v>
      </c>
      <c r="X34" t="s">
        <v>141</v>
      </c>
    </row>
    <row r="35" spans="1:24" x14ac:dyDescent="0.3">
      <c r="A35" t="s">
        <v>142</v>
      </c>
      <c r="B35" t="s">
        <v>143</v>
      </c>
      <c r="D35" s="1">
        <v>369900</v>
      </c>
      <c r="E35">
        <v>0.2</v>
      </c>
      <c r="F35" s="1">
        <v>2094</v>
      </c>
      <c r="G35" s="3">
        <v>3.7900000000000003E-2</v>
      </c>
      <c r="H35">
        <v>3000</v>
      </c>
      <c r="I35">
        <v>423</v>
      </c>
      <c r="J35">
        <v>2300</v>
      </c>
      <c r="K35">
        <v>1950</v>
      </c>
      <c r="L35">
        <f t="shared" ref="L35:L58" si="7">J35-F35</f>
        <v>206</v>
      </c>
      <c r="N35" t="s">
        <v>144</v>
      </c>
      <c r="P35">
        <v>3000</v>
      </c>
      <c r="R35">
        <f t="shared" si="1"/>
        <v>6.6504460665044602</v>
      </c>
      <c r="S35">
        <f t="shared" si="2"/>
        <v>76980</v>
      </c>
      <c r="T35">
        <f t="shared" si="3"/>
        <v>11215.368</v>
      </c>
      <c r="U35">
        <f t="shared" si="4"/>
        <v>13384.632</v>
      </c>
      <c r="V35">
        <f t="shared" si="5"/>
        <v>13.402173913043478</v>
      </c>
      <c r="W35">
        <f t="shared" si="6"/>
        <v>0.17387155105222135</v>
      </c>
      <c r="X35" t="s">
        <v>145</v>
      </c>
    </row>
    <row r="36" spans="1:24" x14ac:dyDescent="0.3">
      <c r="A36" t="s">
        <v>147</v>
      </c>
      <c r="B36" t="s">
        <v>146</v>
      </c>
      <c r="D36" s="1">
        <v>320000</v>
      </c>
      <c r="E36">
        <v>0.2</v>
      </c>
      <c r="F36" s="1">
        <v>1821</v>
      </c>
      <c r="G36" s="3">
        <v>3.7900000000000003E-2</v>
      </c>
      <c r="H36">
        <v>3000</v>
      </c>
      <c r="I36">
        <v>533</v>
      </c>
      <c r="J36">
        <v>2100</v>
      </c>
      <c r="K36">
        <v>1900</v>
      </c>
      <c r="L36">
        <f t="shared" si="7"/>
        <v>279</v>
      </c>
      <c r="N36" t="s">
        <v>144</v>
      </c>
      <c r="P36">
        <v>3000</v>
      </c>
      <c r="R36">
        <f t="shared" si="1"/>
        <v>6.9375</v>
      </c>
      <c r="S36">
        <f t="shared" si="2"/>
        <v>67000</v>
      </c>
      <c r="T36">
        <f t="shared" si="3"/>
        <v>9702.4000000000015</v>
      </c>
      <c r="U36">
        <f t="shared" si="4"/>
        <v>12497.599999999999</v>
      </c>
      <c r="V36">
        <f t="shared" si="5"/>
        <v>12.698412698412698</v>
      </c>
      <c r="W36">
        <f t="shared" si="6"/>
        <v>0.18653134328358206</v>
      </c>
      <c r="X36" t="s">
        <v>148</v>
      </c>
    </row>
    <row r="37" spans="1:24" ht="16.2" x14ac:dyDescent="0.3">
      <c r="A37" t="s">
        <v>149</v>
      </c>
      <c r="B37" t="s">
        <v>150</v>
      </c>
      <c r="D37" s="6">
        <v>250309</v>
      </c>
      <c r="E37">
        <v>0.2</v>
      </c>
      <c r="F37" s="1">
        <v>1487</v>
      </c>
      <c r="G37" s="3">
        <v>3.7900000000000003E-2</v>
      </c>
      <c r="H37">
        <v>3000</v>
      </c>
      <c r="I37" t="s">
        <v>151</v>
      </c>
      <c r="J37">
        <v>1850</v>
      </c>
      <c r="K37">
        <v>1750</v>
      </c>
      <c r="L37">
        <f t="shared" si="7"/>
        <v>363</v>
      </c>
      <c r="N37" t="s">
        <v>153</v>
      </c>
      <c r="P37">
        <v>3000</v>
      </c>
      <c r="R37">
        <f t="shared" si="1"/>
        <v>7.6705192382215586</v>
      </c>
      <c r="S37">
        <f t="shared" si="2"/>
        <v>53061.8</v>
      </c>
      <c r="T37">
        <f t="shared" si="3"/>
        <v>7589.3688800000009</v>
      </c>
      <c r="U37">
        <f t="shared" si="4"/>
        <v>11610.631119999998</v>
      </c>
      <c r="V37">
        <f t="shared" si="5"/>
        <v>11.275180180180181</v>
      </c>
      <c r="W37">
        <f t="shared" si="6"/>
        <v>0.21881336705501883</v>
      </c>
      <c r="X37" t="s">
        <v>152</v>
      </c>
    </row>
    <row r="38" spans="1:24" x14ac:dyDescent="0.3">
      <c r="A38" t="s">
        <v>154</v>
      </c>
      <c r="B38" t="s">
        <v>155</v>
      </c>
      <c r="D38" s="1">
        <v>363595</v>
      </c>
      <c r="E38">
        <v>0.2</v>
      </c>
      <c r="F38" s="1">
        <v>2541</v>
      </c>
      <c r="G38" s="3">
        <v>3.7900000000000003E-2</v>
      </c>
      <c r="H38">
        <v>3000</v>
      </c>
      <c r="I38" t="s">
        <v>156</v>
      </c>
      <c r="J38">
        <v>2300</v>
      </c>
      <c r="L38">
        <f t="shared" si="7"/>
        <v>-241</v>
      </c>
      <c r="N38" t="s">
        <v>104</v>
      </c>
      <c r="P38">
        <v>3000</v>
      </c>
      <c r="R38">
        <f t="shared" si="1"/>
        <v>6.7657696062927162</v>
      </c>
      <c r="S38">
        <f t="shared" si="2"/>
        <v>75719</v>
      </c>
      <c r="T38">
        <f t="shared" si="3"/>
        <v>11024.200400000002</v>
      </c>
      <c r="U38">
        <f t="shared" si="4"/>
        <v>13575.799599999998</v>
      </c>
      <c r="V38">
        <f t="shared" si="5"/>
        <v>13.173731884057972</v>
      </c>
      <c r="W38">
        <f t="shared" si="6"/>
        <v>0.17929185013008622</v>
      </c>
    </row>
    <row r="39" spans="1:24" ht="16.2" thickBot="1" x14ac:dyDescent="0.35">
      <c r="A39" s="12" t="s">
        <v>157</v>
      </c>
      <c r="B39" t="s">
        <v>158</v>
      </c>
      <c r="D39" s="1">
        <v>224000</v>
      </c>
      <c r="E39">
        <v>0.2</v>
      </c>
      <c r="F39" s="1">
        <v>1343</v>
      </c>
      <c r="G39" s="3">
        <v>3.7900000000000003E-2</v>
      </c>
      <c r="H39">
        <v>3000</v>
      </c>
      <c r="I39" t="s">
        <v>159</v>
      </c>
      <c r="J39">
        <v>2200</v>
      </c>
      <c r="K39">
        <v>1650</v>
      </c>
      <c r="L39">
        <f t="shared" si="7"/>
        <v>857</v>
      </c>
      <c r="N39" t="s">
        <v>43</v>
      </c>
      <c r="P39">
        <v>3000</v>
      </c>
      <c r="R39">
        <f t="shared" si="1"/>
        <v>10.446428571428571</v>
      </c>
      <c r="S39">
        <f t="shared" si="2"/>
        <v>47800</v>
      </c>
      <c r="T39">
        <f t="shared" si="3"/>
        <v>6791.68</v>
      </c>
      <c r="U39">
        <f t="shared" si="4"/>
        <v>16608.32</v>
      </c>
      <c r="V39">
        <f t="shared" si="5"/>
        <v>8.4848484848484844</v>
      </c>
      <c r="W39">
        <f t="shared" si="6"/>
        <v>0.34745439330543931</v>
      </c>
      <c r="X39" t="s">
        <v>160</v>
      </c>
    </row>
    <row r="40" spans="1:24" s="13" customFormat="1" ht="16.8" thickTop="1" thickBot="1" x14ac:dyDescent="0.35">
      <c r="A40" s="13" t="s">
        <v>161</v>
      </c>
      <c r="B40" s="13" t="s">
        <v>162</v>
      </c>
      <c r="D40" s="14">
        <v>290000</v>
      </c>
      <c r="E40" s="13">
        <v>0.2</v>
      </c>
      <c r="F40" s="14"/>
      <c r="G40" s="15">
        <v>3.7900000000000003E-2</v>
      </c>
      <c r="H40" s="13">
        <v>3000</v>
      </c>
      <c r="I40" s="13">
        <v>878</v>
      </c>
      <c r="L40">
        <f t="shared" si="7"/>
        <v>0</v>
      </c>
      <c r="N40" s="13" t="s">
        <v>166</v>
      </c>
      <c r="P40" s="13">
        <v>3000</v>
      </c>
      <c r="R40" s="13">
        <f t="shared" si="1"/>
        <v>-1.0344827586206897</v>
      </c>
      <c r="S40" s="13">
        <f t="shared" si="2"/>
        <v>61000</v>
      </c>
      <c r="T40" s="13">
        <f t="shared" si="3"/>
        <v>8792.8000000000011</v>
      </c>
      <c r="U40" s="13">
        <f t="shared" si="4"/>
        <v>-11792.800000000001</v>
      </c>
      <c r="V40" s="13" t="e">
        <f t="shared" si="5"/>
        <v>#DIV/0!</v>
      </c>
      <c r="W40" s="13">
        <f t="shared" si="6"/>
        <v>-0.19332459016393444</v>
      </c>
      <c r="X40" s="13" t="s">
        <v>163</v>
      </c>
    </row>
    <row r="41" spans="1:24" s="13" customFormat="1" ht="16.8" thickTop="1" thickBot="1" x14ac:dyDescent="0.35">
      <c r="A41" s="13" t="s">
        <v>164</v>
      </c>
      <c r="B41" s="13" t="s">
        <v>165</v>
      </c>
      <c r="D41" s="14">
        <v>326094</v>
      </c>
      <c r="E41" s="13">
        <v>0.2</v>
      </c>
      <c r="F41" s="14"/>
      <c r="G41" s="15">
        <v>3.7900000000000003E-2</v>
      </c>
      <c r="H41" s="13">
        <v>3000</v>
      </c>
      <c r="I41" s="13">
        <v>745</v>
      </c>
      <c r="L41">
        <f t="shared" si="7"/>
        <v>0</v>
      </c>
      <c r="N41" s="13" t="s">
        <v>167</v>
      </c>
      <c r="P41" s="13">
        <v>3000</v>
      </c>
      <c r="R41" s="13">
        <f t="shared" si="1"/>
        <v>-0.91998012842922594</v>
      </c>
      <c r="S41" s="13">
        <f t="shared" si="2"/>
        <v>68218.8</v>
      </c>
      <c r="T41" s="13">
        <f t="shared" si="3"/>
        <v>9887.1700800000017</v>
      </c>
      <c r="U41" s="13">
        <f t="shared" si="4"/>
        <v>-12887.170080000002</v>
      </c>
      <c r="V41" s="13" t="e">
        <f t="shared" si="5"/>
        <v>#DIV/0!</v>
      </c>
      <c r="W41" s="13">
        <f t="shared" si="6"/>
        <v>-0.18890936340129116</v>
      </c>
      <c r="X41" s="13" t="s">
        <v>163</v>
      </c>
    </row>
    <row r="42" spans="1:24" ht="16.2" thickTop="1" x14ac:dyDescent="0.3">
      <c r="A42" t="s">
        <v>168</v>
      </c>
      <c r="B42" t="s">
        <v>169</v>
      </c>
      <c r="D42" s="1">
        <v>287000</v>
      </c>
      <c r="E42">
        <v>0.2</v>
      </c>
      <c r="F42" s="1">
        <v>1671</v>
      </c>
      <c r="G42" s="3">
        <v>3.7900000000000003E-2</v>
      </c>
      <c r="H42">
        <v>3000</v>
      </c>
      <c r="I42">
        <v>445</v>
      </c>
      <c r="J42">
        <v>2200</v>
      </c>
      <c r="K42">
        <v>1850</v>
      </c>
      <c r="L42">
        <f t="shared" si="7"/>
        <v>529</v>
      </c>
      <c r="N42" t="s">
        <v>74</v>
      </c>
      <c r="P42">
        <v>3000</v>
      </c>
      <c r="R42">
        <f t="shared" si="1"/>
        <v>8.1533101045296164</v>
      </c>
      <c r="S42">
        <f t="shared" si="2"/>
        <v>60400</v>
      </c>
      <c r="T42">
        <f t="shared" si="3"/>
        <v>8701.84</v>
      </c>
      <c r="U42">
        <f t="shared" si="4"/>
        <v>14698.16</v>
      </c>
      <c r="V42">
        <f t="shared" si="5"/>
        <v>10.871212121212121</v>
      </c>
      <c r="W42">
        <f t="shared" si="6"/>
        <v>0.24334701986754967</v>
      </c>
      <c r="X42" t="s">
        <v>170</v>
      </c>
    </row>
    <row r="43" spans="1:24" x14ac:dyDescent="0.3">
      <c r="A43" t="s">
        <v>171</v>
      </c>
      <c r="B43" t="s">
        <v>172</v>
      </c>
      <c r="D43" s="1">
        <v>249990</v>
      </c>
      <c r="E43">
        <v>0.2</v>
      </c>
      <c r="F43" s="1">
        <v>1479</v>
      </c>
      <c r="G43" s="3">
        <v>3.7900000000000003E-2</v>
      </c>
      <c r="H43">
        <v>3000</v>
      </c>
      <c r="I43">
        <v>445</v>
      </c>
      <c r="J43">
        <v>2100</v>
      </c>
      <c r="K43">
        <v>1650</v>
      </c>
      <c r="L43">
        <f t="shared" si="7"/>
        <v>621</v>
      </c>
      <c r="N43" t="s">
        <v>74</v>
      </c>
      <c r="P43">
        <v>3000</v>
      </c>
      <c r="R43">
        <f t="shared" si="1"/>
        <v>8.8803552142085689</v>
      </c>
      <c r="S43">
        <f t="shared" si="2"/>
        <v>52998</v>
      </c>
      <c r="T43">
        <f t="shared" si="3"/>
        <v>7579.6968000000006</v>
      </c>
      <c r="U43">
        <f t="shared" si="4"/>
        <v>14620.303199999998</v>
      </c>
      <c r="V43">
        <f t="shared" si="5"/>
        <v>9.920238095238096</v>
      </c>
      <c r="W43">
        <f t="shared" si="6"/>
        <v>0.27586518736556093</v>
      </c>
      <c r="X43" t="s">
        <v>173</v>
      </c>
    </row>
    <row r="44" spans="1:24" ht="16.2" x14ac:dyDescent="0.3">
      <c r="A44" t="s">
        <v>174</v>
      </c>
      <c r="B44" t="s">
        <v>175</v>
      </c>
      <c r="D44" s="6">
        <v>337432</v>
      </c>
      <c r="E44">
        <v>0.2</v>
      </c>
      <c r="F44" s="1">
        <v>2106</v>
      </c>
      <c r="G44" s="3">
        <v>3.7900000000000003E-2</v>
      </c>
      <c r="H44">
        <v>3000</v>
      </c>
      <c r="I44">
        <v>777</v>
      </c>
      <c r="J44">
        <v>2200</v>
      </c>
      <c r="L44">
        <f t="shared" si="7"/>
        <v>94</v>
      </c>
      <c r="N44" t="s">
        <v>176</v>
      </c>
      <c r="P44">
        <v>3000</v>
      </c>
      <c r="R44">
        <f t="shared" si="1"/>
        <v>6.9347305531188503</v>
      </c>
      <c r="S44">
        <f t="shared" si="2"/>
        <v>70486.400000000009</v>
      </c>
      <c r="T44">
        <f t="shared" si="3"/>
        <v>10230.938239999999</v>
      </c>
      <c r="U44">
        <f t="shared" si="4"/>
        <v>13169.061760000001</v>
      </c>
      <c r="V44">
        <f t="shared" si="5"/>
        <v>12.781515151515151</v>
      </c>
      <c r="W44">
        <f t="shared" si="6"/>
        <v>0.18683124347391836</v>
      </c>
      <c r="X44" t="s">
        <v>177</v>
      </c>
    </row>
    <row r="45" spans="1:24" ht="16.2" x14ac:dyDescent="0.3">
      <c r="A45" t="s">
        <v>178</v>
      </c>
      <c r="B45" t="s">
        <v>179</v>
      </c>
      <c r="D45" s="6">
        <v>329998</v>
      </c>
      <c r="E45">
        <v>0.2</v>
      </c>
      <c r="F45" s="1">
        <v>1879</v>
      </c>
      <c r="G45" s="3">
        <v>3.7900000000000003E-2</v>
      </c>
      <c r="H45">
        <v>3000</v>
      </c>
      <c r="I45">
        <v>668</v>
      </c>
      <c r="J45">
        <v>2200</v>
      </c>
      <c r="K45">
        <v>1895</v>
      </c>
      <c r="L45">
        <f t="shared" si="7"/>
        <v>321</v>
      </c>
      <c r="N45" t="s">
        <v>180</v>
      </c>
      <c r="P45">
        <v>3000</v>
      </c>
      <c r="R45">
        <f t="shared" si="1"/>
        <v>7.0909520663761603</v>
      </c>
      <c r="S45">
        <f t="shared" si="2"/>
        <v>68999.600000000006</v>
      </c>
      <c r="T45">
        <f t="shared" si="3"/>
        <v>10005.539360000002</v>
      </c>
      <c r="U45">
        <f t="shared" si="4"/>
        <v>13394.460639999998</v>
      </c>
      <c r="V45">
        <f t="shared" si="5"/>
        <v>12.499924242424242</v>
      </c>
      <c r="W45">
        <f t="shared" si="6"/>
        <v>0.1941237433260482</v>
      </c>
    </row>
    <row r="46" spans="1:24" ht="16.2" x14ac:dyDescent="0.3">
      <c r="A46" t="s">
        <v>182</v>
      </c>
      <c r="B46" t="s">
        <v>181</v>
      </c>
      <c r="D46" s="6">
        <v>357068</v>
      </c>
      <c r="E46">
        <v>0.2</v>
      </c>
      <c r="F46" s="1">
        <v>2076</v>
      </c>
      <c r="G46" s="3">
        <v>3.7900000000000003E-2</v>
      </c>
      <c r="H46">
        <v>3000</v>
      </c>
      <c r="I46">
        <v>777</v>
      </c>
      <c r="L46">
        <f t="shared" si="7"/>
        <v>-2076</v>
      </c>
      <c r="N46" t="s">
        <v>183</v>
      </c>
      <c r="P46">
        <v>3000</v>
      </c>
      <c r="R46">
        <f t="shared" si="1"/>
        <v>-0.8401761009107509</v>
      </c>
      <c r="S46">
        <f t="shared" si="2"/>
        <v>74413.600000000006</v>
      </c>
      <c r="T46">
        <f t="shared" si="3"/>
        <v>10826.301760000002</v>
      </c>
      <c r="U46">
        <f t="shared" si="4"/>
        <v>-13826.301760000002</v>
      </c>
      <c r="V46" t="e">
        <f t="shared" si="5"/>
        <v>#DIV/0!</v>
      </c>
      <c r="W46">
        <f t="shared" si="6"/>
        <v>-0.1858034251803434</v>
      </c>
      <c r="X46" t="s">
        <v>184</v>
      </c>
    </row>
    <row r="47" spans="1:24" ht="16.2" x14ac:dyDescent="0.3">
      <c r="A47" t="s">
        <v>185</v>
      </c>
      <c r="B47" t="s">
        <v>186</v>
      </c>
      <c r="D47" s="6">
        <v>285681</v>
      </c>
      <c r="E47">
        <v>0.2</v>
      </c>
      <c r="F47" s="1">
        <v>1749</v>
      </c>
      <c r="G47" s="3">
        <v>3.7900000000000003E-2</v>
      </c>
      <c r="H47">
        <v>3000</v>
      </c>
      <c r="I47">
        <v>577</v>
      </c>
      <c r="J47">
        <v>2150</v>
      </c>
      <c r="K47">
        <v>1650</v>
      </c>
      <c r="L47">
        <f t="shared" si="7"/>
        <v>401</v>
      </c>
      <c r="N47" t="s">
        <v>187</v>
      </c>
      <c r="P47">
        <v>3000</v>
      </c>
      <c r="R47">
        <f t="shared" si="1"/>
        <v>7.9809297783191742</v>
      </c>
      <c r="S47">
        <f t="shared" si="2"/>
        <v>60136.200000000004</v>
      </c>
      <c r="T47">
        <f t="shared" si="3"/>
        <v>8661.8479200000002</v>
      </c>
      <c r="U47">
        <f t="shared" si="4"/>
        <v>14138.15208</v>
      </c>
      <c r="V47">
        <f t="shared" si="5"/>
        <v>11.072906976744186</v>
      </c>
      <c r="W47">
        <f t="shared" si="6"/>
        <v>0.23510218603769442</v>
      </c>
      <c r="X47" t="s">
        <v>188</v>
      </c>
    </row>
    <row r="48" spans="1:24" ht="16.2" x14ac:dyDescent="0.3">
      <c r="A48" t="s">
        <v>190</v>
      </c>
      <c r="B48" t="s">
        <v>189</v>
      </c>
      <c r="D48" s="6">
        <v>384999</v>
      </c>
      <c r="E48">
        <v>0.2</v>
      </c>
      <c r="F48" s="1">
        <v>2218</v>
      </c>
      <c r="G48" s="3">
        <v>3.7900000000000003E-2</v>
      </c>
      <c r="H48">
        <v>3000</v>
      </c>
      <c r="I48">
        <v>745</v>
      </c>
      <c r="J48">
        <v>2300</v>
      </c>
      <c r="K48">
        <v>1950</v>
      </c>
      <c r="L48">
        <f t="shared" si="7"/>
        <v>82</v>
      </c>
      <c r="N48" t="s">
        <v>167</v>
      </c>
      <c r="P48">
        <v>3000</v>
      </c>
      <c r="R48">
        <f t="shared" si="1"/>
        <v>6.3896269860441199</v>
      </c>
      <c r="S48">
        <f t="shared" si="2"/>
        <v>79999.8</v>
      </c>
      <c r="T48">
        <f t="shared" si="3"/>
        <v>11673.169680000001</v>
      </c>
      <c r="U48">
        <f t="shared" si="4"/>
        <v>12926.830319999999</v>
      </c>
      <c r="V48">
        <f t="shared" si="5"/>
        <v>13.949239130434783</v>
      </c>
      <c r="W48">
        <f t="shared" si="6"/>
        <v>0.16158578296445739</v>
      </c>
      <c r="X48" t="s">
        <v>191</v>
      </c>
    </row>
    <row r="49" spans="1:26" ht="16.2" x14ac:dyDescent="0.3">
      <c r="A49" t="s">
        <v>192</v>
      </c>
      <c r="B49" t="s">
        <v>193</v>
      </c>
      <c r="D49" s="6">
        <v>329950</v>
      </c>
      <c r="E49">
        <v>0.2</v>
      </c>
      <c r="F49" s="1">
        <v>1878</v>
      </c>
      <c r="G49" s="3">
        <v>3.7900000000000003E-2</v>
      </c>
      <c r="H49">
        <v>3000</v>
      </c>
      <c r="I49">
        <v>745</v>
      </c>
      <c r="J49">
        <v>2200</v>
      </c>
      <c r="K49">
        <v>2000</v>
      </c>
      <c r="L49">
        <f t="shared" si="7"/>
        <v>322</v>
      </c>
      <c r="N49" t="s">
        <v>167</v>
      </c>
      <c r="P49">
        <v>3000</v>
      </c>
      <c r="R49">
        <f t="shared" si="1"/>
        <v>7.0919836338839222</v>
      </c>
      <c r="S49">
        <f t="shared" si="2"/>
        <v>68990</v>
      </c>
      <c r="T49">
        <f t="shared" si="3"/>
        <v>10004.084000000001</v>
      </c>
      <c r="U49">
        <f t="shared" si="4"/>
        <v>13395.915999999999</v>
      </c>
      <c r="V49">
        <f t="shared" si="5"/>
        <v>12.498106060606061</v>
      </c>
      <c r="W49">
        <f t="shared" si="6"/>
        <v>0.19417185099289752</v>
      </c>
      <c r="X49" t="s">
        <v>194</v>
      </c>
    </row>
    <row r="50" spans="1:26" ht="16.2" x14ac:dyDescent="0.3">
      <c r="A50" t="s">
        <v>197</v>
      </c>
      <c r="B50" t="s">
        <v>195</v>
      </c>
      <c r="D50" s="6">
        <v>272789</v>
      </c>
      <c r="E50">
        <v>0.2</v>
      </c>
      <c r="F50" s="1">
        <v>1611</v>
      </c>
      <c r="G50" s="3">
        <v>3.7900000000000003E-2</v>
      </c>
      <c r="H50">
        <v>3000</v>
      </c>
      <c r="I50">
        <v>777</v>
      </c>
      <c r="J50">
        <v>2250</v>
      </c>
      <c r="L50">
        <f t="shared" si="7"/>
        <v>639</v>
      </c>
      <c r="N50" t="s">
        <v>196</v>
      </c>
      <c r="P50">
        <v>3000</v>
      </c>
      <c r="R50">
        <f t="shared" si="1"/>
        <v>8.7980087173603039</v>
      </c>
      <c r="S50">
        <f t="shared" si="2"/>
        <v>57557.8</v>
      </c>
      <c r="T50">
        <f t="shared" si="3"/>
        <v>8270.962480000002</v>
      </c>
      <c r="U50">
        <f t="shared" si="4"/>
        <v>15729.037519999998</v>
      </c>
      <c r="V50">
        <f t="shared" si="5"/>
        <v>10.103296296296296</v>
      </c>
      <c r="W50">
        <f t="shared" si="6"/>
        <v>0.27327377905340366</v>
      </c>
      <c r="X50" t="s">
        <v>198</v>
      </c>
    </row>
    <row r="51" spans="1:26" ht="16.2" x14ac:dyDescent="0.3">
      <c r="D51" s="6"/>
      <c r="E51">
        <v>0.2</v>
      </c>
      <c r="F51" s="1"/>
      <c r="G51" s="3">
        <v>3.7900000000000003E-2</v>
      </c>
      <c r="H51">
        <v>3000</v>
      </c>
      <c r="L51">
        <f t="shared" si="7"/>
        <v>0</v>
      </c>
      <c r="P51">
        <v>3000</v>
      </c>
      <c r="R51" t="e">
        <f t="shared" si="1"/>
        <v>#DIV/0!</v>
      </c>
      <c r="S51">
        <f t="shared" si="2"/>
        <v>3000</v>
      </c>
      <c r="T51">
        <f t="shared" si="3"/>
        <v>0</v>
      </c>
      <c r="U51">
        <f t="shared" si="4"/>
        <v>-3000</v>
      </c>
      <c r="V51" t="e">
        <f t="shared" si="5"/>
        <v>#DIV/0!</v>
      </c>
      <c r="W51">
        <f t="shared" si="6"/>
        <v>-1</v>
      </c>
    </row>
    <row r="52" spans="1:26" ht="16.2" x14ac:dyDescent="0.3">
      <c r="D52" s="6"/>
      <c r="E52">
        <v>0.2</v>
      </c>
      <c r="F52" s="1"/>
      <c r="G52" s="3">
        <v>3.7900000000000003E-2</v>
      </c>
      <c r="H52">
        <v>3000</v>
      </c>
      <c r="L52">
        <f t="shared" si="7"/>
        <v>0</v>
      </c>
      <c r="P52">
        <v>3000</v>
      </c>
      <c r="R52" t="e">
        <f t="shared" si="1"/>
        <v>#DIV/0!</v>
      </c>
      <c r="S52">
        <f t="shared" si="2"/>
        <v>3000</v>
      </c>
      <c r="T52">
        <f t="shared" si="3"/>
        <v>0</v>
      </c>
      <c r="U52">
        <f t="shared" si="4"/>
        <v>-3000</v>
      </c>
      <c r="V52" t="e">
        <f t="shared" si="5"/>
        <v>#DIV/0!</v>
      </c>
      <c r="W52">
        <f t="shared" si="6"/>
        <v>-1</v>
      </c>
    </row>
    <row r="53" spans="1:26" ht="16.2" x14ac:dyDescent="0.3">
      <c r="D53" s="6"/>
      <c r="E53">
        <v>0.2</v>
      </c>
      <c r="F53" s="1"/>
      <c r="G53" s="3">
        <v>3.7900000000000003E-2</v>
      </c>
      <c r="H53">
        <v>3000</v>
      </c>
      <c r="L53">
        <f t="shared" si="7"/>
        <v>0</v>
      </c>
      <c r="P53">
        <v>3000</v>
      </c>
      <c r="R53" t="e">
        <f t="shared" si="1"/>
        <v>#DIV/0!</v>
      </c>
      <c r="S53">
        <f t="shared" si="2"/>
        <v>3000</v>
      </c>
      <c r="T53">
        <f t="shared" si="3"/>
        <v>0</v>
      </c>
      <c r="U53">
        <f t="shared" si="4"/>
        <v>-3000</v>
      </c>
      <c r="V53" t="e">
        <f t="shared" si="5"/>
        <v>#DIV/0!</v>
      </c>
      <c r="W53">
        <f t="shared" si="6"/>
        <v>-1</v>
      </c>
    </row>
    <row r="54" spans="1:26" ht="16.2" x14ac:dyDescent="0.3">
      <c r="D54" s="6"/>
      <c r="E54">
        <v>0.2</v>
      </c>
      <c r="F54" s="1"/>
      <c r="G54" s="3">
        <v>3.7900000000000003E-2</v>
      </c>
      <c r="H54">
        <v>3000</v>
      </c>
      <c r="L54">
        <f t="shared" si="7"/>
        <v>0</v>
      </c>
      <c r="P54">
        <v>3000</v>
      </c>
      <c r="R54" t="e">
        <f t="shared" si="1"/>
        <v>#DIV/0!</v>
      </c>
      <c r="S54">
        <f t="shared" si="2"/>
        <v>3000</v>
      </c>
      <c r="T54">
        <f t="shared" si="3"/>
        <v>0</v>
      </c>
      <c r="U54">
        <f t="shared" si="4"/>
        <v>-3000</v>
      </c>
      <c r="V54" t="e">
        <f t="shared" si="5"/>
        <v>#DIV/0!</v>
      </c>
      <c r="W54">
        <f t="shared" si="6"/>
        <v>-1</v>
      </c>
    </row>
    <row r="55" spans="1:26" ht="16.2" x14ac:dyDescent="0.3">
      <c r="D55" s="6"/>
      <c r="E55">
        <v>0.2</v>
      </c>
      <c r="F55" s="1"/>
      <c r="G55" s="3">
        <v>3.7900000000000003E-2</v>
      </c>
      <c r="H55">
        <v>3000</v>
      </c>
      <c r="L55">
        <f t="shared" si="7"/>
        <v>0</v>
      </c>
      <c r="P55">
        <v>3000</v>
      </c>
      <c r="R55" t="e">
        <f t="shared" si="1"/>
        <v>#DIV/0!</v>
      </c>
      <c r="S55">
        <f t="shared" si="2"/>
        <v>3000</v>
      </c>
      <c r="T55">
        <f t="shared" si="3"/>
        <v>0</v>
      </c>
      <c r="U55">
        <f t="shared" si="4"/>
        <v>-3000</v>
      </c>
      <c r="V55" t="e">
        <f t="shared" si="5"/>
        <v>#DIV/0!</v>
      </c>
      <c r="W55">
        <f t="shared" si="6"/>
        <v>-1</v>
      </c>
    </row>
    <row r="56" spans="1:26" ht="16.2" x14ac:dyDescent="0.3">
      <c r="D56" s="6"/>
      <c r="E56">
        <v>0.2</v>
      </c>
      <c r="F56" s="1"/>
      <c r="G56" s="3">
        <v>3.7900000000000003E-2</v>
      </c>
      <c r="H56">
        <v>3000</v>
      </c>
      <c r="L56">
        <f t="shared" si="7"/>
        <v>0</v>
      </c>
      <c r="P56">
        <v>3000</v>
      </c>
      <c r="R56" t="e">
        <f t="shared" si="1"/>
        <v>#DIV/0!</v>
      </c>
      <c r="S56">
        <f t="shared" si="2"/>
        <v>3000</v>
      </c>
      <c r="T56">
        <f t="shared" si="3"/>
        <v>0</v>
      </c>
      <c r="U56">
        <f t="shared" si="4"/>
        <v>-3000</v>
      </c>
      <c r="V56" t="e">
        <f t="shared" si="5"/>
        <v>#DIV/0!</v>
      </c>
      <c r="W56">
        <f t="shared" si="6"/>
        <v>-1</v>
      </c>
    </row>
    <row r="57" spans="1:26" ht="16.2" x14ac:dyDescent="0.3">
      <c r="D57" s="6"/>
      <c r="E57">
        <v>0.2</v>
      </c>
      <c r="F57" s="1"/>
      <c r="G57" s="3">
        <v>3.7900000000000003E-2</v>
      </c>
      <c r="H57">
        <v>3000</v>
      </c>
      <c r="L57">
        <f t="shared" si="7"/>
        <v>0</v>
      </c>
      <c r="P57">
        <v>3000</v>
      </c>
      <c r="R57" t="e">
        <f t="shared" si="1"/>
        <v>#DIV/0!</v>
      </c>
      <c r="S57">
        <f t="shared" si="2"/>
        <v>3000</v>
      </c>
      <c r="T57">
        <f t="shared" si="3"/>
        <v>0</v>
      </c>
      <c r="U57">
        <f t="shared" si="4"/>
        <v>-3000</v>
      </c>
      <c r="V57" t="e">
        <f t="shared" si="5"/>
        <v>#DIV/0!</v>
      </c>
      <c r="W57">
        <f t="shared" si="6"/>
        <v>-1</v>
      </c>
    </row>
    <row r="58" spans="1:26" x14ac:dyDescent="0.3">
      <c r="E58">
        <v>0.2</v>
      </c>
      <c r="F58" s="1"/>
      <c r="G58" s="3">
        <v>3.7900000000000003E-2</v>
      </c>
      <c r="H58">
        <v>3000</v>
      </c>
      <c r="L58">
        <f t="shared" si="7"/>
        <v>0</v>
      </c>
      <c r="P58">
        <v>3000</v>
      </c>
      <c r="R58" t="e">
        <f t="shared" si="1"/>
        <v>#DIV/0!</v>
      </c>
      <c r="S58">
        <f t="shared" si="2"/>
        <v>3000</v>
      </c>
      <c r="T58">
        <f t="shared" si="3"/>
        <v>0</v>
      </c>
      <c r="U58">
        <f t="shared" si="4"/>
        <v>-3000</v>
      </c>
      <c r="V58" t="e">
        <f t="shared" si="5"/>
        <v>#DIV/0!</v>
      </c>
      <c r="W58">
        <f t="shared" si="6"/>
        <v>-1</v>
      </c>
    </row>
    <row r="59" spans="1:26" x14ac:dyDescent="0.3">
      <c r="E59">
        <v>0.2</v>
      </c>
      <c r="F59" s="1"/>
      <c r="G59" s="3">
        <v>3.7900000000000003E-2</v>
      </c>
      <c r="H59">
        <v>3000</v>
      </c>
      <c r="L59">
        <f t="shared" si="0"/>
        <v>0</v>
      </c>
      <c r="P59">
        <v>3000</v>
      </c>
      <c r="R59" t="e">
        <f t="shared" si="1"/>
        <v>#DIV/0!</v>
      </c>
      <c r="S59">
        <f t="shared" si="2"/>
        <v>3000</v>
      </c>
      <c r="T59">
        <f t="shared" si="3"/>
        <v>0</v>
      </c>
      <c r="U59">
        <f t="shared" si="4"/>
        <v>-3000</v>
      </c>
      <c r="V59" t="e">
        <f t="shared" si="5"/>
        <v>#DIV/0!</v>
      </c>
      <c r="W59">
        <f t="shared" si="6"/>
        <v>-1</v>
      </c>
    </row>
    <row r="60" spans="1:26" x14ac:dyDescent="0.3">
      <c r="E60">
        <v>0.2</v>
      </c>
      <c r="F60" s="1"/>
      <c r="G60" s="3">
        <v>3.7900000000000003E-2</v>
      </c>
      <c r="H60">
        <v>3000</v>
      </c>
      <c r="L60">
        <f t="shared" si="0"/>
        <v>0</v>
      </c>
      <c r="R60" t="e">
        <f t="shared" si="1"/>
        <v>#DIV/0!</v>
      </c>
      <c r="S60">
        <f t="shared" si="2"/>
        <v>3000</v>
      </c>
      <c r="T60">
        <f t="shared" si="3"/>
        <v>0</v>
      </c>
      <c r="U60">
        <f t="shared" si="4"/>
        <v>0</v>
      </c>
      <c r="V60" t="e">
        <f t="shared" si="5"/>
        <v>#DIV/0!</v>
      </c>
      <c r="W60">
        <f t="shared" si="6"/>
        <v>0</v>
      </c>
    </row>
    <row r="61" spans="1:26" s="8" customFormat="1" x14ac:dyDescent="0.3">
      <c r="A61" t="s">
        <v>20</v>
      </c>
      <c r="B61"/>
      <c r="C61"/>
      <c r="D61"/>
      <c r="E61">
        <v>0.2</v>
      </c>
      <c r="F61"/>
      <c r="G61" s="3">
        <v>3.7900000000000003E-2</v>
      </c>
      <c r="H61">
        <v>3000</v>
      </c>
      <c r="I61"/>
      <c r="J61"/>
      <c r="K61"/>
      <c r="L61">
        <f t="shared" si="0"/>
        <v>0</v>
      </c>
      <c r="M61"/>
      <c r="N61"/>
      <c r="O61"/>
      <c r="P61">
        <v>3000</v>
      </c>
      <c r="Q61"/>
      <c r="R61" t="e">
        <f t="shared" si="1"/>
        <v>#DIV/0!</v>
      </c>
      <c r="S61">
        <f t="shared" si="2"/>
        <v>3000</v>
      </c>
      <c r="T61">
        <f t="shared" si="3"/>
        <v>0</v>
      </c>
      <c r="U61">
        <f t="shared" si="4"/>
        <v>-3000</v>
      </c>
      <c r="V61" t="e">
        <f t="shared" si="5"/>
        <v>#DIV/0!</v>
      </c>
      <c r="W61">
        <f t="shared" si="6"/>
        <v>-1</v>
      </c>
      <c r="X61"/>
      <c r="Y61"/>
      <c r="Z61"/>
    </row>
    <row r="62" spans="1:26" s="8" customFormat="1" x14ac:dyDescent="0.3">
      <c r="A62" s="8" t="s">
        <v>63</v>
      </c>
      <c r="C62" s="8" t="s">
        <v>19</v>
      </c>
      <c r="D62" s="9">
        <v>380000</v>
      </c>
      <c r="E62" s="8">
        <v>0.2</v>
      </c>
      <c r="F62" s="8">
        <v>2201</v>
      </c>
      <c r="G62" s="3">
        <v>3.7900000000000003E-2</v>
      </c>
      <c r="H62" s="8">
        <v>3000</v>
      </c>
      <c r="I62" s="8" t="s">
        <v>21</v>
      </c>
      <c r="J62" s="8">
        <v>2250</v>
      </c>
      <c r="L62">
        <f t="shared" si="0"/>
        <v>49</v>
      </c>
      <c r="N62" s="8" t="s">
        <v>22</v>
      </c>
      <c r="P62" s="8">
        <v>3000</v>
      </c>
      <c r="R62" s="8">
        <f t="shared" si="1"/>
        <v>6.3157894736842106</v>
      </c>
      <c r="S62" s="8">
        <f t="shared" si="2"/>
        <v>79000</v>
      </c>
      <c r="T62" s="8">
        <f t="shared" si="3"/>
        <v>11521.6</v>
      </c>
      <c r="U62">
        <f t="shared" si="4"/>
        <v>12478.4</v>
      </c>
      <c r="V62">
        <f t="shared" si="5"/>
        <v>14.074074074074074</v>
      </c>
      <c r="W62">
        <f t="shared" si="6"/>
        <v>0.15795443037974682</v>
      </c>
    </row>
    <row r="63" spans="1:26" x14ac:dyDescent="0.3">
      <c r="A63" t="s">
        <v>24</v>
      </c>
      <c r="C63" t="s">
        <v>25</v>
      </c>
      <c r="D63" s="1">
        <v>550000</v>
      </c>
      <c r="E63">
        <v>0.2</v>
      </c>
      <c r="F63">
        <v>3300</v>
      </c>
      <c r="G63" s="3">
        <v>3.7900000000000003E-2</v>
      </c>
      <c r="H63">
        <v>3000</v>
      </c>
      <c r="I63">
        <v>897</v>
      </c>
      <c r="J63">
        <v>2750</v>
      </c>
      <c r="L63">
        <f t="shared" si="0"/>
        <v>-550</v>
      </c>
      <c r="N63" t="s">
        <v>22</v>
      </c>
      <c r="P63">
        <v>3000</v>
      </c>
      <c r="R63">
        <f t="shared" si="1"/>
        <v>5.4545454545454541</v>
      </c>
      <c r="S63">
        <f t="shared" si="2"/>
        <v>113000</v>
      </c>
      <c r="T63">
        <f t="shared" si="3"/>
        <v>16676</v>
      </c>
      <c r="U63">
        <f t="shared" si="4"/>
        <v>13324</v>
      </c>
      <c r="V63">
        <f t="shared" si="5"/>
        <v>16.666666666666668</v>
      </c>
      <c r="W63">
        <f t="shared" si="6"/>
        <v>0.11791150442477875</v>
      </c>
    </row>
    <row r="64" spans="1:26" s="8" customFormat="1" x14ac:dyDescent="0.3">
      <c r="A64" t="s">
        <v>26</v>
      </c>
      <c r="B64"/>
      <c r="C64" t="s">
        <v>27</v>
      </c>
      <c r="D64" s="1">
        <v>509000</v>
      </c>
      <c r="E64">
        <v>0.2</v>
      </c>
      <c r="F64" s="1">
        <v>3186</v>
      </c>
      <c r="G64" s="3">
        <v>3.7900000000000003E-2</v>
      </c>
      <c r="H64">
        <v>3000</v>
      </c>
      <c r="I64" t="s">
        <v>28</v>
      </c>
      <c r="J64">
        <v>2850</v>
      </c>
      <c r="K64"/>
      <c r="L64">
        <f t="shared" si="0"/>
        <v>-336</v>
      </c>
      <c r="M64"/>
      <c r="N64" s="1">
        <v>3186</v>
      </c>
      <c r="O64" s="1"/>
      <c r="P64">
        <v>3000</v>
      </c>
      <c r="Q64"/>
      <c r="R64">
        <f t="shared" si="1"/>
        <v>6.129666011787819</v>
      </c>
      <c r="S64">
        <f t="shared" si="2"/>
        <v>104800</v>
      </c>
      <c r="T64">
        <f t="shared" si="3"/>
        <v>15432.880000000001</v>
      </c>
      <c r="U64">
        <f t="shared" si="4"/>
        <v>15767.119999999999</v>
      </c>
      <c r="V64">
        <f t="shared" si="5"/>
        <v>14.883040935672515</v>
      </c>
      <c r="W64">
        <f t="shared" si="6"/>
        <v>0.15044961832061068</v>
      </c>
      <c r="X64"/>
      <c r="Y64"/>
      <c r="Z64"/>
    </row>
    <row r="65" spans="1:26" s="8" customFormat="1" x14ac:dyDescent="0.3">
      <c r="A65" t="s">
        <v>30</v>
      </c>
      <c r="B65"/>
      <c r="C65" t="s">
        <v>29</v>
      </c>
      <c r="D65" s="1">
        <v>431775</v>
      </c>
      <c r="E65">
        <v>0.2</v>
      </c>
      <c r="F65" s="1">
        <v>2817</v>
      </c>
      <c r="G65" s="3">
        <v>3.7900000000000003E-2</v>
      </c>
      <c r="H65">
        <v>3000</v>
      </c>
      <c r="I65" t="s">
        <v>31</v>
      </c>
      <c r="J65">
        <v>2200</v>
      </c>
      <c r="K65"/>
      <c r="L65">
        <f t="shared" si="0"/>
        <v>-617</v>
      </c>
      <c r="M65"/>
      <c r="N65" t="s">
        <v>32</v>
      </c>
      <c r="O65"/>
      <c r="P65">
        <v>3000</v>
      </c>
      <c r="Q65"/>
      <c r="R65">
        <f t="shared" si="1"/>
        <v>5.419489317352788</v>
      </c>
      <c r="S65">
        <f t="shared" si="2"/>
        <v>89355</v>
      </c>
      <c r="T65">
        <f t="shared" si="3"/>
        <v>13091.418000000001</v>
      </c>
      <c r="U65">
        <f t="shared" si="4"/>
        <v>10308.581999999999</v>
      </c>
      <c r="V65">
        <f t="shared" si="5"/>
        <v>16.355113636363637</v>
      </c>
      <c r="W65">
        <f t="shared" si="6"/>
        <v>0.11536659392311564</v>
      </c>
      <c r="X65"/>
      <c r="Y65"/>
      <c r="Z65"/>
    </row>
    <row r="66" spans="1:26" x14ac:dyDescent="0.3">
      <c r="A66" t="s">
        <v>33</v>
      </c>
      <c r="C66" t="s">
        <v>34</v>
      </c>
      <c r="D66" s="1">
        <v>629000</v>
      </c>
      <c r="E66">
        <v>0.2</v>
      </c>
      <c r="F66" s="1">
        <v>3156</v>
      </c>
      <c r="G66" s="3">
        <v>3.7900000000000003E-2</v>
      </c>
      <c r="H66">
        <v>3000</v>
      </c>
      <c r="I66">
        <v>977</v>
      </c>
      <c r="J66">
        <v>2900</v>
      </c>
      <c r="L66">
        <f t="shared" ref="L66:L98" si="8">J66-F66</f>
        <v>-256</v>
      </c>
      <c r="N66" t="s">
        <v>18</v>
      </c>
      <c r="P66">
        <v>3000</v>
      </c>
      <c r="R66">
        <f t="shared" si="1"/>
        <v>5.0556438791732905</v>
      </c>
      <c r="S66">
        <f t="shared" si="2"/>
        <v>128800</v>
      </c>
      <c r="T66">
        <f t="shared" si="3"/>
        <v>19071.280000000002</v>
      </c>
      <c r="U66">
        <f t="shared" si="4"/>
        <v>12728.719999999998</v>
      </c>
      <c r="V66">
        <f t="shared" si="5"/>
        <v>18.074712643678161</v>
      </c>
      <c r="W66">
        <f t="shared" ref="W66:W107" si="9">U66/S66</f>
        <v>9.8825465838509291E-2</v>
      </c>
    </row>
    <row r="67" spans="1:26" s="8" customFormat="1" x14ac:dyDescent="0.3">
      <c r="A67"/>
      <c r="B67"/>
      <c r="C67" t="s">
        <v>35</v>
      </c>
      <c r="D67" s="1">
        <v>762613</v>
      </c>
      <c r="E67">
        <v>0.2</v>
      </c>
      <c r="F67" s="1">
        <v>5111</v>
      </c>
      <c r="G67" s="3">
        <v>3.7900000000000003E-2</v>
      </c>
      <c r="H67">
        <v>3000</v>
      </c>
      <c r="I67">
        <v>987</v>
      </c>
      <c r="J67">
        <v>3300</v>
      </c>
      <c r="K67"/>
      <c r="L67">
        <f t="shared" si="8"/>
        <v>-1811</v>
      </c>
      <c r="M67"/>
      <c r="N67" t="s">
        <v>36</v>
      </c>
      <c r="O67"/>
      <c r="P67">
        <v>3000</v>
      </c>
      <c r="Q67"/>
      <c r="R67">
        <f t="shared" si="1"/>
        <v>4.7992887611409722</v>
      </c>
      <c r="S67">
        <f t="shared" si="2"/>
        <v>155522.6</v>
      </c>
      <c r="T67">
        <f t="shared" si="3"/>
        <v>23122.426160000003</v>
      </c>
      <c r="U67">
        <f t="shared" si="4"/>
        <v>13477.573839999997</v>
      </c>
      <c r="V67">
        <f t="shared" si="5"/>
        <v>19.257904040404039</v>
      </c>
      <c r="W67">
        <f t="shared" si="9"/>
        <v>8.6659905634293641E-2</v>
      </c>
      <c r="X67"/>
      <c r="Y67"/>
      <c r="Z67"/>
    </row>
    <row r="68" spans="1:26" x14ac:dyDescent="0.3">
      <c r="A68" t="s">
        <v>55</v>
      </c>
      <c r="D68" s="1">
        <v>509000</v>
      </c>
      <c r="E68">
        <v>0.2</v>
      </c>
      <c r="F68" s="1">
        <v>3186</v>
      </c>
      <c r="G68" s="3">
        <v>3.7900000000000003E-2</v>
      </c>
      <c r="H68">
        <v>3000</v>
      </c>
      <c r="I68" t="s">
        <v>56</v>
      </c>
      <c r="J68" s="5">
        <v>2800</v>
      </c>
      <c r="K68">
        <v>2995</v>
      </c>
      <c r="L68">
        <f t="shared" si="8"/>
        <v>-386</v>
      </c>
      <c r="N68" s="4" t="s">
        <v>57</v>
      </c>
      <c r="O68" t="s">
        <v>58</v>
      </c>
      <c r="P68">
        <v>3000</v>
      </c>
      <c r="R68">
        <f>100*(12*J68-P68)/D68</f>
        <v>6.0117878192534384</v>
      </c>
      <c r="S68">
        <f>D68*E68+H68</f>
        <v>104800</v>
      </c>
      <c r="T68">
        <f>G68*(D68-D68*E68)</f>
        <v>15432.880000000001</v>
      </c>
      <c r="U68">
        <f>12*J68-P68-T68</f>
        <v>15167.119999999999</v>
      </c>
      <c r="V68">
        <f>D68/(12*J68)</f>
        <v>15.148809523809524</v>
      </c>
      <c r="W68">
        <f t="shared" si="9"/>
        <v>0.14472442748091602</v>
      </c>
    </row>
    <row r="69" spans="1:26" s="7" customFormat="1" ht="16.2" x14ac:dyDescent="0.3">
      <c r="A69" t="s">
        <v>24</v>
      </c>
      <c r="B69"/>
      <c r="C69" s="2" t="s">
        <v>59</v>
      </c>
      <c r="D69" s="6">
        <v>499196</v>
      </c>
      <c r="E69">
        <v>0.2</v>
      </c>
      <c r="F69" s="1">
        <v>3000</v>
      </c>
      <c r="G69" s="3">
        <v>3.7900000000000003E-2</v>
      </c>
      <c r="H69">
        <v>3000</v>
      </c>
      <c r="I69" t="s">
        <v>56</v>
      </c>
      <c r="J69" s="5">
        <v>2850</v>
      </c>
      <c r="K69" s="5">
        <v>2750</v>
      </c>
      <c r="L69">
        <f t="shared" si="8"/>
        <v>-150</v>
      </c>
      <c r="M69"/>
      <c r="N69" s="4" t="s">
        <v>57</v>
      </c>
      <c r="O69" t="s">
        <v>60</v>
      </c>
      <c r="P69">
        <v>3000</v>
      </c>
      <c r="Q69"/>
      <c r="R69">
        <f t="shared" si="1"/>
        <v>6.2500500805294914</v>
      </c>
      <c r="S69">
        <f t="shared" si="2"/>
        <v>102839.20000000001</v>
      </c>
      <c r="T69">
        <f t="shared" si="3"/>
        <v>15135.622720000001</v>
      </c>
      <c r="U69">
        <f t="shared" si="4"/>
        <v>16064.377279999999</v>
      </c>
      <c r="V69">
        <f t="shared" si="5"/>
        <v>14.596374269005848</v>
      </c>
      <c r="W69">
        <f t="shared" si="9"/>
        <v>0.15620869551688457</v>
      </c>
      <c r="X69"/>
      <c r="Y69"/>
      <c r="Z69"/>
    </row>
    <row r="70" spans="1:26" x14ac:dyDescent="0.3">
      <c r="E70">
        <v>0.2</v>
      </c>
      <c r="G70" s="3">
        <v>3.7900000000000003E-2</v>
      </c>
      <c r="H70">
        <v>3000</v>
      </c>
      <c r="L70">
        <f t="shared" si="8"/>
        <v>0</v>
      </c>
      <c r="P70">
        <v>3000</v>
      </c>
      <c r="R70" t="e">
        <f t="shared" si="1"/>
        <v>#DIV/0!</v>
      </c>
      <c r="S70">
        <f t="shared" si="2"/>
        <v>3000</v>
      </c>
      <c r="T70">
        <f t="shared" si="3"/>
        <v>0</v>
      </c>
      <c r="U70">
        <f t="shared" si="4"/>
        <v>-3000</v>
      </c>
      <c r="V70" t="e">
        <f t="shared" si="5"/>
        <v>#DIV/0!</v>
      </c>
      <c r="W70">
        <f t="shared" si="9"/>
        <v>-1</v>
      </c>
    </row>
    <row r="71" spans="1:26" x14ac:dyDescent="0.3">
      <c r="E71">
        <v>0.2</v>
      </c>
      <c r="G71" s="3">
        <v>3.7900000000000003E-2</v>
      </c>
      <c r="H71">
        <v>3000</v>
      </c>
      <c r="L71">
        <f t="shared" si="8"/>
        <v>0</v>
      </c>
      <c r="P71">
        <v>3000</v>
      </c>
      <c r="R71" t="e">
        <f t="shared" si="1"/>
        <v>#DIV/0!</v>
      </c>
      <c r="S71">
        <f t="shared" si="2"/>
        <v>3000</v>
      </c>
      <c r="T71">
        <f t="shared" si="3"/>
        <v>0</v>
      </c>
      <c r="U71">
        <f t="shared" si="4"/>
        <v>-3000</v>
      </c>
      <c r="V71" t="e">
        <f t="shared" si="5"/>
        <v>#DIV/0!</v>
      </c>
      <c r="W71">
        <f t="shared" si="9"/>
        <v>-1</v>
      </c>
    </row>
    <row r="72" spans="1:26" x14ac:dyDescent="0.3">
      <c r="E72">
        <v>0.2</v>
      </c>
      <c r="G72" s="3">
        <v>3.7900000000000003E-2</v>
      </c>
      <c r="H72">
        <v>3000</v>
      </c>
      <c r="L72">
        <f t="shared" si="8"/>
        <v>0</v>
      </c>
      <c r="P72">
        <v>3000</v>
      </c>
      <c r="R72" t="e">
        <f t="shared" si="1"/>
        <v>#DIV/0!</v>
      </c>
      <c r="S72">
        <f t="shared" si="2"/>
        <v>3000</v>
      </c>
      <c r="T72">
        <f t="shared" si="3"/>
        <v>0</v>
      </c>
      <c r="U72">
        <f t="shared" si="4"/>
        <v>-3000</v>
      </c>
      <c r="V72" t="e">
        <f t="shared" si="5"/>
        <v>#DIV/0!</v>
      </c>
      <c r="W72">
        <f t="shared" si="9"/>
        <v>-1</v>
      </c>
    </row>
    <row r="73" spans="1:26" x14ac:dyDescent="0.3">
      <c r="E73">
        <v>0.2</v>
      </c>
      <c r="G73" s="3">
        <v>3.7900000000000003E-2</v>
      </c>
      <c r="H73">
        <v>3000</v>
      </c>
      <c r="L73">
        <f t="shared" si="8"/>
        <v>0</v>
      </c>
      <c r="P73">
        <v>3000</v>
      </c>
      <c r="R73" t="e">
        <f t="shared" si="1"/>
        <v>#DIV/0!</v>
      </c>
      <c r="S73">
        <f t="shared" si="2"/>
        <v>3000</v>
      </c>
      <c r="T73">
        <f t="shared" si="3"/>
        <v>0</v>
      </c>
      <c r="U73">
        <f t="shared" si="4"/>
        <v>-3000</v>
      </c>
      <c r="V73" t="e">
        <f t="shared" si="5"/>
        <v>#DIV/0!</v>
      </c>
      <c r="W73">
        <f t="shared" si="9"/>
        <v>-1</v>
      </c>
    </row>
    <row r="74" spans="1:26" x14ac:dyDescent="0.3">
      <c r="E74">
        <v>0.2</v>
      </c>
      <c r="G74" s="3">
        <v>3.7900000000000003E-2</v>
      </c>
      <c r="H74">
        <v>3000</v>
      </c>
      <c r="L74">
        <f t="shared" si="8"/>
        <v>0</v>
      </c>
      <c r="P74">
        <v>3000</v>
      </c>
      <c r="R74" t="e">
        <f t="shared" si="1"/>
        <v>#DIV/0!</v>
      </c>
      <c r="S74">
        <f t="shared" si="2"/>
        <v>3000</v>
      </c>
      <c r="T74">
        <f t="shared" si="3"/>
        <v>0</v>
      </c>
      <c r="U74">
        <f t="shared" si="4"/>
        <v>-3000</v>
      </c>
      <c r="V74" t="e">
        <f t="shared" si="5"/>
        <v>#DIV/0!</v>
      </c>
      <c r="W74">
        <f t="shared" si="9"/>
        <v>-1</v>
      </c>
    </row>
    <row r="75" spans="1:26" ht="16.2" thickBot="1" x14ac:dyDescent="0.35">
      <c r="E75">
        <v>0.2</v>
      </c>
      <c r="G75" s="3">
        <v>3.7900000000000003E-2</v>
      </c>
      <c r="H75">
        <v>3000</v>
      </c>
      <c r="L75">
        <f t="shared" si="8"/>
        <v>0</v>
      </c>
      <c r="P75">
        <v>3000</v>
      </c>
      <c r="R75" t="e">
        <f t="shared" si="1"/>
        <v>#DIV/0!</v>
      </c>
      <c r="S75">
        <f t="shared" si="2"/>
        <v>3000</v>
      </c>
      <c r="T75">
        <f t="shared" si="3"/>
        <v>0</v>
      </c>
      <c r="U75">
        <f t="shared" si="4"/>
        <v>-3000</v>
      </c>
      <c r="V75" t="e">
        <f t="shared" si="5"/>
        <v>#DIV/0!</v>
      </c>
      <c r="W75">
        <f t="shared" si="9"/>
        <v>-1</v>
      </c>
    </row>
    <row r="76" spans="1:26" s="11" customFormat="1" ht="16.8" thickTop="1" thickBot="1" x14ac:dyDescent="0.35">
      <c r="A76"/>
      <c r="B76"/>
      <c r="C76"/>
      <c r="D76"/>
      <c r="E76">
        <v>0.2</v>
      </c>
      <c r="F76"/>
      <c r="G76" s="3">
        <v>3.7900000000000003E-2</v>
      </c>
      <c r="H76">
        <v>3000</v>
      </c>
      <c r="I76"/>
      <c r="J76"/>
      <c r="K76"/>
      <c r="L76">
        <f t="shared" si="8"/>
        <v>0</v>
      </c>
      <c r="M76"/>
      <c r="N76"/>
      <c r="O76"/>
      <c r="P76">
        <v>3000</v>
      </c>
      <c r="Q76"/>
      <c r="R76" t="e">
        <f t="shared" si="1"/>
        <v>#DIV/0!</v>
      </c>
      <c r="S76">
        <f t="shared" si="2"/>
        <v>3000</v>
      </c>
      <c r="T76">
        <f t="shared" si="3"/>
        <v>0</v>
      </c>
      <c r="U76">
        <f t="shared" si="4"/>
        <v>-3000</v>
      </c>
      <c r="V76" t="e">
        <f t="shared" si="5"/>
        <v>#DIV/0!</v>
      </c>
      <c r="W76">
        <f t="shared" si="9"/>
        <v>-1</v>
      </c>
      <c r="X76"/>
      <c r="Y76"/>
      <c r="Z76"/>
    </row>
    <row r="77" spans="1:26" s="8" customFormat="1" ht="16.2" thickTop="1" x14ac:dyDescent="0.3">
      <c r="A77"/>
      <c r="B77"/>
      <c r="C77"/>
      <c r="D77"/>
      <c r="E77">
        <v>0.2</v>
      </c>
      <c r="F77"/>
      <c r="G77" s="3">
        <v>3.7900000000000003E-2</v>
      </c>
      <c r="H77">
        <v>3000</v>
      </c>
      <c r="I77"/>
      <c r="J77"/>
      <c r="K77"/>
      <c r="L77">
        <f t="shared" si="8"/>
        <v>0</v>
      </c>
      <c r="M77"/>
      <c r="N77"/>
      <c r="O77"/>
      <c r="P77">
        <v>3000</v>
      </c>
      <c r="Q77"/>
      <c r="R77" t="e">
        <f t="shared" si="1"/>
        <v>#DIV/0!</v>
      </c>
      <c r="S77">
        <f t="shared" si="2"/>
        <v>3000</v>
      </c>
      <c r="T77">
        <f t="shared" si="3"/>
        <v>0</v>
      </c>
      <c r="U77">
        <f t="shared" si="4"/>
        <v>-3000</v>
      </c>
      <c r="V77" t="e">
        <f t="shared" si="5"/>
        <v>#DIV/0!</v>
      </c>
      <c r="W77">
        <f t="shared" si="9"/>
        <v>-1</v>
      </c>
      <c r="X77"/>
      <c r="Y77"/>
      <c r="Z77"/>
    </row>
    <row r="78" spans="1:26" x14ac:dyDescent="0.3">
      <c r="E78">
        <v>0.2</v>
      </c>
      <c r="G78" s="3">
        <v>3.7900000000000003E-2</v>
      </c>
      <c r="H78">
        <v>3000</v>
      </c>
      <c r="L78">
        <f t="shared" si="8"/>
        <v>0</v>
      </c>
      <c r="P78">
        <v>3000</v>
      </c>
      <c r="R78" t="e">
        <f t="shared" si="1"/>
        <v>#DIV/0!</v>
      </c>
      <c r="S78">
        <f t="shared" si="2"/>
        <v>3000</v>
      </c>
      <c r="T78">
        <f t="shared" si="3"/>
        <v>0</v>
      </c>
      <c r="U78">
        <f t="shared" si="4"/>
        <v>-3000</v>
      </c>
      <c r="V78" t="e">
        <f t="shared" si="5"/>
        <v>#DIV/0!</v>
      </c>
      <c r="W78">
        <f t="shared" si="9"/>
        <v>-1</v>
      </c>
    </row>
    <row r="79" spans="1:26" s="4" customFormat="1" x14ac:dyDescent="0.3">
      <c r="A79"/>
      <c r="B79"/>
      <c r="C79"/>
      <c r="D79"/>
      <c r="E79">
        <v>0.2</v>
      </c>
      <c r="F79"/>
      <c r="G79" s="3">
        <v>3.7900000000000003E-2</v>
      </c>
      <c r="H79">
        <v>3000</v>
      </c>
      <c r="I79"/>
      <c r="J79"/>
      <c r="K79"/>
      <c r="L79">
        <f t="shared" si="8"/>
        <v>0</v>
      </c>
      <c r="M79"/>
      <c r="N79"/>
      <c r="O79"/>
      <c r="P79">
        <v>3000</v>
      </c>
      <c r="Q79"/>
      <c r="R79" t="e">
        <f t="shared" si="1"/>
        <v>#DIV/0!</v>
      </c>
      <c r="S79">
        <f t="shared" si="2"/>
        <v>3000</v>
      </c>
      <c r="T79">
        <f t="shared" si="3"/>
        <v>0</v>
      </c>
      <c r="U79">
        <f t="shared" si="4"/>
        <v>-3000</v>
      </c>
      <c r="V79" t="e">
        <f t="shared" si="5"/>
        <v>#DIV/0!</v>
      </c>
      <c r="W79">
        <f t="shared" si="9"/>
        <v>-1</v>
      </c>
      <c r="X79"/>
      <c r="Y79"/>
      <c r="Z79"/>
    </row>
    <row r="80" spans="1:26" s="4" customFormat="1" x14ac:dyDescent="0.3">
      <c r="A80"/>
      <c r="B80"/>
      <c r="C80"/>
      <c r="D80"/>
      <c r="E80">
        <v>0.2</v>
      </c>
      <c r="F80"/>
      <c r="G80" s="3">
        <v>3.7900000000000003E-2</v>
      </c>
      <c r="H80">
        <v>3000</v>
      </c>
      <c r="I80"/>
      <c r="J80"/>
      <c r="K80"/>
      <c r="L80">
        <f t="shared" si="8"/>
        <v>0</v>
      </c>
      <c r="M80"/>
      <c r="N80"/>
      <c r="O80"/>
      <c r="P80">
        <v>3000</v>
      </c>
      <c r="Q80"/>
      <c r="R80" t="e">
        <f t="shared" si="1"/>
        <v>#DIV/0!</v>
      </c>
      <c r="S80">
        <f t="shared" si="2"/>
        <v>3000</v>
      </c>
      <c r="T80">
        <f t="shared" si="3"/>
        <v>0</v>
      </c>
      <c r="U80">
        <f t="shared" si="4"/>
        <v>-3000</v>
      </c>
      <c r="V80" t="e">
        <f t="shared" si="5"/>
        <v>#DIV/0!</v>
      </c>
      <c r="W80">
        <f t="shared" si="9"/>
        <v>-1</v>
      </c>
      <c r="X80"/>
      <c r="Y80"/>
      <c r="Z80"/>
    </row>
    <row r="81" spans="1:26" s="4" customFormat="1" x14ac:dyDescent="0.3">
      <c r="A81"/>
      <c r="B81"/>
      <c r="C81"/>
      <c r="D81"/>
      <c r="E81">
        <v>0.2</v>
      </c>
      <c r="F81"/>
      <c r="G81" s="3">
        <v>3.7900000000000003E-2</v>
      </c>
      <c r="H81">
        <v>3000</v>
      </c>
      <c r="I81"/>
      <c r="J81"/>
      <c r="K81"/>
      <c r="L81">
        <f t="shared" si="8"/>
        <v>0</v>
      </c>
      <c r="M81"/>
      <c r="N81"/>
      <c r="O81"/>
      <c r="P81">
        <v>3000</v>
      </c>
      <c r="Q81"/>
      <c r="R81" t="e">
        <f t="shared" si="1"/>
        <v>#DIV/0!</v>
      </c>
      <c r="S81">
        <f t="shared" si="2"/>
        <v>3000</v>
      </c>
      <c r="T81">
        <f t="shared" si="3"/>
        <v>0</v>
      </c>
      <c r="U81">
        <f t="shared" si="4"/>
        <v>-3000</v>
      </c>
      <c r="V81" t="e">
        <f t="shared" si="5"/>
        <v>#DIV/0!</v>
      </c>
      <c r="W81">
        <f t="shared" si="9"/>
        <v>-1</v>
      </c>
      <c r="X81"/>
      <c r="Y81"/>
      <c r="Z81"/>
    </row>
    <row r="82" spans="1:26" s="4" customFormat="1" x14ac:dyDescent="0.3">
      <c r="A82"/>
      <c r="B82"/>
      <c r="C82"/>
      <c r="D82"/>
      <c r="E82">
        <v>0.2</v>
      </c>
      <c r="F82"/>
      <c r="G82" s="3">
        <v>3.7900000000000003E-2</v>
      </c>
      <c r="H82">
        <v>3000</v>
      </c>
      <c r="I82"/>
      <c r="J82"/>
      <c r="K82"/>
      <c r="L82">
        <f t="shared" si="8"/>
        <v>0</v>
      </c>
      <c r="M82"/>
      <c r="N82"/>
      <c r="O82"/>
      <c r="P82">
        <v>3000</v>
      </c>
      <c r="Q82"/>
      <c r="R82" t="e">
        <f t="shared" si="1"/>
        <v>#DIV/0!</v>
      </c>
      <c r="S82">
        <f t="shared" si="2"/>
        <v>3000</v>
      </c>
      <c r="T82">
        <f t="shared" si="3"/>
        <v>0</v>
      </c>
      <c r="U82">
        <f t="shared" si="4"/>
        <v>-3000</v>
      </c>
      <c r="V82" t="e">
        <f t="shared" si="5"/>
        <v>#DIV/0!</v>
      </c>
      <c r="W82">
        <f t="shared" si="9"/>
        <v>-1</v>
      </c>
      <c r="X82"/>
      <c r="Y82"/>
      <c r="Z82"/>
    </row>
    <row r="83" spans="1:26" s="4" customFormat="1" x14ac:dyDescent="0.3">
      <c r="A83"/>
      <c r="B83"/>
      <c r="C83"/>
      <c r="D83"/>
      <c r="E83">
        <v>0.2</v>
      </c>
      <c r="F83"/>
      <c r="G83" s="3">
        <v>3.7900000000000003E-2</v>
      </c>
      <c r="H83">
        <v>3000</v>
      </c>
      <c r="I83"/>
      <c r="J83"/>
      <c r="K83"/>
      <c r="L83">
        <f t="shared" si="8"/>
        <v>0</v>
      </c>
      <c r="M83"/>
      <c r="N83"/>
      <c r="O83"/>
      <c r="P83">
        <v>3000</v>
      </c>
      <c r="Q83"/>
      <c r="R83" t="e">
        <f t="shared" si="1"/>
        <v>#DIV/0!</v>
      </c>
      <c r="S83">
        <f t="shared" si="2"/>
        <v>3000</v>
      </c>
      <c r="T83">
        <f t="shared" si="3"/>
        <v>0</v>
      </c>
      <c r="U83">
        <f t="shared" si="4"/>
        <v>-3000</v>
      </c>
      <c r="V83" t="e">
        <f t="shared" si="5"/>
        <v>#DIV/0!</v>
      </c>
      <c r="W83">
        <f t="shared" si="9"/>
        <v>-1</v>
      </c>
      <c r="X83"/>
      <c r="Y83"/>
      <c r="Z83"/>
    </row>
    <row r="84" spans="1:26" x14ac:dyDescent="0.3">
      <c r="E84">
        <v>0.2</v>
      </c>
      <c r="G84" s="3">
        <v>3.7900000000000003E-2</v>
      </c>
      <c r="H84">
        <v>3000</v>
      </c>
      <c r="L84">
        <f t="shared" si="8"/>
        <v>0</v>
      </c>
      <c r="P84">
        <v>3000</v>
      </c>
      <c r="R84" t="e">
        <f t="shared" si="1"/>
        <v>#DIV/0!</v>
      </c>
      <c r="S84">
        <f t="shared" si="2"/>
        <v>3000</v>
      </c>
      <c r="T84">
        <f t="shared" si="3"/>
        <v>0</v>
      </c>
      <c r="U84">
        <f t="shared" si="4"/>
        <v>-3000</v>
      </c>
      <c r="V84" t="e">
        <f t="shared" si="5"/>
        <v>#DIV/0!</v>
      </c>
      <c r="W84">
        <f t="shared" si="9"/>
        <v>-1</v>
      </c>
    </row>
    <row r="85" spans="1:26" x14ac:dyDescent="0.3">
      <c r="E85">
        <v>0.2</v>
      </c>
      <c r="G85" s="3">
        <v>3.7900000000000003E-2</v>
      </c>
      <c r="H85">
        <v>3000</v>
      </c>
      <c r="L85">
        <f t="shared" si="8"/>
        <v>0</v>
      </c>
      <c r="P85">
        <v>3000</v>
      </c>
      <c r="R85" t="e">
        <f t="shared" si="1"/>
        <v>#DIV/0!</v>
      </c>
      <c r="S85">
        <f t="shared" si="2"/>
        <v>3000</v>
      </c>
      <c r="T85">
        <f t="shared" si="3"/>
        <v>0</v>
      </c>
      <c r="U85">
        <f t="shared" si="4"/>
        <v>-3000</v>
      </c>
      <c r="V85" t="e">
        <f t="shared" si="5"/>
        <v>#DIV/0!</v>
      </c>
      <c r="W85">
        <f t="shared" si="9"/>
        <v>-1</v>
      </c>
    </row>
    <row r="86" spans="1:26" x14ac:dyDescent="0.3">
      <c r="E86">
        <v>0.2</v>
      </c>
      <c r="G86" s="3">
        <v>3.7900000000000003E-2</v>
      </c>
      <c r="H86">
        <v>3000</v>
      </c>
      <c r="L86">
        <f t="shared" si="8"/>
        <v>0</v>
      </c>
      <c r="P86">
        <v>3000</v>
      </c>
      <c r="R86" t="e">
        <f t="shared" si="1"/>
        <v>#DIV/0!</v>
      </c>
      <c r="S86">
        <f t="shared" si="2"/>
        <v>3000</v>
      </c>
      <c r="T86">
        <f t="shared" si="3"/>
        <v>0</v>
      </c>
      <c r="U86">
        <f t="shared" si="4"/>
        <v>-3000</v>
      </c>
      <c r="V86" t="e">
        <f t="shared" si="5"/>
        <v>#DIV/0!</v>
      </c>
      <c r="W86">
        <f t="shared" si="9"/>
        <v>-1</v>
      </c>
    </row>
    <row r="87" spans="1:26" x14ac:dyDescent="0.3">
      <c r="E87">
        <v>0.2</v>
      </c>
      <c r="G87" s="3">
        <v>3.7900000000000003E-2</v>
      </c>
      <c r="H87">
        <v>3000</v>
      </c>
      <c r="L87">
        <f t="shared" si="8"/>
        <v>0</v>
      </c>
      <c r="P87">
        <v>3000</v>
      </c>
      <c r="R87" t="e">
        <f t="shared" si="1"/>
        <v>#DIV/0!</v>
      </c>
      <c r="S87">
        <f t="shared" si="2"/>
        <v>3000</v>
      </c>
      <c r="T87">
        <f t="shared" si="3"/>
        <v>0</v>
      </c>
      <c r="U87">
        <f t="shared" si="4"/>
        <v>-3000</v>
      </c>
      <c r="V87" t="e">
        <f t="shared" si="5"/>
        <v>#DIV/0!</v>
      </c>
      <c r="W87">
        <f t="shared" si="9"/>
        <v>-1</v>
      </c>
    </row>
    <row r="88" spans="1:26" s="8" customFormat="1" x14ac:dyDescent="0.3">
      <c r="A88"/>
      <c r="B88"/>
      <c r="C88"/>
      <c r="D88"/>
      <c r="E88">
        <v>0.2</v>
      </c>
      <c r="F88"/>
      <c r="G88" s="3">
        <v>3.7900000000000003E-2</v>
      </c>
      <c r="H88">
        <v>3000</v>
      </c>
      <c r="I88"/>
      <c r="J88"/>
      <c r="K88"/>
      <c r="L88">
        <f t="shared" si="8"/>
        <v>0</v>
      </c>
      <c r="M88"/>
      <c r="N88"/>
      <c r="O88"/>
      <c r="P88">
        <v>3000</v>
      </c>
      <c r="Q88"/>
      <c r="R88" t="e">
        <f t="shared" si="1"/>
        <v>#DIV/0!</v>
      </c>
      <c r="S88">
        <f t="shared" si="2"/>
        <v>3000</v>
      </c>
      <c r="T88">
        <f t="shared" si="3"/>
        <v>0</v>
      </c>
      <c r="U88">
        <f t="shared" si="4"/>
        <v>-3000</v>
      </c>
      <c r="V88" t="e">
        <f t="shared" si="5"/>
        <v>#DIV/0!</v>
      </c>
      <c r="W88">
        <f t="shared" si="9"/>
        <v>-1</v>
      </c>
      <c r="X88"/>
      <c r="Y88"/>
      <c r="Z88"/>
    </row>
    <row r="89" spans="1:26" s="8" customFormat="1" x14ac:dyDescent="0.3">
      <c r="A89"/>
      <c r="B89"/>
      <c r="C89"/>
      <c r="D89"/>
      <c r="E89">
        <v>0.2</v>
      </c>
      <c r="F89"/>
      <c r="G89" s="3">
        <v>3.7900000000000003E-2</v>
      </c>
      <c r="H89">
        <v>3000</v>
      </c>
      <c r="I89"/>
      <c r="J89"/>
      <c r="K89"/>
      <c r="L89">
        <f t="shared" si="8"/>
        <v>0</v>
      </c>
      <c r="M89"/>
      <c r="N89"/>
      <c r="O89"/>
      <c r="P89">
        <v>3000</v>
      </c>
      <c r="Q89"/>
      <c r="R89" t="e">
        <f t="shared" si="1"/>
        <v>#DIV/0!</v>
      </c>
      <c r="S89">
        <f t="shared" si="2"/>
        <v>3000</v>
      </c>
      <c r="T89">
        <f t="shared" si="3"/>
        <v>0</v>
      </c>
      <c r="U89">
        <f t="shared" si="4"/>
        <v>-3000</v>
      </c>
      <c r="V89" t="e">
        <f t="shared" si="5"/>
        <v>#DIV/0!</v>
      </c>
      <c r="W89">
        <f t="shared" si="9"/>
        <v>-1</v>
      </c>
      <c r="X89"/>
      <c r="Y89"/>
      <c r="Z89"/>
    </row>
    <row r="90" spans="1:26" x14ac:dyDescent="0.3">
      <c r="E90">
        <v>0.2</v>
      </c>
      <c r="G90" s="3">
        <v>3.7900000000000003E-2</v>
      </c>
      <c r="H90">
        <v>3000</v>
      </c>
      <c r="L90">
        <f t="shared" si="8"/>
        <v>0</v>
      </c>
      <c r="P90">
        <v>3000</v>
      </c>
      <c r="R90" t="e">
        <f t="shared" si="1"/>
        <v>#DIV/0!</v>
      </c>
      <c r="S90">
        <f t="shared" si="2"/>
        <v>3000</v>
      </c>
      <c r="T90">
        <f t="shared" si="3"/>
        <v>0</v>
      </c>
      <c r="U90">
        <f t="shared" si="4"/>
        <v>-3000</v>
      </c>
      <c r="V90" t="e">
        <f t="shared" si="5"/>
        <v>#DIV/0!</v>
      </c>
      <c r="W90">
        <f t="shared" si="9"/>
        <v>-1</v>
      </c>
    </row>
    <row r="91" spans="1:26" x14ac:dyDescent="0.3">
      <c r="E91">
        <v>0.2</v>
      </c>
      <c r="G91" s="3">
        <v>3.7900000000000003E-2</v>
      </c>
      <c r="H91">
        <v>3000</v>
      </c>
      <c r="L91">
        <f t="shared" si="8"/>
        <v>0</v>
      </c>
      <c r="P91">
        <v>3000</v>
      </c>
      <c r="R91" t="e">
        <f t="shared" si="1"/>
        <v>#DIV/0!</v>
      </c>
      <c r="S91">
        <f t="shared" si="2"/>
        <v>3000</v>
      </c>
      <c r="T91">
        <f t="shared" si="3"/>
        <v>0</v>
      </c>
      <c r="U91">
        <f t="shared" si="4"/>
        <v>-3000</v>
      </c>
      <c r="V91" t="e">
        <f t="shared" si="5"/>
        <v>#DIV/0!</v>
      </c>
      <c r="W91">
        <f t="shared" si="9"/>
        <v>-1</v>
      </c>
    </row>
    <row r="92" spans="1:26" x14ac:dyDescent="0.3">
      <c r="E92">
        <v>0.2</v>
      </c>
      <c r="G92" s="3">
        <v>3.7900000000000003E-2</v>
      </c>
      <c r="H92">
        <v>3000</v>
      </c>
      <c r="L92">
        <f t="shared" si="8"/>
        <v>0</v>
      </c>
      <c r="P92">
        <v>3000</v>
      </c>
      <c r="R92" t="e">
        <f t="shared" si="1"/>
        <v>#DIV/0!</v>
      </c>
      <c r="S92">
        <f t="shared" si="2"/>
        <v>3000</v>
      </c>
      <c r="T92">
        <f t="shared" si="3"/>
        <v>0</v>
      </c>
      <c r="U92">
        <f t="shared" si="4"/>
        <v>-3000</v>
      </c>
      <c r="V92" t="e">
        <f t="shared" si="5"/>
        <v>#DIV/0!</v>
      </c>
      <c r="W92">
        <f t="shared" si="9"/>
        <v>-1</v>
      </c>
    </row>
    <row r="93" spans="1:26" x14ac:dyDescent="0.3">
      <c r="E93">
        <v>0.2</v>
      </c>
      <c r="G93" s="3">
        <v>3.7900000000000003E-2</v>
      </c>
      <c r="H93">
        <v>3000</v>
      </c>
      <c r="L93">
        <f t="shared" si="8"/>
        <v>0</v>
      </c>
      <c r="P93">
        <v>3000</v>
      </c>
      <c r="R93" t="e">
        <f t="shared" si="1"/>
        <v>#DIV/0!</v>
      </c>
      <c r="S93">
        <f t="shared" si="2"/>
        <v>3000</v>
      </c>
      <c r="T93">
        <f t="shared" si="3"/>
        <v>0</v>
      </c>
      <c r="U93">
        <f t="shared" si="4"/>
        <v>-3000</v>
      </c>
      <c r="V93" t="e">
        <f t="shared" si="5"/>
        <v>#DIV/0!</v>
      </c>
      <c r="W93">
        <f t="shared" si="9"/>
        <v>-1</v>
      </c>
    </row>
    <row r="94" spans="1:26" x14ac:dyDescent="0.3">
      <c r="E94">
        <v>0.2</v>
      </c>
      <c r="G94" s="3">
        <v>3.7900000000000003E-2</v>
      </c>
      <c r="H94">
        <v>3000</v>
      </c>
      <c r="L94">
        <f t="shared" si="8"/>
        <v>0</v>
      </c>
      <c r="P94">
        <v>3000</v>
      </c>
      <c r="R94" t="e">
        <f t="shared" si="1"/>
        <v>#DIV/0!</v>
      </c>
      <c r="S94">
        <f t="shared" si="2"/>
        <v>3000</v>
      </c>
      <c r="T94">
        <f t="shared" si="3"/>
        <v>0</v>
      </c>
      <c r="U94">
        <f t="shared" si="4"/>
        <v>-3000</v>
      </c>
      <c r="V94" t="e">
        <f t="shared" si="5"/>
        <v>#DIV/0!</v>
      </c>
      <c r="W94">
        <f t="shared" si="9"/>
        <v>-1</v>
      </c>
    </row>
    <row r="95" spans="1:26" x14ac:dyDescent="0.3">
      <c r="E95">
        <v>0.2</v>
      </c>
      <c r="H95">
        <v>3000</v>
      </c>
      <c r="L95">
        <f t="shared" si="8"/>
        <v>0</v>
      </c>
      <c r="P95">
        <v>3000</v>
      </c>
      <c r="R95" t="e">
        <f t="shared" si="1"/>
        <v>#DIV/0!</v>
      </c>
      <c r="S95">
        <f t="shared" si="2"/>
        <v>3000</v>
      </c>
      <c r="T95">
        <f t="shared" si="3"/>
        <v>0</v>
      </c>
      <c r="U95">
        <f t="shared" si="4"/>
        <v>-3000</v>
      </c>
      <c r="V95" t="e">
        <f t="shared" si="5"/>
        <v>#DIV/0!</v>
      </c>
      <c r="W95">
        <f t="shared" si="9"/>
        <v>-1</v>
      </c>
    </row>
    <row r="96" spans="1:26" x14ac:dyDescent="0.3">
      <c r="E96">
        <v>0.2</v>
      </c>
      <c r="H96">
        <v>3000</v>
      </c>
      <c r="L96">
        <f t="shared" si="8"/>
        <v>0</v>
      </c>
      <c r="P96">
        <v>3000</v>
      </c>
      <c r="R96" t="e">
        <f t="shared" si="1"/>
        <v>#DIV/0!</v>
      </c>
      <c r="S96">
        <f t="shared" si="2"/>
        <v>3000</v>
      </c>
      <c r="T96">
        <f t="shared" si="3"/>
        <v>0</v>
      </c>
      <c r="U96">
        <f t="shared" si="4"/>
        <v>-3000</v>
      </c>
      <c r="V96" t="e">
        <f t="shared" si="5"/>
        <v>#DIV/0!</v>
      </c>
      <c r="W96">
        <f t="shared" si="9"/>
        <v>-1</v>
      </c>
    </row>
    <row r="97" spans="1:26" x14ac:dyDescent="0.3">
      <c r="E97">
        <v>0.2</v>
      </c>
      <c r="H97">
        <v>3000</v>
      </c>
      <c r="L97">
        <f t="shared" si="8"/>
        <v>0</v>
      </c>
      <c r="P97">
        <v>3000</v>
      </c>
      <c r="R97" t="e">
        <f t="shared" si="1"/>
        <v>#DIV/0!</v>
      </c>
      <c r="S97">
        <f t="shared" si="2"/>
        <v>3000</v>
      </c>
      <c r="T97">
        <f t="shared" si="3"/>
        <v>0</v>
      </c>
      <c r="U97">
        <f t="shared" si="4"/>
        <v>-3000</v>
      </c>
      <c r="V97" t="e">
        <f t="shared" si="5"/>
        <v>#DIV/0!</v>
      </c>
      <c r="W97">
        <f t="shared" si="9"/>
        <v>-1</v>
      </c>
    </row>
    <row r="98" spans="1:26" x14ac:dyDescent="0.3">
      <c r="E98">
        <v>0.2</v>
      </c>
      <c r="H98">
        <v>3000</v>
      </c>
      <c r="L98">
        <f t="shared" si="8"/>
        <v>0</v>
      </c>
      <c r="P98">
        <v>3000</v>
      </c>
      <c r="R98" t="e">
        <f t="shared" si="1"/>
        <v>#DIV/0!</v>
      </c>
      <c r="S98">
        <f t="shared" si="2"/>
        <v>3000</v>
      </c>
      <c r="T98">
        <f t="shared" si="3"/>
        <v>0</v>
      </c>
      <c r="U98">
        <f t="shared" si="4"/>
        <v>-3000</v>
      </c>
      <c r="V98" t="e">
        <f t="shared" si="5"/>
        <v>#DIV/0!</v>
      </c>
      <c r="W98">
        <f t="shared" si="9"/>
        <v>-1</v>
      </c>
    </row>
    <row r="99" spans="1:26" x14ac:dyDescent="0.3">
      <c r="H99">
        <v>3000</v>
      </c>
      <c r="P99">
        <v>3000</v>
      </c>
      <c r="R99" t="e">
        <f t="shared" ref="R99:R109" si="10">100*(12*J99-P99)/D99</f>
        <v>#DIV/0!</v>
      </c>
      <c r="S99">
        <f t="shared" ref="S99:S109" si="11">D99*E99+H99</f>
        <v>3000</v>
      </c>
      <c r="T99">
        <f t="shared" ref="T99:T107" si="12">G99*(D99-D99*E99)</f>
        <v>0</v>
      </c>
      <c r="U99">
        <f t="shared" ref="U99:U107" si="13">12*J99-P99-T99</f>
        <v>-3000</v>
      </c>
      <c r="V99" t="e">
        <f t="shared" ref="V99:V107" si="14">D99/(12*J99)</f>
        <v>#DIV/0!</v>
      </c>
      <c r="W99">
        <f t="shared" si="9"/>
        <v>-1</v>
      </c>
    </row>
    <row r="100" spans="1:26" x14ac:dyDescent="0.3">
      <c r="H100">
        <v>3000</v>
      </c>
      <c r="P100">
        <v>3000</v>
      </c>
      <c r="R100" t="e">
        <f t="shared" si="10"/>
        <v>#DIV/0!</v>
      </c>
      <c r="S100">
        <f t="shared" si="11"/>
        <v>3000</v>
      </c>
      <c r="T100">
        <f t="shared" si="12"/>
        <v>0</v>
      </c>
      <c r="U100">
        <f t="shared" si="13"/>
        <v>-3000</v>
      </c>
      <c r="V100" t="e">
        <f t="shared" si="14"/>
        <v>#DIV/0!</v>
      </c>
      <c r="W100">
        <f t="shared" si="9"/>
        <v>-1</v>
      </c>
    </row>
    <row r="101" spans="1:26" x14ac:dyDescent="0.3">
      <c r="H101">
        <v>3000</v>
      </c>
      <c r="P101">
        <v>3000</v>
      </c>
      <c r="R101" t="e">
        <f t="shared" si="10"/>
        <v>#DIV/0!</v>
      </c>
      <c r="S101">
        <f t="shared" si="11"/>
        <v>3000</v>
      </c>
      <c r="T101">
        <f t="shared" si="12"/>
        <v>0</v>
      </c>
      <c r="U101">
        <f t="shared" si="13"/>
        <v>-3000</v>
      </c>
      <c r="V101" t="e">
        <f t="shared" si="14"/>
        <v>#DIV/0!</v>
      </c>
      <c r="W101">
        <f t="shared" si="9"/>
        <v>-1</v>
      </c>
    </row>
    <row r="102" spans="1:26" x14ac:dyDescent="0.3">
      <c r="H102">
        <v>3000</v>
      </c>
      <c r="P102">
        <v>3000</v>
      </c>
      <c r="R102" t="e">
        <f t="shared" si="10"/>
        <v>#DIV/0!</v>
      </c>
      <c r="S102">
        <f t="shared" si="11"/>
        <v>3000</v>
      </c>
      <c r="T102">
        <f t="shared" si="12"/>
        <v>0</v>
      </c>
      <c r="U102">
        <f t="shared" si="13"/>
        <v>-3000</v>
      </c>
      <c r="V102" t="e">
        <f t="shared" si="14"/>
        <v>#DIV/0!</v>
      </c>
      <c r="W102">
        <f t="shared" si="9"/>
        <v>-1</v>
      </c>
    </row>
    <row r="103" spans="1:26" x14ac:dyDescent="0.3">
      <c r="H103">
        <v>3000</v>
      </c>
      <c r="P103">
        <v>3000</v>
      </c>
      <c r="R103" t="e">
        <f t="shared" si="10"/>
        <v>#DIV/0!</v>
      </c>
      <c r="S103">
        <f t="shared" si="11"/>
        <v>3000</v>
      </c>
      <c r="T103">
        <f t="shared" si="12"/>
        <v>0</v>
      </c>
      <c r="U103">
        <f t="shared" si="13"/>
        <v>-3000</v>
      </c>
      <c r="V103" t="e">
        <f t="shared" si="14"/>
        <v>#DIV/0!</v>
      </c>
      <c r="W103">
        <f t="shared" si="9"/>
        <v>-1</v>
      </c>
    </row>
    <row r="104" spans="1:26" x14ac:dyDescent="0.3">
      <c r="H104">
        <v>3000</v>
      </c>
      <c r="P104">
        <v>3000</v>
      </c>
      <c r="R104" t="e">
        <f t="shared" si="10"/>
        <v>#DIV/0!</v>
      </c>
      <c r="S104">
        <f t="shared" si="11"/>
        <v>3000</v>
      </c>
      <c r="T104">
        <f t="shared" si="12"/>
        <v>0</v>
      </c>
      <c r="U104">
        <f t="shared" si="13"/>
        <v>-3000</v>
      </c>
      <c r="V104" t="e">
        <f t="shared" si="14"/>
        <v>#DIV/0!</v>
      </c>
      <c r="W104">
        <f t="shared" si="9"/>
        <v>-1</v>
      </c>
    </row>
    <row r="105" spans="1:26" x14ac:dyDescent="0.3">
      <c r="H105">
        <v>3000</v>
      </c>
      <c r="P105">
        <v>3000</v>
      </c>
      <c r="R105" t="e">
        <f t="shared" si="10"/>
        <v>#DIV/0!</v>
      </c>
      <c r="S105">
        <f t="shared" si="11"/>
        <v>3000</v>
      </c>
      <c r="T105">
        <f t="shared" si="12"/>
        <v>0</v>
      </c>
      <c r="U105">
        <f t="shared" si="13"/>
        <v>-3000</v>
      </c>
      <c r="V105" t="e">
        <f t="shared" si="14"/>
        <v>#DIV/0!</v>
      </c>
      <c r="W105">
        <f t="shared" si="9"/>
        <v>-1</v>
      </c>
    </row>
    <row r="106" spans="1:26" x14ac:dyDescent="0.3">
      <c r="H106">
        <v>3000</v>
      </c>
      <c r="P106">
        <v>3000</v>
      </c>
      <c r="R106" t="e">
        <f t="shared" si="10"/>
        <v>#DIV/0!</v>
      </c>
      <c r="S106">
        <f t="shared" si="11"/>
        <v>3000</v>
      </c>
      <c r="T106">
        <f t="shared" si="12"/>
        <v>0</v>
      </c>
      <c r="U106">
        <f t="shared" si="13"/>
        <v>-3000</v>
      </c>
      <c r="V106" t="e">
        <f t="shared" si="14"/>
        <v>#DIV/0!</v>
      </c>
      <c r="W106">
        <f t="shared" si="9"/>
        <v>-1</v>
      </c>
    </row>
    <row r="107" spans="1:26" x14ac:dyDescent="0.3">
      <c r="P107">
        <v>3000</v>
      </c>
      <c r="R107" t="e">
        <f t="shared" si="10"/>
        <v>#DIV/0!</v>
      </c>
      <c r="S107">
        <f t="shared" si="11"/>
        <v>0</v>
      </c>
      <c r="T107">
        <f t="shared" si="12"/>
        <v>0</v>
      </c>
      <c r="U107">
        <f t="shared" si="13"/>
        <v>-3000</v>
      </c>
      <c r="V107" t="e">
        <f t="shared" si="14"/>
        <v>#DIV/0!</v>
      </c>
      <c r="W107" t="e">
        <f t="shared" si="9"/>
        <v>#DIV/0!</v>
      </c>
    </row>
    <row r="108" spans="1:26" x14ac:dyDescent="0.3">
      <c r="P108">
        <v>3000</v>
      </c>
      <c r="R108" t="e">
        <f t="shared" si="10"/>
        <v>#DIV/0!</v>
      </c>
      <c r="S108">
        <f t="shared" si="11"/>
        <v>0</v>
      </c>
    </row>
    <row r="109" spans="1:26" x14ac:dyDescent="0.3">
      <c r="P109">
        <v>3000</v>
      </c>
      <c r="R109" t="e">
        <f t="shared" si="10"/>
        <v>#DIV/0!</v>
      </c>
      <c r="S109">
        <f t="shared" si="11"/>
        <v>0</v>
      </c>
    </row>
    <row r="110" spans="1:26" s="8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>
        <v>3000</v>
      </c>
      <c r="Q110"/>
      <c r="R110"/>
      <c r="S110"/>
      <c r="T110"/>
      <c r="U110"/>
      <c r="V110"/>
      <c r="W110"/>
      <c r="X110"/>
      <c r="Y110"/>
      <c r="Z110"/>
    </row>
  </sheetData>
  <hyperlinks>
    <hyperlink ref="C69" r:id="rId1" location="redfin-estimate" xr:uid="{00000000-0004-0000-0000-000000000000}"/>
    <hyperlink ref="C62" r:id="rId2" location="schools" xr:uid="{00000000-0004-0000-0000-000001000000}"/>
    <hyperlink ref="C8" r:id="rId3" xr:uid="{00000000-0004-0000-0000-000002000000}"/>
    <hyperlink ref="B12" r:id="rId4" xr:uid="{00000000-0004-0000-0000-000003000000}"/>
    <hyperlink ref="B13" r:id="rId5" xr:uid="{00000000-0004-0000-0000-000004000000}"/>
    <hyperlink ref="B15" r:id="rId6" xr:uid="{00000000-0004-0000-0000-000005000000}"/>
    <hyperlink ref="B14" r:id="rId7" xr:uid="{00000000-0004-0000-0000-000006000000}"/>
    <hyperlink ref="B33" r:id="rId8" xr:uid="{6AD50C20-CA1A-4708-97EB-A5388C20E5B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yufeng zhu</cp:lastModifiedBy>
  <dcterms:created xsi:type="dcterms:W3CDTF">2017-12-29T03:14:45Z</dcterms:created>
  <dcterms:modified xsi:type="dcterms:W3CDTF">2018-01-29T09:01:44Z</dcterms:modified>
</cp:coreProperties>
</file>