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2400" yWindow="1060" windowWidth="33600" windowHeight="18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8" i="1" l="1"/>
  <c r="W6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I3" i="1"/>
  <c r="I4" i="1"/>
  <c r="I5" i="1"/>
  <c r="I6" i="1"/>
  <c r="I7" i="1"/>
  <c r="S51" i="1"/>
  <c r="T2" i="1"/>
  <c r="U63" i="1"/>
  <c r="V63" i="1"/>
  <c r="T63" i="1"/>
  <c r="X63" i="1"/>
  <c r="U64" i="1"/>
  <c r="V64" i="1"/>
  <c r="T64" i="1"/>
  <c r="X64" i="1"/>
  <c r="U65" i="1"/>
  <c r="V65" i="1"/>
  <c r="T65" i="1"/>
  <c r="X65" i="1"/>
  <c r="U66" i="1"/>
  <c r="V66" i="1"/>
  <c r="T66" i="1"/>
  <c r="X66" i="1"/>
  <c r="U67" i="1"/>
  <c r="V67" i="1"/>
  <c r="T67" i="1"/>
  <c r="X67" i="1"/>
  <c r="X68" i="1"/>
  <c r="U69" i="1"/>
  <c r="V69" i="1"/>
  <c r="T69" i="1"/>
  <c r="X69" i="1"/>
  <c r="U70" i="1"/>
  <c r="V70" i="1"/>
  <c r="T70" i="1"/>
  <c r="X70" i="1"/>
  <c r="U71" i="1"/>
  <c r="V71" i="1"/>
  <c r="T71" i="1"/>
  <c r="X71" i="1"/>
  <c r="U72" i="1"/>
  <c r="V72" i="1"/>
  <c r="T72" i="1"/>
  <c r="X72" i="1"/>
  <c r="W63" i="1"/>
  <c r="W64" i="1"/>
  <c r="W65" i="1"/>
  <c r="W66" i="1"/>
  <c r="W67" i="1"/>
  <c r="W69" i="1"/>
  <c r="W70" i="1"/>
  <c r="W71" i="1"/>
  <c r="W72" i="1"/>
  <c r="S63" i="1"/>
  <c r="S64" i="1"/>
  <c r="S65" i="1"/>
  <c r="S66" i="1"/>
  <c r="S67" i="1"/>
  <c r="S69" i="1"/>
  <c r="S70" i="1"/>
  <c r="S71" i="1"/>
  <c r="S72" i="1"/>
  <c r="S73" i="1"/>
  <c r="M63" i="1"/>
  <c r="M64" i="1"/>
  <c r="M65" i="1"/>
  <c r="M66" i="1"/>
  <c r="M67" i="1"/>
  <c r="M69" i="1"/>
  <c r="M70" i="1"/>
  <c r="M71" i="1"/>
  <c r="M72" i="1"/>
  <c r="U51" i="1"/>
  <c r="V51" i="1"/>
  <c r="T51" i="1"/>
  <c r="X51" i="1"/>
  <c r="U52" i="1"/>
  <c r="V52" i="1"/>
  <c r="T52" i="1"/>
  <c r="X52" i="1"/>
  <c r="U53" i="1"/>
  <c r="V53" i="1"/>
  <c r="T53" i="1"/>
  <c r="X53" i="1"/>
  <c r="U54" i="1"/>
  <c r="V54" i="1"/>
  <c r="T54" i="1"/>
  <c r="X54" i="1"/>
  <c r="U55" i="1"/>
  <c r="V55" i="1"/>
  <c r="T55" i="1"/>
  <c r="X55" i="1"/>
  <c r="U56" i="1"/>
  <c r="V56" i="1"/>
  <c r="T56" i="1"/>
  <c r="X56" i="1"/>
  <c r="U57" i="1"/>
  <c r="V57" i="1"/>
  <c r="T57" i="1"/>
  <c r="X57" i="1"/>
  <c r="U58" i="1"/>
  <c r="V58" i="1"/>
  <c r="T58" i="1"/>
  <c r="X58" i="1"/>
  <c r="U59" i="1"/>
  <c r="V59" i="1"/>
  <c r="T59" i="1"/>
  <c r="X59" i="1"/>
  <c r="U60" i="1"/>
  <c r="V60" i="1"/>
  <c r="T60" i="1"/>
  <c r="X60" i="1"/>
  <c r="U61" i="1"/>
  <c r="V61" i="1"/>
  <c r="T61" i="1"/>
  <c r="X61" i="1"/>
  <c r="U62" i="1"/>
  <c r="V62" i="1"/>
  <c r="T62" i="1"/>
  <c r="X62" i="1"/>
  <c r="U73" i="1"/>
  <c r="V73" i="1"/>
  <c r="T73" i="1"/>
  <c r="X73" i="1"/>
  <c r="U74" i="1"/>
  <c r="V74" i="1"/>
  <c r="T74" i="1"/>
  <c r="X74" i="1"/>
  <c r="U75" i="1"/>
  <c r="V75" i="1"/>
  <c r="T75" i="1"/>
  <c r="X75" i="1"/>
  <c r="U76" i="1"/>
  <c r="V76" i="1"/>
  <c r="T76" i="1"/>
  <c r="X76" i="1"/>
  <c r="U77" i="1"/>
  <c r="V77" i="1"/>
  <c r="T77" i="1"/>
  <c r="X77" i="1"/>
  <c r="U78" i="1"/>
  <c r="V78" i="1"/>
  <c r="T78" i="1"/>
  <c r="X78" i="1"/>
  <c r="U79" i="1"/>
  <c r="V79" i="1"/>
  <c r="T79" i="1"/>
  <c r="X79" i="1"/>
  <c r="U80" i="1"/>
  <c r="V80" i="1"/>
  <c r="T80" i="1"/>
  <c r="X80" i="1"/>
  <c r="U81" i="1"/>
  <c r="V81" i="1"/>
  <c r="T81" i="1"/>
  <c r="X81" i="1"/>
  <c r="W51" i="1"/>
  <c r="W52" i="1"/>
  <c r="W53" i="1"/>
  <c r="W54" i="1"/>
  <c r="W55" i="1"/>
  <c r="W56" i="1"/>
  <c r="W57" i="1"/>
  <c r="W58" i="1"/>
  <c r="W59" i="1"/>
  <c r="W60" i="1"/>
  <c r="W61" i="1"/>
  <c r="W62" i="1"/>
  <c r="W73" i="1"/>
  <c r="W74" i="1"/>
  <c r="W75" i="1"/>
  <c r="W76" i="1"/>
  <c r="W77" i="1"/>
  <c r="W78" i="1"/>
  <c r="W79" i="1"/>
  <c r="W80" i="1"/>
  <c r="S52" i="1"/>
  <c r="S53" i="1"/>
  <c r="S54" i="1"/>
  <c r="S55" i="1"/>
  <c r="S56" i="1"/>
  <c r="S57" i="1"/>
  <c r="S58" i="1"/>
  <c r="S59" i="1"/>
  <c r="S60" i="1"/>
  <c r="S61" i="1"/>
  <c r="S62" i="1"/>
  <c r="S74" i="1"/>
  <c r="S75" i="1"/>
  <c r="S76" i="1"/>
  <c r="S77" i="1"/>
  <c r="S78" i="1"/>
  <c r="S79" i="1"/>
  <c r="S80" i="1"/>
  <c r="S81" i="1"/>
  <c r="S82" i="1"/>
  <c r="M51" i="1"/>
  <c r="M52" i="1"/>
  <c r="M53" i="1"/>
  <c r="M54" i="1"/>
  <c r="M55" i="1"/>
  <c r="M56" i="1"/>
  <c r="M57" i="1"/>
  <c r="M58" i="1"/>
  <c r="M59" i="1"/>
  <c r="M60" i="1"/>
  <c r="M61" i="1"/>
  <c r="M6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0" i="1"/>
  <c r="M41" i="1"/>
  <c r="M42" i="1"/>
  <c r="M43" i="1"/>
  <c r="M44" i="1"/>
  <c r="M45" i="1"/>
  <c r="M46" i="1"/>
  <c r="M47" i="1"/>
  <c r="M48" i="1"/>
  <c r="M49" i="1"/>
  <c r="M50" i="1"/>
  <c r="U45" i="1"/>
  <c r="V45" i="1"/>
  <c r="T45" i="1"/>
  <c r="X45" i="1"/>
  <c r="U46" i="1"/>
  <c r="V46" i="1"/>
  <c r="T46" i="1"/>
  <c r="X46" i="1"/>
  <c r="U47" i="1"/>
  <c r="V47" i="1"/>
  <c r="T47" i="1"/>
  <c r="X47" i="1"/>
  <c r="U48" i="1"/>
  <c r="V48" i="1"/>
  <c r="T48" i="1"/>
  <c r="X48" i="1"/>
  <c r="U49" i="1"/>
  <c r="V49" i="1"/>
  <c r="T49" i="1"/>
  <c r="X49" i="1"/>
  <c r="U50" i="1"/>
  <c r="V50" i="1"/>
  <c r="T50" i="1"/>
  <c r="X50" i="1"/>
  <c r="U82" i="1"/>
  <c r="V82" i="1"/>
  <c r="T82" i="1"/>
  <c r="X82" i="1"/>
  <c r="U83" i="1"/>
  <c r="V83" i="1"/>
  <c r="T83" i="1"/>
  <c r="X83" i="1"/>
  <c r="U84" i="1"/>
  <c r="V84" i="1"/>
  <c r="T84" i="1"/>
  <c r="X84" i="1"/>
  <c r="U85" i="1"/>
  <c r="V85" i="1"/>
  <c r="T85" i="1"/>
  <c r="X85" i="1"/>
  <c r="W45" i="1"/>
  <c r="W46" i="1"/>
  <c r="W47" i="1"/>
  <c r="W48" i="1"/>
  <c r="W49" i="1"/>
  <c r="W50" i="1"/>
  <c r="W81" i="1"/>
  <c r="W82" i="1"/>
  <c r="W83" i="1"/>
  <c r="W84" i="1"/>
  <c r="S45" i="1"/>
  <c r="S46" i="1"/>
  <c r="S47" i="1"/>
  <c r="S48" i="1"/>
  <c r="S49" i="1"/>
  <c r="S50" i="1"/>
  <c r="S83" i="1"/>
  <c r="S84" i="1"/>
  <c r="S85" i="1"/>
  <c r="M39" i="1"/>
  <c r="M38" i="1"/>
  <c r="M37" i="1"/>
  <c r="M36" i="1"/>
  <c r="U31" i="1"/>
  <c r="V31" i="1"/>
  <c r="T31" i="1"/>
  <c r="X31" i="1"/>
  <c r="U32" i="1"/>
  <c r="V32" i="1"/>
  <c r="T32" i="1"/>
  <c r="X32" i="1"/>
  <c r="U33" i="1"/>
  <c r="V33" i="1"/>
  <c r="T33" i="1"/>
  <c r="X33" i="1"/>
  <c r="U34" i="1"/>
  <c r="V34" i="1"/>
  <c r="T34" i="1"/>
  <c r="X34" i="1"/>
  <c r="U35" i="1"/>
  <c r="V35" i="1"/>
  <c r="T35" i="1"/>
  <c r="X35" i="1"/>
  <c r="U36" i="1"/>
  <c r="V36" i="1"/>
  <c r="T36" i="1"/>
  <c r="X36" i="1"/>
  <c r="U37" i="1"/>
  <c r="V37" i="1"/>
  <c r="T37" i="1"/>
  <c r="X37" i="1"/>
  <c r="U38" i="1"/>
  <c r="V38" i="1"/>
  <c r="T38" i="1"/>
  <c r="X38" i="1"/>
  <c r="U39" i="1"/>
  <c r="V39" i="1"/>
  <c r="T39" i="1"/>
  <c r="X39" i="1"/>
  <c r="U40" i="1"/>
  <c r="V40" i="1"/>
  <c r="T40" i="1"/>
  <c r="X40" i="1"/>
  <c r="U41" i="1"/>
  <c r="V41" i="1"/>
  <c r="T41" i="1"/>
  <c r="X41" i="1"/>
  <c r="U42" i="1"/>
  <c r="V42" i="1"/>
  <c r="T42" i="1"/>
  <c r="X42" i="1"/>
  <c r="U43" i="1"/>
  <c r="V43" i="1"/>
  <c r="T43" i="1"/>
  <c r="X43" i="1"/>
  <c r="U44" i="1"/>
  <c r="V44" i="1"/>
  <c r="T44" i="1"/>
  <c r="X44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85" i="1"/>
  <c r="W91" i="1"/>
  <c r="T91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M91" i="1"/>
  <c r="S91" i="1"/>
  <c r="U91" i="1"/>
  <c r="V91" i="1"/>
  <c r="X91" i="1"/>
  <c r="M92" i="1"/>
  <c r="S92" i="1"/>
  <c r="T92" i="1"/>
  <c r="U92" i="1"/>
  <c r="V92" i="1"/>
  <c r="W92" i="1"/>
  <c r="X92" i="1"/>
  <c r="M35" i="1"/>
  <c r="S17" i="1"/>
  <c r="S18" i="1"/>
  <c r="S19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93" i="1"/>
  <c r="M94" i="1"/>
  <c r="M95" i="1"/>
  <c r="U14" i="1"/>
  <c r="V14" i="1"/>
  <c r="T14" i="1"/>
  <c r="X14" i="1"/>
  <c r="U15" i="1"/>
  <c r="V15" i="1"/>
  <c r="T15" i="1"/>
  <c r="X15" i="1"/>
  <c r="U16" i="1"/>
  <c r="V16" i="1"/>
  <c r="T16" i="1"/>
  <c r="X16" i="1"/>
  <c r="U17" i="1"/>
  <c r="V17" i="1"/>
  <c r="T17" i="1"/>
  <c r="X17" i="1"/>
  <c r="U18" i="1"/>
  <c r="V18" i="1"/>
  <c r="T18" i="1"/>
  <c r="X18" i="1"/>
  <c r="U19" i="1"/>
  <c r="V19" i="1"/>
  <c r="T19" i="1"/>
  <c r="X19" i="1"/>
  <c r="U20" i="1"/>
  <c r="V20" i="1"/>
  <c r="T20" i="1"/>
  <c r="X20" i="1"/>
  <c r="U21" i="1"/>
  <c r="V21" i="1"/>
  <c r="T21" i="1"/>
  <c r="X21" i="1"/>
  <c r="U22" i="1"/>
  <c r="V22" i="1"/>
  <c r="T22" i="1"/>
  <c r="X22" i="1"/>
  <c r="U23" i="1"/>
  <c r="V23" i="1"/>
  <c r="T23" i="1"/>
  <c r="X23" i="1"/>
  <c r="U24" i="1"/>
  <c r="V24" i="1"/>
  <c r="T24" i="1"/>
  <c r="X24" i="1"/>
  <c r="U25" i="1"/>
  <c r="V25" i="1"/>
  <c r="T25" i="1"/>
  <c r="X25" i="1"/>
  <c r="U26" i="1"/>
  <c r="V26" i="1"/>
  <c r="T26" i="1"/>
  <c r="X26" i="1"/>
  <c r="U27" i="1"/>
  <c r="V27" i="1"/>
  <c r="T27" i="1"/>
  <c r="X27" i="1"/>
  <c r="U28" i="1"/>
  <c r="V28" i="1"/>
  <c r="T28" i="1"/>
  <c r="X28" i="1"/>
  <c r="U29" i="1"/>
  <c r="V29" i="1"/>
  <c r="T29" i="1"/>
  <c r="X29" i="1"/>
  <c r="U30" i="1"/>
  <c r="V30" i="1"/>
  <c r="T30" i="1"/>
  <c r="X30" i="1"/>
  <c r="U93" i="1"/>
  <c r="V93" i="1"/>
  <c r="T93" i="1"/>
  <c r="X9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93" i="1"/>
  <c r="W94" i="1"/>
  <c r="W95" i="1"/>
  <c r="W96" i="1"/>
  <c r="W97" i="1"/>
  <c r="W98" i="1"/>
  <c r="U94" i="1"/>
  <c r="V94" i="1"/>
  <c r="S14" i="1"/>
  <c r="S15" i="1"/>
  <c r="S16" i="1"/>
  <c r="S20" i="1"/>
  <c r="S21" i="1"/>
  <c r="S22" i="1"/>
  <c r="S23" i="1"/>
  <c r="S24" i="1"/>
  <c r="S25" i="1"/>
  <c r="S26" i="1"/>
  <c r="S27" i="1"/>
  <c r="S28" i="1"/>
  <c r="S29" i="1"/>
  <c r="S30" i="1"/>
  <c r="M14" i="1"/>
  <c r="W14" i="1"/>
  <c r="U99" i="1"/>
  <c r="V99" i="1"/>
  <c r="T99" i="1"/>
  <c r="X99" i="1"/>
  <c r="W99" i="1"/>
  <c r="S99" i="1"/>
  <c r="M99" i="1"/>
  <c r="M2" i="1"/>
  <c r="M3" i="1"/>
  <c r="M4" i="1"/>
  <c r="M5" i="1"/>
  <c r="M6" i="1"/>
  <c r="M7" i="1"/>
  <c r="M8" i="1"/>
  <c r="M9" i="1"/>
  <c r="M10" i="1"/>
  <c r="M11" i="1"/>
  <c r="M12" i="1"/>
  <c r="M13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U2" i="1"/>
  <c r="V2" i="1"/>
  <c r="X2" i="1"/>
  <c r="U3" i="1"/>
  <c r="V3" i="1"/>
  <c r="T3" i="1"/>
  <c r="X3" i="1"/>
  <c r="U4" i="1"/>
  <c r="V4" i="1"/>
  <c r="T4" i="1"/>
  <c r="X4" i="1"/>
  <c r="U5" i="1"/>
  <c r="V5" i="1"/>
  <c r="T5" i="1"/>
  <c r="X5" i="1"/>
  <c r="U6" i="1"/>
  <c r="V6" i="1"/>
  <c r="T6" i="1"/>
  <c r="X6" i="1"/>
  <c r="U7" i="1"/>
  <c r="V7" i="1"/>
  <c r="T7" i="1"/>
  <c r="X7" i="1"/>
  <c r="U8" i="1"/>
  <c r="V8" i="1"/>
  <c r="T8" i="1"/>
  <c r="X8" i="1"/>
  <c r="U9" i="1"/>
  <c r="V9" i="1"/>
  <c r="T9" i="1"/>
  <c r="X9" i="1"/>
  <c r="U10" i="1"/>
  <c r="V10" i="1"/>
  <c r="T10" i="1"/>
  <c r="X10" i="1"/>
  <c r="U11" i="1"/>
  <c r="V11" i="1"/>
  <c r="T11" i="1"/>
  <c r="X11" i="1"/>
  <c r="U12" i="1"/>
  <c r="V12" i="1"/>
  <c r="T12" i="1"/>
  <c r="X12" i="1"/>
  <c r="U13" i="1"/>
  <c r="V13" i="1"/>
  <c r="T13" i="1"/>
  <c r="X13" i="1"/>
  <c r="T94" i="1"/>
  <c r="X94" i="1"/>
  <c r="U95" i="1"/>
  <c r="V95" i="1"/>
  <c r="T95" i="1"/>
  <c r="X95" i="1"/>
  <c r="U96" i="1"/>
  <c r="V96" i="1"/>
  <c r="T96" i="1"/>
  <c r="X96" i="1"/>
  <c r="U97" i="1"/>
  <c r="V97" i="1"/>
  <c r="T97" i="1"/>
  <c r="X97" i="1"/>
  <c r="U98" i="1"/>
  <c r="V98" i="1"/>
  <c r="T98" i="1"/>
  <c r="X98" i="1"/>
  <c r="U100" i="1"/>
  <c r="V100" i="1"/>
  <c r="T100" i="1"/>
  <c r="X100" i="1"/>
  <c r="U101" i="1"/>
  <c r="V101" i="1"/>
  <c r="T101" i="1"/>
  <c r="X101" i="1"/>
  <c r="U102" i="1"/>
  <c r="V102" i="1"/>
  <c r="T102" i="1"/>
  <c r="X102" i="1"/>
  <c r="U103" i="1"/>
  <c r="V103" i="1"/>
  <c r="T103" i="1"/>
  <c r="X103" i="1"/>
  <c r="U104" i="1"/>
  <c r="V104" i="1"/>
  <c r="T104" i="1"/>
  <c r="X104" i="1"/>
  <c r="U105" i="1"/>
  <c r="V105" i="1"/>
  <c r="T105" i="1"/>
  <c r="X105" i="1"/>
  <c r="U106" i="1"/>
  <c r="V106" i="1"/>
  <c r="T106" i="1"/>
  <c r="X106" i="1"/>
  <c r="U107" i="1"/>
  <c r="V107" i="1"/>
  <c r="T107" i="1"/>
  <c r="X107" i="1"/>
  <c r="U108" i="1"/>
  <c r="V108" i="1"/>
  <c r="T108" i="1"/>
  <c r="X108" i="1"/>
  <c r="U109" i="1"/>
  <c r="V109" i="1"/>
  <c r="T109" i="1"/>
  <c r="X109" i="1"/>
  <c r="U110" i="1"/>
  <c r="V110" i="1"/>
  <c r="T110" i="1"/>
  <c r="X110" i="1"/>
  <c r="U111" i="1"/>
  <c r="V111" i="1"/>
  <c r="T111" i="1"/>
  <c r="X111" i="1"/>
  <c r="U112" i="1"/>
  <c r="V112" i="1"/>
  <c r="T112" i="1"/>
  <c r="X112" i="1"/>
  <c r="U113" i="1"/>
  <c r="V113" i="1"/>
  <c r="T113" i="1"/>
  <c r="X113" i="1"/>
  <c r="U114" i="1"/>
  <c r="V114" i="1"/>
  <c r="T114" i="1"/>
  <c r="X114" i="1"/>
  <c r="U115" i="1"/>
  <c r="V115" i="1"/>
  <c r="T115" i="1"/>
  <c r="X115" i="1"/>
  <c r="U116" i="1"/>
  <c r="V116" i="1"/>
  <c r="T116" i="1"/>
  <c r="X116" i="1"/>
  <c r="U117" i="1"/>
  <c r="V117" i="1"/>
  <c r="T117" i="1"/>
  <c r="X117" i="1"/>
  <c r="U118" i="1"/>
  <c r="V118" i="1"/>
  <c r="T118" i="1"/>
  <c r="X118" i="1"/>
  <c r="U119" i="1"/>
  <c r="V119" i="1"/>
  <c r="T119" i="1"/>
  <c r="X119" i="1"/>
  <c r="U120" i="1"/>
  <c r="V120" i="1"/>
  <c r="T120" i="1"/>
  <c r="X120" i="1"/>
  <c r="U121" i="1"/>
  <c r="V121" i="1"/>
  <c r="T121" i="1"/>
  <c r="X121" i="1"/>
  <c r="U122" i="1"/>
  <c r="V122" i="1"/>
  <c r="T122" i="1"/>
  <c r="X122" i="1"/>
  <c r="U123" i="1"/>
  <c r="V123" i="1"/>
  <c r="T123" i="1"/>
  <c r="X123" i="1"/>
  <c r="U124" i="1"/>
  <c r="V124" i="1"/>
  <c r="T124" i="1"/>
  <c r="X124" i="1"/>
  <c r="U125" i="1"/>
  <c r="V125" i="1"/>
  <c r="T125" i="1"/>
  <c r="X125" i="1"/>
  <c r="U126" i="1"/>
  <c r="V126" i="1"/>
  <c r="T126" i="1"/>
  <c r="X126" i="1"/>
  <c r="U127" i="1"/>
  <c r="V127" i="1"/>
  <c r="T127" i="1"/>
  <c r="X127" i="1"/>
  <c r="U128" i="1"/>
  <c r="V128" i="1"/>
  <c r="T128" i="1"/>
  <c r="X128" i="1"/>
  <c r="U129" i="1"/>
  <c r="V129" i="1"/>
  <c r="T129" i="1"/>
  <c r="X129" i="1"/>
  <c r="U130" i="1"/>
  <c r="V130" i="1"/>
  <c r="T130" i="1"/>
  <c r="X130" i="1"/>
  <c r="U131" i="1"/>
  <c r="V131" i="1"/>
  <c r="T131" i="1"/>
  <c r="X131" i="1"/>
  <c r="U132" i="1"/>
  <c r="V132" i="1"/>
  <c r="T132" i="1"/>
  <c r="X132" i="1"/>
  <c r="U133" i="1"/>
  <c r="V133" i="1"/>
  <c r="T133" i="1"/>
  <c r="X133" i="1"/>
  <c r="U134" i="1"/>
  <c r="V134" i="1"/>
  <c r="T134" i="1"/>
  <c r="X134" i="1"/>
  <c r="U135" i="1"/>
  <c r="V135" i="1"/>
  <c r="T135" i="1"/>
  <c r="X135" i="1"/>
  <c r="U136" i="1"/>
  <c r="V136" i="1"/>
  <c r="T136" i="1"/>
  <c r="X136" i="1"/>
  <c r="U137" i="1"/>
  <c r="V137" i="1"/>
  <c r="T137" i="1"/>
  <c r="X137" i="1"/>
  <c r="U138" i="1"/>
  <c r="V138" i="1"/>
  <c r="T138" i="1"/>
  <c r="X138" i="1"/>
  <c r="W2" i="1"/>
  <c r="W3" i="1"/>
  <c r="W4" i="1"/>
  <c r="W5" i="1"/>
  <c r="W6" i="1"/>
  <c r="W7" i="1"/>
  <c r="W8" i="1"/>
  <c r="W9" i="1"/>
  <c r="W10" i="1"/>
  <c r="W11" i="1"/>
  <c r="W12" i="1"/>
  <c r="W13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T139" i="1"/>
  <c r="T140" i="1"/>
  <c r="S2" i="1"/>
  <c r="S3" i="1"/>
  <c r="S4" i="1"/>
  <c r="S5" i="1"/>
  <c r="S6" i="1"/>
  <c r="S7" i="1"/>
  <c r="S8" i="1"/>
  <c r="S9" i="1"/>
  <c r="S10" i="1"/>
  <c r="S11" i="1"/>
  <c r="S12" i="1"/>
  <c r="S13" i="1"/>
  <c r="S93" i="1"/>
  <c r="S94" i="1"/>
  <c r="S95" i="1"/>
  <c r="S96" i="1"/>
  <c r="S97" i="1"/>
  <c r="S98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</calcChain>
</file>

<file path=xl/sharedStrings.xml><?xml version="1.0" encoding="utf-8"?>
<sst xmlns="http://schemas.openxmlformats.org/spreadsheetml/2006/main" count="350" uniqueCount="298">
  <si>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</si>
  <si>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</si>
  <si>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</si>
  <si>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</si>
  <si>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</si>
  <si>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</si>
  <si>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</si>
  <si>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</si>
  <si>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</si>
  <si>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</si>
  <si>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</si>
  <si>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</si>
  <si>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</si>
  <si>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</si>
  <si>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</si>
  <si>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</si>
  <si>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</si>
  <si>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</si>
  <si>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</si>
  <si>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</si>
  <si>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</si>
  <si>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</si>
  <si>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</si>
  <si>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</si>
  <si>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</si>
  <si>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</si>
  <si>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</si>
  <si>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</si>
  <si>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</si>
  <si>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</si>
  <si>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</si>
  <si>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</si>
  <si>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</si>
  <si>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</si>
  <si>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</si>
  <si>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</si>
  <si>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</si>
  <si>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</si>
  <si>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</si>
  <si>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</si>
  <si>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</si>
  <si>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</si>
  <si>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</si>
  <si>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</si>
  <si>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</si>
  <si>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</si>
  <si>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</si>
  <si>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</si>
  <si>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</si>
  <si>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</si>
  <si>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</si>
  <si>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</si>
  <si>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</si>
  <si>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</si>
  <si>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</si>
  <si>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</si>
  <si>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</si>
  <si>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</si>
  <si>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</si>
  <si>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</si>
  <si>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</si>
  <si>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</si>
  <si>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</si>
  <si>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</si>
  <si>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</si>
  <si>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</si>
  <si>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</si>
  <si>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</si>
  <si>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</si>
  <si>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</si>
  <si>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</si>
  <si>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</si>
  <si>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</si>
  <si>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</si>
  <si>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</si>
  <si>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</si>
  <si>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</si>
  <si>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</si>
  <si>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</si>
  <si>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</si>
  <si>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</si>
  <si>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</si>
  <si>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</si>
  <si>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</si>
  <si>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</si>
  <si>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</si>
  <si>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</si>
  <si>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</si>
  <si>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</si>
  <si>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</si>
  <si>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</si>
  <si>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</si>
  <si>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</si>
  <si>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</si>
  <si>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</si>
  <si>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</si>
  <si>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</si>
  <si>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</si>
  <si>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</si>
  <si>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</si>
  <si>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</si>
  <si>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</si>
  <si>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</si>
  <si>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</si>
  <si>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</si>
  <si>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</si>
  <si>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</si>
  <si>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</si>
  <si>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</si>
  <si>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</si>
  <si>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</si>
  <si>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</si>
  <si>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</si>
  <si>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</si>
  <si>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</si>
  <si>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</si>
  <si>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</si>
  <si>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</si>
  <si>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</si>
  <si>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</si>
  <si>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</si>
  <si>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</si>
  <si>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</si>
  <si>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</si>
  <si>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</si>
  <si>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</si>
  <si>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</si>
  <si>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</si>
  <si>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</si>
  <si>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</si>
  <si>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</si>
  <si>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</si>
  <si>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</si>
  <si>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</si>
  <si>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</si>
  <si>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</si>
  <si>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</si>
  <si>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</si>
  <si>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</si>
  <si>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</si>
  <si>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</si>
  <si>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</si>
  <si>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</si>
  <si>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</si>
  <si>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</si>
  <si>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</si>
  <si>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</si>
  <si>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</si>
  <si>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</si>
  <si>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</si>
  <si>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</si>
  <si>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</si>
  <si>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</si>
  <si>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</si>
  <si>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</si>
  <si>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</si>
  <si>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</si>
  <si>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</si>
  <si>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</si>
  <si>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</si>
  <si>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</si>
  <si>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</si>
  <si>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</si>
  <si>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</si>
  <si>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</si>
  <si>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</si>
  <si>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</si>
  <si>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</si>
  <si>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</si>
  <si>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</si>
  <si>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</si>
  <si>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</si>
  <si>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</si>
  <si>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</si>
  <si>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</si>
  <si>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</si>
  <si>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</si>
  <si>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</si>
  <si>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</si>
  <si>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</si>
  <si>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</si>
  <si>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</si>
  <si>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</si>
  <si>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</si>
  <si>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</si>
  <si>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</si>
  <si>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</si>
  <si>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</si>
  <si>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</si>
  <si>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</si>
  <si>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</si>
  <si>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</si>
  <si>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</si>
  <si>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</si>
  <si>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</si>
  <si>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</si>
  <si>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</si>
  <si>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</si>
  <si>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</si>
  <si>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</si>
  <si>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</si>
  <si>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</si>
  <si>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</si>
  <si>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</si>
  <si>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</si>
  <si>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</si>
  <si>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</si>
  <si>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</si>
  <si>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</si>
  <si>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</si>
  <si>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</si>
  <si>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</si>
  <si>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</si>
  <si>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</si>
  <si>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</si>
  <si>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</si>
  <si>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</si>
  <si>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</si>
  <si>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</si>
  <si>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</si>
  <si>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</si>
  <si>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</si>
  <si>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</si>
  <si>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</si>
  <si>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</si>
  <si>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7107 Holly Hill Dr #209Dallas, TX 75231</t>
  </si>
  <si>
    <t>https://www.redfin.com/TX/Dallas/7107-Holly-Hill-Dr-75231/unit-209/home/30858634</t>
  </si>
  <si>
    <t>condo有一个车库 2b2.5b</t>
  </si>
  <si>
    <t>apt 2b2b</t>
  </si>
  <si>
    <t>4717 Joppa CirDallas, TX 75216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</si>
  <si>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</si>
  <si>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</si>
  <si>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</si>
  <si>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</si>
  <si>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</si>
  <si>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</si>
  <si>
    <t>https://www.zillow.com/homedetails/8516-Delavan-Ave-Austin-TX-78717/29547996_zpid/a</t>
  </si>
  <si>
    <t>715 Black Isle DrPflugerville, TX 78660</t>
  </si>
  <si>
    <t>https://www.redfin.com/TX/Pflugerville/715-Black-Isle-Dr-78660/home/31941013</t>
  </si>
  <si>
    <t>3b2.5b</t>
  </si>
  <si>
    <t>https://www.redfin.com/TX/Pflugerville/905-Parkview-Dr-78660/home/31591946</t>
  </si>
  <si>
    <t>905 Parkview DrPflugerville, TX 78660</t>
  </si>
  <si>
    <t>pflugerville</t>
  </si>
  <si>
    <t>4b3.5b,3000ft</t>
  </si>
  <si>
    <t>https://www.redfin.com/TX/Pflugerville/601-Jill-Sue-Cir-78660/home/31568639</t>
  </si>
  <si>
    <t>601 Jill Sue CirPflugerville, TX 78660</t>
  </si>
  <si>
    <t>https://www.zillow.com/community/silverstone/2093584680_zpid/</t>
  </si>
  <si>
    <t>The Medina (3011) Plan, SilverstoneAustin, TX 78728</t>
  </si>
  <si>
    <t>wells branch</t>
  </si>
  <si>
    <t>9410 Mountain Quail Rd,Austin, TX 78758</t>
  </si>
  <si>
    <t>https://www.zillow.com/homedetails/9410-Mountain-Quail-Rd-Austin-TX-78758/29429953_zpid/</t>
  </si>
  <si>
    <t>不错，austin北</t>
  </si>
  <si>
    <t>7602 Pheasant Rock Rd,Austin, TX 78729</t>
  </si>
  <si>
    <t>https://www.zillow.com/homedetails/7602-Pheasant-Rock-Rd-Austin-TX-78729/29547427_zpid/</t>
  </si>
  <si>
    <t>7703 Windrush Dr,Austin, TX 78729</t>
  </si>
  <si>
    <t>https://www.zillow.com/homedetails/7703-Windrush-Dr-Austin-TX-78729/29582346_zpid/</t>
  </si>
  <si>
    <t>https://www.zillow.com/homedetails/13151-Mill-Stone-Dr-Austin-TX-78729/29549595_zpid/</t>
  </si>
  <si>
    <t>13151 Mill Stone Dr,Austin, TX 78729</t>
  </si>
  <si>
    <t>3b2b,厨房客厅貌似不错，joyville tax2.28</t>
  </si>
  <si>
    <t>15613 Poynette Pl,Austin, TX 78717</t>
  </si>
  <si>
    <t>https://www.zillow.com/homedetails/15613-Poynette-Pl-Austin-TX-78717/29547879_zpid/</t>
  </si>
  <si>
    <t>10，10，8</t>
  </si>
  <si>
    <t>4b2.5b</t>
  </si>
  <si>
    <t>https://www.zillow.com/homedetails/14621-Lantern-Dr-Pflugerville-TX-78660/62576737_zpid/</t>
  </si>
  <si>
    <t>14621 Lantern Dr,Pflugerville, TX 78660</t>
  </si>
  <si>
    <t>5840 Spring Valley Rd #402Dallas, TX 75254</t>
  </si>
  <si>
    <t>https://www.redfin.com/TX/Dallas/5840-Spring-Valley-Rd-75254/unit-402/home/31132232#schools</t>
  </si>
  <si>
    <t>richardson西南</t>
  </si>
  <si>
    <t>1403 Timberlake Circle</t>
  </si>
  <si>
    <t>1425 Ridgecrest DrPlano, TX 75074</t>
  </si>
  <si>
    <t>https://www.redfin.com/TX/Plano/1425-Ridgecrest-Dr-75074/home/32169552</t>
  </si>
  <si>
    <t>plano东</t>
  </si>
  <si>
    <t>3153 Golden OakFarmers Branch, TX 75234</t>
  </si>
  <si>
    <t>https://www.redfin.com/TX/Farmers-Branch/3153-Golden-Oak-75234/home/31339723</t>
  </si>
  <si>
    <t>addison 西</t>
  </si>
  <si>
    <t>1605 Marsh Ln APT 406,Carrollton, TX 75006</t>
  </si>
  <si>
    <t>https://www.redfin.com/TX/Carrollton/1605-Marsh-Ln-75006/unit-406/home/31230302#schools</t>
  </si>
  <si>
    <t>2984 Buttonwood DrCarrollton, 75006</t>
  </si>
  <si>
    <t>https://www.redfin.com/TX/Carrollton/2984-Buttonwood-Dr-75006/home/31210389</t>
  </si>
  <si>
    <t>11655 Audelia Rd #1403Dallas, TX 75243</t>
  </si>
  <si>
    <t>https://www.redfin.com/TX/Dallas/11655-Audelia-Rd-75243/unit-1403/home/31179134</t>
  </si>
  <si>
    <t>2b1.5b hoa:301</t>
  </si>
  <si>
    <t>richardson北，plano南</t>
  </si>
  <si>
    <t>hoa：243，2b1b</t>
  </si>
  <si>
    <t>2b2.5b hoa:259</t>
  </si>
  <si>
    <t>4b2b 1200多ft</t>
  </si>
  <si>
    <t>3b2b 1400ft</t>
  </si>
  <si>
    <t>3b2.5b 1800ft hoa:310</t>
  </si>
  <si>
    <t>2b2b hoa:310</t>
  </si>
  <si>
    <t>3b2.5b hoa:236  2100ft</t>
  </si>
  <si>
    <t>12612 Hunters Chase Dr, Austin, TX 78729</t>
  </si>
  <si>
    <t>https://www.zillow.com/homes/12612-Hunters-Chase-Dr_rb/</t>
  </si>
  <si>
    <t>jollyvallie中间</t>
  </si>
  <si>
    <t>税率</t>
  </si>
  <si>
    <t>税额</t>
  </si>
  <si>
    <t>https://www.redfin.com/TX/Pflugerville/13701-Cambourne-Dr-78660/home/31547486</t>
  </si>
  <si>
    <t>4,5</t>
  </si>
  <si>
    <t>13701 Cambourne Dr Pflugerville, TX 78660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</si>
</sst>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2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5" borderId="0" applyAlignment="0">
      <alignment wrapText="1"/>
    </xf>
    <xf numFmtId="0" fontId="9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7" borderId="3" applyNumberFormat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5" fillId="0" borderId="0" xfId="0" applyNumberFormat="1" applyFont="1"/>
    <xf numFmtId="0" fontId="7" fillId="3" borderId="0" xfId="183"/>
    <xf numFmtId="0" fontId="6" fillId="2" borderId="0" xfId="182"/>
    <xf numFmtId="3" fontId="6" fillId="2" borderId="0" xfId="182" applyNumberFormat="1"/>
    <xf numFmtId="0" fontId="7" fillId="3" borderId="2" xfId="183" applyBorder="1"/>
    <xf numFmtId="0" fontId="8" fillId="4" borderId="2" xfId="184"/>
    <xf numFmtId="3" fontId="8" fillId="4" borderId="2" xfId="184" applyNumberFormat="1"/>
    <xf numFmtId="0" fontId="8" fillId="4" borderId="2" xfId="184" applyNumberFormat="1"/>
    <xf numFmtId="0" fontId="6" fillId="2" borderId="1" xfId="182" applyNumberFormat="1" applyBorder="1"/>
    <xf numFmtId="0" fontId="2" fillId="4" borderId="2" xfId="1" applyFill="1" applyBorder="1"/>
    <xf numFmtId="0" fontId="6" fillId="2" borderId="0" xfId="182" applyBorder="1"/>
    <xf numFmtId="0" fontId="1" fillId="5" borderId="0" xfId="212" applyAlignment="1">
      <alignment wrapText="1"/>
    </xf>
    <xf numFmtId="0" fontId="1" fillId="5" borderId="0" xfId="212" applyAlignment="1"/>
    <xf numFmtId="0" fontId="9" fillId="6" borderId="0" xfId="213"/>
    <xf numFmtId="3" fontId="9" fillId="6" borderId="0" xfId="213" applyNumberFormat="1"/>
    <xf numFmtId="0" fontId="11" fillId="2" borderId="0" xfId="240" applyFill="1"/>
    <xf numFmtId="3" fontId="11" fillId="2" borderId="0" xfId="240" applyNumberFormat="1" applyFill="1"/>
    <xf numFmtId="0" fontId="11" fillId="2" borderId="1" xfId="240" applyNumberFormat="1" applyFill="1" applyBorder="1"/>
    <xf numFmtId="0" fontId="10" fillId="7" borderId="3" xfId="239"/>
    <xf numFmtId="3" fontId="10" fillId="7" borderId="3" xfId="239" applyNumberFormat="1"/>
    <xf numFmtId="0" fontId="10" fillId="7" borderId="3" xfId="239" applyNumberFormat="1"/>
    <xf numFmtId="0" fontId="0" fillId="5" borderId="0" xfId="212" applyFont="1" applyAlignment="1"/>
    <xf numFmtId="0" fontId="2" fillId="5" borderId="0" xfId="1" applyFill="1" applyAlignment="1"/>
  </cellXfs>
  <cellStyles count="241">
    <cellStyle name="Bad" xfId="183" builtinId="27"/>
    <cellStyle name="Calculation" xfId="239" builtinId="22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Good" xfId="182" builtinId="26"/>
    <cellStyle name="Hyperlink" xfId="1" builtinId="8"/>
    <cellStyle name="Neutral" xfId="213" builtinId="28"/>
    <cellStyle name="new house" xfId="212"/>
    <cellStyle name="Normal" xfId="0" builtinId="0"/>
    <cellStyle name="Warning Text" xfId="240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edfin.com/TX/Austin/13000-Dionysus-Dr-78753/home/31543553" TargetMode="External"/><Relationship Id="rId47" Type="http://schemas.openxmlformats.org/officeDocument/2006/relationships/hyperlink" Target="https://www.zillow.com/homedetails/8516-Delavan-Ave-Austin-TX-78717/29547996_zpid/a" TargetMode="External"/><Relationship Id="rId48" Type="http://schemas.openxmlformats.org/officeDocument/2006/relationships/hyperlink" Target="https://www.zillow.com/community/silverstone/2093584680_zpid/" TargetMode="External"/><Relationship Id="rId49" Type="http://schemas.openxmlformats.org/officeDocument/2006/relationships/printerSettings" Target="../printerSettings/printerSettings1.bin"/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s/11612-Murron-Dr,Austin,-TX-78754_rb/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39" Type="http://schemas.openxmlformats.org/officeDocument/2006/relationships/hyperlink" Target="https://www.zillow.com/homedetails/6321-Garden-Rose-Path-Austin-TX-78754/2097303135_zpid/" TargetMode="External"/><Relationship Id="rId40" Type="http://schemas.openxmlformats.org/officeDocument/2006/relationships/hyperlink" Target="https://www.redfin.com/TX/Austin/9114-Magna-Carta-Loop-78754/unit-10/home/30993652" TargetMode="External"/><Relationship Id="rId41" Type="http://schemas.openxmlformats.org/officeDocument/2006/relationships/hyperlink" Target="https://www.redfin.com/TX/Austin/2024-Langdale-Ln-78754/home/144005116" TargetMode="External"/><Relationship Id="rId42" Type="http://schemas.openxmlformats.org/officeDocument/2006/relationships/hyperlink" Target="https://www.redfin.com/TX/Pflugerville/825-Sweet-Leaf-Ln-78660/home/31020771" TargetMode="External"/><Relationship Id="rId43" Type="http://schemas.openxmlformats.org/officeDocument/2006/relationships/hyperlink" Target="https://www.redfin.com/TX/Austin/1109-Blue-Fox-Dr-78753/home/31543950" TargetMode="External"/><Relationship Id="rId44" Type="http://schemas.openxmlformats.org/officeDocument/2006/relationships/hyperlink" Target="https://www.redfin.com/TX/Pflugerville/800-Sweet-Leaf-Ln-78660/home/31022865" TargetMode="External"/><Relationship Id="rId45" Type="http://schemas.openxmlformats.org/officeDocument/2006/relationships/hyperlink" Target="https://www.redfin.com/TX/Austin/1405-Gorham-St-78758/home/31156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tabSelected="1" topLeftCell="A37" zoomScaleNormal="85" workbookViewId="0">
      <selection activeCell="L71" sqref="L71"/>
    </sheetView>
  </sheetViews>
  <sheetFormatPr baseColWidth="10" defaultColWidth="11.1640625" defaultRowHeight="16" x14ac:dyDescent="0.2"/>
  <cols>
    <col min="1" max="1" width="55.66406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9" width="8" customWidth="1"/>
    <col min="10" max="10" width="9.5" customWidth="1"/>
    <col min="11" max="11" width="8.83203125" customWidth="1"/>
    <col min="12" max="12" width="9.1640625" customWidth="1"/>
    <col min="13" max="13" width="8.1640625" customWidth="1"/>
    <col min="14" max="14" width="7.6640625" customWidth="1"/>
    <col min="15" max="15" width="15.33203125" customWidth="1"/>
    <col min="16" max="16" width="9.1640625" customWidth="1"/>
    <col min="17" max="17" width="8.1640625" customWidth="1"/>
    <col min="18" max="18" width="2.6640625" customWidth="1"/>
    <col min="19" max="19" width="13" customWidth="1"/>
    <col min="20" max="20" width="10.6640625" customWidth="1"/>
    <col min="21" max="23" width="13" customWidth="1"/>
    <col min="24" max="25" width="12.6640625" customWidth="1"/>
    <col min="26" max="26" width="22.5" customWidth="1"/>
  </cols>
  <sheetData>
    <row r="1" spans="1:28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14</v>
      </c>
      <c r="G1" t="s">
        <v>9</v>
      </c>
      <c r="H1" t="s">
        <v>293</v>
      </c>
      <c r="I1" t="s">
        <v>294</v>
      </c>
      <c r="J1" t="s">
        <v>4</v>
      </c>
      <c r="K1" t="s">
        <v>5</v>
      </c>
      <c r="L1" t="s">
        <v>37</v>
      </c>
      <c r="M1" t="s">
        <v>22</v>
      </c>
      <c r="N1" t="s">
        <v>61</v>
      </c>
      <c r="O1" t="s">
        <v>16</v>
      </c>
      <c r="P1" t="s">
        <v>36</v>
      </c>
      <c r="Q1" t="s">
        <v>7</v>
      </c>
      <c r="S1" t="s">
        <v>6</v>
      </c>
      <c r="T1" t="s">
        <v>10</v>
      </c>
      <c r="U1" t="s">
        <v>11</v>
      </c>
      <c r="V1" t="s">
        <v>12</v>
      </c>
      <c r="W1" t="s">
        <v>15</v>
      </c>
      <c r="X1" t="s">
        <v>13</v>
      </c>
      <c r="Z1" t="s">
        <v>60</v>
      </c>
    </row>
    <row r="2" spans="1:28" ht="16.75" thickTop="1" thickBot="1" x14ac:dyDescent="0.35">
      <c r="E2">
        <v>0.2</v>
      </c>
      <c r="G2" s="3">
        <v>3.7900000000000003E-2</v>
      </c>
      <c r="H2" s="24">
        <v>2.5781000000000001</v>
      </c>
      <c r="I2" s="11">
        <f t="shared" ref="I2:I65" si="0">D2*H2/100</f>
        <v>0</v>
      </c>
      <c r="M2">
        <f t="shared" ref="M2:M33" si="1">K2-F2</f>
        <v>0</v>
      </c>
      <c r="Q2">
        <v>3000</v>
      </c>
      <c r="S2" t="e">
        <f t="shared" ref="S2:S33" si="2">100*(12*K2-Q2)/D2</f>
        <v>#DIV/0!</v>
      </c>
      <c r="T2">
        <f>D2*E2+3000</f>
        <v>3000</v>
      </c>
      <c r="U2">
        <f t="shared" ref="U2:U33" si="3">G2*(D2-D2*E2)</f>
        <v>0</v>
      </c>
      <c r="V2">
        <f t="shared" ref="V2:V129" si="4">12*K2-Q2-U2</f>
        <v>-3000</v>
      </c>
      <c r="W2" t="e">
        <f t="shared" ref="W2:W33" si="5">D2/(12*K2)</f>
        <v>#DIV/0!</v>
      </c>
      <c r="X2">
        <f t="shared" ref="X2:X96" si="6">V2/T2</f>
        <v>-1</v>
      </c>
    </row>
    <row r="3" spans="1:28" s="8" customFormat="1" ht="16.75" thickTop="1" thickBot="1" x14ac:dyDescent="0.35">
      <c r="A3"/>
      <c r="B3"/>
      <c r="C3"/>
      <c r="D3"/>
      <c r="E3">
        <v>0.2</v>
      </c>
      <c r="F3"/>
      <c r="G3" s="3">
        <v>3.7900000000000003E-2</v>
      </c>
      <c r="H3" s="24">
        <v>2.5781000000000001</v>
      </c>
      <c r="I3" s="11">
        <f t="shared" si="0"/>
        <v>0</v>
      </c>
      <c r="J3"/>
      <c r="K3"/>
      <c r="L3"/>
      <c r="M3">
        <f t="shared" si="1"/>
        <v>0</v>
      </c>
      <c r="N3"/>
      <c r="O3"/>
      <c r="P3"/>
      <c r="Q3">
        <v>3000</v>
      </c>
      <c r="R3"/>
      <c r="S3" t="e">
        <f t="shared" si="2"/>
        <v>#DIV/0!</v>
      </c>
      <c r="T3">
        <f t="shared" ref="T3:T34" si="7">D3*E3+H3</f>
        <v>2.5781000000000001</v>
      </c>
      <c r="U3">
        <f t="shared" si="3"/>
        <v>0</v>
      </c>
      <c r="V3">
        <f t="shared" si="4"/>
        <v>-3000</v>
      </c>
      <c r="W3" t="e">
        <f t="shared" si="5"/>
        <v>#DIV/0!</v>
      </c>
      <c r="X3">
        <f t="shared" si="6"/>
        <v>-1163.6476474923393</v>
      </c>
      <c r="Y3"/>
      <c r="Z3"/>
      <c r="AA3"/>
      <c r="AB3"/>
    </row>
    <row r="4" spans="1:28" ht="16.75" thickTop="1" thickBot="1" x14ac:dyDescent="0.35">
      <c r="E4">
        <v>0.2</v>
      </c>
      <c r="G4" s="3">
        <v>3.7900000000000003E-2</v>
      </c>
      <c r="H4" s="24">
        <v>2.5781000000000001</v>
      </c>
      <c r="I4" s="11">
        <f t="shared" si="0"/>
        <v>0</v>
      </c>
      <c r="M4">
        <f t="shared" si="1"/>
        <v>0</v>
      </c>
      <c r="Q4">
        <v>3000</v>
      </c>
      <c r="S4" t="e">
        <f t="shared" si="2"/>
        <v>#DIV/0!</v>
      </c>
      <c r="T4">
        <f t="shared" si="7"/>
        <v>2.5781000000000001</v>
      </c>
      <c r="U4">
        <f t="shared" si="3"/>
        <v>0</v>
      </c>
      <c r="V4">
        <f t="shared" si="4"/>
        <v>-3000</v>
      </c>
      <c r="W4" t="e">
        <f t="shared" si="5"/>
        <v>#DIV/0!</v>
      </c>
      <c r="X4">
        <f t="shared" si="6"/>
        <v>-1163.6476474923393</v>
      </c>
    </row>
    <row r="5" spans="1:28" s="8" customFormat="1" ht="16.75" thickTop="1" thickBot="1" x14ac:dyDescent="0.35">
      <c r="A5"/>
      <c r="B5"/>
      <c r="C5"/>
      <c r="D5"/>
      <c r="E5">
        <v>0.2</v>
      </c>
      <c r="F5"/>
      <c r="G5" s="3">
        <v>3.7900000000000003E-2</v>
      </c>
      <c r="H5" s="24">
        <v>2.5781000000000001</v>
      </c>
      <c r="I5" s="11">
        <f t="shared" si="0"/>
        <v>0</v>
      </c>
      <c r="J5"/>
      <c r="K5"/>
      <c r="L5"/>
      <c r="M5">
        <f t="shared" si="1"/>
        <v>0</v>
      </c>
      <c r="N5"/>
      <c r="O5"/>
      <c r="P5"/>
      <c r="Q5">
        <v>3000</v>
      </c>
      <c r="R5"/>
      <c r="S5" t="e">
        <f t="shared" si="2"/>
        <v>#DIV/0!</v>
      </c>
      <c r="T5">
        <f t="shared" si="7"/>
        <v>2.5781000000000001</v>
      </c>
      <c r="U5">
        <f t="shared" si="3"/>
        <v>0</v>
      </c>
      <c r="V5">
        <f t="shared" si="4"/>
        <v>-3000</v>
      </c>
      <c r="W5" t="e">
        <f t="shared" si="5"/>
        <v>#DIV/0!</v>
      </c>
      <c r="X5">
        <f t="shared" si="6"/>
        <v>-1163.6476474923393</v>
      </c>
      <c r="Y5"/>
      <c r="Z5"/>
      <c r="AA5"/>
      <c r="AB5"/>
    </row>
    <row r="6" spans="1:28" s="7" customFormat="1" ht="18" thickTop="1" thickBot="1" x14ac:dyDescent="0.25">
      <c r="A6" t="s">
        <v>38</v>
      </c>
      <c r="B6"/>
      <c r="C6"/>
      <c r="D6"/>
      <c r="E6">
        <v>0.2</v>
      </c>
      <c r="F6"/>
      <c r="G6" s="3">
        <v>3.7900000000000003E-2</v>
      </c>
      <c r="H6" s="24">
        <v>2.5781000000000001</v>
      </c>
      <c r="I6" s="11">
        <f t="shared" si="0"/>
        <v>0</v>
      </c>
      <c r="J6"/>
      <c r="K6"/>
      <c r="L6"/>
      <c r="M6">
        <f t="shared" si="1"/>
        <v>0</v>
      </c>
      <c r="N6"/>
      <c r="O6"/>
      <c r="P6"/>
      <c r="Q6">
        <v>3000</v>
      </c>
      <c r="R6"/>
      <c r="S6" t="e">
        <f t="shared" si="2"/>
        <v>#DIV/0!</v>
      </c>
      <c r="T6">
        <f t="shared" si="7"/>
        <v>2.5781000000000001</v>
      </c>
      <c r="U6">
        <f t="shared" si="3"/>
        <v>0</v>
      </c>
      <c r="V6">
        <f t="shared" si="4"/>
        <v>-3000</v>
      </c>
      <c r="W6" t="e">
        <f t="shared" si="5"/>
        <v>#DIV/0!</v>
      </c>
      <c r="X6">
        <f t="shared" si="6"/>
        <v>-1163.6476474923393</v>
      </c>
      <c r="Y6"/>
      <c r="Z6"/>
      <c r="AA6"/>
      <c r="AB6"/>
    </row>
    <row r="7" spans="1:28" s="11" customFormat="1" ht="18" thickTop="1" thickBot="1" x14ac:dyDescent="0.25">
      <c r="A7" s="11" t="s">
        <v>39</v>
      </c>
      <c r="C7" s="11" t="s">
        <v>45</v>
      </c>
      <c r="D7" s="11">
        <v>206177</v>
      </c>
      <c r="E7" s="11">
        <v>0.2</v>
      </c>
      <c r="F7" s="12">
        <v>1367</v>
      </c>
      <c r="G7" s="13">
        <v>3.7900000000000003E-2</v>
      </c>
      <c r="H7" s="24">
        <v>2.5781000000000001</v>
      </c>
      <c r="I7" s="11">
        <f>D7*H7/100</f>
        <v>5315.4492370000007</v>
      </c>
      <c r="J7" s="11" t="s">
        <v>40</v>
      </c>
      <c r="K7" s="11">
        <v>1950</v>
      </c>
      <c r="L7" s="11">
        <v>1650</v>
      </c>
      <c r="M7" s="11">
        <f t="shared" si="1"/>
        <v>583</v>
      </c>
      <c r="O7" s="11" t="s">
        <v>42</v>
      </c>
      <c r="P7" s="11" t="s">
        <v>41</v>
      </c>
      <c r="Q7" s="11">
        <v>3000</v>
      </c>
      <c r="S7" s="11">
        <f t="shared" si="2"/>
        <v>9.8944111127817358</v>
      </c>
      <c r="T7" s="11">
        <f t="shared" si="7"/>
        <v>41237.9781</v>
      </c>
      <c r="U7" s="11">
        <f t="shared" si="3"/>
        <v>6251.2866400000012</v>
      </c>
      <c r="V7" s="11">
        <f t="shared" si="4"/>
        <v>14148.713359999998</v>
      </c>
      <c r="W7" s="11">
        <f t="shared" si="5"/>
        <v>8.8109829059829057</v>
      </c>
      <c r="X7" s="11">
        <f t="shared" si="6"/>
        <v>0.34309910456060883</v>
      </c>
    </row>
    <row r="8" spans="1:28" s="11" customFormat="1" ht="18" thickTop="1" thickBot="1" x14ac:dyDescent="0.25">
      <c r="A8" s="11" t="s">
        <v>43</v>
      </c>
      <c r="C8" s="11" t="s">
        <v>44</v>
      </c>
      <c r="D8" s="12">
        <v>155000</v>
      </c>
      <c r="E8" s="11">
        <v>0.2</v>
      </c>
      <c r="F8" s="12">
        <v>1249</v>
      </c>
      <c r="G8" s="13">
        <v>3.7900000000000003E-2</v>
      </c>
      <c r="H8" s="24">
        <v>2.5781000000000001</v>
      </c>
      <c r="I8" s="11">
        <f t="shared" si="0"/>
        <v>3996.0549999999998</v>
      </c>
      <c r="J8" s="11">
        <v>624</v>
      </c>
      <c r="K8" s="11">
        <v>1350</v>
      </c>
      <c r="L8" s="11">
        <v>1500</v>
      </c>
      <c r="M8" s="11">
        <f t="shared" si="1"/>
        <v>101</v>
      </c>
      <c r="O8" s="11" t="s">
        <v>46</v>
      </c>
      <c r="P8" s="11" t="s">
        <v>47</v>
      </c>
      <c r="Q8" s="11">
        <v>3000</v>
      </c>
      <c r="S8" s="11">
        <f t="shared" si="2"/>
        <v>8.5161290322580641</v>
      </c>
      <c r="T8" s="11">
        <f t="shared" si="7"/>
        <v>31002.578099999999</v>
      </c>
      <c r="U8" s="11">
        <f t="shared" si="3"/>
        <v>4699.6000000000004</v>
      </c>
      <c r="V8" s="11">
        <f t="shared" si="4"/>
        <v>8500.4</v>
      </c>
      <c r="W8" s="11">
        <f t="shared" si="5"/>
        <v>9.567901234567902</v>
      </c>
      <c r="X8" s="11">
        <f t="shared" si="6"/>
        <v>0.27418364926238181</v>
      </c>
    </row>
    <row r="9" spans="1:28" s="11" customFormat="1" ht="18" thickTop="1" thickBot="1" x14ac:dyDescent="0.25">
      <c r="A9" s="11" t="s">
        <v>48</v>
      </c>
      <c r="C9" s="11" t="s">
        <v>49</v>
      </c>
      <c r="D9" s="12">
        <v>269900</v>
      </c>
      <c r="E9" s="11">
        <v>0.2</v>
      </c>
      <c r="F9" s="12">
        <v>1777</v>
      </c>
      <c r="G9" s="13">
        <v>3.7900000000000003E-2</v>
      </c>
      <c r="H9" s="24">
        <v>2.5781000000000001</v>
      </c>
      <c r="I9" s="11">
        <f t="shared" si="0"/>
        <v>6958.2919000000002</v>
      </c>
      <c r="J9" s="11">
        <v>534</v>
      </c>
      <c r="K9" s="11">
        <v>2100</v>
      </c>
      <c r="L9" s="11">
        <v>1695</v>
      </c>
      <c r="M9" s="11">
        <f t="shared" si="1"/>
        <v>323</v>
      </c>
      <c r="O9" s="11" t="s">
        <v>46</v>
      </c>
      <c r="P9" s="11" t="s">
        <v>50</v>
      </c>
      <c r="Q9" s="11">
        <v>3000</v>
      </c>
      <c r="S9" s="11">
        <f t="shared" si="2"/>
        <v>8.2252686180066696</v>
      </c>
      <c r="T9" s="11">
        <f t="shared" si="7"/>
        <v>53982.578099999999</v>
      </c>
      <c r="U9" s="11">
        <f t="shared" si="3"/>
        <v>8183.3680000000004</v>
      </c>
      <c r="V9" s="11">
        <f t="shared" si="4"/>
        <v>14016.632</v>
      </c>
      <c r="W9" s="11">
        <f t="shared" si="5"/>
        <v>10.71031746031746</v>
      </c>
      <c r="X9" s="11">
        <f t="shared" si="6"/>
        <v>0.25965102989403166</v>
      </c>
    </row>
    <row r="10" spans="1:28" s="11" customFormat="1" ht="18" thickTop="1" thickBot="1" x14ac:dyDescent="0.25">
      <c r="A10" s="11" t="s">
        <v>51</v>
      </c>
      <c r="C10" s="11" t="s">
        <v>52</v>
      </c>
      <c r="D10" s="12">
        <v>232900</v>
      </c>
      <c r="E10" s="11">
        <v>0.2</v>
      </c>
      <c r="F10" s="12">
        <v>1287</v>
      </c>
      <c r="G10" s="13">
        <v>3.7900000000000003E-2</v>
      </c>
      <c r="H10" s="24">
        <v>2.5781000000000001</v>
      </c>
      <c r="I10" s="11">
        <f t="shared" si="0"/>
        <v>6004.3949000000002</v>
      </c>
      <c r="J10" s="11">
        <v>224</v>
      </c>
      <c r="K10" s="11">
        <v>1750</v>
      </c>
      <c r="L10" s="11">
        <v>500</v>
      </c>
      <c r="M10" s="11">
        <f t="shared" si="1"/>
        <v>463</v>
      </c>
      <c r="O10" s="11" t="s">
        <v>46</v>
      </c>
      <c r="P10" s="11" t="s">
        <v>53</v>
      </c>
      <c r="Q10" s="11">
        <v>3000</v>
      </c>
      <c r="S10" s="11">
        <f t="shared" si="2"/>
        <v>7.7286389008158007</v>
      </c>
      <c r="T10" s="11">
        <f t="shared" si="7"/>
        <v>46582.578099999999</v>
      </c>
      <c r="U10" s="11">
        <f t="shared" si="3"/>
        <v>7061.5280000000002</v>
      </c>
      <c r="V10" s="11">
        <f t="shared" si="4"/>
        <v>10938.472</v>
      </c>
      <c r="W10" s="11">
        <f t="shared" si="5"/>
        <v>11.09047619047619</v>
      </c>
      <c r="X10" s="11">
        <f t="shared" si="6"/>
        <v>0.23481894833124317</v>
      </c>
    </row>
    <row r="11" spans="1:28" ht="16.75" thickTop="1" thickBot="1" x14ac:dyDescent="0.35">
      <c r="E11">
        <v>0.2</v>
      </c>
      <c r="G11" s="3">
        <v>3.7900000000000003E-2</v>
      </c>
      <c r="H11" s="24">
        <v>2.5781000000000001</v>
      </c>
      <c r="I11" s="11">
        <f t="shared" si="0"/>
        <v>0</v>
      </c>
      <c r="M11">
        <f t="shared" si="1"/>
        <v>0</v>
      </c>
      <c r="Q11">
        <v>3000</v>
      </c>
      <c r="S11" t="e">
        <f t="shared" si="2"/>
        <v>#DIV/0!</v>
      </c>
      <c r="T11">
        <f t="shared" si="7"/>
        <v>2.5781000000000001</v>
      </c>
      <c r="U11">
        <f t="shared" si="3"/>
        <v>0</v>
      </c>
      <c r="V11">
        <f t="shared" si="4"/>
        <v>-3000</v>
      </c>
      <c r="W11" t="e">
        <f t="shared" si="5"/>
        <v>#DIV/0!</v>
      </c>
      <c r="X11">
        <f t="shared" si="6"/>
        <v>-1163.6476474923393</v>
      </c>
    </row>
    <row r="12" spans="1:28" ht="18" thickTop="1" thickBot="1" x14ac:dyDescent="0.25">
      <c r="A12" t="s">
        <v>63</v>
      </c>
      <c r="B12" s="2" t="s">
        <v>234</v>
      </c>
      <c r="D12" s="1">
        <v>259000</v>
      </c>
      <c r="E12">
        <v>0.2</v>
      </c>
      <c r="F12" s="1">
        <v>1455</v>
      </c>
      <c r="G12" s="3">
        <v>3.7900000000000003E-2</v>
      </c>
      <c r="H12" s="24">
        <v>2.5781000000000001</v>
      </c>
      <c r="I12" s="11">
        <f t="shared" si="0"/>
        <v>6677.2790000000005</v>
      </c>
      <c r="J12">
        <v>437</v>
      </c>
      <c r="K12">
        <v>2150</v>
      </c>
      <c r="L12">
        <v>1500</v>
      </c>
      <c r="M12">
        <f t="shared" si="1"/>
        <v>695</v>
      </c>
      <c r="O12" t="s">
        <v>72</v>
      </c>
      <c r="Q12">
        <v>3000</v>
      </c>
      <c r="S12">
        <f t="shared" si="2"/>
        <v>8.8030888030888033</v>
      </c>
      <c r="T12">
        <f t="shared" si="7"/>
        <v>51802.578099999999</v>
      </c>
      <c r="U12">
        <f t="shared" si="3"/>
        <v>7852.880000000001</v>
      </c>
      <c r="V12">
        <f t="shared" si="4"/>
        <v>14947.119999999999</v>
      </c>
      <c r="W12">
        <f t="shared" si="5"/>
        <v>10.038759689922481</v>
      </c>
      <c r="X12">
        <f t="shared" si="6"/>
        <v>0.28854007943670279</v>
      </c>
      <c r="Z12" t="s">
        <v>66</v>
      </c>
    </row>
    <row r="13" spans="1:28" ht="18" thickTop="1" thickBot="1" x14ac:dyDescent="0.25">
      <c r="A13" t="s">
        <v>65</v>
      </c>
      <c r="B13" s="2" t="s">
        <v>64</v>
      </c>
      <c r="D13" s="1">
        <v>249500</v>
      </c>
      <c r="E13">
        <v>0.2</v>
      </c>
      <c r="F13" s="1">
        <v>1444</v>
      </c>
      <c r="G13" s="3">
        <v>3.7900000000000003E-2</v>
      </c>
      <c r="H13" s="24">
        <v>2.5781000000000001</v>
      </c>
      <c r="I13" s="11">
        <f t="shared" si="0"/>
        <v>6432.3595000000005</v>
      </c>
      <c r="J13">
        <v>437</v>
      </c>
      <c r="K13">
        <v>2150</v>
      </c>
      <c r="L13">
        <v>1575</v>
      </c>
      <c r="M13">
        <f t="shared" si="1"/>
        <v>706</v>
      </c>
      <c r="O13" t="s">
        <v>72</v>
      </c>
      <c r="Q13">
        <v>3000</v>
      </c>
      <c r="S13">
        <f t="shared" si="2"/>
        <v>9.1382765531062127</v>
      </c>
      <c r="T13">
        <f t="shared" si="7"/>
        <v>49902.578099999999</v>
      </c>
      <c r="U13">
        <f t="shared" si="3"/>
        <v>7564.8400000000011</v>
      </c>
      <c r="V13">
        <f t="shared" si="4"/>
        <v>15235.16</v>
      </c>
      <c r="W13">
        <f t="shared" si="5"/>
        <v>9.670542635658915</v>
      </c>
      <c r="X13">
        <f t="shared" si="6"/>
        <v>0.30529805433038337</v>
      </c>
      <c r="Z13" t="s">
        <v>66</v>
      </c>
    </row>
    <row r="14" spans="1:28" ht="18" thickTop="1" thickBot="1" x14ac:dyDescent="0.25">
      <c r="A14" t="s">
        <v>68</v>
      </c>
      <c r="B14" s="2" t="s">
        <v>67</v>
      </c>
      <c r="D14" s="1">
        <v>286733</v>
      </c>
      <c r="E14">
        <v>0.2</v>
      </c>
      <c r="F14" s="1">
        <v>1540</v>
      </c>
      <c r="G14" s="3">
        <v>3.7900000000000003E-2</v>
      </c>
      <c r="H14" s="24">
        <v>2.5781000000000001</v>
      </c>
      <c r="I14" s="11">
        <f t="shared" si="0"/>
        <v>7392.263473</v>
      </c>
      <c r="J14">
        <v>427</v>
      </c>
      <c r="K14">
        <v>2250</v>
      </c>
      <c r="M14">
        <f t="shared" si="1"/>
        <v>710</v>
      </c>
      <c r="O14" t="s">
        <v>72</v>
      </c>
      <c r="Q14">
        <v>3000</v>
      </c>
      <c r="S14">
        <f t="shared" si="2"/>
        <v>8.3701562080402319</v>
      </c>
      <c r="T14">
        <f t="shared" si="7"/>
        <v>57349.178100000005</v>
      </c>
      <c r="U14">
        <f t="shared" si="3"/>
        <v>8693.744560000001</v>
      </c>
      <c r="V14">
        <f t="shared" si="4"/>
        <v>15306.255439999999</v>
      </c>
      <c r="W14">
        <f t="shared" si="5"/>
        <v>10.61974074074074</v>
      </c>
      <c r="X14">
        <f t="shared" si="6"/>
        <v>0.26689581171172877</v>
      </c>
      <c r="Z14" t="s">
        <v>71</v>
      </c>
    </row>
    <row r="15" spans="1:28" ht="18" thickTop="1" thickBot="1" x14ac:dyDescent="0.25">
      <c r="A15" t="s">
        <v>70</v>
      </c>
      <c r="B15" s="2" t="s">
        <v>69</v>
      </c>
      <c r="D15" s="1">
        <v>263169</v>
      </c>
      <c r="E15">
        <v>0.2</v>
      </c>
      <c r="F15" s="1">
        <v>1513</v>
      </c>
      <c r="G15" s="3">
        <v>3.7900000000000003E-2</v>
      </c>
      <c r="H15" s="24">
        <v>2.5781000000000001</v>
      </c>
      <c r="I15" s="11">
        <f t="shared" si="0"/>
        <v>6784.7599890000001</v>
      </c>
      <c r="J15">
        <v>447</v>
      </c>
      <c r="K15">
        <v>2000</v>
      </c>
      <c r="M15">
        <f t="shared" si="1"/>
        <v>487</v>
      </c>
      <c r="O15" t="s">
        <v>72</v>
      </c>
      <c r="Q15">
        <v>3000</v>
      </c>
      <c r="S15">
        <f t="shared" si="2"/>
        <v>7.9796632582105032</v>
      </c>
      <c r="T15">
        <f t="shared" si="7"/>
        <v>52636.378100000002</v>
      </c>
      <c r="U15">
        <f t="shared" si="3"/>
        <v>7979.2840800000013</v>
      </c>
      <c r="V15">
        <f t="shared" si="4"/>
        <v>13020.715919999999</v>
      </c>
      <c r="W15">
        <f t="shared" si="5"/>
        <v>10.965375</v>
      </c>
      <c r="X15">
        <f t="shared" si="6"/>
        <v>0.24737104622325826</v>
      </c>
      <c r="Z15" t="s">
        <v>71</v>
      </c>
    </row>
    <row r="16" spans="1:28" s="11" customFormat="1" ht="18" thickTop="1" thickBot="1" x14ac:dyDescent="0.25">
      <c r="A16" s="11" t="s">
        <v>74</v>
      </c>
      <c r="B16" s="11" t="s">
        <v>73</v>
      </c>
      <c r="D16" s="12">
        <v>231338</v>
      </c>
      <c r="E16" s="11">
        <v>0.2</v>
      </c>
      <c r="F16" s="12">
        <v>1372</v>
      </c>
      <c r="G16" s="13">
        <v>3.7900000000000003E-2</v>
      </c>
      <c r="H16" s="24">
        <v>2.5781000000000001</v>
      </c>
      <c r="I16" s="11">
        <f t="shared" si="0"/>
        <v>5964.1249779999998</v>
      </c>
      <c r="J16" s="11">
        <v>447</v>
      </c>
      <c r="K16" s="11">
        <v>2000</v>
      </c>
      <c r="M16" s="11">
        <f t="shared" si="1"/>
        <v>628</v>
      </c>
      <c r="O16" s="11" t="s">
        <v>72</v>
      </c>
      <c r="Q16" s="11">
        <v>3000</v>
      </c>
      <c r="S16" s="11">
        <f t="shared" si="2"/>
        <v>9.0776266761189248</v>
      </c>
      <c r="T16" s="11">
        <f t="shared" si="7"/>
        <v>46270.178100000005</v>
      </c>
      <c r="U16" s="11">
        <f t="shared" si="3"/>
        <v>7014.1681600000002</v>
      </c>
      <c r="V16" s="11">
        <f t="shared" si="4"/>
        <v>13985.831839999999</v>
      </c>
      <c r="W16" s="11">
        <f t="shared" si="5"/>
        <v>9.6390833333333337</v>
      </c>
      <c r="X16" s="11">
        <f t="shared" si="6"/>
        <v>0.30226449117558069</v>
      </c>
      <c r="Z16" s="11" t="s">
        <v>75</v>
      </c>
    </row>
    <row r="17" spans="1:26" ht="18" thickTop="1" thickBot="1" x14ac:dyDescent="0.25">
      <c r="A17" t="s">
        <v>77</v>
      </c>
      <c r="B17" s="2" t="s">
        <v>76</v>
      </c>
      <c r="D17" s="1">
        <v>336000</v>
      </c>
      <c r="E17">
        <v>0.2</v>
      </c>
      <c r="F17" s="1">
        <v>1924</v>
      </c>
      <c r="G17" s="3">
        <v>3.7900000000000003E-2</v>
      </c>
      <c r="H17" s="24">
        <v>2.5781000000000001</v>
      </c>
      <c r="I17" s="11">
        <f t="shared" si="0"/>
        <v>8662.4159999999993</v>
      </c>
      <c r="J17">
        <v>447</v>
      </c>
      <c r="K17">
        <v>2300</v>
      </c>
      <c r="M17">
        <f t="shared" si="1"/>
        <v>376</v>
      </c>
      <c r="O17" t="s">
        <v>72</v>
      </c>
      <c r="Q17">
        <v>3000</v>
      </c>
      <c r="S17">
        <f t="shared" si="2"/>
        <v>7.3214285714285712</v>
      </c>
      <c r="T17">
        <f t="shared" si="7"/>
        <v>67202.578099999999</v>
      </c>
      <c r="U17">
        <f t="shared" si="3"/>
        <v>10187.52</v>
      </c>
      <c r="V17">
        <f t="shared" si="4"/>
        <v>14412.48</v>
      </c>
      <c r="W17">
        <f t="shared" si="5"/>
        <v>12.173913043478262</v>
      </c>
      <c r="X17">
        <f t="shared" si="6"/>
        <v>0.21446320078009032</v>
      </c>
      <c r="Z17" t="s">
        <v>78</v>
      </c>
    </row>
    <row r="18" spans="1:26" ht="18" thickTop="1" thickBot="1" x14ac:dyDescent="0.25">
      <c r="A18" t="s">
        <v>80</v>
      </c>
      <c r="B18" s="2" t="s">
        <v>79</v>
      </c>
      <c r="D18" s="1">
        <v>284000</v>
      </c>
      <c r="E18">
        <v>0.2</v>
      </c>
      <c r="F18" s="1">
        <v>1589</v>
      </c>
      <c r="G18" s="3">
        <v>3.7900000000000003E-2</v>
      </c>
      <c r="H18" s="24">
        <v>2.5781000000000001</v>
      </c>
      <c r="I18" s="11">
        <f t="shared" si="0"/>
        <v>7321.8040000000001</v>
      </c>
      <c r="J18">
        <v>5210</v>
      </c>
      <c r="K18">
        <v>2200</v>
      </c>
      <c r="M18">
        <f t="shared" si="1"/>
        <v>611</v>
      </c>
      <c r="O18" t="s">
        <v>81</v>
      </c>
      <c r="Q18">
        <v>3000</v>
      </c>
      <c r="S18">
        <f t="shared" si="2"/>
        <v>8.23943661971831</v>
      </c>
      <c r="T18">
        <f t="shared" si="7"/>
        <v>56802.578099999999</v>
      </c>
      <c r="U18">
        <f t="shared" si="3"/>
        <v>8610.880000000001</v>
      </c>
      <c r="V18">
        <f t="shared" si="4"/>
        <v>14789.119999999999</v>
      </c>
      <c r="W18">
        <f t="shared" si="5"/>
        <v>10.757575757575758</v>
      </c>
      <c r="X18">
        <f t="shared" si="6"/>
        <v>0.26036001348326121</v>
      </c>
      <c r="Z18" t="s">
        <v>82</v>
      </c>
    </row>
    <row r="19" spans="1:26" s="18" customFormat="1" ht="18" thickTop="1" thickBot="1" x14ac:dyDescent="0.25">
      <c r="A19" s="18" t="s">
        <v>83</v>
      </c>
      <c r="B19" s="18" t="s">
        <v>84</v>
      </c>
      <c r="D19" s="18">
        <v>281990</v>
      </c>
      <c r="E19" s="18">
        <v>0.2</v>
      </c>
      <c r="F19" s="18">
        <v>1577</v>
      </c>
      <c r="G19" s="18">
        <v>3.7900000000000003E-2</v>
      </c>
      <c r="H19" s="24">
        <v>2.5781000000000001</v>
      </c>
      <c r="I19" s="11">
        <f t="shared" si="0"/>
        <v>7269.9841900000001</v>
      </c>
      <c r="J19" s="18">
        <v>5210</v>
      </c>
      <c r="K19" s="18">
        <v>2300</v>
      </c>
      <c r="M19" s="18">
        <f t="shared" si="1"/>
        <v>723</v>
      </c>
      <c r="O19" s="18" t="s">
        <v>81</v>
      </c>
      <c r="Q19" s="18">
        <v>3000</v>
      </c>
      <c r="S19" s="18">
        <f t="shared" si="2"/>
        <v>8.7237136068654912</v>
      </c>
      <c r="T19" s="18">
        <f t="shared" si="7"/>
        <v>56400.578099999999</v>
      </c>
      <c r="U19" s="18">
        <f t="shared" si="3"/>
        <v>8549.9368000000013</v>
      </c>
      <c r="V19" s="18">
        <f t="shared" si="4"/>
        <v>16050.063199999999</v>
      </c>
      <c r="W19" s="18">
        <f t="shared" si="5"/>
        <v>10.217028985507246</v>
      </c>
      <c r="X19" s="18">
        <f t="shared" si="6"/>
        <v>0.28457267178259649</v>
      </c>
      <c r="Z19" s="18" t="s">
        <v>71</v>
      </c>
    </row>
    <row r="20" spans="1:26" s="11" customFormat="1" ht="18" thickTop="1" thickBot="1" x14ac:dyDescent="0.25">
      <c r="A20" s="11" t="s">
        <v>85</v>
      </c>
      <c r="B20" s="11" t="s">
        <v>86</v>
      </c>
      <c r="D20" s="12">
        <v>249900</v>
      </c>
      <c r="E20" s="11">
        <v>0.2</v>
      </c>
      <c r="F20" s="12">
        <v>1491</v>
      </c>
      <c r="G20" s="13">
        <v>3.7900000000000003E-2</v>
      </c>
      <c r="H20" s="24">
        <v>2.5781000000000001</v>
      </c>
      <c r="I20" s="11">
        <f t="shared" si="0"/>
        <v>6442.6719000000003</v>
      </c>
      <c r="J20" s="11">
        <v>5410</v>
      </c>
      <c r="K20" s="11">
        <v>1850</v>
      </c>
      <c r="M20" s="11">
        <f t="shared" si="1"/>
        <v>359</v>
      </c>
      <c r="O20" s="11" t="s">
        <v>81</v>
      </c>
      <c r="Q20" s="11">
        <v>3000</v>
      </c>
      <c r="S20" s="11">
        <f t="shared" si="2"/>
        <v>7.6830732292917165</v>
      </c>
      <c r="T20" s="11">
        <f t="shared" si="7"/>
        <v>49982.578099999999</v>
      </c>
      <c r="U20" s="11">
        <f t="shared" si="3"/>
        <v>7576.9680000000008</v>
      </c>
      <c r="V20" s="11">
        <f t="shared" si="4"/>
        <v>11623.031999999999</v>
      </c>
      <c r="W20" s="11">
        <f t="shared" si="5"/>
        <v>11.256756756756756</v>
      </c>
      <c r="X20" s="11">
        <f t="shared" si="6"/>
        <v>0.23254166635314075</v>
      </c>
      <c r="Z20" s="11" t="s">
        <v>87</v>
      </c>
    </row>
    <row r="21" spans="1:26" s="11" customFormat="1" ht="18" thickTop="1" thickBot="1" x14ac:dyDescent="0.25">
      <c r="A21" s="11" t="s">
        <v>89</v>
      </c>
      <c r="B21" s="11" t="s">
        <v>88</v>
      </c>
      <c r="D21" s="12">
        <v>225490</v>
      </c>
      <c r="E21" s="11">
        <v>0.2</v>
      </c>
      <c r="F21" s="12">
        <v>1192</v>
      </c>
      <c r="G21" s="13">
        <v>3.7900000000000003E-2</v>
      </c>
      <c r="H21" s="24">
        <v>2.5781000000000001</v>
      </c>
      <c r="I21" s="11">
        <f t="shared" si="0"/>
        <v>5813.3576899999998</v>
      </c>
      <c r="J21" s="11">
        <v>645</v>
      </c>
      <c r="K21" s="11">
        <v>1500</v>
      </c>
      <c r="L21" s="11">
        <v>1500</v>
      </c>
      <c r="M21" s="11">
        <f t="shared" si="1"/>
        <v>308</v>
      </c>
      <c r="O21" s="11" t="s">
        <v>90</v>
      </c>
      <c r="Q21" s="11">
        <v>3000</v>
      </c>
      <c r="S21" s="11">
        <f t="shared" si="2"/>
        <v>6.6521796975475631</v>
      </c>
      <c r="T21" s="11">
        <f t="shared" si="7"/>
        <v>45100.578099999999</v>
      </c>
      <c r="U21" s="11">
        <f t="shared" si="3"/>
        <v>6836.8568000000005</v>
      </c>
      <c r="V21" s="11">
        <f t="shared" si="4"/>
        <v>8163.1431999999995</v>
      </c>
      <c r="W21" s="11">
        <f t="shared" si="5"/>
        <v>12.527222222222223</v>
      </c>
      <c r="X21" s="11">
        <f t="shared" si="6"/>
        <v>0.18099863779794875</v>
      </c>
      <c r="Z21" s="11" t="s">
        <v>93</v>
      </c>
    </row>
    <row r="22" spans="1:26" s="18" customFormat="1" ht="18" thickTop="1" thickBot="1" x14ac:dyDescent="0.25">
      <c r="A22" s="18" t="s">
        <v>92</v>
      </c>
      <c r="B22" s="18" t="s">
        <v>91</v>
      </c>
      <c r="D22" s="18">
        <v>281990</v>
      </c>
      <c r="E22" s="18">
        <v>0.2</v>
      </c>
      <c r="F22" s="18">
        <v>1578</v>
      </c>
      <c r="G22" s="18">
        <v>3.7900000000000003E-2</v>
      </c>
      <c r="H22" s="24">
        <v>2.5781000000000001</v>
      </c>
      <c r="I22" s="11">
        <f t="shared" si="0"/>
        <v>7269.9841900000001</v>
      </c>
      <c r="J22" s="18" t="s">
        <v>94</v>
      </c>
      <c r="K22" s="18">
        <v>2150</v>
      </c>
      <c r="M22" s="18">
        <f t="shared" si="1"/>
        <v>572</v>
      </c>
      <c r="O22" s="18" t="s">
        <v>81</v>
      </c>
      <c r="Q22" s="18">
        <v>3000</v>
      </c>
      <c r="S22" s="18">
        <f t="shared" si="2"/>
        <v>8.0853930990460654</v>
      </c>
      <c r="T22" s="18">
        <f t="shared" si="7"/>
        <v>56400.578099999999</v>
      </c>
      <c r="U22" s="18">
        <f t="shared" si="3"/>
        <v>8549.9368000000013</v>
      </c>
      <c r="V22" s="18">
        <f t="shared" si="4"/>
        <v>14250.063199999999</v>
      </c>
      <c r="W22" s="18">
        <f t="shared" si="5"/>
        <v>10.92984496124031</v>
      </c>
      <c r="X22" s="18">
        <f t="shared" si="6"/>
        <v>0.25265810528988175</v>
      </c>
    </row>
    <row r="23" spans="1:26" s="11" customFormat="1" ht="18" thickTop="1" thickBot="1" x14ac:dyDescent="0.25">
      <c r="A23" s="11" t="s">
        <v>96</v>
      </c>
      <c r="B23" s="11" t="s">
        <v>95</v>
      </c>
      <c r="D23" s="12">
        <v>285000</v>
      </c>
      <c r="E23" s="11">
        <v>0.2</v>
      </c>
      <c r="F23" s="12">
        <v>1681</v>
      </c>
      <c r="G23" s="13">
        <v>3.7900000000000003E-2</v>
      </c>
      <c r="H23" s="24">
        <v>2.5781000000000001</v>
      </c>
      <c r="I23" s="11">
        <f t="shared" si="0"/>
        <v>7347.585</v>
      </c>
      <c r="J23" s="11" t="s">
        <v>97</v>
      </c>
      <c r="K23" s="11">
        <v>2300</v>
      </c>
      <c r="M23" s="11">
        <f t="shared" si="1"/>
        <v>619</v>
      </c>
      <c r="O23" s="11" t="s">
        <v>72</v>
      </c>
      <c r="Q23" s="11">
        <v>3000</v>
      </c>
      <c r="S23" s="11">
        <f t="shared" si="2"/>
        <v>8.6315789473684212</v>
      </c>
      <c r="T23" s="11">
        <f t="shared" si="7"/>
        <v>57002.578099999999</v>
      </c>
      <c r="U23" s="11">
        <f t="shared" si="3"/>
        <v>8641.2000000000007</v>
      </c>
      <c r="V23" s="11">
        <f t="shared" si="4"/>
        <v>15958.8</v>
      </c>
      <c r="W23" s="11">
        <f t="shared" si="5"/>
        <v>10.326086956521738</v>
      </c>
      <c r="X23" s="11">
        <f t="shared" si="6"/>
        <v>0.27996628454248806</v>
      </c>
      <c r="Z23" s="11" t="s">
        <v>98</v>
      </c>
    </row>
    <row r="24" spans="1:26" s="11" customFormat="1" ht="18" thickTop="1" thickBot="1" x14ac:dyDescent="0.25">
      <c r="A24" s="11" t="s">
        <v>99</v>
      </c>
      <c r="B24" s="15" t="s">
        <v>236</v>
      </c>
      <c r="D24" s="12">
        <v>286257</v>
      </c>
      <c r="E24" s="11">
        <v>0.2</v>
      </c>
      <c r="F24" s="12">
        <v>1624</v>
      </c>
      <c r="G24" s="13">
        <v>3.7900000000000003E-2</v>
      </c>
      <c r="H24" s="24">
        <v>2.5781000000000001</v>
      </c>
      <c r="I24" s="11">
        <f t="shared" si="0"/>
        <v>7379.9917170000008</v>
      </c>
      <c r="J24" s="11" t="s">
        <v>100</v>
      </c>
      <c r="K24" s="11">
        <v>2100</v>
      </c>
      <c r="L24" s="11">
        <v>1750</v>
      </c>
      <c r="M24" s="11">
        <f t="shared" si="1"/>
        <v>476</v>
      </c>
      <c r="O24" s="11" t="s">
        <v>101</v>
      </c>
      <c r="Q24" s="11">
        <v>3000</v>
      </c>
      <c r="S24" s="11">
        <f t="shared" si="2"/>
        <v>7.7552688667875369</v>
      </c>
      <c r="T24" s="11">
        <f t="shared" si="7"/>
        <v>57253.9781</v>
      </c>
      <c r="U24" s="11">
        <f t="shared" si="3"/>
        <v>8679.3122400000011</v>
      </c>
      <c r="V24" s="11">
        <f t="shared" si="4"/>
        <v>13520.687759999999</v>
      </c>
      <c r="W24" s="11">
        <f t="shared" si="5"/>
        <v>11.359404761904761</v>
      </c>
      <c r="X24" s="11">
        <f t="shared" si="6"/>
        <v>0.23615280909188036</v>
      </c>
      <c r="Z24" s="11" t="s">
        <v>102</v>
      </c>
    </row>
    <row r="25" spans="1:26" ht="18" thickTop="1" thickBot="1" x14ac:dyDescent="0.25">
      <c r="A25" t="s">
        <v>104</v>
      </c>
      <c r="B25" s="2" t="s">
        <v>103</v>
      </c>
      <c r="D25" s="1">
        <v>291990</v>
      </c>
      <c r="E25">
        <v>0.2</v>
      </c>
      <c r="F25" s="1">
        <v>1794</v>
      </c>
      <c r="G25" s="3">
        <v>3.7900000000000003E-2</v>
      </c>
      <c r="H25" s="24">
        <v>2.5781000000000001</v>
      </c>
      <c r="I25" s="11">
        <f t="shared" si="0"/>
        <v>7527.7941899999996</v>
      </c>
      <c r="J25">
        <v>224</v>
      </c>
      <c r="K25">
        <v>2100</v>
      </c>
      <c r="M25">
        <f t="shared" si="1"/>
        <v>306</v>
      </c>
      <c r="O25" t="s">
        <v>105</v>
      </c>
      <c r="Q25">
        <v>3000</v>
      </c>
      <c r="S25">
        <f t="shared" si="2"/>
        <v>7.6030001027432448</v>
      </c>
      <c r="T25">
        <f t="shared" si="7"/>
        <v>58400.578099999999</v>
      </c>
      <c r="U25">
        <f t="shared" si="3"/>
        <v>8853.1368000000002</v>
      </c>
      <c r="V25">
        <f t="shared" si="4"/>
        <v>13346.8632</v>
      </c>
      <c r="W25">
        <f t="shared" si="5"/>
        <v>11.586904761904762</v>
      </c>
      <c r="X25">
        <f t="shared" si="6"/>
        <v>0.22853991577182692</v>
      </c>
      <c r="Z25" t="s">
        <v>106</v>
      </c>
    </row>
    <row r="26" spans="1:26" ht="18" thickTop="1" thickBot="1" x14ac:dyDescent="0.25">
      <c r="A26" t="s">
        <v>107</v>
      </c>
      <c r="B26" s="2" t="s">
        <v>108</v>
      </c>
      <c r="D26" s="1">
        <v>296452</v>
      </c>
      <c r="E26">
        <v>0.2</v>
      </c>
      <c r="F26" s="1">
        <v>1616</v>
      </c>
      <c r="G26" s="3">
        <v>3.7900000000000003E-2</v>
      </c>
      <c r="H26" s="24">
        <v>2.5781000000000001</v>
      </c>
      <c r="I26" s="11">
        <f t="shared" si="0"/>
        <v>7642.8290119999992</v>
      </c>
      <c r="J26">
        <v>224</v>
      </c>
      <c r="K26">
        <v>2150</v>
      </c>
      <c r="M26">
        <f t="shared" si="1"/>
        <v>534</v>
      </c>
      <c r="O26" t="s">
        <v>105</v>
      </c>
      <c r="Q26">
        <v>3000</v>
      </c>
      <c r="S26">
        <f t="shared" si="2"/>
        <v>7.6909584013600849</v>
      </c>
      <c r="T26">
        <f t="shared" si="7"/>
        <v>59292.9781</v>
      </c>
      <c r="U26">
        <f t="shared" si="3"/>
        <v>8988.4246400000011</v>
      </c>
      <c r="V26">
        <f t="shared" si="4"/>
        <v>13811.575359999999</v>
      </c>
      <c r="W26">
        <f t="shared" si="5"/>
        <v>11.490387596899225</v>
      </c>
      <c r="X26">
        <f t="shared" si="6"/>
        <v>0.2329377913301339</v>
      </c>
      <c r="Z26" t="s">
        <v>109</v>
      </c>
    </row>
    <row r="27" spans="1:26" s="11" customFormat="1" ht="18" thickTop="1" thickBot="1" x14ac:dyDescent="0.25">
      <c r="A27" s="11" t="s">
        <v>110</v>
      </c>
      <c r="B27" s="11" t="s">
        <v>111</v>
      </c>
      <c r="D27" s="12">
        <v>328496</v>
      </c>
      <c r="E27" s="11">
        <v>0.2</v>
      </c>
      <c r="F27" s="12">
        <v>2133</v>
      </c>
      <c r="G27" s="13">
        <v>3.7900000000000003E-2</v>
      </c>
      <c r="H27" s="24">
        <v>2.5781000000000001</v>
      </c>
      <c r="I27" s="11">
        <f t="shared" si="0"/>
        <v>8468.9553759999999</v>
      </c>
      <c r="J27" s="11">
        <v>898</v>
      </c>
      <c r="K27" s="11">
        <v>2150</v>
      </c>
      <c r="M27" s="11">
        <f t="shared" si="1"/>
        <v>17</v>
      </c>
      <c r="O27" s="11" t="s">
        <v>112</v>
      </c>
      <c r="Q27" s="11">
        <v>3000</v>
      </c>
      <c r="S27" s="11">
        <f t="shared" si="2"/>
        <v>6.9407237835468321</v>
      </c>
      <c r="T27" s="11">
        <f t="shared" si="7"/>
        <v>65701.778099999996</v>
      </c>
      <c r="U27" s="11">
        <f t="shared" si="3"/>
        <v>9959.9987199999996</v>
      </c>
      <c r="V27" s="11">
        <f t="shared" si="4"/>
        <v>12840.00128</v>
      </c>
      <c r="W27" s="11">
        <f t="shared" si="5"/>
        <v>12.732403100775194</v>
      </c>
      <c r="X27" s="11">
        <f t="shared" si="6"/>
        <v>0.19542852037363662</v>
      </c>
      <c r="Z27" s="11" t="s">
        <v>113</v>
      </c>
    </row>
    <row r="28" spans="1:26" s="11" customFormat="1" ht="18" thickTop="1" thickBot="1" x14ac:dyDescent="0.25">
      <c r="A28" s="11" t="s">
        <v>114</v>
      </c>
      <c r="B28" s="11" t="s">
        <v>115</v>
      </c>
      <c r="D28" s="12">
        <v>347776</v>
      </c>
      <c r="E28" s="11">
        <v>0.2</v>
      </c>
      <c r="F28" s="12">
        <v>2126</v>
      </c>
      <c r="G28" s="13">
        <v>3.7900000000000003E-2</v>
      </c>
      <c r="H28" s="24">
        <v>2.5781000000000001</v>
      </c>
      <c r="I28" s="11">
        <f t="shared" si="0"/>
        <v>8966.0130559999998</v>
      </c>
      <c r="J28" s="11">
        <v>777</v>
      </c>
      <c r="K28" s="11">
        <v>2250</v>
      </c>
      <c r="L28" s="11">
        <v>1790</v>
      </c>
      <c r="M28" s="11">
        <f t="shared" si="1"/>
        <v>124</v>
      </c>
      <c r="O28" s="11" t="s">
        <v>116</v>
      </c>
      <c r="Q28" s="11">
        <v>3000</v>
      </c>
      <c r="S28" s="11">
        <f t="shared" si="2"/>
        <v>6.900993743099006</v>
      </c>
      <c r="T28" s="11">
        <f t="shared" si="7"/>
        <v>69557.778099999996</v>
      </c>
      <c r="U28" s="11">
        <f t="shared" si="3"/>
        <v>10544.56832</v>
      </c>
      <c r="V28" s="11">
        <f t="shared" si="4"/>
        <v>13455.43168</v>
      </c>
      <c r="W28" s="11">
        <f t="shared" si="5"/>
        <v>12.880592592592592</v>
      </c>
      <c r="X28" s="11">
        <f t="shared" si="6"/>
        <v>0.19344251710650889</v>
      </c>
      <c r="Z28" s="11" t="s">
        <v>117</v>
      </c>
    </row>
    <row r="29" spans="1:26" s="18" customFormat="1" ht="18" thickTop="1" thickBot="1" x14ac:dyDescent="0.25">
      <c r="A29" s="18" t="s">
        <v>118</v>
      </c>
      <c r="B29" s="18" t="s">
        <v>119</v>
      </c>
      <c r="D29" s="18">
        <v>307045</v>
      </c>
      <c r="E29" s="18">
        <v>0.2</v>
      </c>
      <c r="F29" s="18">
        <v>1834</v>
      </c>
      <c r="G29" s="18">
        <v>3.7900000000000003E-2</v>
      </c>
      <c r="H29" s="24">
        <v>2.5781000000000001</v>
      </c>
      <c r="I29" s="11">
        <f t="shared" si="0"/>
        <v>7915.9271449999997</v>
      </c>
      <c r="J29" s="18">
        <v>345</v>
      </c>
      <c r="K29" s="18">
        <v>2400</v>
      </c>
      <c r="M29" s="18">
        <f t="shared" si="1"/>
        <v>566</v>
      </c>
      <c r="O29" s="18" t="s">
        <v>120</v>
      </c>
      <c r="Q29" s="18">
        <v>3000</v>
      </c>
      <c r="S29" s="18">
        <f t="shared" si="2"/>
        <v>8.4026771320164801</v>
      </c>
      <c r="T29" s="18">
        <f t="shared" si="7"/>
        <v>61411.578099999999</v>
      </c>
      <c r="U29" s="18">
        <f t="shared" si="3"/>
        <v>9309.6044000000002</v>
      </c>
      <c r="V29" s="18">
        <f t="shared" si="4"/>
        <v>16490.3956</v>
      </c>
      <c r="W29" s="18">
        <f t="shared" si="5"/>
        <v>10.661284722222222</v>
      </c>
      <c r="X29" s="18">
        <f t="shared" si="6"/>
        <v>0.26852258336608353</v>
      </c>
      <c r="Z29" s="18" t="s">
        <v>121</v>
      </c>
    </row>
    <row r="30" spans="1:26" s="18" customFormat="1" ht="18" thickTop="1" thickBot="1" x14ac:dyDescent="0.25">
      <c r="A30" s="18" t="s">
        <v>122</v>
      </c>
      <c r="B30" s="18" t="s">
        <v>91</v>
      </c>
      <c r="D30" s="18">
        <v>315000</v>
      </c>
      <c r="E30" s="18">
        <v>0.2</v>
      </c>
      <c r="F30" s="18">
        <v>1851</v>
      </c>
      <c r="G30" s="18">
        <v>3.7900000000000003E-2</v>
      </c>
      <c r="H30" s="24">
        <v>2.5781000000000001</v>
      </c>
      <c r="I30" s="11">
        <f t="shared" si="0"/>
        <v>8121.0150000000003</v>
      </c>
      <c r="J30" s="18">
        <v>9210</v>
      </c>
      <c r="K30" s="18">
        <v>2300</v>
      </c>
      <c r="M30" s="18">
        <f t="shared" si="1"/>
        <v>449</v>
      </c>
      <c r="O30" s="18" t="s">
        <v>123</v>
      </c>
      <c r="Q30" s="18">
        <v>3000</v>
      </c>
      <c r="S30" s="18">
        <f t="shared" si="2"/>
        <v>7.8095238095238093</v>
      </c>
      <c r="T30" s="18">
        <f t="shared" si="7"/>
        <v>63002.578099999999</v>
      </c>
      <c r="U30" s="18">
        <f t="shared" si="3"/>
        <v>9550.8000000000011</v>
      </c>
      <c r="V30" s="18">
        <f t="shared" si="4"/>
        <v>15049.199999999999</v>
      </c>
      <c r="W30" s="18">
        <f t="shared" si="5"/>
        <v>11.413043478260869</v>
      </c>
      <c r="X30" s="18">
        <f t="shared" si="6"/>
        <v>0.23886641553165266</v>
      </c>
      <c r="Z30" s="18" t="s">
        <v>124</v>
      </c>
    </row>
    <row r="31" spans="1:26" s="11" customFormat="1" ht="18" thickTop="1" thickBot="1" x14ac:dyDescent="0.25">
      <c r="A31" s="11" t="s">
        <v>125</v>
      </c>
      <c r="B31" s="11" t="s">
        <v>126</v>
      </c>
      <c r="D31" s="12">
        <v>439000</v>
      </c>
      <c r="E31" s="11">
        <v>0.2</v>
      </c>
      <c r="F31" s="12">
        <v>2618</v>
      </c>
      <c r="G31" s="13">
        <v>3.7900000000000003E-2</v>
      </c>
      <c r="H31" s="24">
        <v>2.5781000000000001</v>
      </c>
      <c r="I31" s="11">
        <f t="shared" si="0"/>
        <v>11317.859000000002</v>
      </c>
      <c r="J31" s="11">
        <v>988</v>
      </c>
      <c r="K31" s="11">
        <v>2350</v>
      </c>
      <c r="L31" s="11">
        <v>2650</v>
      </c>
      <c r="M31" s="11">
        <f t="shared" si="1"/>
        <v>-268</v>
      </c>
      <c r="O31" s="11" t="s">
        <v>127</v>
      </c>
      <c r="Q31" s="11">
        <v>3000</v>
      </c>
      <c r="S31" s="11">
        <f t="shared" si="2"/>
        <v>5.7403189066059221</v>
      </c>
      <c r="T31" s="11">
        <f t="shared" si="7"/>
        <v>87802.578099999999</v>
      </c>
      <c r="U31" s="11">
        <f t="shared" si="3"/>
        <v>13310.480000000001</v>
      </c>
      <c r="V31" s="11">
        <f t="shared" si="4"/>
        <v>11889.519999999999</v>
      </c>
      <c r="W31" s="11">
        <f t="shared" si="5"/>
        <v>15.567375886524824</v>
      </c>
      <c r="X31" s="11">
        <f t="shared" si="6"/>
        <v>0.1354119691845358</v>
      </c>
      <c r="Z31" s="11" t="s">
        <v>128</v>
      </c>
    </row>
    <row r="32" spans="1:26" s="11" customFormat="1" ht="18" thickTop="1" thickBot="1" x14ac:dyDescent="0.25">
      <c r="A32" s="11" t="s">
        <v>129</v>
      </c>
      <c r="B32" s="11" t="s">
        <v>130</v>
      </c>
      <c r="D32" s="12">
        <v>336252</v>
      </c>
      <c r="E32" s="11">
        <v>0.2</v>
      </c>
      <c r="F32" s="12">
        <v>1899</v>
      </c>
      <c r="G32" s="13">
        <v>3.7900000000000003E-2</v>
      </c>
      <c r="H32" s="24">
        <v>2.5781000000000001</v>
      </c>
      <c r="I32" s="11">
        <f t="shared" si="0"/>
        <v>8668.9128120000005</v>
      </c>
      <c r="J32" s="11">
        <v>545</v>
      </c>
      <c r="K32" s="11">
        <v>2050</v>
      </c>
      <c r="L32" s="11">
        <v>1975</v>
      </c>
      <c r="M32" s="11">
        <f t="shared" si="1"/>
        <v>151</v>
      </c>
      <c r="O32" s="11" t="s">
        <v>120</v>
      </c>
      <c r="Q32" s="11">
        <v>3000</v>
      </c>
      <c r="S32" s="11">
        <f t="shared" si="2"/>
        <v>6.4237536133614075</v>
      </c>
      <c r="T32" s="11">
        <f t="shared" si="7"/>
        <v>67252.978100000008</v>
      </c>
      <c r="U32" s="11">
        <f t="shared" si="3"/>
        <v>10195.16064</v>
      </c>
      <c r="V32" s="11">
        <f t="shared" si="4"/>
        <v>11404.83936</v>
      </c>
      <c r="W32" s="11">
        <f t="shared" si="5"/>
        <v>13.668780487804877</v>
      </c>
      <c r="X32" s="11">
        <f t="shared" si="6"/>
        <v>0.16958117963254921</v>
      </c>
      <c r="Z32" s="11" t="s">
        <v>131</v>
      </c>
    </row>
    <row r="33" spans="1:26" s="11" customFormat="1" ht="18" thickTop="1" thickBot="1" x14ac:dyDescent="0.25">
      <c r="A33" s="11" t="s">
        <v>132</v>
      </c>
      <c r="B33" s="11" t="s">
        <v>133</v>
      </c>
      <c r="D33" s="12">
        <v>298179</v>
      </c>
      <c r="E33" s="11">
        <v>0.2</v>
      </c>
      <c r="F33" s="12">
        <v>1793</v>
      </c>
      <c r="G33" s="13">
        <v>3.7900000000000003E-2</v>
      </c>
      <c r="H33" s="24">
        <v>2.5781000000000001</v>
      </c>
      <c r="I33" s="11">
        <f t="shared" si="0"/>
        <v>7687.3527989999993</v>
      </c>
      <c r="J33" s="11">
        <v>514</v>
      </c>
      <c r="K33" s="11">
        <v>2050</v>
      </c>
      <c r="L33" s="11">
        <v>1800</v>
      </c>
      <c r="M33" s="11">
        <f t="shared" si="1"/>
        <v>257</v>
      </c>
      <c r="O33" s="11" t="s">
        <v>120</v>
      </c>
      <c r="Q33" s="11">
        <v>3000</v>
      </c>
      <c r="S33" s="11">
        <f t="shared" si="2"/>
        <v>7.2439709033835378</v>
      </c>
      <c r="T33" s="11">
        <f t="shared" si="7"/>
        <v>59638.378100000002</v>
      </c>
      <c r="U33" s="11">
        <f t="shared" si="3"/>
        <v>9040.7872800000005</v>
      </c>
      <c r="V33" s="11">
        <f t="shared" si="4"/>
        <v>12559.21272</v>
      </c>
      <c r="W33" s="11">
        <f t="shared" si="5"/>
        <v>12.12109756097561</v>
      </c>
      <c r="X33" s="11">
        <f t="shared" si="6"/>
        <v>0.21058944123096465</v>
      </c>
      <c r="Z33" s="11" t="s">
        <v>134</v>
      </c>
    </row>
    <row r="34" spans="1:26" s="8" customFormat="1" ht="18" thickTop="1" thickBot="1" x14ac:dyDescent="0.25">
      <c r="A34" s="8" t="s">
        <v>135</v>
      </c>
      <c r="B34" s="8" t="s">
        <v>136</v>
      </c>
      <c r="D34" s="9">
        <v>379298</v>
      </c>
      <c r="E34" s="8">
        <v>0.2</v>
      </c>
      <c r="F34" s="9">
        <v>2250</v>
      </c>
      <c r="G34" s="14">
        <v>3.7900000000000003E-2</v>
      </c>
      <c r="H34" s="24">
        <v>2.5781000000000001</v>
      </c>
      <c r="I34" s="11">
        <f t="shared" si="0"/>
        <v>9778.6817379999993</v>
      </c>
      <c r="J34" s="8">
        <v>767</v>
      </c>
      <c r="K34" s="8">
        <v>2250</v>
      </c>
      <c r="L34" s="8">
        <v>2250</v>
      </c>
      <c r="M34" s="8">
        <f t="shared" ref="M34:M65" si="8">K34-F34</f>
        <v>0</v>
      </c>
      <c r="O34" s="8" t="s">
        <v>137</v>
      </c>
      <c r="Q34" s="8">
        <v>3000</v>
      </c>
      <c r="S34" s="8">
        <f t="shared" ref="S34:S67" si="9">100*(12*K34-Q34)/D34</f>
        <v>6.3274786579417768</v>
      </c>
      <c r="T34" s="8">
        <f t="shared" si="7"/>
        <v>75862.178100000005</v>
      </c>
      <c r="U34" s="8">
        <f t="shared" ref="U34:U67" si="10">G34*(D34-D34*E34)</f>
        <v>11500.315360000002</v>
      </c>
      <c r="V34" s="8">
        <f t="shared" si="4"/>
        <v>12499.684639999998</v>
      </c>
      <c r="W34" s="8">
        <f t="shared" ref="W34:W65" si="11">D34/(12*K34)</f>
        <v>14.048074074074075</v>
      </c>
      <c r="X34" s="8">
        <f t="shared" si="6"/>
        <v>0.16476833322031914</v>
      </c>
      <c r="Z34" s="8" t="s">
        <v>138</v>
      </c>
    </row>
    <row r="35" spans="1:26" s="11" customFormat="1" ht="18" thickTop="1" thickBot="1" x14ac:dyDescent="0.25">
      <c r="A35" s="11" t="s">
        <v>139</v>
      </c>
      <c r="B35" s="11" t="s">
        <v>140</v>
      </c>
      <c r="D35" s="12">
        <v>369900</v>
      </c>
      <c r="E35" s="11">
        <v>0.2</v>
      </c>
      <c r="F35" s="12">
        <v>2094</v>
      </c>
      <c r="G35" s="13">
        <v>3.7900000000000003E-2</v>
      </c>
      <c r="H35" s="24">
        <v>2.5781000000000001</v>
      </c>
      <c r="I35" s="11">
        <f t="shared" si="0"/>
        <v>9536.3919000000005</v>
      </c>
      <c r="J35" s="11">
        <v>423</v>
      </c>
      <c r="K35" s="11">
        <v>2300</v>
      </c>
      <c r="L35" s="11">
        <v>1950</v>
      </c>
      <c r="M35" s="11">
        <f t="shared" si="8"/>
        <v>206</v>
      </c>
      <c r="O35" s="11" t="s">
        <v>141</v>
      </c>
      <c r="Q35" s="11">
        <v>3000</v>
      </c>
      <c r="S35" s="11">
        <f t="shared" si="9"/>
        <v>6.6504460665044602</v>
      </c>
      <c r="T35" s="11">
        <f t="shared" ref="T35:T67" si="12">D35*E35+H35</f>
        <v>73982.578099999999</v>
      </c>
      <c r="U35" s="11">
        <f t="shared" si="10"/>
        <v>11215.368</v>
      </c>
      <c r="V35" s="11">
        <f t="shared" si="4"/>
        <v>13384.632</v>
      </c>
      <c r="W35" s="11">
        <f t="shared" si="11"/>
        <v>13.402173913043478</v>
      </c>
      <c r="X35" s="11">
        <f t="shared" si="6"/>
        <v>0.18091599865455352</v>
      </c>
      <c r="Z35" s="11" t="s">
        <v>195</v>
      </c>
    </row>
    <row r="36" spans="1:26" s="11" customFormat="1" ht="18" thickTop="1" thickBot="1" x14ac:dyDescent="0.25">
      <c r="A36" s="11" t="s">
        <v>143</v>
      </c>
      <c r="B36" s="11" t="s">
        <v>142</v>
      </c>
      <c r="D36" s="12">
        <v>320000</v>
      </c>
      <c r="E36" s="11">
        <v>0.2</v>
      </c>
      <c r="F36" s="12">
        <v>1821</v>
      </c>
      <c r="G36" s="13">
        <v>3.7900000000000003E-2</v>
      </c>
      <c r="H36" s="24">
        <v>2.5781000000000001</v>
      </c>
      <c r="I36" s="11">
        <f t="shared" si="0"/>
        <v>8249.92</v>
      </c>
      <c r="J36" s="11">
        <v>533</v>
      </c>
      <c r="K36" s="11">
        <v>2100</v>
      </c>
      <c r="L36" s="11">
        <v>1900</v>
      </c>
      <c r="M36" s="11">
        <f t="shared" si="8"/>
        <v>279</v>
      </c>
      <c r="O36" s="11" t="s">
        <v>141</v>
      </c>
      <c r="Q36" s="11">
        <v>3000</v>
      </c>
      <c r="S36" s="11">
        <f t="shared" si="9"/>
        <v>6.9375</v>
      </c>
      <c r="T36" s="11">
        <f t="shared" si="12"/>
        <v>64002.578099999999</v>
      </c>
      <c r="U36" s="11">
        <f t="shared" si="10"/>
        <v>9702.4000000000015</v>
      </c>
      <c r="V36" s="11">
        <f t="shared" si="4"/>
        <v>12497.599999999999</v>
      </c>
      <c r="W36" s="11">
        <f t="shared" si="11"/>
        <v>12.698412698412698</v>
      </c>
      <c r="X36" s="11">
        <f t="shared" si="6"/>
        <v>0.19526713409065</v>
      </c>
      <c r="Z36" s="11" t="s">
        <v>194</v>
      </c>
    </row>
    <row r="37" spans="1:26" s="11" customFormat="1" ht="18" thickTop="1" thickBot="1" x14ac:dyDescent="0.25">
      <c r="A37" s="11" t="s">
        <v>144</v>
      </c>
      <c r="B37" s="11" t="s">
        <v>145</v>
      </c>
      <c r="D37" s="12">
        <v>250309</v>
      </c>
      <c r="E37" s="11">
        <v>0.2</v>
      </c>
      <c r="F37" s="12">
        <v>1487</v>
      </c>
      <c r="G37" s="13">
        <v>3.7900000000000003E-2</v>
      </c>
      <c r="H37" s="24">
        <v>2.5781000000000001</v>
      </c>
      <c r="I37" s="11">
        <f t="shared" si="0"/>
        <v>6453.2163289999999</v>
      </c>
      <c r="J37" s="11" t="s">
        <v>146</v>
      </c>
      <c r="K37" s="11">
        <v>1850</v>
      </c>
      <c r="L37" s="11">
        <v>1750</v>
      </c>
      <c r="M37" s="11">
        <f t="shared" si="8"/>
        <v>363</v>
      </c>
      <c r="O37" s="11" t="s">
        <v>148</v>
      </c>
      <c r="Q37" s="11">
        <v>3000</v>
      </c>
      <c r="S37" s="11">
        <f t="shared" si="9"/>
        <v>7.6705192382215586</v>
      </c>
      <c r="T37" s="11">
        <f t="shared" si="12"/>
        <v>50064.378100000002</v>
      </c>
      <c r="U37" s="11">
        <f t="shared" si="10"/>
        <v>7589.3688800000009</v>
      </c>
      <c r="V37" s="11">
        <f t="shared" si="4"/>
        <v>11610.631119999998</v>
      </c>
      <c r="W37" s="11">
        <f t="shared" si="11"/>
        <v>11.275180180180181</v>
      </c>
      <c r="X37" s="11">
        <f t="shared" si="6"/>
        <v>0.23191401872222592</v>
      </c>
      <c r="Z37" s="11" t="s">
        <v>147</v>
      </c>
    </row>
    <row r="38" spans="1:26" ht="18" thickTop="1" thickBot="1" x14ac:dyDescent="0.25">
      <c r="A38" t="s">
        <v>149</v>
      </c>
      <c r="B38" s="2" t="s">
        <v>150</v>
      </c>
      <c r="D38" s="1">
        <v>363595</v>
      </c>
      <c r="E38">
        <v>0.2</v>
      </c>
      <c r="F38" s="1">
        <v>2541</v>
      </c>
      <c r="G38" s="3">
        <v>3.7900000000000003E-2</v>
      </c>
      <c r="H38" s="24">
        <v>2.5781000000000001</v>
      </c>
      <c r="I38" s="11">
        <f t="shared" si="0"/>
        <v>9373.8426950000012</v>
      </c>
      <c r="J38" t="s">
        <v>151</v>
      </c>
      <c r="K38">
        <v>2300</v>
      </c>
      <c r="M38">
        <f t="shared" si="8"/>
        <v>-241</v>
      </c>
      <c r="O38" t="s">
        <v>101</v>
      </c>
      <c r="Q38">
        <v>3000</v>
      </c>
      <c r="S38">
        <f t="shared" si="9"/>
        <v>6.7657696062927162</v>
      </c>
      <c r="T38">
        <f t="shared" si="12"/>
        <v>72721.578099999999</v>
      </c>
      <c r="U38">
        <f t="shared" si="10"/>
        <v>11024.200400000002</v>
      </c>
      <c r="V38">
        <f t="shared" si="4"/>
        <v>13575.799599999998</v>
      </c>
      <c r="W38">
        <f t="shared" si="11"/>
        <v>13.173731884057972</v>
      </c>
      <c r="X38">
        <f t="shared" si="6"/>
        <v>0.18668186189980382</v>
      </c>
    </row>
    <row r="39" spans="1:26" s="11" customFormat="1" ht="18" thickTop="1" thickBot="1" x14ac:dyDescent="0.25">
      <c r="A39" s="11" t="s">
        <v>152</v>
      </c>
      <c r="B39" s="11" t="s">
        <v>153</v>
      </c>
      <c r="D39" s="12">
        <v>224000</v>
      </c>
      <c r="E39" s="11">
        <v>0.2</v>
      </c>
      <c r="F39" s="12">
        <v>1343</v>
      </c>
      <c r="G39" s="13">
        <v>3.7900000000000003E-2</v>
      </c>
      <c r="H39" s="24">
        <v>2.5781000000000001</v>
      </c>
      <c r="I39" s="11">
        <f t="shared" si="0"/>
        <v>5774.9440000000004</v>
      </c>
      <c r="J39" s="11" t="s">
        <v>154</v>
      </c>
      <c r="K39" s="11">
        <v>2200</v>
      </c>
      <c r="L39" s="11">
        <v>1650</v>
      </c>
      <c r="M39" s="11">
        <f t="shared" si="8"/>
        <v>857</v>
      </c>
      <c r="O39" s="11" t="s">
        <v>42</v>
      </c>
      <c r="Q39" s="11">
        <v>3000</v>
      </c>
      <c r="S39" s="11">
        <f t="shared" si="9"/>
        <v>10.446428571428571</v>
      </c>
      <c r="T39" s="11">
        <f t="shared" si="12"/>
        <v>44802.578099999999</v>
      </c>
      <c r="U39" s="11">
        <f t="shared" si="10"/>
        <v>6791.68</v>
      </c>
      <c r="V39" s="11">
        <f t="shared" si="4"/>
        <v>16608.32</v>
      </c>
      <c r="W39" s="11">
        <f t="shared" si="11"/>
        <v>8.4848484848484844</v>
      </c>
      <c r="X39" s="11">
        <f t="shared" si="6"/>
        <v>0.37070009593934505</v>
      </c>
      <c r="Z39" s="11" t="s">
        <v>155</v>
      </c>
    </row>
    <row r="40" spans="1:26" s="11" customFormat="1" ht="18" thickTop="1" thickBot="1" x14ac:dyDescent="0.25">
      <c r="A40" s="11" t="s">
        <v>156</v>
      </c>
      <c r="B40" s="11" t="s">
        <v>157</v>
      </c>
      <c r="D40" s="12">
        <v>290000</v>
      </c>
      <c r="E40" s="11">
        <v>0.2</v>
      </c>
      <c r="F40" s="12"/>
      <c r="G40" s="13">
        <v>3.7900000000000003E-2</v>
      </c>
      <c r="H40" s="24">
        <v>2.5781000000000001</v>
      </c>
      <c r="I40" s="11">
        <f t="shared" si="0"/>
        <v>7476.49</v>
      </c>
      <c r="J40" s="11">
        <v>878</v>
      </c>
      <c r="M40">
        <f t="shared" si="8"/>
        <v>0</v>
      </c>
      <c r="O40" s="11" t="s">
        <v>161</v>
      </c>
      <c r="Q40" s="11">
        <v>3000</v>
      </c>
      <c r="S40" s="11">
        <f t="shared" si="9"/>
        <v>-1.0344827586206897</v>
      </c>
      <c r="T40" s="11">
        <f t="shared" si="12"/>
        <v>58002.578099999999</v>
      </c>
      <c r="U40" s="11">
        <f t="shared" si="10"/>
        <v>8792.8000000000011</v>
      </c>
      <c r="V40" s="11">
        <f t="shared" si="4"/>
        <v>-11792.800000000001</v>
      </c>
      <c r="W40" s="11" t="e">
        <f t="shared" si="11"/>
        <v>#DIV/0!</v>
      </c>
      <c r="X40" s="11">
        <f t="shared" si="6"/>
        <v>-0.20331510057481395</v>
      </c>
      <c r="Z40" s="11" t="s">
        <v>158</v>
      </c>
    </row>
    <row r="41" spans="1:26" s="11" customFormat="1" ht="18" thickTop="1" thickBot="1" x14ac:dyDescent="0.25">
      <c r="A41" s="11" t="s">
        <v>159</v>
      </c>
      <c r="B41" s="11" t="s">
        <v>160</v>
      </c>
      <c r="D41" s="12">
        <v>326094</v>
      </c>
      <c r="E41" s="11">
        <v>0.2</v>
      </c>
      <c r="F41" s="12"/>
      <c r="G41" s="13">
        <v>3.7900000000000003E-2</v>
      </c>
      <c r="H41" s="24">
        <v>2.5781000000000001</v>
      </c>
      <c r="I41" s="11">
        <f t="shared" si="0"/>
        <v>8407.0294140000005</v>
      </c>
      <c r="J41" s="11">
        <v>745</v>
      </c>
      <c r="M41">
        <f t="shared" si="8"/>
        <v>0</v>
      </c>
      <c r="O41" s="11" t="s">
        <v>162</v>
      </c>
      <c r="Q41" s="11">
        <v>3000</v>
      </c>
      <c r="S41" s="11">
        <f t="shared" si="9"/>
        <v>-0.91998012842922594</v>
      </c>
      <c r="T41" s="11">
        <f t="shared" si="12"/>
        <v>65221.378100000002</v>
      </c>
      <c r="U41" s="11">
        <f t="shared" si="10"/>
        <v>9887.1700800000017</v>
      </c>
      <c r="V41" s="11">
        <f t="shared" si="4"/>
        <v>-12887.170080000002</v>
      </c>
      <c r="W41" s="11" t="e">
        <f t="shared" si="11"/>
        <v>#DIV/0!</v>
      </c>
      <c r="X41" s="11">
        <f t="shared" si="6"/>
        <v>-0.19759119563896491</v>
      </c>
      <c r="Z41" s="11" t="s">
        <v>158</v>
      </c>
    </row>
    <row r="42" spans="1:26" s="24" customFormat="1" ht="18" thickTop="1" thickBot="1" x14ac:dyDescent="0.25">
      <c r="A42" s="24" t="s">
        <v>163</v>
      </c>
      <c r="B42" s="24" t="s">
        <v>164</v>
      </c>
      <c r="D42" s="25">
        <v>287000</v>
      </c>
      <c r="E42" s="24">
        <v>0.2</v>
      </c>
      <c r="F42" s="25">
        <v>1955</v>
      </c>
      <c r="G42" s="26">
        <v>3.7900000000000003E-2</v>
      </c>
      <c r="H42" s="24">
        <v>2.5781000000000001</v>
      </c>
      <c r="I42" s="11">
        <f t="shared" si="0"/>
        <v>7399.1470000000008</v>
      </c>
      <c r="J42" s="24">
        <v>445</v>
      </c>
      <c r="K42" s="24">
        <v>2200</v>
      </c>
      <c r="L42" s="24">
        <v>1850</v>
      </c>
      <c r="M42" s="24">
        <f t="shared" si="8"/>
        <v>245</v>
      </c>
      <c r="O42" s="24" t="s">
        <v>72</v>
      </c>
      <c r="Q42" s="24">
        <v>3000</v>
      </c>
      <c r="S42" s="24">
        <f t="shared" si="9"/>
        <v>8.1533101045296164</v>
      </c>
      <c r="T42" s="24">
        <f t="shared" si="12"/>
        <v>57402.578099999999</v>
      </c>
      <c r="U42" s="24">
        <f t="shared" si="10"/>
        <v>8701.84</v>
      </c>
      <c r="V42" s="24">
        <f t="shared" si="4"/>
        <v>14698.16</v>
      </c>
      <c r="W42" s="24">
        <f t="shared" si="11"/>
        <v>10.871212121212121</v>
      </c>
      <c r="X42" s="24">
        <f t="shared" si="6"/>
        <v>0.25605400465454009</v>
      </c>
      <c r="Z42" s="24" t="s">
        <v>165</v>
      </c>
    </row>
    <row r="43" spans="1:26" s="21" customFormat="1" ht="18" thickTop="1" thickBot="1" x14ac:dyDescent="0.25">
      <c r="A43" s="21" t="s">
        <v>166</v>
      </c>
      <c r="B43" s="21" t="s">
        <v>167</v>
      </c>
      <c r="D43" s="22">
        <v>249990</v>
      </c>
      <c r="E43" s="21">
        <v>0.2</v>
      </c>
      <c r="F43" s="22">
        <v>1677</v>
      </c>
      <c r="G43" s="23">
        <v>3.7900000000000003E-2</v>
      </c>
      <c r="H43" s="21">
        <v>2.5781000000000001</v>
      </c>
      <c r="I43" s="11">
        <f t="shared" si="0"/>
        <v>6444.9921900000008</v>
      </c>
      <c r="J43" s="21">
        <v>445</v>
      </c>
      <c r="K43" s="21">
        <v>2100</v>
      </c>
      <c r="L43" s="21">
        <v>1650</v>
      </c>
      <c r="M43" s="21">
        <f t="shared" si="8"/>
        <v>423</v>
      </c>
      <c r="O43" s="21" t="s">
        <v>72</v>
      </c>
      <c r="Q43" s="21">
        <v>3000</v>
      </c>
      <c r="S43" s="21">
        <f t="shared" si="9"/>
        <v>8.8803552142085689</v>
      </c>
      <c r="T43" s="21">
        <f t="shared" si="12"/>
        <v>50000.578099999999</v>
      </c>
      <c r="U43" s="21">
        <f t="shared" si="10"/>
        <v>7579.6968000000006</v>
      </c>
      <c r="V43" s="21">
        <f t="shared" si="4"/>
        <v>14620.303199999998</v>
      </c>
      <c r="W43" s="21">
        <f t="shared" si="11"/>
        <v>9.920238095238096</v>
      </c>
      <c r="X43" s="21">
        <f t="shared" si="6"/>
        <v>0.29240268324017638</v>
      </c>
      <c r="Z43" s="21" t="s">
        <v>168</v>
      </c>
    </row>
    <row r="44" spans="1:26" s="8" customFormat="1" ht="18" thickTop="1" thickBot="1" x14ac:dyDescent="0.25">
      <c r="A44" s="8" t="s">
        <v>169</v>
      </c>
      <c r="B44" s="8" t="s">
        <v>170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11">
        <f t="shared" si="0"/>
        <v>10122960</v>
      </c>
      <c r="J44" s="8">
        <v>777</v>
      </c>
      <c r="K44" s="8">
        <v>2200</v>
      </c>
      <c r="M44" s="8">
        <f t="shared" si="8"/>
        <v>94</v>
      </c>
      <c r="O44" s="8" t="s">
        <v>171</v>
      </c>
      <c r="Q44" s="8">
        <v>3000</v>
      </c>
      <c r="S44" s="8">
        <f t="shared" si="9"/>
        <v>6.9347305531188503</v>
      </c>
      <c r="T44" s="8">
        <f t="shared" si="12"/>
        <v>70486.400000000009</v>
      </c>
      <c r="U44" s="8">
        <f t="shared" si="10"/>
        <v>10230.938239999999</v>
      </c>
      <c r="V44" s="8">
        <f t="shared" si="4"/>
        <v>13169.061760000001</v>
      </c>
      <c r="W44" s="8">
        <f t="shared" si="11"/>
        <v>12.781515151515151</v>
      </c>
      <c r="X44" s="8">
        <f t="shared" si="6"/>
        <v>0.18683124347391836</v>
      </c>
      <c r="Z44" s="8" t="s">
        <v>172</v>
      </c>
    </row>
    <row r="45" spans="1:26" s="11" customFormat="1" ht="18" thickTop="1" thickBot="1" x14ac:dyDescent="0.25">
      <c r="A45" s="11" t="s">
        <v>173</v>
      </c>
      <c r="B45" s="11" t="s">
        <v>174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f t="shared" si="0"/>
        <v>9899940</v>
      </c>
      <c r="J45" s="11">
        <v>668</v>
      </c>
      <c r="K45" s="11">
        <v>2200</v>
      </c>
      <c r="L45" s="11">
        <v>1895</v>
      </c>
      <c r="M45" s="11">
        <f t="shared" si="8"/>
        <v>321</v>
      </c>
      <c r="O45" s="11" t="s">
        <v>175</v>
      </c>
      <c r="Q45" s="11">
        <v>3000</v>
      </c>
      <c r="S45" s="11">
        <f t="shared" si="9"/>
        <v>7.0909520663761603</v>
      </c>
      <c r="T45" s="11">
        <f t="shared" si="12"/>
        <v>68999.600000000006</v>
      </c>
      <c r="U45" s="11">
        <f t="shared" si="10"/>
        <v>10005.539360000002</v>
      </c>
      <c r="V45" s="11">
        <f t="shared" si="4"/>
        <v>13394.460639999998</v>
      </c>
      <c r="W45" s="11">
        <f t="shared" si="11"/>
        <v>12.499924242424242</v>
      </c>
      <c r="X45" s="11">
        <f t="shared" si="6"/>
        <v>0.1941237433260482</v>
      </c>
    </row>
    <row r="46" spans="1:26" s="18" customFormat="1" ht="18" thickTop="1" thickBot="1" x14ac:dyDescent="0.25">
      <c r="A46" s="18" t="s">
        <v>177</v>
      </c>
      <c r="B46" s="27" t="s">
        <v>176</v>
      </c>
      <c r="D46" s="18">
        <v>357068</v>
      </c>
      <c r="E46" s="18">
        <v>0.2</v>
      </c>
      <c r="F46" s="18">
        <v>2076</v>
      </c>
      <c r="G46" s="18">
        <v>3.7900000000000003E-2</v>
      </c>
      <c r="H46" s="18">
        <v>3000</v>
      </c>
      <c r="I46" s="11">
        <f t="shared" si="0"/>
        <v>10712040</v>
      </c>
      <c r="J46" s="18">
        <v>777</v>
      </c>
      <c r="M46" s="18">
        <f t="shared" si="8"/>
        <v>-2076</v>
      </c>
      <c r="O46" s="18" t="s">
        <v>178</v>
      </c>
      <c r="Q46" s="18">
        <v>3000</v>
      </c>
      <c r="S46" s="18">
        <f t="shared" si="9"/>
        <v>-0.8401761009107509</v>
      </c>
      <c r="T46" s="18">
        <f t="shared" si="12"/>
        <v>74413.600000000006</v>
      </c>
      <c r="U46" s="18">
        <f t="shared" si="10"/>
        <v>10826.301760000002</v>
      </c>
      <c r="V46" s="18">
        <f t="shared" si="4"/>
        <v>-13826.301760000002</v>
      </c>
      <c r="W46" s="18" t="e">
        <f t="shared" si="11"/>
        <v>#DIV/0!</v>
      </c>
      <c r="X46" s="18">
        <f t="shared" si="6"/>
        <v>-0.1858034251803434</v>
      </c>
      <c r="Z46" s="18" t="s">
        <v>179</v>
      </c>
    </row>
    <row r="47" spans="1:26" ht="18" thickTop="1" thickBot="1" x14ac:dyDescent="0.25">
      <c r="A47" t="s">
        <v>180</v>
      </c>
      <c r="B47" s="2" t="s">
        <v>181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 s="11">
        <f t="shared" si="0"/>
        <v>8570430</v>
      </c>
      <c r="J47">
        <v>577</v>
      </c>
      <c r="K47">
        <v>2150</v>
      </c>
      <c r="L47">
        <v>1650</v>
      </c>
      <c r="M47">
        <f t="shared" si="8"/>
        <v>401</v>
      </c>
      <c r="O47" t="s">
        <v>182</v>
      </c>
      <c r="Q47">
        <v>3000</v>
      </c>
      <c r="S47">
        <f t="shared" si="9"/>
        <v>7.9809297783191742</v>
      </c>
      <c r="T47">
        <f t="shared" si="12"/>
        <v>60136.200000000004</v>
      </c>
      <c r="U47">
        <f t="shared" si="10"/>
        <v>8661.8479200000002</v>
      </c>
      <c r="V47">
        <f t="shared" si="4"/>
        <v>14138.15208</v>
      </c>
      <c r="W47">
        <f t="shared" si="11"/>
        <v>11.072906976744186</v>
      </c>
      <c r="X47">
        <f t="shared" si="6"/>
        <v>0.23510218603769442</v>
      </c>
      <c r="Z47" t="s">
        <v>183</v>
      </c>
    </row>
    <row r="48" spans="1:26" s="24" customFormat="1" ht="18" thickTop="1" thickBot="1" x14ac:dyDescent="0.25">
      <c r="A48" s="24" t="s">
        <v>185</v>
      </c>
      <c r="B48" s="24" t="s">
        <v>184</v>
      </c>
      <c r="D48" s="25">
        <v>374999</v>
      </c>
      <c r="E48" s="24">
        <v>0.2</v>
      </c>
      <c r="F48" s="25">
        <v>2622</v>
      </c>
      <c r="G48" s="26">
        <v>3.7900000000000003E-2</v>
      </c>
      <c r="H48" s="24">
        <v>2.5619999999999998</v>
      </c>
      <c r="I48" s="11">
        <f t="shared" si="0"/>
        <v>9607.4743799999997</v>
      </c>
      <c r="J48" s="24">
        <v>745</v>
      </c>
      <c r="K48" s="24">
        <v>2350</v>
      </c>
      <c r="L48" s="24">
        <v>1950</v>
      </c>
      <c r="M48" s="24">
        <f t="shared" si="8"/>
        <v>-272</v>
      </c>
      <c r="O48" s="24" t="s">
        <v>162</v>
      </c>
      <c r="Q48" s="24">
        <v>3000</v>
      </c>
      <c r="S48" s="24">
        <f t="shared" si="9"/>
        <v>6.7200179200477868</v>
      </c>
      <c r="T48" s="24">
        <f t="shared" si="12"/>
        <v>75002.362000000008</v>
      </c>
      <c r="U48" s="24">
        <f t="shared" si="10"/>
        <v>11369.969680000002</v>
      </c>
      <c r="V48" s="24">
        <f t="shared" si="4"/>
        <v>13830.030319999998</v>
      </c>
      <c r="W48" s="24">
        <f t="shared" si="11"/>
        <v>13.297836879432625</v>
      </c>
      <c r="X48" s="24">
        <f t="shared" si="6"/>
        <v>0.18439459706615635</v>
      </c>
      <c r="Z48" s="24" t="s">
        <v>186</v>
      </c>
    </row>
    <row r="49" spans="1:26" s="11" customFormat="1" ht="18" thickTop="1" thickBot="1" x14ac:dyDescent="0.25">
      <c r="A49" s="11" t="s">
        <v>187</v>
      </c>
      <c r="B49" s="11" t="s">
        <v>188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f t="shared" si="0"/>
        <v>9898500</v>
      </c>
      <c r="J49" s="11">
        <v>745</v>
      </c>
      <c r="K49" s="11">
        <v>2200</v>
      </c>
      <c r="L49" s="11">
        <v>2000</v>
      </c>
      <c r="M49" s="11">
        <f t="shared" si="8"/>
        <v>322</v>
      </c>
      <c r="O49" s="11" t="s">
        <v>162</v>
      </c>
      <c r="Q49" s="11">
        <v>3000</v>
      </c>
      <c r="S49" s="11">
        <f t="shared" si="9"/>
        <v>7.0919836338839222</v>
      </c>
      <c r="T49" s="11">
        <f t="shared" si="12"/>
        <v>68990</v>
      </c>
      <c r="U49" s="11">
        <f t="shared" si="10"/>
        <v>10004.084000000001</v>
      </c>
      <c r="V49" s="11">
        <f t="shared" si="4"/>
        <v>13395.915999999999</v>
      </c>
      <c r="W49" s="11">
        <f t="shared" si="11"/>
        <v>12.498106060606061</v>
      </c>
      <c r="X49" s="11">
        <f t="shared" si="6"/>
        <v>0.19417185099289752</v>
      </c>
      <c r="Z49" s="11" t="s">
        <v>189</v>
      </c>
    </row>
    <row r="50" spans="1:26" s="18" customFormat="1" ht="18" thickTop="1" thickBot="1" x14ac:dyDescent="0.25">
      <c r="A50" s="18" t="s">
        <v>192</v>
      </c>
      <c r="B50" s="18" t="s">
        <v>190</v>
      </c>
      <c r="D50" s="18">
        <v>272789</v>
      </c>
      <c r="E50" s="18">
        <v>0.2</v>
      </c>
      <c r="F50" s="18">
        <v>1611</v>
      </c>
      <c r="G50" s="18">
        <v>3.7900000000000003E-2</v>
      </c>
      <c r="H50" s="18">
        <v>3000</v>
      </c>
      <c r="I50" s="11">
        <f t="shared" si="0"/>
        <v>8183670</v>
      </c>
      <c r="J50" s="18">
        <v>777</v>
      </c>
      <c r="K50" s="18">
        <v>2250</v>
      </c>
      <c r="M50" s="18">
        <f t="shared" si="8"/>
        <v>639</v>
      </c>
      <c r="O50" s="18" t="s">
        <v>191</v>
      </c>
      <c r="Q50" s="18">
        <v>3000</v>
      </c>
      <c r="S50" s="18">
        <f t="shared" si="9"/>
        <v>8.7980087173603039</v>
      </c>
      <c r="T50" s="18">
        <f t="shared" si="12"/>
        <v>57557.8</v>
      </c>
      <c r="U50" s="18">
        <f t="shared" si="10"/>
        <v>8270.962480000002</v>
      </c>
      <c r="V50" s="18">
        <f t="shared" si="4"/>
        <v>15729.037519999998</v>
      </c>
      <c r="W50" s="18">
        <f t="shared" si="11"/>
        <v>10.103296296296296</v>
      </c>
      <c r="X50" s="18">
        <f t="shared" si="6"/>
        <v>0.27327377905340366</v>
      </c>
      <c r="Z50" s="18" t="s">
        <v>193</v>
      </c>
    </row>
    <row r="51" spans="1:26" s="8" customFormat="1" ht="18" thickTop="1" thickBot="1" x14ac:dyDescent="0.25">
      <c r="A51" s="8" t="s">
        <v>196</v>
      </c>
      <c r="C51" s="8" t="s">
        <v>197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11">
        <f t="shared" si="0"/>
        <v>6597000</v>
      </c>
      <c r="J51" s="8">
        <v>434</v>
      </c>
      <c r="K51" s="8">
        <v>1650</v>
      </c>
      <c r="M51" s="8">
        <f t="shared" si="8"/>
        <v>192</v>
      </c>
      <c r="O51" s="8" t="s">
        <v>72</v>
      </c>
      <c r="Q51" s="8">
        <v>3000</v>
      </c>
      <c r="S51" s="8">
        <f t="shared" si="9"/>
        <v>7.6398362892223739</v>
      </c>
      <c r="T51" s="8">
        <f t="shared" si="12"/>
        <v>46980</v>
      </c>
      <c r="U51" s="8">
        <f t="shared" si="10"/>
        <v>6667.3680000000004</v>
      </c>
      <c r="V51" s="8">
        <f t="shared" si="4"/>
        <v>10132.632</v>
      </c>
      <c r="W51" s="8">
        <f t="shared" si="11"/>
        <v>11.106060606060606</v>
      </c>
      <c r="X51" s="8">
        <f t="shared" si="6"/>
        <v>0.21567969348659002</v>
      </c>
      <c r="Z51" s="8" t="s">
        <v>198</v>
      </c>
    </row>
    <row r="52" spans="1:26" s="11" customFormat="1" ht="18" thickTop="1" thickBot="1" x14ac:dyDescent="0.25">
      <c r="A52" s="11" t="s">
        <v>199</v>
      </c>
      <c r="C52" s="11" t="s">
        <v>200</v>
      </c>
      <c r="D52" s="11">
        <v>215990</v>
      </c>
      <c r="E52" s="11">
        <v>0.2</v>
      </c>
      <c r="F52" s="11">
        <v>1327</v>
      </c>
      <c r="G52" s="11">
        <v>3.7900000000000003E-2</v>
      </c>
      <c r="H52" s="11">
        <v>3000</v>
      </c>
      <c r="I52" s="11">
        <f t="shared" si="0"/>
        <v>6479700</v>
      </c>
      <c r="J52" s="11">
        <v>534</v>
      </c>
      <c r="K52" s="11">
        <v>1650</v>
      </c>
      <c r="M52" s="11">
        <f t="shared" si="8"/>
        <v>323</v>
      </c>
      <c r="O52" s="11" t="s">
        <v>72</v>
      </c>
      <c r="Q52" s="11">
        <v>3000</v>
      </c>
      <c r="S52" s="11">
        <f t="shared" si="9"/>
        <v>7.7781378767535534</v>
      </c>
      <c r="T52" s="11">
        <f t="shared" si="12"/>
        <v>46198</v>
      </c>
      <c r="U52" s="11">
        <f t="shared" si="10"/>
        <v>6548.8168000000005</v>
      </c>
      <c r="V52" s="11">
        <f t="shared" si="4"/>
        <v>10251.183199999999</v>
      </c>
      <c r="W52" s="11">
        <f t="shared" si="11"/>
        <v>10.908585858585859</v>
      </c>
      <c r="X52" s="11">
        <f t="shared" si="6"/>
        <v>0.22189668816831895</v>
      </c>
      <c r="Z52" s="11" t="s">
        <v>201</v>
      </c>
    </row>
    <row r="53" spans="1:26" s="11" customFormat="1" ht="18" thickTop="1" thickBot="1" x14ac:dyDescent="0.25">
      <c r="A53" s="11" t="s">
        <v>202</v>
      </c>
      <c r="C53" s="11" t="s">
        <v>203</v>
      </c>
      <c r="D53" s="12">
        <v>234900</v>
      </c>
      <c r="E53" s="11">
        <v>0.2</v>
      </c>
      <c r="F53" s="11">
        <v>1608</v>
      </c>
      <c r="G53" s="11">
        <v>3.7900000000000003E-2</v>
      </c>
      <c r="H53" s="11">
        <v>3000</v>
      </c>
      <c r="I53" s="11">
        <f t="shared" si="0"/>
        <v>7047000</v>
      </c>
      <c r="J53" s="11">
        <v>645</v>
      </c>
      <c r="K53" s="11">
        <v>1650</v>
      </c>
      <c r="M53" s="11">
        <f t="shared" si="8"/>
        <v>42</v>
      </c>
      <c r="O53" s="11" t="s">
        <v>191</v>
      </c>
      <c r="Q53" s="11">
        <v>3000</v>
      </c>
      <c r="S53" s="11">
        <f t="shared" si="9"/>
        <v>7.1519795657726695</v>
      </c>
      <c r="T53" s="11">
        <f t="shared" si="12"/>
        <v>49980</v>
      </c>
      <c r="U53" s="11">
        <f t="shared" si="10"/>
        <v>7122.1680000000006</v>
      </c>
      <c r="V53" s="11">
        <f t="shared" si="4"/>
        <v>9677.8319999999985</v>
      </c>
      <c r="W53" s="11">
        <f t="shared" si="11"/>
        <v>11.863636363636363</v>
      </c>
      <c r="X53" s="11">
        <f t="shared" si="6"/>
        <v>0.19363409363745496</v>
      </c>
      <c r="Z53" s="11" t="s">
        <v>204</v>
      </c>
    </row>
    <row r="54" spans="1:26" s="11" customFormat="1" ht="18" thickTop="1" thickBot="1" x14ac:dyDescent="0.25">
      <c r="A54" s="11" t="s">
        <v>205</v>
      </c>
      <c r="C54" s="11" t="s">
        <v>206</v>
      </c>
      <c r="D54" s="12">
        <v>243900</v>
      </c>
      <c r="E54" s="11">
        <v>0.2</v>
      </c>
      <c r="F54" s="11">
        <v>1630</v>
      </c>
      <c r="G54" s="11">
        <v>3.7900000000000003E-2</v>
      </c>
      <c r="H54" s="11">
        <v>3000</v>
      </c>
      <c r="I54" s="11">
        <f t="shared" si="0"/>
        <v>7317000</v>
      </c>
      <c r="J54" s="11">
        <v>445</v>
      </c>
      <c r="K54" s="11">
        <v>1700</v>
      </c>
      <c r="M54" s="11">
        <f t="shared" si="8"/>
        <v>70</v>
      </c>
      <c r="O54" s="11" t="s">
        <v>72</v>
      </c>
      <c r="Q54" s="11">
        <v>3000</v>
      </c>
      <c r="S54" s="11">
        <f t="shared" si="9"/>
        <v>7.1340713407134073</v>
      </c>
      <c r="T54" s="11">
        <f t="shared" si="12"/>
        <v>51780</v>
      </c>
      <c r="U54" s="11">
        <f t="shared" si="10"/>
        <v>7395.0480000000007</v>
      </c>
      <c r="V54" s="11">
        <f t="shared" si="4"/>
        <v>10004.951999999999</v>
      </c>
      <c r="W54" s="11">
        <f t="shared" si="11"/>
        <v>11.955882352941176</v>
      </c>
      <c r="X54" s="11">
        <f t="shared" si="6"/>
        <v>0.19322039397450752</v>
      </c>
    </row>
    <row r="55" spans="1:26" s="11" customFormat="1" ht="18" thickTop="1" thickBot="1" x14ac:dyDescent="0.25">
      <c r="A55" s="11" t="s">
        <v>207</v>
      </c>
      <c r="C55" s="11" t="s">
        <v>208</v>
      </c>
      <c r="D55" s="12">
        <v>229750</v>
      </c>
      <c r="E55" s="11">
        <v>0.2</v>
      </c>
      <c r="F55" s="11">
        <v>1607</v>
      </c>
      <c r="G55" s="11">
        <v>3.7900000000000003E-2</v>
      </c>
      <c r="H55" s="11">
        <v>3000</v>
      </c>
      <c r="I55" s="11">
        <f t="shared" si="0"/>
        <v>6892500</v>
      </c>
      <c r="J55" s="11">
        <v>645</v>
      </c>
      <c r="K55" s="11">
        <v>1850</v>
      </c>
      <c r="M55" s="11">
        <f t="shared" si="8"/>
        <v>243</v>
      </c>
      <c r="O55" s="11" t="s">
        <v>191</v>
      </c>
      <c r="Q55" s="11">
        <v>3000</v>
      </c>
      <c r="S55" s="11">
        <f t="shared" si="9"/>
        <v>8.3569096844396089</v>
      </c>
      <c r="T55" s="11">
        <f t="shared" si="12"/>
        <v>48950</v>
      </c>
      <c r="U55" s="11">
        <f t="shared" si="10"/>
        <v>6966.02</v>
      </c>
      <c r="V55" s="11">
        <f t="shared" si="4"/>
        <v>12233.98</v>
      </c>
      <c r="W55" s="11">
        <f t="shared" si="11"/>
        <v>10.349099099099099</v>
      </c>
      <c r="X55" s="11">
        <f t="shared" si="6"/>
        <v>0.24992808988764045</v>
      </c>
      <c r="Z55" s="11" t="s">
        <v>209</v>
      </c>
    </row>
    <row r="56" spans="1:26" ht="18" thickTop="1" thickBot="1" x14ac:dyDescent="0.25">
      <c r="A56" t="s">
        <v>210</v>
      </c>
      <c r="C56" s="2" t="s">
        <v>211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 s="11">
        <f t="shared" si="0"/>
        <v>11370000</v>
      </c>
      <c r="J56">
        <v>545</v>
      </c>
      <c r="K56">
        <v>2200</v>
      </c>
      <c r="M56">
        <f t="shared" si="8"/>
        <v>-592</v>
      </c>
      <c r="O56" t="s">
        <v>120</v>
      </c>
      <c r="Q56">
        <v>3000</v>
      </c>
      <c r="S56">
        <f t="shared" si="9"/>
        <v>6.1741424802110814</v>
      </c>
      <c r="T56">
        <f t="shared" si="12"/>
        <v>78800</v>
      </c>
      <c r="U56">
        <f t="shared" si="10"/>
        <v>11491.28</v>
      </c>
      <c r="V56">
        <f t="shared" si="4"/>
        <v>11908.72</v>
      </c>
      <c r="W56">
        <f t="shared" si="11"/>
        <v>14.356060606060606</v>
      </c>
      <c r="X56">
        <f t="shared" si="6"/>
        <v>0.15112588832487309</v>
      </c>
      <c r="Z56" t="s">
        <v>235</v>
      </c>
    </row>
    <row r="57" spans="1:26" s="24" customFormat="1" ht="18" thickTop="1" thickBot="1" x14ac:dyDescent="0.25">
      <c r="A57" s="24" t="s">
        <v>212</v>
      </c>
      <c r="C57" s="24" t="s">
        <v>213</v>
      </c>
      <c r="D57" s="25">
        <v>264000</v>
      </c>
      <c r="E57" s="24">
        <v>0.2</v>
      </c>
      <c r="F57" s="24">
        <v>1842</v>
      </c>
      <c r="G57" s="24">
        <v>3.7900000000000003E-2</v>
      </c>
      <c r="H57" s="24">
        <v>2.5619999999999998</v>
      </c>
      <c r="I57" s="11">
        <f t="shared" si="0"/>
        <v>6763.68</v>
      </c>
      <c r="J57" s="24">
        <v>445</v>
      </c>
      <c r="K57" s="24">
        <v>2200</v>
      </c>
      <c r="M57" s="24">
        <f t="shared" si="8"/>
        <v>358</v>
      </c>
      <c r="O57" s="24" t="s">
        <v>72</v>
      </c>
      <c r="Q57" s="24">
        <v>3000</v>
      </c>
      <c r="S57" s="24">
        <f t="shared" si="9"/>
        <v>8.8636363636363633</v>
      </c>
      <c r="T57" s="24">
        <f t="shared" si="12"/>
        <v>52802.561999999998</v>
      </c>
      <c r="U57" s="24">
        <f t="shared" si="10"/>
        <v>8004.4800000000005</v>
      </c>
      <c r="V57" s="24">
        <f t="shared" si="4"/>
        <v>15395.52</v>
      </c>
      <c r="W57" s="24">
        <f t="shared" si="11"/>
        <v>10</v>
      </c>
      <c r="X57" s="24">
        <f t="shared" si="6"/>
        <v>0.29156767052325988</v>
      </c>
      <c r="Z57" s="24" t="s">
        <v>214</v>
      </c>
    </row>
    <row r="58" spans="1:26" s="8" customFormat="1" ht="18" thickTop="1" thickBot="1" x14ac:dyDescent="0.25">
      <c r="A58" s="8" t="s">
        <v>237</v>
      </c>
      <c r="C58" s="8" t="s">
        <v>238</v>
      </c>
      <c r="D58" s="8">
        <v>218500</v>
      </c>
      <c r="E58" s="8">
        <v>0.2</v>
      </c>
      <c r="F58" s="16">
        <v>1447</v>
      </c>
      <c r="G58" s="8">
        <v>3.7900000000000003E-2</v>
      </c>
      <c r="H58" s="8">
        <v>3000</v>
      </c>
      <c r="I58" s="11">
        <f t="shared" si="0"/>
        <v>6555000</v>
      </c>
      <c r="J58" s="16">
        <v>556</v>
      </c>
      <c r="K58" s="16">
        <v>1550</v>
      </c>
      <c r="M58" s="8">
        <f t="shared" si="8"/>
        <v>103</v>
      </c>
      <c r="O58" s="16" t="s">
        <v>72</v>
      </c>
      <c r="Q58" s="8">
        <v>3000</v>
      </c>
      <c r="S58" s="8">
        <f t="shared" si="9"/>
        <v>7.139588100686499</v>
      </c>
      <c r="T58" s="8">
        <f t="shared" si="12"/>
        <v>46700</v>
      </c>
      <c r="U58" s="8">
        <f t="shared" si="10"/>
        <v>6624.920000000001</v>
      </c>
      <c r="V58" s="8">
        <f t="shared" si="4"/>
        <v>8975.0799999999981</v>
      </c>
      <c r="W58" s="8">
        <f t="shared" si="11"/>
        <v>11.74731182795699</v>
      </c>
      <c r="X58" s="8">
        <f t="shared" si="6"/>
        <v>0.19218586723768732</v>
      </c>
      <c r="Z58" s="8" t="s">
        <v>239</v>
      </c>
    </row>
    <row r="59" spans="1:26" s="8" customFormat="1" ht="18" thickTop="1" thickBot="1" x14ac:dyDescent="0.25">
      <c r="A59" s="8" t="s">
        <v>241</v>
      </c>
      <c r="C59" s="8" t="s">
        <v>240</v>
      </c>
      <c r="D59" s="9">
        <v>270000</v>
      </c>
      <c r="E59" s="8">
        <v>0.2</v>
      </c>
      <c r="F59" s="8">
        <v>1690</v>
      </c>
      <c r="G59" s="8">
        <v>3.7900000000000003E-2</v>
      </c>
      <c r="H59" s="8">
        <v>3000</v>
      </c>
      <c r="I59" s="11">
        <f t="shared" si="0"/>
        <v>8100000</v>
      </c>
      <c r="J59" s="8">
        <v>476</v>
      </c>
      <c r="K59" s="8">
        <v>2050</v>
      </c>
      <c r="M59" s="8">
        <f t="shared" si="8"/>
        <v>360</v>
      </c>
      <c r="O59" s="8" t="s">
        <v>242</v>
      </c>
      <c r="Q59" s="8">
        <v>3000</v>
      </c>
      <c r="S59" s="8">
        <f t="shared" si="9"/>
        <v>8</v>
      </c>
      <c r="T59" s="8">
        <f t="shared" si="12"/>
        <v>57000</v>
      </c>
      <c r="U59" s="8">
        <f t="shared" si="10"/>
        <v>8186.4000000000005</v>
      </c>
      <c r="V59" s="8">
        <f t="shared" si="4"/>
        <v>13413.599999999999</v>
      </c>
      <c r="W59" s="8">
        <f t="shared" si="11"/>
        <v>10.975609756097562</v>
      </c>
      <c r="X59" s="8">
        <f t="shared" si="6"/>
        <v>0.23532631578947366</v>
      </c>
      <c r="Z59" s="8" t="s">
        <v>243</v>
      </c>
    </row>
    <row r="60" spans="1:26" s="8" customFormat="1" ht="18" thickTop="1" thickBot="1" x14ac:dyDescent="0.25">
      <c r="A60" s="8" t="s">
        <v>245</v>
      </c>
      <c r="C60" s="8" t="s">
        <v>244</v>
      </c>
      <c r="D60" s="9">
        <v>279900</v>
      </c>
      <c r="E60" s="8">
        <v>0.2</v>
      </c>
      <c r="F60" s="9">
        <v>1779</v>
      </c>
      <c r="G60" s="8">
        <v>3.7900000000000003E-2</v>
      </c>
      <c r="H60" s="8">
        <v>3000</v>
      </c>
      <c r="I60" s="11">
        <f t="shared" si="0"/>
        <v>8397000</v>
      </c>
      <c r="J60" s="8">
        <v>1779</v>
      </c>
      <c r="K60" s="8">
        <v>2100</v>
      </c>
      <c r="M60" s="8">
        <f t="shared" si="8"/>
        <v>321</v>
      </c>
      <c r="O60" s="8" t="s">
        <v>242</v>
      </c>
      <c r="Q60" s="8">
        <v>3000</v>
      </c>
      <c r="S60" s="8">
        <f t="shared" si="9"/>
        <v>7.931404072883173</v>
      </c>
      <c r="T60" s="8">
        <f t="shared" si="12"/>
        <v>58980</v>
      </c>
      <c r="U60" s="8">
        <f t="shared" si="10"/>
        <v>8486.5680000000011</v>
      </c>
      <c r="V60" s="8">
        <f t="shared" si="4"/>
        <v>13713.431999999999</v>
      </c>
      <c r="W60" s="8">
        <f t="shared" si="11"/>
        <v>11.107142857142858</v>
      </c>
      <c r="X60" s="8">
        <f t="shared" si="6"/>
        <v>0.23250986775178026</v>
      </c>
    </row>
    <row r="61" spans="1:26" s="18" customFormat="1" ht="18" thickTop="1" thickBot="1" x14ac:dyDescent="0.25">
      <c r="A61" s="17" t="s">
        <v>247</v>
      </c>
      <c r="C61" s="28" t="s">
        <v>246</v>
      </c>
      <c r="D61" s="18">
        <v>318990</v>
      </c>
      <c r="E61" s="18">
        <v>0.2</v>
      </c>
      <c r="F61" s="18">
        <v>2037</v>
      </c>
      <c r="G61" s="18">
        <v>3.7900000000000003E-2</v>
      </c>
      <c r="H61" s="18">
        <v>3000</v>
      </c>
      <c r="I61" s="11">
        <f t="shared" si="0"/>
        <v>9569700</v>
      </c>
      <c r="J61" s="18">
        <v>577</v>
      </c>
      <c r="K61" s="18">
        <v>2150</v>
      </c>
      <c r="M61" s="18">
        <f t="shared" si="8"/>
        <v>113</v>
      </c>
      <c r="O61" s="18" t="s">
        <v>248</v>
      </c>
      <c r="Q61" s="18">
        <v>3000</v>
      </c>
      <c r="S61" s="18">
        <f t="shared" si="9"/>
        <v>7.1475594846233426</v>
      </c>
      <c r="T61" s="18">
        <f t="shared" si="12"/>
        <v>66798</v>
      </c>
      <c r="U61" s="18">
        <f t="shared" si="10"/>
        <v>9671.7768000000015</v>
      </c>
      <c r="V61" s="18">
        <f t="shared" si="4"/>
        <v>13128.223199999999</v>
      </c>
      <c r="W61" s="18">
        <f t="shared" si="11"/>
        <v>12.363953488372093</v>
      </c>
      <c r="X61" s="18">
        <f t="shared" si="6"/>
        <v>0.1965361717416689</v>
      </c>
    </row>
    <row r="62" spans="1:26" s="8" customFormat="1" ht="18" thickTop="1" thickBot="1" x14ac:dyDescent="0.25">
      <c r="A62" s="8" t="s">
        <v>249</v>
      </c>
      <c r="C62" s="8" t="s">
        <v>250</v>
      </c>
      <c r="D62" s="9">
        <v>349900</v>
      </c>
      <c r="E62" s="8">
        <v>0.2</v>
      </c>
      <c r="F62" s="8">
        <v>2021</v>
      </c>
      <c r="G62" s="8">
        <v>3.7900000000000003E-2</v>
      </c>
      <c r="H62" s="8">
        <v>3000</v>
      </c>
      <c r="I62" s="11">
        <f t="shared" si="0"/>
        <v>10497000</v>
      </c>
      <c r="J62" s="8">
        <v>514</v>
      </c>
      <c r="K62" s="8">
        <v>2200</v>
      </c>
      <c r="M62" s="8">
        <f t="shared" si="8"/>
        <v>179</v>
      </c>
      <c r="O62" s="8" t="s">
        <v>251</v>
      </c>
      <c r="Q62" s="8">
        <v>3000</v>
      </c>
      <c r="S62" s="8">
        <f t="shared" si="9"/>
        <v>6.6876250357244924</v>
      </c>
      <c r="T62" s="8">
        <f t="shared" si="12"/>
        <v>72980</v>
      </c>
      <c r="U62" s="8">
        <f t="shared" si="10"/>
        <v>10608.968000000001</v>
      </c>
      <c r="V62" s="8">
        <f t="shared" si="4"/>
        <v>12791.031999999999</v>
      </c>
      <c r="W62" s="8">
        <f t="shared" si="11"/>
        <v>13.253787878787879</v>
      </c>
      <c r="X62" s="8">
        <f t="shared" si="6"/>
        <v>0.17526763496848449</v>
      </c>
    </row>
    <row r="63" spans="1:26" s="8" customFormat="1" ht="16.75" thickTop="1" thickBot="1" x14ac:dyDescent="0.35">
      <c r="A63" s="8" t="s">
        <v>252</v>
      </c>
      <c r="C63" s="8" t="s">
        <v>253</v>
      </c>
      <c r="D63" s="9">
        <v>269900</v>
      </c>
      <c r="E63" s="8">
        <v>0.2</v>
      </c>
      <c r="F63" s="8">
        <v>1610</v>
      </c>
      <c r="G63" s="8">
        <v>3.7900000000000003E-2</v>
      </c>
      <c r="H63" s="8">
        <v>3000</v>
      </c>
      <c r="I63" s="11">
        <f t="shared" si="0"/>
        <v>8097000</v>
      </c>
      <c r="J63" s="8">
        <v>877</v>
      </c>
      <c r="K63" s="8">
        <v>1650</v>
      </c>
      <c r="M63" s="8">
        <f t="shared" si="8"/>
        <v>40</v>
      </c>
      <c r="O63" s="8" t="s">
        <v>116</v>
      </c>
      <c r="Q63" s="8">
        <v>3000</v>
      </c>
      <c r="S63" s="8">
        <f t="shared" si="9"/>
        <v>6.2245276028158578</v>
      </c>
      <c r="T63" s="8">
        <f t="shared" si="12"/>
        <v>56980</v>
      </c>
      <c r="U63" s="8">
        <f t="shared" si="10"/>
        <v>8183.3680000000004</v>
      </c>
      <c r="V63" s="8">
        <f t="shared" si="4"/>
        <v>8616.6319999999996</v>
      </c>
      <c r="W63" s="8">
        <f t="shared" si="11"/>
        <v>13.631313131313131</v>
      </c>
      <c r="X63" s="8">
        <f t="shared" si="6"/>
        <v>0.15122204282204282</v>
      </c>
      <c r="Z63" s="8" t="s">
        <v>239</v>
      </c>
    </row>
    <row r="64" spans="1:26" s="8" customFormat="1" ht="16.75" thickTop="1" thickBot="1" x14ac:dyDescent="0.35">
      <c r="A64" s="8" t="s">
        <v>254</v>
      </c>
      <c r="C64" s="8" t="s">
        <v>255</v>
      </c>
      <c r="D64" s="9">
        <v>274900</v>
      </c>
      <c r="E64" s="8">
        <v>0.2</v>
      </c>
      <c r="F64" s="8">
        <v>1725</v>
      </c>
      <c r="G64" s="8">
        <v>3.7900000000000003E-2</v>
      </c>
      <c r="H64" s="8">
        <v>3000</v>
      </c>
      <c r="I64" s="11">
        <f t="shared" si="0"/>
        <v>8247000</v>
      </c>
      <c r="J64" s="8">
        <v>877</v>
      </c>
      <c r="K64" s="8">
        <v>1700</v>
      </c>
      <c r="M64" s="8">
        <f t="shared" si="8"/>
        <v>-25</v>
      </c>
      <c r="O64" s="8" t="s">
        <v>116</v>
      </c>
      <c r="Q64" s="8">
        <v>3000</v>
      </c>
      <c r="S64" s="8">
        <f t="shared" si="9"/>
        <v>6.3295743906875224</v>
      </c>
      <c r="T64" s="8">
        <f t="shared" si="12"/>
        <v>57980</v>
      </c>
      <c r="U64" s="8">
        <f t="shared" si="10"/>
        <v>8334.9680000000008</v>
      </c>
      <c r="V64" s="8">
        <f t="shared" si="4"/>
        <v>9065.0319999999992</v>
      </c>
      <c r="W64" s="8">
        <f t="shared" si="11"/>
        <v>13.475490196078431</v>
      </c>
      <c r="X64" s="8">
        <f t="shared" si="6"/>
        <v>0.15634756812694031</v>
      </c>
    </row>
    <row r="65" spans="1:26" s="8" customFormat="1" ht="18" thickTop="1" thickBot="1" x14ac:dyDescent="0.25">
      <c r="A65" s="8" t="s">
        <v>257</v>
      </c>
      <c r="C65" s="8" t="s">
        <v>256</v>
      </c>
      <c r="D65" s="9">
        <v>264473</v>
      </c>
      <c r="E65" s="8">
        <v>0.2</v>
      </c>
      <c r="F65" s="8">
        <v>1740</v>
      </c>
      <c r="G65" s="8">
        <v>3.7900000000000003E-2</v>
      </c>
      <c r="H65" s="8">
        <v>3000</v>
      </c>
      <c r="I65" s="11">
        <f t="shared" si="0"/>
        <v>7934190</v>
      </c>
      <c r="J65" s="8">
        <v>877</v>
      </c>
      <c r="K65" s="8">
        <v>1700</v>
      </c>
      <c r="M65" s="8">
        <f t="shared" si="8"/>
        <v>-40</v>
      </c>
      <c r="O65" s="8" t="s">
        <v>116</v>
      </c>
      <c r="Q65" s="8">
        <v>3000</v>
      </c>
      <c r="S65" s="8">
        <f t="shared" si="9"/>
        <v>6.5791214982247714</v>
      </c>
      <c r="T65" s="8">
        <f t="shared" si="12"/>
        <v>55894.600000000006</v>
      </c>
      <c r="U65" s="8">
        <f t="shared" si="10"/>
        <v>8018.8213600000008</v>
      </c>
      <c r="V65" s="8">
        <f t="shared" si="4"/>
        <v>9381.1786399999983</v>
      </c>
      <c r="W65" s="8">
        <f t="shared" si="11"/>
        <v>12.96436274509804</v>
      </c>
      <c r="X65" s="8">
        <f t="shared" si="6"/>
        <v>0.16783694024109658</v>
      </c>
      <c r="Z65" s="8" t="s">
        <v>258</v>
      </c>
    </row>
    <row r="66" spans="1:26" s="24" customFormat="1" ht="18" thickTop="1" thickBot="1" x14ac:dyDescent="0.25">
      <c r="A66" s="24" t="s">
        <v>259</v>
      </c>
      <c r="C66" s="24" t="s">
        <v>260</v>
      </c>
      <c r="D66" s="25">
        <v>312950</v>
      </c>
      <c r="E66" s="24">
        <v>0.2</v>
      </c>
      <c r="F66" s="24">
        <v>2130</v>
      </c>
      <c r="G66" s="24">
        <v>3.7900000000000003E-2</v>
      </c>
      <c r="H66" s="24">
        <v>2.4521000000000002</v>
      </c>
      <c r="I66" s="11">
        <f t="shared" ref="I66:I87" si="13">D66*H66/100</f>
        <v>7673.846950000001</v>
      </c>
      <c r="J66" s="24" t="s">
        <v>261</v>
      </c>
      <c r="K66" s="24">
        <v>2050</v>
      </c>
      <c r="M66" s="24">
        <f t="shared" ref="M66:M85" si="14">K66-F66</f>
        <v>-80</v>
      </c>
      <c r="O66" s="24" t="s">
        <v>178</v>
      </c>
      <c r="Q66" s="24">
        <v>3000</v>
      </c>
      <c r="S66" s="24">
        <f t="shared" si="9"/>
        <v>6.9020610321137559</v>
      </c>
      <c r="T66" s="24">
        <f t="shared" si="12"/>
        <v>62592.452100000002</v>
      </c>
      <c r="U66" s="24">
        <f t="shared" si="10"/>
        <v>9488.6440000000002</v>
      </c>
      <c r="V66" s="24">
        <f t="shared" si="4"/>
        <v>12111.356</v>
      </c>
      <c r="W66" s="24">
        <f t="shared" ref="W66:W85" si="15">D66/(12*K66)</f>
        <v>12.721544715447154</v>
      </c>
      <c r="X66" s="24">
        <f t="shared" si="6"/>
        <v>0.19349547099785214</v>
      </c>
      <c r="Z66" s="24" t="s">
        <v>262</v>
      </c>
    </row>
    <row r="67" spans="1:26" s="8" customFormat="1" ht="16.75" thickTop="1" thickBot="1" x14ac:dyDescent="0.35">
      <c r="A67" s="8" t="s">
        <v>264</v>
      </c>
      <c r="C67" s="8" t="s">
        <v>263</v>
      </c>
      <c r="D67" s="9">
        <v>250000</v>
      </c>
      <c r="E67" s="8">
        <v>0.2</v>
      </c>
      <c r="F67" s="8">
        <v>1430</v>
      </c>
      <c r="G67" s="8">
        <v>3.7900000000000003E-2</v>
      </c>
      <c r="H67" s="8">
        <v>3000</v>
      </c>
      <c r="I67" s="11">
        <f t="shared" si="13"/>
        <v>7500000</v>
      </c>
      <c r="J67" s="8">
        <v>656</v>
      </c>
      <c r="K67" s="8">
        <v>1900</v>
      </c>
      <c r="M67" s="8">
        <f t="shared" si="14"/>
        <v>470</v>
      </c>
      <c r="O67" s="8" t="s">
        <v>242</v>
      </c>
      <c r="Q67" s="8">
        <v>3000</v>
      </c>
      <c r="S67" s="8">
        <f t="shared" si="9"/>
        <v>7.92</v>
      </c>
      <c r="T67" s="8">
        <f t="shared" si="12"/>
        <v>53000</v>
      </c>
      <c r="U67" s="8">
        <f t="shared" si="10"/>
        <v>7580.0000000000009</v>
      </c>
      <c r="V67" s="8">
        <f t="shared" si="4"/>
        <v>12220</v>
      </c>
      <c r="W67" s="8">
        <f t="shared" si="15"/>
        <v>10.964912280701755</v>
      </c>
      <c r="X67" s="8">
        <f t="shared" si="6"/>
        <v>0.23056603773584905</v>
      </c>
      <c r="Z67" s="8" t="s">
        <v>262</v>
      </c>
    </row>
    <row r="68" spans="1:26" s="24" customFormat="1" ht="17" thickTop="1" x14ac:dyDescent="0.2">
      <c r="A68" s="24" t="s">
        <v>290</v>
      </c>
      <c r="C68" s="24" t="s">
        <v>291</v>
      </c>
      <c r="D68" s="25">
        <v>299990</v>
      </c>
      <c r="F68" s="24">
        <v>2061</v>
      </c>
      <c r="H68" s="24">
        <v>2.4699</v>
      </c>
      <c r="I68" s="24">
        <f t="shared" si="13"/>
        <v>7409.4530100000002</v>
      </c>
      <c r="K68" s="24">
        <v>2000</v>
      </c>
      <c r="M68" s="24">
        <f t="shared" si="14"/>
        <v>-61</v>
      </c>
      <c r="O68" s="24" t="s">
        <v>292</v>
      </c>
      <c r="W68" s="24">
        <f t="shared" si="15"/>
        <v>12.499583333333334</v>
      </c>
      <c r="X68" s="24" t="e">
        <f t="shared" si="6"/>
        <v>#DIV/0!</v>
      </c>
    </row>
    <row r="69" spans="1:26" s="24" customFormat="1" ht="17" thickBot="1" x14ac:dyDescent="0.25">
      <c r="A69" s="24" t="s">
        <v>297</v>
      </c>
      <c r="B69" s="24" t="s">
        <v>295</v>
      </c>
      <c r="D69" s="25">
        <v>235000</v>
      </c>
      <c r="E69" s="24">
        <v>0.2</v>
      </c>
      <c r="F69" s="25">
        <v>1647</v>
      </c>
      <c r="G69" s="24">
        <v>3.7900000000000003E-2</v>
      </c>
      <c r="H69" s="24">
        <v>3000</v>
      </c>
      <c r="I69" s="24">
        <f t="shared" si="13"/>
        <v>7050000</v>
      </c>
      <c r="J69" s="24" t="s">
        <v>296</v>
      </c>
      <c r="K69" s="24">
        <v>2200</v>
      </c>
      <c r="M69" s="24">
        <f t="shared" si="14"/>
        <v>553</v>
      </c>
      <c r="O69" s="24" t="s">
        <v>242</v>
      </c>
      <c r="Q69" s="24">
        <v>3000</v>
      </c>
      <c r="S69" s="24">
        <f t="shared" ref="S69:S85" si="16">100*(12*K69-Q69)/D69</f>
        <v>9.9574468085106389</v>
      </c>
      <c r="T69" s="24">
        <f t="shared" ref="T69:T85" si="17">D69*E69+H69</f>
        <v>50000</v>
      </c>
      <c r="U69" s="24">
        <f t="shared" ref="U69:U85" si="18">G69*(D69-D69*E69)</f>
        <v>7125.2000000000007</v>
      </c>
      <c r="V69" s="24">
        <f t="shared" si="4"/>
        <v>16274.8</v>
      </c>
      <c r="W69" s="24">
        <f t="shared" si="15"/>
        <v>8.9015151515151523</v>
      </c>
      <c r="X69" s="24">
        <f t="shared" si="6"/>
        <v>0.32549600000000001</v>
      </c>
      <c r="Z69" s="24" t="s">
        <v>262</v>
      </c>
    </row>
    <row r="70" spans="1:26" ht="18" thickTop="1" thickBot="1" x14ac:dyDescent="0.25">
      <c r="D70" s="1"/>
      <c r="E70">
        <v>0.2</v>
      </c>
      <c r="G70">
        <v>3.7900000000000003E-2</v>
      </c>
      <c r="H70">
        <v>3000</v>
      </c>
      <c r="I70" s="11">
        <f t="shared" si="13"/>
        <v>0</v>
      </c>
      <c r="M70">
        <f t="shared" si="14"/>
        <v>0</v>
      </c>
      <c r="Q70">
        <v>3000</v>
      </c>
      <c r="S70" t="e">
        <f t="shared" si="16"/>
        <v>#DIV/0!</v>
      </c>
      <c r="T70">
        <f t="shared" si="17"/>
        <v>3000</v>
      </c>
      <c r="U70">
        <f t="shared" si="18"/>
        <v>0</v>
      </c>
      <c r="V70">
        <f t="shared" si="4"/>
        <v>-3000</v>
      </c>
      <c r="W70" t="e">
        <f t="shared" si="15"/>
        <v>#DIV/0!</v>
      </c>
      <c r="X70">
        <f t="shared" si="6"/>
        <v>-1</v>
      </c>
    </row>
    <row r="71" spans="1:26" ht="16.75" thickTop="1" thickBot="1" x14ac:dyDescent="0.35">
      <c r="D71" s="1"/>
      <c r="E71">
        <v>0.2</v>
      </c>
      <c r="G71">
        <v>3.7900000000000003E-2</v>
      </c>
      <c r="H71">
        <v>3000</v>
      </c>
      <c r="I71" s="11">
        <f t="shared" si="13"/>
        <v>0</v>
      </c>
      <c r="M71">
        <f t="shared" si="14"/>
        <v>0</v>
      </c>
      <c r="Q71">
        <v>3000</v>
      </c>
      <c r="S71" t="e">
        <f t="shared" si="16"/>
        <v>#DIV/0!</v>
      </c>
      <c r="T71">
        <f t="shared" si="17"/>
        <v>3000</v>
      </c>
      <c r="U71">
        <f t="shared" si="18"/>
        <v>0</v>
      </c>
      <c r="V71">
        <f t="shared" si="4"/>
        <v>-3000</v>
      </c>
      <c r="W71" t="e">
        <f t="shared" si="15"/>
        <v>#DIV/0!</v>
      </c>
      <c r="X71">
        <f t="shared" si="6"/>
        <v>-1</v>
      </c>
    </row>
    <row r="72" spans="1:26" ht="16.75" thickTop="1" thickBot="1" x14ac:dyDescent="0.35">
      <c r="E72">
        <v>0.2</v>
      </c>
      <c r="G72">
        <v>3.7900000000000003E-2</v>
      </c>
      <c r="H72">
        <v>3000</v>
      </c>
      <c r="I72" s="11">
        <f t="shared" si="13"/>
        <v>0</v>
      </c>
      <c r="M72">
        <f t="shared" si="14"/>
        <v>0</v>
      </c>
      <c r="Q72">
        <v>3000</v>
      </c>
      <c r="S72" t="e">
        <f t="shared" si="16"/>
        <v>#DIV/0!</v>
      </c>
      <c r="T72">
        <f t="shared" si="17"/>
        <v>3000</v>
      </c>
      <c r="U72">
        <f t="shared" si="18"/>
        <v>0</v>
      </c>
      <c r="V72">
        <f t="shared" si="4"/>
        <v>-3000</v>
      </c>
      <c r="W72" t="e">
        <f t="shared" si="15"/>
        <v>#DIV/0!</v>
      </c>
      <c r="X72">
        <f t="shared" si="6"/>
        <v>-1</v>
      </c>
    </row>
    <row r="73" spans="1:26" ht="16.75" thickTop="1" thickBot="1" x14ac:dyDescent="0.35">
      <c r="E73">
        <v>0.2</v>
      </c>
      <c r="G73">
        <v>3.7900000000000003E-2</v>
      </c>
      <c r="H73">
        <v>3000</v>
      </c>
      <c r="I73" s="11">
        <f t="shared" si="13"/>
        <v>0</v>
      </c>
      <c r="M73">
        <f t="shared" si="14"/>
        <v>0</v>
      </c>
      <c r="Q73">
        <v>3000</v>
      </c>
      <c r="S73" t="e">
        <f t="shared" si="16"/>
        <v>#DIV/0!</v>
      </c>
      <c r="T73">
        <f t="shared" si="17"/>
        <v>3000</v>
      </c>
      <c r="U73">
        <f t="shared" si="18"/>
        <v>0</v>
      </c>
      <c r="V73">
        <f t="shared" si="4"/>
        <v>-3000</v>
      </c>
      <c r="W73" t="e">
        <f t="shared" si="15"/>
        <v>#DIV/0!</v>
      </c>
      <c r="X73">
        <f t="shared" si="6"/>
        <v>-1</v>
      </c>
    </row>
    <row r="74" spans="1:26" ht="16.75" thickTop="1" thickBot="1" x14ac:dyDescent="0.35">
      <c r="A74" t="s">
        <v>215</v>
      </c>
      <c r="E74">
        <v>0.2</v>
      </c>
      <c r="G74">
        <v>3.7900000000000003E-2</v>
      </c>
      <c r="H74">
        <v>3000</v>
      </c>
      <c r="I74" s="11">
        <f t="shared" si="13"/>
        <v>0</v>
      </c>
      <c r="M74">
        <f t="shared" si="14"/>
        <v>0</v>
      </c>
      <c r="Q74">
        <v>3000</v>
      </c>
      <c r="S74" t="e">
        <f t="shared" si="16"/>
        <v>#DIV/0!</v>
      </c>
      <c r="T74">
        <f t="shared" si="17"/>
        <v>3000</v>
      </c>
      <c r="U74">
        <f t="shared" si="18"/>
        <v>0</v>
      </c>
      <c r="V74">
        <f t="shared" si="4"/>
        <v>-3000</v>
      </c>
      <c r="W74" t="e">
        <f t="shared" si="15"/>
        <v>#DIV/0!</v>
      </c>
      <c r="X74">
        <f t="shared" si="6"/>
        <v>-1</v>
      </c>
    </row>
    <row r="75" spans="1:26" s="11" customFormat="1" ht="18" thickTop="1" thickBot="1" x14ac:dyDescent="0.25">
      <c r="A75" s="11" t="s">
        <v>216</v>
      </c>
      <c r="C75" s="11" t="s">
        <v>217</v>
      </c>
      <c r="D75" s="12">
        <v>83500</v>
      </c>
      <c r="E75" s="11">
        <v>0.2</v>
      </c>
      <c r="F75" s="11">
        <v>761</v>
      </c>
      <c r="G75" s="11">
        <v>3.7900000000000003E-2</v>
      </c>
      <c r="H75" s="11">
        <v>3000</v>
      </c>
      <c r="I75" s="11">
        <f t="shared" si="13"/>
        <v>2505000</v>
      </c>
      <c r="J75" s="11">
        <v>522</v>
      </c>
      <c r="K75" s="11">
        <v>1000</v>
      </c>
      <c r="M75" s="11">
        <f t="shared" si="14"/>
        <v>239</v>
      </c>
      <c r="O75" s="11" t="s">
        <v>218</v>
      </c>
      <c r="Q75" s="11">
        <v>3000</v>
      </c>
      <c r="S75" s="11">
        <f t="shared" si="16"/>
        <v>10.778443113772456</v>
      </c>
      <c r="T75" s="11">
        <f t="shared" si="17"/>
        <v>19700</v>
      </c>
      <c r="U75" s="11">
        <f t="shared" si="18"/>
        <v>2531.7200000000003</v>
      </c>
      <c r="V75" s="11">
        <f t="shared" si="4"/>
        <v>6468.28</v>
      </c>
      <c r="W75" s="11">
        <f t="shared" si="15"/>
        <v>6.958333333333333</v>
      </c>
      <c r="X75" s="11">
        <f t="shared" si="6"/>
        <v>0.32833908629441622</v>
      </c>
      <c r="Z75" s="11" t="s">
        <v>228</v>
      </c>
    </row>
    <row r="76" spans="1:26" ht="18" thickTop="1" thickBot="1" x14ac:dyDescent="0.25">
      <c r="A76" t="s">
        <v>219</v>
      </c>
      <c r="C76" t="s">
        <v>220</v>
      </c>
      <c r="D76" s="1">
        <v>125000</v>
      </c>
      <c r="E76">
        <v>0.2</v>
      </c>
      <c r="F76">
        <v>940</v>
      </c>
      <c r="G76">
        <v>3.7900000000000003E-2</v>
      </c>
      <c r="H76">
        <v>3000</v>
      </c>
      <c r="I76" s="11">
        <f t="shared" si="13"/>
        <v>3750000</v>
      </c>
      <c r="J76">
        <v>522</v>
      </c>
      <c r="K76">
        <v>1000</v>
      </c>
      <c r="M76">
        <f t="shared" si="14"/>
        <v>60</v>
      </c>
      <c r="O76" t="s">
        <v>218</v>
      </c>
      <c r="Q76">
        <v>3000</v>
      </c>
      <c r="S76">
        <f t="shared" si="16"/>
        <v>7.2</v>
      </c>
      <c r="T76">
        <f t="shared" si="17"/>
        <v>28000</v>
      </c>
      <c r="U76">
        <f t="shared" si="18"/>
        <v>3790.0000000000005</v>
      </c>
      <c r="V76">
        <f t="shared" si="4"/>
        <v>5210</v>
      </c>
      <c r="W76">
        <f t="shared" si="15"/>
        <v>10.416666666666666</v>
      </c>
      <c r="X76">
        <f t="shared" si="6"/>
        <v>0.18607142857142858</v>
      </c>
      <c r="Z76" t="s">
        <v>227</v>
      </c>
    </row>
    <row r="77" spans="1:26" ht="18" thickTop="1" thickBot="1" x14ac:dyDescent="0.25">
      <c r="A77" t="s">
        <v>221</v>
      </c>
      <c r="C77" t="s">
        <v>222</v>
      </c>
      <c r="D77" s="1">
        <v>95000</v>
      </c>
      <c r="E77">
        <v>0.2</v>
      </c>
      <c r="F77">
        <v>872</v>
      </c>
      <c r="G77">
        <v>3.7900000000000003E-2</v>
      </c>
      <c r="H77">
        <v>3000</v>
      </c>
      <c r="I77" s="11">
        <f t="shared" si="13"/>
        <v>2850000</v>
      </c>
      <c r="J77">
        <v>655</v>
      </c>
      <c r="K77">
        <v>1200</v>
      </c>
      <c r="M77">
        <f t="shared" si="14"/>
        <v>328</v>
      </c>
      <c r="O77" t="s">
        <v>223</v>
      </c>
      <c r="Q77">
        <v>3000</v>
      </c>
      <c r="S77">
        <f t="shared" si="16"/>
        <v>12</v>
      </c>
      <c r="T77">
        <f t="shared" si="17"/>
        <v>22000</v>
      </c>
      <c r="U77">
        <f t="shared" si="18"/>
        <v>2880.4</v>
      </c>
      <c r="V77">
        <f t="shared" si="4"/>
        <v>8519.6</v>
      </c>
      <c r="W77">
        <f t="shared" si="15"/>
        <v>6.5972222222222223</v>
      </c>
      <c r="X77">
        <f t="shared" si="6"/>
        <v>0.38725454545454546</v>
      </c>
      <c r="Z77" t="s">
        <v>224</v>
      </c>
    </row>
    <row r="78" spans="1:26" s="19" customFormat="1" ht="18" thickTop="1" thickBot="1" x14ac:dyDescent="0.25">
      <c r="A78" s="19" t="s">
        <v>225</v>
      </c>
      <c r="C78" s="19" t="s">
        <v>226</v>
      </c>
      <c r="D78" s="20">
        <v>129999</v>
      </c>
      <c r="E78" s="19">
        <v>0.2</v>
      </c>
      <c r="F78" s="19">
        <v>970</v>
      </c>
      <c r="G78" s="19">
        <v>3.7900000000000003E-2</v>
      </c>
      <c r="H78" s="19">
        <v>3000</v>
      </c>
      <c r="I78" s="11">
        <f t="shared" si="13"/>
        <v>3899970</v>
      </c>
      <c r="J78" s="19">
        <v>522</v>
      </c>
      <c r="K78" s="19">
        <v>950</v>
      </c>
      <c r="M78" s="19">
        <f t="shared" si="14"/>
        <v>-20</v>
      </c>
      <c r="O78" s="19" t="s">
        <v>218</v>
      </c>
      <c r="Q78" s="19">
        <v>3000</v>
      </c>
      <c r="S78" s="19">
        <f t="shared" si="16"/>
        <v>6.4615881660628158</v>
      </c>
      <c r="T78" s="19">
        <f t="shared" si="17"/>
        <v>28999.800000000003</v>
      </c>
      <c r="U78" s="19">
        <f t="shared" si="18"/>
        <v>3941.5696800000001</v>
      </c>
      <c r="V78" s="19">
        <f t="shared" si="4"/>
        <v>4458.4303199999995</v>
      </c>
      <c r="W78" s="19">
        <f t="shared" si="15"/>
        <v>11.403421052631579</v>
      </c>
      <c r="X78" s="19">
        <f t="shared" si="6"/>
        <v>0.15374003682784015</v>
      </c>
      <c r="Z78" s="19" t="s">
        <v>283</v>
      </c>
    </row>
    <row r="79" spans="1:26" s="19" customFormat="1" ht="18" thickTop="1" thickBot="1" x14ac:dyDescent="0.25">
      <c r="A79" s="19" t="s">
        <v>229</v>
      </c>
      <c r="C79" s="19" t="s">
        <v>230</v>
      </c>
      <c r="D79" s="20">
        <v>122500</v>
      </c>
      <c r="E79" s="19">
        <v>0.2</v>
      </c>
      <c r="F79" s="19">
        <v>711</v>
      </c>
      <c r="G79" s="19">
        <v>3.7900000000000003E-2</v>
      </c>
      <c r="H79" s="19">
        <v>3000</v>
      </c>
      <c r="I79" s="11">
        <f t="shared" si="13"/>
        <v>3675000</v>
      </c>
      <c r="J79" s="19" t="s">
        <v>231</v>
      </c>
      <c r="K79" s="19">
        <v>1100</v>
      </c>
      <c r="M79" s="19">
        <f t="shared" si="14"/>
        <v>389</v>
      </c>
      <c r="O79" s="19" t="s">
        <v>232</v>
      </c>
      <c r="Q79" s="19">
        <v>3000</v>
      </c>
      <c r="S79" s="19">
        <f t="shared" si="16"/>
        <v>8.3265306122448983</v>
      </c>
      <c r="T79" s="19">
        <f t="shared" si="17"/>
        <v>27500</v>
      </c>
      <c r="U79" s="19">
        <f t="shared" si="18"/>
        <v>3714.2000000000003</v>
      </c>
      <c r="V79" s="19">
        <f t="shared" si="4"/>
        <v>6485.7999999999993</v>
      </c>
      <c r="W79" s="19">
        <f t="shared" si="15"/>
        <v>9.2803030303030312</v>
      </c>
      <c r="X79" s="19">
        <f t="shared" si="6"/>
        <v>0.23584727272727271</v>
      </c>
      <c r="Z79" s="19" t="s">
        <v>233</v>
      </c>
    </row>
    <row r="80" spans="1:26" ht="18" thickTop="1" thickBot="1" x14ac:dyDescent="0.25">
      <c r="A80" t="s">
        <v>265</v>
      </c>
      <c r="C80" t="s">
        <v>266</v>
      </c>
      <c r="D80">
        <v>109995</v>
      </c>
      <c r="E80">
        <v>0.2</v>
      </c>
      <c r="F80">
        <v>945</v>
      </c>
      <c r="G80">
        <v>3.7900000000000003E-2</v>
      </c>
      <c r="H80">
        <v>3000</v>
      </c>
      <c r="I80" s="11">
        <f t="shared" si="13"/>
        <v>3299850</v>
      </c>
      <c r="M80">
        <f t="shared" si="14"/>
        <v>-945</v>
      </c>
      <c r="O80" t="s">
        <v>267</v>
      </c>
      <c r="Q80">
        <v>3000</v>
      </c>
      <c r="S80">
        <f t="shared" si="16"/>
        <v>-2.7273966998499932</v>
      </c>
      <c r="T80">
        <f t="shared" si="17"/>
        <v>24999</v>
      </c>
      <c r="U80">
        <f t="shared" si="18"/>
        <v>3335.0484000000001</v>
      </c>
      <c r="V80">
        <f t="shared" si="4"/>
        <v>-6335.0483999999997</v>
      </c>
      <c r="W80" t="e">
        <f t="shared" si="15"/>
        <v>#DIV/0!</v>
      </c>
      <c r="X80">
        <f t="shared" si="6"/>
        <v>-0.25341207248289932</v>
      </c>
      <c r="Z80" t="s">
        <v>284</v>
      </c>
    </row>
    <row r="81" spans="1:28" ht="18" thickTop="1" thickBot="1" x14ac:dyDescent="0.25">
      <c r="A81" t="s">
        <v>268</v>
      </c>
      <c r="D81" s="1">
        <v>194900</v>
      </c>
      <c r="E81">
        <v>0.2</v>
      </c>
      <c r="F81" s="1">
        <v>1181</v>
      </c>
      <c r="G81">
        <v>3.7900000000000003E-2</v>
      </c>
      <c r="H81">
        <v>3000</v>
      </c>
      <c r="I81" s="11">
        <f t="shared" si="13"/>
        <v>5847000</v>
      </c>
      <c r="M81">
        <f t="shared" si="14"/>
        <v>-1181</v>
      </c>
      <c r="O81" t="s">
        <v>282</v>
      </c>
      <c r="Q81">
        <v>3000</v>
      </c>
      <c r="S81">
        <f t="shared" si="16"/>
        <v>-1.5392508978963571</v>
      </c>
      <c r="T81">
        <f t="shared" si="17"/>
        <v>41980</v>
      </c>
      <c r="U81">
        <f t="shared" si="18"/>
        <v>5909.3680000000004</v>
      </c>
      <c r="V81">
        <f t="shared" si="4"/>
        <v>-8909.3680000000004</v>
      </c>
      <c r="W81" t="e">
        <f t="shared" si="15"/>
        <v>#DIV/0!</v>
      </c>
      <c r="X81">
        <f t="shared" si="6"/>
        <v>-0.21222887089090045</v>
      </c>
      <c r="Z81" t="s">
        <v>285</v>
      </c>
    </row>
    <row r="82" spans="1:28" ht="18" thickTop="1" thickBot="1" x14ac:dyDescent="0.25">
      <c r="A82" t="s">
        <v>269</v>
      </c>
      <c r="C82" t="s">
        <v>270</v>
      </c>
      <c r="D82" s="1">
        <v>195000</v>
      </c>
      <c r="E82">
        <v>0.2</v>
      </c>
      <c r="F82">
        <v>1148</v>
      </c>
      <c r="G82">
        <v>3.7900000000000003E-2</v>
      </c>
      <c r="H82">
        <v>3000</v>
      </c>
      <c r="I82" s="11">
        <f t="shared" si="13"/>
        <v>5850000</v>
      </c>
      <c r="K82">
        <v>1400</v>
      </c>
      <c r="L82">
        <v>1600</v>
      </c>
      <c r="M82">
        <f t="shared" si="14"/>
        <v>252</v>
      </c>
      <c r="O82" t="s">
        <v>271</v>
      </c>
      <c r="Q82">
        <v>3000</v>
      </c>
      <c r="S82">
        <f t="shared" si="16"/>
        <v>7.0769230769230766</v>
      </c>
      <c r="T82">
        <f t="shared" si="17"/>
        <v>42000</v>
      </c>
      <c r="U82">
        <f t="shared" si="18"/>
        <v>5912.4000000000005</v>
      </c>
      <c r="V82">
        <f t="shared" si="4"/>
        <v>7887.5999999999995</v>
      </c>
      <c r="W82">
        <f t="shared" si="15"/>
        <v>11.607142857142858</v>
      </c>
      <c r="X82">
        <f t="shared" si="6"/>
        <v>0.18779999999999999</v>
      </c>
      <c r="Z82" t="s">
        <v>286</v>
      </c>
    </row>
    <row r="83" spans="1:28" s="8" customFormat="1" ht="18" thickTop="1" thickBot="1" x14ac:dyDescent="0.25">
      <c r="A83" s="8" t="s">
        <v>272</v>
      </c>
      <c r="C83" s="8" t="s">
        <v>273</v>
      </c>
      <c r="D83" s="9">
        <v>199990</v>
      </c>
      <c r="E83" s="8">
        <v>0.2</v>
      </c>
      <c r="F83" s="9">
        <v>1573</v>
      </c>
      <c r="G83" s="8">
        <v>3.7900000000000003E-2</v>
      </c>
      <c r="H83" s="8">
        <v>3000</v>
      </c>
      <c r="I83" s="11">
        <f t="shared" si="13"/>
        <v>5999700</v>
      </c>
      <c r="K83" s="8">
        <v>1600</v>
      </c>
      <c r="L83" s="8">
        <v>1695</v>
      </c>
      <c r="M83" s="8">
        <f t="shared" si="14"/>
        <v>27</v>
      </c>
      <c r="O83" s="8" t="s">
        <v>274</v>
      </c>
      <c r="Q83" s="8">
        <v>3000</v>
      </c>
      <c r="S83" s="8">
        <f t="shared" si="16"/>
        <v>8.1004050202510118</v>
      </c>
      <c r="T83" s="8">
        <f t="shared" si="17"/>
        <v>42998</v>
      </c>
      <c r="U83" s="8">
        <f t="shared" si="18"/>
        <v>6063.6968000000006</v>
      </c>
      <c r="V83" s="8">
        <f t="shared" si="4"/>
        <v>10136.303199999998</v>
      </c>
      <c r="W83" s="8">
        <f t="shared" si="15"/>
        <v>10.416145833333333</v>
      </c>
      <c r="X83" s="8">
        <f t="shared" si="6"/>
        <v>0.23573894599748821</v>
      </c>
      <c r="Z83" s="8" t="s">
        <v>287</v>
      </c>
    </row>
    <row r="84" spans="1:28" ht="18" thickTop="1" thickBot="1" x14ac:dyDescent="0.25">
      <c r="A84" t="s">
        <v>275</v>
      </c>
      <c r="C84" t="s">
        <v>276</v>
      </c>
      <c r="D84" s="1">
        <v>154900</v>
      </c>
      <c r="E84">
        <v>0.2</v>
      </c>
      <c r="F84">
        <v>1215</v>
      </c>
      <c r="G84">
        <v>3.7900000000000003E-2</v>
      </c>
      <c r="H84">
        <v>3000</v>
      </c>
      <c r="I84" s="11">
        <f t="shared" si="13"/>
        <v>4647000</v>
      </c>
      <c r="K84">
        <v>1200</v>
      </c>
      <c r="L84">
        <v>1300</v>
      </c>
      <c r="M84">
        <f t="shared" si="14"/>
        <v>-15</v>
      </c>
      <c r="O84" t="s">
        <v>274</v>
      </c>
      <c r="Q84">
        <v>3000</v>
      </c>
      <c r="S84">
        <f t="shared" si="16"/>
        <v>7.3595868302130407</v>
      </c>
      <c r="T84">
        <f t="shared" si="17"/>
        <v>33980</v>
      </c>
      <c r="U84">
        <f t="shared" si="18"/>
        <v>4696.5680000000002</v>
      </c>
      <c r="V84">
        <f t="shared" si="4"/>
        <v>6703.4319999999998</v>
      </c>
      <c r="W84">
        <f t="shared" si="15"/>
        <v>10.756944444444445</v>
      </c>
      <c r="X84">
        <f t="shared" si="6"/>
        <v>0.19727580929958799</v>
      </c>
      <c r="Z84" t="s">
        <v>288</v>
      </c>
    </row>
    <row r="85" spans="1:28" ht="18" thickTop="1" thickBot="1" x14ac:dyDescent="0.25">
      <c r="A85" t="s">
        <v>277</v>
      </c>
      <c r="C85" t="s">
        <v>278</v>
      </c>
      <c r="D85" s="1">
        <v>200000</v>
      </c>
      <c r="E85">
        <v>0.2</v>
      </c>
      <c r="F85">
        <v>1615</v>
      </c>
      <c r="G85">
        <v>3.7900000000000003E-2</v>
      </c>
      <c r="H85">
        <v>3000</v>
      </c>
      <c r="I85" s="11">
        <f t="shared" si="13"/>
        <v>6000000</v>
      </c>
      <c r="L85">
        <v>1950</v>
      </c>
      <c r="M85">
        <f t="shared" si="14"/>
        <v>-1615</v>
      </c>
      <c r="O85" t="s">
        <v>274</v>
      </c>
      <c r="Q85">
        <v>3000</v>
      </c>
      <c r="S85">
        <f t="shared" si="16"/>
        <v>-1.5</v>
      </c>
      <c r="T85">
        <f t="shared" si="17"/>
        <v>43000</v>
      </c>
      <c r="U85">
        <f t="shared" si="18"/>
        <v>6064.0000000000009</v>
      </c>
      <c r="V85">
        <f t="shared" si="4"/>
        <v>-9064</v>
      </c>
      <c r="W85" t="e">
        <f t="shared" si="15"/>
        <v>#DIV/0!</v>
      </c>
      <c r="X85">
        <f t="shared" si="6"/>
        <v>-0.2107906976744186</v>
      </c>
      <c r="Z85" t="s">
        <v>289</v>
      </c>
    </row>
    <row r="86" spans="1:28" ht="16.75" thickTop="1" thickBot="1" x14ac:dyDescent="0.35">
      <c r="D86" s="1"/>
      <c r="I86" s="11">
        <f t="shared" si="13"/>
        <v>0</v>
      </c>
    </row>
    <row r="87" spans="1:28" ht="16.75" thickTop="1" thickBot="1" x14ac:dyDescent="0.35">
      <c r="D87" s="1"/>
      <c r="I87" s="11">
        <f t="shared" si="13"/>
        <v>0</v>
      </c>
    </row>
    <row r="88" spans="1:28" ht="16.25" thickTop="1" x14ac:dyDescent="0.3">
      <c r="D88" s="1"/>
    </row>
    <row r="89" spans="1:28" x14ac:dyDescent="0.2">
      <c r="D89" s="1"/>
    </row>
    <row r="90" spans="1:28" ht="17" thickBot="1" x14ac:dyDescent="0.25">
      <c r="D90" s="1"/>
    </row>
    <row r="91" spans="1:28" s="11" customFormat="1" ht="18" thickTop="1" thickBot="1" x14ac:dyDescent="0.25">
      <c r="A91" s="11" t="s">
        <v>279</v>
      </c>
      <c r="C91" s="11" t="s">
        <v>280</v>
      </c>
      <c r="D91" s="12">
        <v>78500</v>
      </c>
      <c r="E91" s="11">
        <v>0.2</v>
      </c>
      <c r="F91" s="12">
        <v>757</v>
      </c>
      <c r="G91" s="13">
        <v>3.7900000000000003E-2</v>
      </c>
      <c r="H91" s="11">
        <v>3000</v>
      </c>
      <c r="M91" s="11">
        <f t="shared" ref="M91:M129" si="19">K91-F91</f>
        <v>-757</v>
      </c>
      <c r="S91" s="11">
        <f t="shared" ref="S91:S122" si="20">100*(12*K91-Q91)/D91</f>
        <v>0</v>
      </c>
      <c r="T91" s="11">
        <f t="shared" ref="T91:T122" si="21">D91*E91+H91</f>
        <v>18700</v>
      </c>
      <c r="U91" s="11">
        <f t="shared" ref="U91:U138" si="22">G91*(D91-D91*E91)</f>
        <v>2380.1200000000003</v>
      </c>
      <c r="V91" s="11">
        <f t="shared" si="4"/>
        <v>-2380.1200000000003</v>
      </c>
      <c r="W91" s="11" t="e">
        <f t="shared" ref="W91:W138" si="23">D91/(12*K91)</f>
        <v>#DIV/0!</v>
      </c>
      <c r="X91" s="11">
        <f t="shared" si="6"/>
        <v>-0.12727914438502674</v>
      </c>
      <c r="Z91" s="11" t="s">
        <v>281</v>
      </c>
    </row>
    <row r="92" spans="1:28" s="8" customFormat="1" ht="17" thickTop="1" x14ac:dyDescent="0.2">
      <c r="A92" t="s">
        <v>19</v>
      </c>
      <c r="B92"/>
      <c r="C92"/>
      <c r="D92"/>
      <c r="E92">
        <v>0.2</v>
      </c>
      <c r="F92"/>
      <c r="G92" s="3">
        <v>3.7900000000000003E-2</v>
      </c>
      <c r="H92">
        <v>3000</v>
      </c>
      <c r="I92"/>
      <c r="J92"/>
      <c r="K92"/>
      <c r="L92"/>
      <c r="M92">
        <f t="shared" si="19"/>
        <v>0</v>
      </c>
      <c r="N92"/>
      <c r="O92"/>
      <c r="P92"/>
      <c r="Q92">
        <v>3000</v>
      </c>
      <c r="R92"/>
      <c r="S92" t="e">
        <f t="shared" si="20"/>
        <v>#DIV/0!</v>
      </c>
      <c r="T92">
        <f t="shared" si="21"/>
        <v>3000</v>
      </c>
      <c r="U92">
        <f t="shared" si="22"/>
        <v>0</v>
      </c>
      <c r="V92">
        <f t="shared" si="4"/>
        <v>-3000</v>
      </c>
      <c r="W92" t="e">
        <f t="shared" si="23"/>
        <v>#DIV/0!</v>
      </c>
      <c r="X92">
        <f t="shared" si="6"/>
        <v>-1</v>
      </c>
      <c r="Y92"/>
      <c r="Z92"/>
      <c r="AA92"/>
      <c r="AB92"/>
    </row>
    <row r="93" spans="1:28" s="8" customFormat="1" x14ac:dyDescent="0.2">
      <c r="A93" s="8" t="s">
        <v>62</v>
      </c>
      <c r="C93" s="8" t="s">
        <v>18</v>
      </c>
      <c r="D93" s="9">
        <v>380000</v>
      </c>
      <c r="E93" s="8">
        <v>0.2</v>
      </c>
      <c r="F93" s="8">
        <v>2201</v>
      </c>
      <c r="G93" s="3">
        <v>3.7900000000000003E-2</v>
      </c>
      <c r="H93" s="8">
        <v>3000</v>
      </c>
      <c r="J93" s="8" t="s">
        <v>20</v>
      </c>
      <c r="K93" s="8">
        <v>2250</v>
      </c>
      <c r="M93">
        <f t="shared" si="19"/>
        <v>49</v>
      </c>
      <c r="O93" s="8" t="s">
        <v>21</v>
      </c>
      <c r="Q93" s="8">
        <v>3000</v>
      </c>
      <c r="S93" s="8">
        <f t="shared" si="20"/>
        <v>6.3157894736842106</v>
      </c>
      <c r="T93" s="8">
        <f t="shared" si="21"/>
        <v>79000</v>
      </c>
      <c r="U93" s="8">
        <f t="shared" si="22"/>
        <v>11521.6</v>
      </c>
      <c r="V93">
        <f t="shared" si="4"/>
        <v>12478.4</v>
      </c>
      <c r="W93">
        <f t="shared" si="23"/>
        <v>14.074074074074074</v>
      </c>
      <c r="X93">
        <f t="shared" si="6"/>
        <v>0.15795443037974682</v>
      </c>
      <c r="Y93"/>
    </row>
    <row r="94" spans="1:28" x14ac:dyDescent="0.2">
      <c r="A94" t="s">
        <v>23</v>
      </c>
      <c r="C94" t="s">
        <v>24</v>
      </c>
      <c r="D94" s="1">
        <v>550000</v>
      </c>
      <c r="E94">
        <v>0.2</v>
      </c>
      <c r="F94">
        <v>3300</v>
      </c>
      <c r="G94" s="3">
        <v>3.7900000000000003E-2</v>
      </c>
      <c r="H94">
        <v>3000</v>
      </c>
      <c r="J94">
        <v>897</v>
      </c>
      <c r="K94">
        <v>2750</v>
      </c>
      <c r="M94">
        <f t="shared" si="19"/>
        <v>-550</v>
      </c>
      <c r="O94" t="s">
        <v>21</v>
      </c>
      <c r="Q94">
        <v>3000</v>
      </c>
      <c r="S94">
        <f t="shared" si="20"/>
        <v>5.4545454545454541</v>
      </c>
      <c r="T94">
        <f t="shared" si="21"/>
        <v>113000</v>
      </c>
      <c r="U94">
        <f t="shared" si="22"/>
        <v>16676</v>
      </c>
      <c r="V94">
        <f t="shared" si="4"/>
        <v>13324</v>
      </c>
      <c r="W94">
        <f t="shared" si="23"/>
        <v>16.666666666666668</v>
      </c>
      <c r="X94">
        <f t="shared" si="6"/>
        <v>0.11791150442477875</v>
      </c>
    </row>
    <row r="95" spans="1:28" s="8" customFormat="1" x14ac:dyDescent="0.2">
      <c r="A95" t="s">
        <v>25</v>
      </c>
      <c r="B95"/>
      <c r="C95" t="s">
        <v>26</v>
      </c>
      <c r="D95" s="1">
        <v>509000</v>
      </c>
      <c r="E95">
        <v>0.2</v>
      </c>
      <c r="F95" s="1">
        <v>3186</v>
      </c>
      <c r="G95" s="3">
        <v>3.7900000000000003E-2</v>
      </c>
      <c r="H95">
        <v>3000</v>
      </c>
      <c r="I95"/>
      <c r="J95" t="s">
        <v>27</v>
      </c>
      <c r="K95">
        <v>2850</v>
      </c>
      <c r="L95"/>
      <c r="M95">
        <f t="shared" si="19"/>
        <v>-336</v>
      </c>
      <c r="N95"/>
      <c r="O95" s="1">
        <v>3186</v>
      </c>
      <c r="P95" s="1"/>
      <c r="Q95">
        <v>3000</v>
      </c>
      <c r="R95"/>
      <c r="S95">
        <f t="shared" si="20"/>
        <v>6.129666011787819</v>
      </c>
      <c r="T95">
        <f t="shared" si="21"/>
        <v>104800</v>
      </c>
      <c r="U95">
        <f t="shared" si="22"/>
        <v>15432.880000000001</v>
      </c>
      <c r="V95">
        <f t="shared" si="4"/>
        <v>15767.119999999999</v>
      </c>
      <c r="W95">
        <f t="shared" si="23"/>
        <v>14.883040935672515</v>
      </c>
      <c r="X95">
        <f t="shared" si="6"/>
        <v>0.15044961832061068</v>
      </c>
      <c r="Y95"/>
      <c r="Z95"/>
      <c r="AA95"/>
      <c r="AB95"/>
    </row>
    <row r="96" spans="1:28" s="8" customFormat="1" x14ac:dyDescent="0.2">
      <c r="A96" t="s">
        <v>29</v>
      </c>
      <c r="B96"/>
      <c r="C96" t="s">
        <v>28</v>
      </c>
      <c r="D96" s="1">
        <v>431775</v>
      </c>
      <c r="E96">
        <v>0.2</v>
      </c>
      <c r="F96" s="1">
        <v>2817</v>
      </c>
      <c r="G96" s="3">
        <v>3.7900000000000003E-2</v>
      </c>
      <c r="H96">
        <v>3000</v>
      </c>
      <c r="I96"/>
      <c r="J96" t="s">
        <v>30</v>
      </c>
      <c r="K96">
        <v>2200</v>
      </c>
      <c r="L96"/>
      <c r="M96">
        <f t="shared" si="19"/>
        <v>-617</v>
      </c>
      <c r="N96"/>
      <c r="O96" t="s">
        <v>31</v>
      </c>
      <c r="P96"/>
      <c r="Q96">
        <v>3000</v>
      </c>
      <c r="R96"/>
      <c r="S96">
        <f t="shared" si="20"/>
        <v>5.419489317352788</v>
      </c>
      <c r="T96">
        <f t="shared" si="21"/>
        <v>89355</v>
      </c>
      <c r="U96">
        <f t="shared" si="22"/>
        <v>13091.418000000001</v>
      </c>
      <c r="V96">
        <f t="shared" si="4"/>
        <v>10308.581999999999</v>
      </c>
      <c r="W96">
        <f t="shared" si="23"/>
        <v>16.355113636363637</v>
      </c>
      <c r="X96">
        <f t="shared" si="6"/>
        <v>0.11536659392311564</v>
      </c>
      <c r="Y96"/>
      <c r="Z96"/>
      <c r="AA96"/>
      <c r="AB96"/>
    </row>
    <row r="97" spans="1:28" x14ac:dyDescent="0.2">
      <c r="A97" t="s">
        <v>32</v>
      </c>
      <c r="C97" t="s">
        <v>33</v>
      </c>
      <c r="D97" s="1">
        <v>629000</v>
      </c>
      <c r="E97">
        <v>0.2</v>
      </c>
      <c r="F97" s="1">
        <v>3156</v>
      </c>
      <c r="G97" s="3">
        <v>3.7900000000000003E-2</v>
      </c>
      <c r="H97">
        <v>3000</v>
      </c>
      <c r="J97">
        <v>977</v>
      </c>
      <c r="K97">
        <v>2900</v>
      </c>
      <c r="M97">
        <f t="shared" si="19"/>
        <v>-256</v>
      </c>
      <c r="O97" t="s">
        <v>17</v>
      </c>
      <c r="Q97">
        <v>3000</v>
      </c>
      <c r="S97">
        <f t="shared" si="20"/>
        <v>5.0556438791732905</v>
      </c>
      <c r="T97">
        <f t="shared" si="21"/>
        <v>128800</v>
      </c>
      <c r="U97">
        <f t="shared" si="22"/>
        <v>19071.280000000002</v>
      </c>
      <c r="V97">
        <f t="shared" si="4"/>
        <v>12728.719999999998</v>
      </c>
      <c r="W97">
        <f t="shared" si="23"/>
        <v>18.074712643678161</v>
      </c>
      <c r="X97">
        <f t="shared" ref="X97:X138" si="24">V97/T97</f>
        <v>9.8825465838509291E-2</v>
      </c>
    </row>
    <row r="98" spans="1:28" s="8" customFormat="1" x14ac:dyDescent="0.2">
      <c r="A98"/>
      <c r="B98"/>
      <c r="C98" t="s">
        <v>34</v>
      </c>
      <c r="D98" s="1">
        <v>762613</v>
      </c>
      <c r="E98">
        <v>0.2</v>
      </c>
      <c r="F98" s="1">
        <v>5111</v>
      </c>
      <c r="G98" s="3">
        <v>3.7900000000000003E-2</v>
      </c>
      <c r="H98">
        <v>3000</v>
      </c>
      <c r="I98"/>
      <c r="J98">
        <v>987</v>
      </c>
      <c r="K98">
        <v>3300</v>
      </c>
      <c r="L98"/>
      <c r="M98">
        <f t="shared" si="19"/>
        <v>-1811</v>
      </c>
      <c r="N98"/>
      <c r="O98" t="s">
        <v>35</v>
      </c>
      <c r="P98"/>
      <c r="Q98">
        <v>3000</v>
      </c>
      <c r="R98"/>
      <c r="S98">
        <f t="shared" si="20"/>
        <v>4.7992887611409722</v>
      </c>
      <c r="T98">
        <f t="shared" si="21"/>
        <v>155522.6</v>
      </c>
      <c r="U98">
        <f t="shared" si="22"/>
        <v>23122.426160000003</v>
      </c>
      <c r="V98">
        <f t="shared" si="4"/>
        <v>13477.573839999997</v>
      </c>
      <c r="W98">
        <f t="shared" si="23"/>
        <v>19.257904040404039</v>
      </c>
      <c r="X98">
        <f t="shared" si="24"/>
        <v>8.6659905634293641E-2</v>
      </c>
      <c r="Y98"/>
      <c r="Z98"/>
      <c r="AA98"/>
      <c r="AB98"/>
    </row>
    <row r="99" spans="1:28" x14ac:dyDescent="0.2">
      <c r="A99" t="s">
        <v>54</v>
      </c>
      <c r="D99" s="1">
        <v>509000</v>
      </c>
      <c r="E99">
        <v>0.2</v>
      </c>
      <c r="F99" s="1">
        <v>3186</v>
      </c>
      <c r="G99" s="3">
        <v>3.7900000000000003E-2</v>
      </c>
      <c r="H99">
        <v>3000</v>
      </c>
      <c r="J99" t="s">
        <v>55</v>
      </c>
      <c r="K99" s="5">
        <v>2800</v>
      </c>
      <c r="L99">
        <v>2995</v>
      </c>
      <c r="M99">
        <f t="shared" si="19"/>
        <v>-386</v>
      </c>
      <c r="O99" s="4" t="s">
        <v>56</v>
      </c>
      <c r="P99" t="s">
        <v>57</v>
      </c>
      <c r="Q99">
        <v>3000</v>
      </c>
      <c r="S99">
        <f t="shared" si="20"/>
        <v>6.0117878192534384</v>
      </c>
      <c r="T99">
        <f t="shared" si="21"/>
        <v>104800</v>
      </c>
      <c r="U99">
        <f t="shared" si="22"/>
        <v>15432.880000000001</v>
      </c>
      <c r="V99">
        <f>12*K99-Q99-U99</f>
        <v>15167.119999999999</v>
      </c>
      <c r="W99">
        <f t="shared" si="23"/>
        <v>15.148809523809524</v>
      </c>
      <c r="X99">
        <f t="shared" si="24"/>
        <v>0.14472442748091602</v>
      </c>
    </row>
    <row r="100" spans="1:28" s="7" customFormat="1" x14ac:dyDescent="0.2">
      <c r="A100" t="s">
        <v>23</v>
      </c>
      <c r="B100"/>
      <c r="C100" s="2" t="s">
        <v>58</v>
      </c>
      <c r="D100" s="6">
        <v>499196</v>
      </c>
      <c r="E100">
        <v>0.2</v>
      </c>
      <c r="F100" s="1">
        <v>3000</v>
      </c>
      <c r="G100" s="3">
        <v>3.7900000000000003E-2</v>
      </c>
      <c r="H100">
        <v>3000</v>
      </c>
      <c r="I100"/>
      <c r="J100" t="s">
        <v>55</v>
      </c>
      <c r="K100" s="5">
        <v>2850</v>
      </c>
      <c r="L100" s="5">
        <v>2750</v>
      </c>
      <c r="M100">
        <f t="shared" si="19"/>
        <v>-150</v>
      </c>
      <c r="N100"/>
      <c r="O100" s="4" t="s">
        <v>56</v>
      </c>
      <c r="P100" t="s">
        <v>59</v>
      </c>
      <c r="Q100">
        <v>3000</v>
      </c>
      <c r="R100"/>
      <c r="S100">
        <f t="shared" si="20"/>
        <v>6.2500500805294914</v>
      </c>
      <c r="T100">
        <f t="shared" si="21"/>
        <v>102839.20000000001</v>
      </c>
      <c r="U100">
        <f t="shared" si="22"/>
        <v>15135.622720000001</v>
      </c>
      <c r="V100">
        <f t="shared" si="4"/>
        <v>16064.377279999999</v>
      </c>
      <c r="W100">
        <f t="shared" si="23"/>
        <v>14.596374269005848</v>
      </c>
      <c r="X100">
        <f t="shared" si="24"/>
        <v>0.15620869551688457</v>
      </c>
      <c r="Y100"/>
      <c r="Z100"/>
      <c r="AA100"/>
      <c r="AB100"/>
    </row>
    <row r="101" spans="1:28" x14ac:dyDescent="0.2">
      <c r="E101">
        <v>0.2</v>
      </c>
      <c r="G101" s="3">
        <v>3.7900000000000003E-2</v>
      </c>
      <c r="H101">
        <v>3000</v>
      </c>
      <c r="M101">
        <f t="shared" si="19"/>
        <v>0</v>
      </c>
      <c r="Q101">
        <v>3000</v>
      </c>
      <c r="S101" t="e">
        <f t="shared" si="20"/>
        <v>#DIV/0!</v>
      </c>
      <c r="T101">
        <f t="shared" si="21"/>
        <v>3000</v>
      </c>
      <c r="U101">
        <f t="shared" si="22"/>
        <v>0</v>
      </c>
      <c r="V101">
        <f t="shared" si="4"/>
        <v>-3000</v>
      </c>
      <c r="W101" t="e">
        <f t="shared" si="23"/>
        <v>#DIV/0!</v>
      </c>
      <c r="X101">
        <f t="shared" si="24"/>
        <v>-1</v>
      </c>
    </row>
    <row r="102" spans="1:28" x14ac:dyDescent="0.2">
      <c r="E102">
        <v>0.2</v>
      </c>
      <c r="G102" s="3">
        <v>3.7900000000000003E-2</v>
      </c>
      <c r="H102">
        <v>3000</v>
      </c>
      <c r="M102">
        <f t="shared" si="19"/>
        <v>0</v>
      </c>
      <c r="Q102">
        <v>3000</v>
      </c>
      <c r="S102" t="e">
        <f t="shared" si="20"/>
        <v>#DIV/0!</v>
      </c>
      <c r="T102">
        <f t="shared" si="21"/>
        <v>3000</v>
      </c>
      <c r="U102">
        <f t="shared" si="22"/>
        <v>0</v>
      </c>
      <c r="V102">
        <f t="shared" si="4"/>
        <v>-3000</v>
      </c>
      <c r="W102" t="e">
        <f t="shared" si="23"/>
        <v>#DIV/0!</v>
      </c>
      <c r="X102">
        <f t="shared" si="24"/>
        <v>-1</v>
      </c>
    </row>
    <row r="103" spans="1:28" x14ac:dyDescent="0.2">
      <c r="E103">
        <v>0.2</v>
      </c>
      <c r="G103" s="3">
        <v>3.7900000000000003E-2</v>
      </c>
      <c r="H103">
        <v>3000</v>
      </c>
      <c r="M103">
        <f t="shared" si="19"/>
        <v>0</v>
      </c>
      <c r="Q103">
        <v>3000</v>
      </c>
      <c r="S103" t="e">
        <f t="shared" si="20"/>
        <v>#DIV/0!</v>
      </c>
      <c r="T103">
        <f t="shared" si="21"/>
        <v>3000</v>
      </c>
      <c r="U103">
        <f t="shared" si="22"/>
        <v>0</v>
      </c>
      <c r="V103">
        <f t="shared" si="4"/>
        <v>-3000</v>
      </c>
      <c r="W103" t="e">
        <f t="shared" si="23"/>
        <v>#DIV/0!</v>
      </c>
      <c r="X103">
        <f t="shared" si="24"/>
        <v>-1</v>
      </c>
    </row>
    <row r="104" spans="1:28" x14ac:dyDescent="0.2">
      <c r="E104">
        <v>0.2</v>
      </c>
      <c r="G104" s="3">
        <v>3.7900000000000003E-2</v>
      </c>
      <c r="H104">
        <v>3000</v>
      </c>
      <c r="M104">
        <f t="shared" si="19"/>
        <v>0</v>
      </c>
      <c r="Q104">
        <v>3000</v>
      </c>
      <c r="S104" t="e">
        <f t="shared" si="20"/>
        <v>#DIV/0!</v>
      </c>
      <c r="T104">
        <f t="shared" si="21"/>
        <v>3000</v>
      </c>
      <c r="U104">
        <f t="shared" si="22"/>
        <v>0</v>
      </c>
      <c r="V104">
        <f t="shared" si="4"/>
        <v>-3000</v>
      </c>
      <c r="W104" t="e">
        <f t="shared" si="23"/>
        <v>#DIV/0!</v>
      </c>
      <c r="X104">
        <f t="shared" si="24"/>
        <v>-1</v>
      </c>
    </row>
    <row r="105" spans="1:28" x14ac:dyDescent="0.2">
      <c r="E105">
        <v>0.2</v>
      </c>
      <c r="G105" s="3">
        <v>3.7900000000000003E-2</v>
      </c>
      <c r="H105">
        <v>3000</v>
      </c>
      <c r="M105">
        <f t="shared" si="19"/>
        <v>0</v>
      </c>
      <c r="Q105">
        <v>3000</v>
      </c>
      <c r="S105" t="e">
        <f t="shared" si="20"/>
        <v>#DIV/0!</v>
      </c>
      <c r="T105">
        <f t="shared" si="21"/>
        <v>3000</v>
      </c>
      <c r="U105">
        <f t="shared" si="22"/>
        <v>0</v>
      </c>
      <c r="V105">
        <f t="shared" si="4"/>
        <v>-3000</v>
      </c>
      <c r="W105" t="e">
        <f t="shared" si="23"/>
        <v>#DIV/0!</v>
      </c>
      <c r="X105">
        <f t="shared" si="24"/>
        <v>-1</v>
      </c>
    </row>
    <row r="106" spans="1:28" ht="17" thickBot="1" x14ac:dyDescent="0.25">
      <c r="E106">
        <v>0.2</v>
      </c>
      <c r="G106" s="3">
        <v>3.7900000000000003E-2</v>
      </c>
      <c r="H106">
        <v>3000</v>
      </c>
      <c r="M106">
        <f t="shared" si="19"/>
        <v>0</v>
      </c>
      <c r="Q106">
        <v>3000</v>
      </c>
      <c r="S106" t="e">
        <f t="shared" si="20"/>
        <v>#DIV/0!</v>
      </c>
      <c r="T106">
        <f t="shared" si="21"/>
        <v>3000</v>
      </c>
      <c r="U106">
        <f t="shared" si="22"/>
        <v>0</v>
      </c>
      <c r="V106">
        <f t="shared" si="4"/>
        <v>-3000</v>
      </c>
      <c r="W106" t="e">
        <f t="shared" si="23"/>
        <v>#DIV/0!</v>
      </c>
      <c r="X106">
        <f t="shared" si="24"/>
        <v>-1</v>
      </c>
    </row>
    <row r="107" spans="1:28" s="10" customFormat="1" ht="18" thickTop="1" thickBot="1" x14ac:dyDescent="0.25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/>
      <c r="M107">
        <f t="shared" si="19"/>
        <v>0</v>
      </c>
      <c r="N107"/>
      <c r="O107"/>
      <c r="P107"/>
      <c r="Q107">
        <v>3000</v>
      </c>
      <c r="R107"/>
      <c r="S107" t="e">
        <f t="shared" si="20"/>
        <v>#DIV/0!</v>
      </c>
      <c r="T107">
        <f t="shared" si="21"/>
        <v>3000</v>
      </c>
      <c r="U107">
        <f t="shared" si="22"/>
        <v>0</v>
      </c>
      <c r="V107">
        <f t="shared" si="4"/>
        <v>-3000</v>
      </c>
      <c r="W107" t="e">
        <f t="shared" si="23"/>
        <v>#DIV/0!</v>
      </c>
      <c r="X107">
        <f t="shared" si="24"/>
        <v>-1</v>
      </c>
      <c r="Y107"/>
      <c r="Z107"/>
      <c r="AA107"/>
      <c r="AB107"/>
    </row>
    <row r="108" spans="1:28" s="8" customFormat="1" ht="17" thickTop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/>
      <c r="M108">
        <f t="shared" si="19"/>
        <v>0</v>
      </c>
      <c r="N108"/>
      <c r="O108"/>
      <c r="P108"/>
      <c r="Q108">
        <v>3000</v>
      </c>
      <c r="R108"/>
      <c r="S108" t="e">
        <f t="shared" si="20"/>
        <v>#DIV/0!</v>
      </c>
      <c r="T108">
        <f t="shared" si="21"/>
        <v>3000</v>
      </c>
      <c r="U108">
        <f t="shared" si="22"/>
        <v>0</v>
      </c>
      <c r="V108">
        <f t="shared" si="4"/>
        <v>-3000</v>
      </c>
      <c r="W108" t="e">
        <f t="shared" si="23"/>
        <v>#DIV/0!</v>
      </c>
      <c r="X108">
        <f t="shared" si="24"/>
        <v>-1</v>
      </c>
      <c r="Y108"/>
      <c r="Z108"/>
      <c r="AA108"/>
      <c r="AB108"/>
    </row>
    <row r="109" spans="1:28" x14ac:dyDescent="0.2">
      <c r="E109">
        <v>0.2</v>
      </c>
      <c r="G109" s="3">
        <v>3.7900000000000003E-2</v>
      </c>
      <c r="H109">
        <v>3000</v>
      </c>
      <c r="M109">
        <f t="shared" si="19"/>
        <v>0</v>
      </c>
      <c r="Q109">
        <v>3000</v>
      </c>
      <c r="S109" t="e">
        <f t="shared" si="20"/>
        <v>#DIV/0!</v>
      </c>
      <c r="T109">
        <f t="shared" si="21"/>
        <v>3000</v>
      </c>
      <c r="U109">
        <f t="shared" si="22"/>
        <v>0</v>
      </c>
      <c r="V109">
        <f t="shared" si="4"/>
        <v>-3000</v>
      </c>
      <c r="W109" t="e">
        <f t="shared" si="23"/>
        <v>#DIV/0!</v>
      </c>
      <c r="X109">
        <f t="shared" si="24"/>
        <v>-1</v>
      </c>
    </row>
    <row r="110" spans="1:28" s="4" customFormat="1" x14ac:dyDescent="0.2">
      <c r="A110"/>
      <c r="B110"/>
      <c r="C110"/>
      <c r="D110"/>
      <c r="E110">
        <v>0.2</v>
      </c>
      <c r="F110"/>
      <c r="G110" s="3">
        <v>3.7900000000000003E-2</v>
      </c>
      <c r="H110">
        <v>3000</v>
      </c>
      <c r="I110"/>
      <c r="J110"/>
      <c r="K110"/>
      <c r="L110"/>
      <c r="M110">
        <f t="shared" si="19"/>
        <v>0</v>
      </c>
      <c r="N110"/>
      <c r="O110"/>
      <c r="P110"/>
      <c r="Q110">
        <v>3000</v>
      </c>
      <c r="R110"/>
      <c r="S110" t="e">
        <f t="shared" si="20"/>
        <v>#DIV/0!</v>
      </c>
      <c r="T110">
        <f t="shared" si="21"/>
        <v>3000</v>
      </c>
      <c r="U110">
        <f t="shared" si="22"/>
        <v>0</v>
      </c>
      <c r="V110">
        <f t="shared" si="4"/>
        <v>-3000</v>
      </c>
      <c r="W110" t="e">
        <f t="shared" si="23"/>
        <v>#DIV/0!</v>
      </c>
      <c r="X110">
        <f t="shared" si="24"/>
        <v>-1</v>
      </c>
      <c r="Y110"/>
      <c r="Z110"/>
      <c r="AA110"/>
      <c r="AB110"/>
    </row>
    <row r="111" spans="1:28" s="4" customFormat="1" x14ac:dyDescent="0.2">
      <c r="A111"/>
      <c r="B111"/>
      <c r="C111"/>
      <c r="D111"/>
      <c r="E111">
        <v>0.2</v>
      </c>
      <c r="F111"/>
      <c r="G111" s="3">
        <v>3.7900000000000003E-2</v>
      </c>
      <c r="H111">
        <v>3000</v>
      </c>
      <c r="I111"/>
      <c r="J111"/>
      <c r="K111"/>
      <c r="L111"/>
      <c r="M111">
        <f t="shared" si="19"/>
        <v>0</v>
      </c>
      <c r="N111"/>
      <c r="O111"/>
      <c r="P111"/>
      <c r="Q111">
        <v>3000</v>
      </c>
      <c r="R111"/>
      <c r="S111" t="e">
        <f t="shared" si="20"/>
        <v>#DIV/0!</v>
      </c>
      <c r="T111">
        <f t="shared" si="21"/>
        <v>3000</v>
      </c>
      <c r="U111">
        <f t="shared" si="22"/>
        <v>0</v>
      </c>
      <c r="V111">
        <f t="shared" si="4"/>
        <v>-3000</v>
      </c>
      <c r="W111" t="e">
        <f t="shared" si="23"/>
        <v>#DIV/0!</v>
      </c>
      <c r="X111">
        <f t="shared" si="24"/>
        <v>-1</v>
      </c>
      <c r="Y111"/>
      <c r="Z111"/>
      <c r="AA111"/>
      <c r="AB111"/>
    </row>
    <row r="112" spans="1:28" s="4" customFormat="1" x14ac:dyDescent="0.2">
      <c r="A112"/>
      <c r="B112"/>
      <c r="C112"/>
      <c r="D112"/>
      <c r="E112">
        <v>0.2</v>
      </c>
      <c r="F112"/>
      <c r="G112" s="3">
        <v>3.7900000000000003E-2</v>
      </c>
      <c r="H112">
        <v>3000</v>
      </c>
      <c r="I112"/>
      <c r="J112"/>
      <c r="K112"/>
      <c r="L112"/>
      <c r="M112">
        <f t="shared" si="19"/>
        <v>0</v>
      </c>
      <c r="N112"/>
      <c r="O112"/>
      <c r="P112"/>
      <c r="Q112">
        <v>3000</v>
      </c>
      <c r="R112"/>
      <c r="S112" t="e">
        <f t="shared" si="20"/>
        <v>#DIV/0!</v>
      </c>
      <c r="T112">
        <f t="shared" si="21"/>
        <v>3000</v>
      </c>
      <c r="U112">
        <f t="shared" si="22"/>
        <v>0</v>
      </c>
      <c r="V112">
        <f t="shared" si="4"/>
        <v>-3000</v>
      </c>
      <c r="W112" t="e">
        <f t="shared" si="23"/>
        <v>#DIV/0!</v>
      </c>
      <c r="X112">
        <f t="shared" si="24"/>
        <v>-1</v>
      </c>
      <c r="Y112"/>
      <c r="Z112"/>
      <c r="AA112"/>
      <c r="AB112"/>
    </row>
    <row r="113" spans="1:28" s="4" customFormat="1" x14ac:dyDescent="0.2">
      <c r="A113"/>
      <c r="B113"/>
      <c r="C113"/>
      <c r="D113"/>
      <c r="E113">
        <v>0.2</v>
      </c>
      <c r="F113"/>
      <c r="G113" s="3">
        <v>3.7900000000000003E-2</v>
      </c>
      <c r="H113">
        <v>3000</v>
      </c>
      <c r="I113"/>
      <c r="J113"/>
      <c r="K113"/>
      <c r="L113"/>
      <c r="M113">
        <f t="shared" si="19"/>
        <v>0</v>
      </c>
      <c r="N113"/>
      <c r="O113"/>
      <c r="P113"/>
      <c r="Q113">
        <v>3000</v>
      </c>
      <c r="R113"/>
      <c r="S113" t="e">
        <f t="shared" si="20"/>
        <v>#DIV/0!</v>
      </c>
      <c r="T113">
        <f t="shared" si="21"/>
        <v>3000</v>
      </c>
      <c r="U113">
        <f t="shared" si="22"/>
        <v>0</v>
      </c>
      <c r="V113">
        <f t="shared" si="4"/>
        <v>-3000</v>
      </c>
      <c r="W113" t="e">
        <f t="shared" si="23"/>
        <v>#DIV/0!</v>
      </c>
      <c r="X113">
        <f t="shared" si="24"/>
        <v>-1</v>
      </c>
      <c r="Y113"/>
      <c r="Z113"/>
      <c r="AA113"/>
      <c r="AB113"/>
    </row>
    <row r="114" spans="1:28" s="4" customFormat="1" x14ac:dyDescent="0.2">
      <c r="A114"/>
      <c r="B114"/>
      <c r="C114"/>
      <c r="D114"/>
      <c r="E114">
        <v>0.2</v>
      </c>
      <c r="F114"/>
      <c r="G114" s="3">
        <v>3.7900000000000003E-2</v>
      </c>
      <c r="H114">
        <v>3000</v>
      </c>
      <c r="I114"/>
      <c r="J114"/>
      <c r="K114"/>
      <c r="L114"/>
      <c r="M114">
        <f t="shared" si="19"/>
        <v>0</v>
      </c>
      <c r="N114"/>
      <c r="O114"/>
      <c r="P114"/>
      <c r="Q114">
        <v>3000</v>
      </c>
      <c r="R114"/>
      <c r="S114" t="e">
        <f t="shared" si="20"/>
        <v>#DIV/0!</v>
      </c>
      <c r="T114">
        <f t="shared" si="21"/>
        <v>3000</v>
      </c>
      <c r="U114">
        <f t="shared" si="22"/>
        <v>0</v>
      </c>
      <c r="V114">
        <f t="shared" si="4"/>
        <v>-3000</v>
      </c>
      <c r="W114" t="e">
        <f t="shared" si="23"/>
        <v>#DIV/0!</v>
      </c>
      <c r="X114">
        <f t="shared" si="24"/>
        <v>-1</v>
      </c>
      <c r="Y114"/>
      <c r="Z114"/>
      <c r="AA114"/>
      <c r="AB114"/>
    </row>
    <row r="115" spans="1:28" x14ac:dyDescent="0.2">
      <c r="E115">
        <v>0.2</v>
      </c>
      <c r="G115" s="3">
        <v>3.7900000000000003E-2</v>
      </c>
      <c r="H115">
        <v>3000</v>
      </c>
      <c r="M115">
        <f t="shared" si="19"/>
        <v>0</v>
      </c>
      <c r="Q115">
        <v>3000</v>
      </c>
      <c r="S115" t="e">
        <f t="shared" si="20"/>
        <v>#DIV/0!</v>
      </c>
      <c r="T115">
        <f t="shared" si="21"/>
        <v>3000</v>
      </c>
      <c r="U115">
        <f t="shared" si="22"/>
        <v>0</v>
      </c>
      <c r="V115">
        <f t="shared" si="4"/>
        <v>-3000</v>
      </c>
      <c r="W115" t="e">
        <f t="shared" si="23"/>
        <v>#DIV/0!</v>
      </c>
      <c r="X115">
        <f t="shared" si="24"/>
        <v>-1</v>
      </c>
    </row>
    <row r="116" spans="1:28" x14ac:dyDescent="0.2">
      <c r="E116">
        <v>0.2</v>
      </c>
      <c r="G116" s="3">
        <v>3.7900000000000003E-2</v>
      </c>
      <c r="H116">
        <v>3000</v>
      </c>
      <c r="M116">
        <f t="shared" si="19"/>
        <v>0</v>
      </c>
      <c r="Q116">
        <v>3000</v>
      </c>
      <c r="S116" t="e">
        <f t="shared" si="20"/>
        <v>#DIV/0!</v>
      </c>
      <c r="T116">
        <f t="shared" si="21"/>
        <v>3000</v>
      </c>
      <c r="U116">
        <f t="shared" si="22"/>
        <v>0</v>
      </c>
      <c r="V116">
        <f t="shared" si="4"/>
        <v>-3000</v>
      </c>
      <c r="W116" t="e">
        <f t="shared" si="23"/>
        <v>#DIV/0!</v>
      </c>
      <c r="X116">
        <f t="shared" si="24"/>
        <v>-1</v>
      </c>
    </row>
    <row r="117" spans="1:28" x14ac:dyDescent="0.2">
      <c r="E117">
        <v>0.2</v>
      </c>
      <c r="G117" s="3">
        <v>3.7900000000000003E-2</v>
      </c>
      <c r="H117">
        <v>3000</v>
      </c>
      <c r="M117">
        <f t="shared" si="19"/>
        <v>0</v>
      </c>
      <c r="Q117">
        <v>3000</v>
      </c>
      <c r="S117" t="e">
        <f t="shared" si="20"/>
        <v>#DIV/0!</v>
      </c>
      <c r="T117">
        <f t="shared" si="21"/>
        <v>3000</v>
      </c>
      <c r="U117">
        <f t="shared" si="22"/>
        <v>0</v>
      </c>
      <c r="V117">
        <f t="shared" si="4"/>
        <v>-3000</v>
      </c>
      <c r="W117" t="e">
        <f t="shared" si="23"/>
        <v>#DIV/0!</v>
      </c>
      <c r="X117">
        <f t="shared" si="24"/>
        <v>-1</v>
      </c>
    </row>
    <row r="118" spans="1:28" x14ac:dyDescent="0.2">
      <c r="E118">
        <v>0.2</v>
      </c>
      <c r="G118" s="3">
        <v>3.7900000000000003E-2</v>
      </c>
      <c r="H118">
        <v>3000</v>
      </c>
      <c r="M118">
        <f t="shared" si="19"/>
        <v>0</v>
      </c>
      <c r="Q118">
        <v>3000</v>
      </c>
      <c r="S118" t="e">
        <f t="shared" si="20"/>
        <v>#DIV/0!</v>
      </c>
      <c r="T118">
        <f t="shared" si="21"/>
        <v>3000</v>
      </c>
      <c r="U118">
        <f t="shared" si="22"/>
        <v>0</v>
      </c>
      <c r="V118">
        <f t="shared" si="4"/>
        <v>-3000</v>
      </c>
      <c r="W118" t="e">
        <f t="shared" si="23"/>
        <v>#DIV/0!</v>
      </c>
      <c r="X118">
        <f t="shared" si="24"/>
        <v>-1</v>
      </c>
    </row>
    <row r="119" spans="1:28" s="8" customFormat="1" x14ac:dyDescent="0.2">
      <c r="A119"/>
      <c r="B119"/>
      <c r="C119"/>
      <c r="D119"/>
      <c r="E119">
        <v>0.2</v>
      </c>
      <c r="F119"/>
      <c r="G119" s="3">
        <v>3.7900000000000003E-2</v>
      </c>
      <c r="H119">
        <v>3000</v>
      </c>
      <c r="I119"/>
      <c r="J119"/>
      <c r="K119"/>
      <c r="L119"/>
      <c r="M119">
        <f t="shared" si="19"/>
        <v>0</v>
      </c>
      <c r="N119"/>
      <c r="O119"/>
      <c r="P119"/>
      <c r="Q119">
        <v>3000</v>
      </c>
      <c r="R119"/>
      <c r="S119" t="e">
        <f t="shared" si="20"/>
        <v>#DIV/0!</v>
      </c>
      <c r="T119">
        <f t="shared" si="21"/>
        <v>3000</v>
      </c>
      <c r="U119">
        <f t="shared" si="22"/>
        <v>0</v>
      </c>
      <c r="V119">
        <f t="shared" si="4"/>
        <v>-3000</v>
      </c>
      <c r="W119" t="e">
        <f t="shared" si="23"/>
        <v>#DIV/0!</v>
      </c>
      <c r="X119">
        <f t="shared" si="24"/>
        <v>-1</v>
      </c>
      <c r="Y119"/>
      <c r="Z119"/>
      <c r="AA119"/>
      <c r="AB119"/>
    </row>
    <row r="120" spans="1:28" s="8" customFormat="1" x14ac:dyDescent="0.2">
      <c r="A120"/>
      <c r="B120"/>
      <c r="C120"/>
      <c r="D120"/>
      <c r="E120">
        <v>0.2</v>
      </c>
      <c r="F120"/>
      <c r="G120" s="3">
        <v>3.7900000000000003E-2</v>
      </c>
      <c r="H120">
        <v>3000</v>
      </c>
      <c r="I120"/>
      <c r="J120"/>
      <c r="K120"/>
      <c r="L120"/>
      <c r="M120">
        <f t="shared" si="19"/>
        <v>0</v>
      </c>
      <c r="N120"/>
      <c r="O120"/>
      <c r="P120"/>
      <c r="Q120">
        <v>3000</v>
      </c>
      <c r="R120"/>
      <c r="S120" t="e">
        <f t="shared" si="20"/>
        <v>#DIV/0!</v>
      </c>
      <c r="T120">
        <f t="shared" si="21"/>
        <v>3000</v>
      </c>
      <c r="U120">
        <f t="shared" si="22"/>
        <v>0</v>
      </c>
      <c r="V120">
        <f t="shared" si="4"/>
        <v>-3000</v>
      </c>
      <c r="W120" t="e">
        <f t="shared" si="23"/>
        <v>#DIV/0!</v>
      </c>
      <c r="X120">
        <f t="shared" si="24"/>
        <v>-1</v>
      </c>
      <c r="Y120"/>
      <c r="Z120"/>
      <c r="AA120"/>
      <c r="AB120"/>
    </row>
    <row r="121" spans="1:28" x14ac:dyDescent="0.2">
      <c r="E121">
        <v>0.2</v>
      </c>
      <c r="G121" s="3">
        <v>3.7900000000000003E-2</v>
      </c>
      <c r="H121">
        <v>3000</v>
      </c>
      <c r="M121">
        <f t="shared" si="19"/>
        <v>0</v>
      </c>
      <c r="Q121">
        <v>3000</v>
      </c>
      <c r="S121" t="e">
        <f t="shared" si="20"/>
        <v>#DIV/0!</v>
      </c>
      <c r="T121">
        <f t="shared" si="21"/>
        <v>3000</v>
      </c>
      <c r="U121">
        <f t="shared" si="22"/>
        <v>0</v>
      </c>
      <c r="V121">
        <f t="shared" si="4"/>
        <v>-3000</v>
      </c>
      <c r="W121" t="e">
        <f t="shared" si="23"/>
        <v>#DIV/0!</v>
      </c>
      <c r="X121">
        <f t="shared" si="24"/>
        <v>-1</v>
      </c>
    </row>
    <row r="122" spans="1:28" x14ac:dyDescent="0.2">
      <c r="E122">
        <v>0.2</v>
      </c>
      <c r="G122" s="3">
        <v>3.7900000000000003E-2</v>
      </c>
      <c r="H122">
        <v>3000</v>
      </c>
      <c r="M122">
        <f t="shared" si="19"/>
        <v>0</v>
      </c>
      <c r="Q122">
        <v>3000</v>
      </c>
      <c r="S122" t="e">
        <f t="shared" si="20"/>
        <v>#DIV/0!</v>
      </c>
      <c r="T122">
        <f t="shared" si="21"/>
        <v>3000</v>
      </c>
      <c r="U122">
        <f t="shared" si="22"/>
        <v>0</v>
      </c>
      <c r="V122">
        <f t="shared" si="4"/>
        <v>-3000</v>
      </c>
      <c r="W122" t="e">
        <f t="shared" si="23"/>
        <v>#DIV/0!</v>
      </c>
      <c r="X122">
        <f t="shared" si="24"/>
        <v>-1</v>
      </c>
    </row>
    <row r="123" spans="1:28" x14ac:dyDescent="0.2">
      <c r="E123">
        <v>0.2</v>
      </c>
      <c r="G123" s="3">
        <v>3.7900000000000003E-2</v>
      </c>
      <c r="H123">
        <v>3000</v>
      </c>
      <c r="M123">
        <f t="shared" si="19"/>
        <v>0</v>
      </c>
      <c r="Q123">
        <v>3000</v>
      </c>
      <c r="S123" t="e">
        <f t="shared" ref="S123:S140" si="25">100*(12*K123-Q123)/D123</f>
        <v>#DIV/0!</v>
      </c>
      <c r="T123">
        <f t="shared" ref="T123:T140" si="26">D123*E123+H123</f>
        <v>3000</v>
      </c>
      <c r="U123">
        <f t="shared" si="22"/>
        <v>0</v>
      </c>
      <c r="V123">
        <f t="shared" si="4"/>
        <v>-3000</v>
      </c>
      <c r="W123" t="e">
        <f t="shared" si="23"/>
        <v>#DIV/0!</v>
      </c>
      <c r="X123">
        <f t="shared" si="24"/>
        <v>-1</v>
      </c>
    </row>
    <row r="124" spans="1:28" x14ac:dyDescent="0.2">
      <c r="E124">
        <v>0.2</v>
      </c>
      <c r="G124" s="3">
        <v>3.7900000000000003E-2</v>
      </c>
      <c r="H124">
        <v>3000</v>
      </c>
      <c r="M124">
        <f t="shared" si="19"/>
        <v>0</v>
      </c>
      <c r="Q124">
        <v>3000</v>
      </c>
      <c r="S124" t="e">
        <f t="shared" si="25"/>
        <v>#DIV/0!</v>
      </c>
      <c r="T124">
        <f t="shared" si="26"/>
        <v>3000</v>
      </c>
      <c r="U124">
        <f t="shared" si="22"/>
        <v>0</v>
      </c>
      <c r="V124">
        <f t="shared" si="4"/>
        <v>-3000</v>
      </c>
      <c r="W124" t="e">
        <f t="shared" si="23"/>
        <v>#DIV/0!</v>
      </c>
      <c r="X124">
        <f t="shared" si="24"/>
        <v>-1</v>
      </c>
    </row>
    <row r="125" spans="1:28" x14ac:dyDescent="0.2">
      <c r="E125">
        <v>0.2</v>
      </c>
      <c r="G125" s="3">
        <v>3.7900000000000003E-2</v>
      </c>
      <c r="H125">
        <v>3000</v>
      </c>
      <c r="M125">
        <f t="shared" si="19"/>
        <v>0</v>
      </c>
      <c r="Q125">
        <v>3000</v>
      </c>
      <c r="S125" t="e">
        <f t="shared" si="25"/>
        <v>#DIV/0!</v>
      </c>
      <c r="T125">
        <f t="shared" si="26"/>
        <v>3000</v>
      </c>
      <c r="U125">
        <f t="shared" si="22"/>
        <v>0</v>
      </c>
      <c r="V125">
        <f t="shared" si="4"/>
        <v>-3000</v>
      </c>
      <c r="W125" t="e">
        <f t="shared" si="23"/>
        <v>#DIV/0!</v>
      </c>
      <c r="X125">
        <f t="shared" si="24"/>
        <v>-1</v>
      </c>
    </row>
    <row r="126" spans="1:28" x14ac:dyDescent="0.2">
      <c r="E126">
        <v>0.2</v>
      </c>
      <c r="H126">
        <v>3000</v>
      </c>
      <c r="M126">
        <f t="shared" si="19"/>
        <v>0</v>
      </c>
      <c r="Q126">
        <v>3000</v>
      </c>
      <c r="S126" t="e">
        <f t="shared" si="25"/>
        <v>#DIV/0!</v>
      </c>
      <c r="T126">
        <f t="shared" si="26"/>
        <v>3000</v>
      </c>
      <c r="U126">
        <f t="shared" si="22"/>
        <v>0</v>
      </c>
      <c r="V126">
        <f t="shared" si="4"/>
        <v>-3000</v>
      </c>
      <c r="W126" t="e">
        <f t="shared" si="23"/>
        <v>#DIV/0!</v>
      </c>
      <c r="X126">
        <f t="shared" si="24"/>
        <v>-1</v>
      </c>
    </row>
    <row r="127" spans="1:28" x14ac:dyDescent="0.2">
      <c r="E127">
        <v>0.2</v>
      </c>
      <c r="H127">
        <v>3000</v>
      </c>
      <c r="M127">
        <f t="shared" si="19"/>
        <v>0</v>
      </c>
      <c r="Q127">
        <v>3000</v>
      </c>
      <c r="S127" t="e">
        <f t="shared" si="25"/>
        <v>#DIV/0!</v>
      </c>
      <c r="T127">
        <f t="shared" si="26"/>
        <v>3000</v>
      </c>
      <c r="U127">
        <f t="shared" si="22"/>
        <v>0</v>
      </c>
      <c r="V127">
        <f t="shared" si="4"/>
        <v>-3000</v>
      </c>
      <c r="W127" t="e">
        <f t="shared" si="23"/>
        <v>#DIV/0!</v>
      </c>
      <c r="X127">
        <f t="shared" si="24"/>
        <v>-1</v>
      </c>
    </row>
    <row r="128" spans="1:28" x14ac:dyDescent="0.2">
      <c r="E128">
        <v>0.2</v>
      </c>
      <c r="H128">
        <v>3000</v>
      </c>
      <c r="M128">
        <f t="shared" si="19"/>
        <v>0</v>
      </c>
      <c r="Q128">
        <v>3000</v>
      </c>
      <c r="S128" t="e">
        <f t="shared" si="25"/>
        <v>#DIV/0!</v>
      </c>
      <c r="T128">
        <f t="shared" si="26"/>
        <v>3000</v>
      </c>
      <c r="U128">
        <f t="shared" si="22"/>
        <v>0</v>
      </c>
      <c r="V128">
        <f t="shared" si="4"/>
        <v>-3000</v>
      </c>
      <c r="W128" t="e">
        <f t="shared" si="23"/>
        <v>#DIV/0!</v>
      </c>
      <c r="X128">
        <f t="shared" si="24"/>
        <v>-1</v>
      </c>
    </row>
    <row r="129" spans="1:28" x14ac:dyDescent="0.2">
      <c r="E129">
        <v>0.2</v>
      </c>
      <c r="H129">
        <v>3000</v>
      </c>
      <c r="M129">
        <f t="shared" si="19"/>
        <v>0</v>
      </c>
      <c r="Q129">
        <v>3000</v>
      </c>
      <c r="S129" t="e">
        <f t="shared" si="25"/>
        <v>#DIV/0!</v>
      </c>
      <c r="T129">
        <f t="shared" si="26"/>
        <v>3000</v>
      </c>
      <c r="U129">
        <f t="shared" si="22"/>
        <v>0</v>
      </c>
      <c r="V129">
        <f t="shared" si="4"/>
        <v>-3000</v>
      </c>
      <c r="W129" t="e">
        <f t="shared" si="23"/>
        <v>#DIV/0!</v>
      </c>
      <c r="X129">
        <f t="shared" si="24"/>
        <v>-1</v>
      </c>
    </row>
    <row r="130" spans="1:28" x14ac:dyDescent="0.2">
      <c r="H130">
        <v>3000</v>
      </c>
      <c r="Q130">
        <v>3000</v>
      </c>
      <c r="S130" t="e">
        <f t="shared" si="25"/>
        <v>#DIV/0!</v>
      </c>
      <c r="T130">
        <f t="shared" si="26"/>
        <v>3000</v>
      </c>
      <c r="U130">
        <f t="shared" si="22"/>
        <v>0</v>
      </c>
      <c r="V130">
        <f t="shared" ref="V130:V138" si="27">12*K130-Q130-U130</f>
        <v>-3000</v>
      </c>
      <c r="W130" t="e">
        <f t="shared" si="23"/>
        <v>#DIV/0!</v>
      </c>
      <c r="X130">
        <f t="shared" si="24"/>
        <v>-1</v>
      </c>
    </row>
    <row r="131" spans="1:28" x14ac:dyDescent="0.2">
      <c r="H131">
        <v>3000</v>
      </c>
      <c r="Q131">
        <v>3000</v>
      </c>
      <c r="S131" t="e">
        <f t="shared" si="25"/>
        <v>#DIV/0!</v>
      </c>
      <c r="T131">
        <f t="shared" si="26"/>
        <v>3000</v>
      </c>
      <c r="U131">
        <f t="shared" si="22"/>
        <v>0</v>
      </c>
      <c r="V131">
        <f t="shared" si="27"/>
        <v>-3000</v>
      </c>
      <c r="W131" t="e">
        <f t="shared" si="23"/>
        <v>#DIV/0!</v>
      </c>
      <c r="X131">
        <f t="shared" si="24"/>
        <v>-1</v>
      </c>
    </row>
    <row r="132" spans="1:28" x14ac:dyDescent="0.2">
      <c r="H132">
        <v>3000</v>
      </c>
      <c r="Q132">
        <v>3000</v>
      </c>
      <c r="S132" t="e">
        <f t="shared" si="25"/>
        <v>#DIV/0!</v>
      </c>
      <c r="T132">
        <f t="shared" si="26"/>
        <v>3000</v>
      </c>
      <c r="U132">
        <f t="shared" si="22"/>
        <v>0</v>
      </c>
      <c r="V132">
        <f t="shared" si="27"/>
        <v>-3000</v>
      </c>
      <c r="W132" t="e">
        <f t="shared" si="23"/>
        <v>#DIV/0!</v>
      </c>
      <c r="X132">
        <f t="shared" si="24"/>
        <v>-1</v>
      </c>
    </row>
    <row r="133" spans="1:28" x14ac:dyDescent="0.2">
      <c r="H133">
        <v>3000</v>
      </c>
      <c r="Q133">
        <v>3000</v>
      </c>
      <c r="S133" t="e">
        <f t="shared" si="25"/>
        <v>#DIV/0!</v>
      </c>
      <c r="T133">
        <f t="shared" si="26"/>
        <v>3000</v>
      </c>
      <c r="U133">
        <f t="shared" si="22"/>
        <v>0</v>
      </c>
      <c r="V133">
        <f t="shared" si="27"/>
        <v>-3000</v>
      </c>
      <c r="W133" t="e">
        <f t="shared" si="23"/>
        <v>#DIV/0!</v>
      </c>
      <c r="X133">
        <f t="shared" si="24"/>
        <v>-1</v>
      </c>
    </row>
    <row r="134" spans="1:28" x14ac:dyDescent="0.2">
      <c r="H134">
        <v>3000</v>
      </c>
      <c r="Q134">
        <v>3000</v>
      </c>
      <c r="S134" t="e">
        <f t="shared" si="25"/>
        <v>#DIV/0!</v>
      </c>
      <c r="T134">
        <f t="shared" si="26"/>
        <v>3000</v>
      </c>
      <c r="U134">
        <f t="shared" si="22"/>
        <v>0</v>
      </c>
      <c r="V134">
        <f t="shared" si="27"/>
        <v>-3000</v>
      </c>
      <c r="W134" t="e">
        <f t="shared" si="23"/>
        <v>#DIV/0!</v>
      </c>
      <c r="X134">
        <f t="shared" si="24"/>
        <v>-1</v>
      </c>
    </row>
    <row r="135" spans="1:28" x14ac:dyDescent="0.2">
      <c r="H135">
        <v>3000</v>
      </c>
      <c r="Q135">
        <v>3000</v>
      </c>
      <c r="S135" t="e">
        <f t="shared" si="25"/>
        <v>#DIV/0!</v>
      </c>
      <c r="T135">
        <f t="shared" si="26"/>
        <v>3000</v>
      </c>
      <c r="U135">
        <f t="shared" si="22"/>
        <v>0</v>
      </c>
      <c r="V135">
        <f t="shared" si="27"/>
        <v>-3000</v>
      </c>
      <c r="W135" t="e">
        <f t="shared" si="23"/>
        <v>#DIV/0!</v>
      </c>
      <c r="X135">
        <f t="shared" si="24"/>
        <v>-1</v>
      </c>
    </row>
    <row r="136" spans="1:28" x14ac:dyDescent="0.2">
      <c r="H136">
        <v>3000</v>
      </c>
      <c r="Q136">
        <v>3000</v>
      </c>
      <c r="S136" t="e">
        <f t="shared" si="25"/>
        <v>#DIV/0!</v>
      </c>
      <c r="T136">
        <f t="shared" si="26"/>
        <v>3000</v>
      </c>
      <c r="U136">
        <f t="shared" si="22"/>
        <v>0</v>
      </c>
      <c r="V136">
        <f t="shared" si="27"/>
        <v>-3000</v>
      </c>
      <c r="W136" t="e">
        <f t="shared" si="23"/>
        <v>#DIV/0!</v>
      </c>
      <c r="X136">
        <f t="shared" si="24"/>
        <v>-1</v>
      </c>
    </row>
    <row r="137" spans="1:28" x14ac:dyDescent="0.2">
      <c r="H137">
        <v>3000</v>
      </c>
      <c r="Q137">
        <v>3000</v>
      </c>
      <c r="S137" t="e">
        <f t="shared" si="25"/>
        <v>#DIV/0!</v>
      </c>
      <c r="T137">
        <f t="shared" si="26"/>
        <v>3000</v>
      </c>
      <c r="U137">
        <f t="shared" si="22"/>
        <v>0</v>
      </c>
      <c r="V137">
        <f t="shared" si="27"/>
        <v>-3000</v>
      </c>
      <c r="W137" t="e">
        <f t="shared" si="23"/>
        <v>#DIV/0!</v>
      </c>
      <c r="X137">
        <f t="shared" si="24"/>
        <v>-1</v>
      </c>
    </row>
    <row r="138" spans="1:28" x14ac:dyDescent="0.2">
      <c r="Q138">
        <v>3000</v>
      </c>
      <c r="S138" t="e">
        <f t="shared" si="25"/>
        <v>#DIV/0!</v>
      </c>
      <c r="T138">
        <f t="shared" si="26"/>
        <v>0</v>
      </c>
      <c r="U138">
        <f t="shared" si="22"/>
        <v>0</v>
      </c>
      <c r="V138">
        <f t="shared" si="27"/>
        <v>-3000</v>
      </c>
      <c r="W138" t="e">
        <f t="shared" si="23"/>
        <v>#DIV/0!</v>
      </c>
      <c r="X138" t="e">
        <f t="shared" si="24"/>
        <v>#DIV/0!</v>
      </c>
    </row>
    <row r="139" spans="1:28" x14ac:dyDescent="0.2">
      <c r="Q139">
        <v>3000</v>
      </c>
      <c r="S139" t="e">
        <f t="shared" si="25"/>
        <v>#DIV/0!</v>
      </c>
      <c r="T139">
        <f t="shared" si="26"/>
        <v>0</v>
      </c>
    </row>
    <row r="140" spans="1:28" x14ac:dyDescent="0.2">
      <c r="Q140">
        <v>3000</v>
      </c>
      <c r="S140" t="e">
        <f t="shared" si="25"/>
        <v>#DIV/0!</v>
      </c>
      <c r="T140">
        <f t="shared" si="26"/>
        <v>0</v>
      </c>
    </row>
    <row r="141" spans="1:28" s="8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>
        <v>3000</v>
      </c>
      <c r="R141"/>
      <c r="S141"/>
      <c r="T141"/>
      <c r="U141"/>
      <c r="V141"/>
      <c r="W141"/>
      <c r="X141"/>
      <c r="Y141"/>
      <c r="Z141"/>
      <c r="AA141"/>
      <c r="AB141"/>
    </row>
  </sheetData>
  <hyperlinks>
    <hyperlink ref="C100" r:id="rId1" location="redfin-estimate"/>
    <hyperlink ref="C93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  <hyperlink ref="B16" r:id="rId37"/>
    <hyperlink ref="B17" r:id="rId38"/>
    <hyperlink ref="B18" r:id="rId39"/>
    <hyperlink ref="C51" r:id="rId40"/>
    <hyperlink ref="C52" r:id="rId41"/>
    <hyperlink ref="C53" r:id="rId42"/>
    <hyperlink ref="C54" r:id="rId43"/>
    <hyperlink ref="C55" r:id="rId44"/>
    <hyperlink ref="C56" r:id="rId45" location="redfin-estimate"/>
    <hyperlink ref="C57" r:id="rId46"/>
    <hyperlink ref="B24" r:id="rId47"/>
    <hyperlink ref="C61" r:id="rId48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2018-03-02T07:12:59Z</dcterms:modified>
</cp:coreProperties>
</file>