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864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9" i="1" l="1"/>
  <c r="U49" i="1"/>
  <c r="S49" i="1"/>
  <c r="W49" i="1"/>
  <c r="V49" i="1"/>
  <c r="R49" i="1"/>
  <c r="L49" i="1"/>
  <c r="T48" i="1"/>
  <c r="U48" i="1"/>
  <c r="S48" i="1"/>
  <c r="W48" i="1"/>
  <c r="V48" i="1"/>
  <c r="R48" i="1"/>
  <c r="L48" i="1"/>
  <c r="T47" i="1"/>
  <c r="U47" i="1"/>
  <c r="S47" i="1"/>
  <c r="W47" i="1"/>
  <c r="V47" i="1"/>
  <c r="R47" i="1"/>
  <c r="L47" i="1"/>
  <c r="T46" i="1"/>
  <c r="U46" i="1"/>
  <c r="S46" i="1"/>
  <c r="W46" i="1"/>
  <c r="V46" i="1"/>
  <c r="R46" i="1"/>
  <c r="L46" i="1"/>
  <c r="T45" i="1"/>
  <c r="U45" i="1"/>
  <c r="S45" i="1"/>
  <c r="W45" i="1"/>
  <c r="V45" i="1"/>
  <c r="R45" i="1"/>
  <c r="L45" i="1"/>
  <c r="T44" i="1"/>
  <c r="U44" i="1"/>
  <c r="S44" i="1"/>
  <c r="W44" i="1"/>
  <c r="V44" i="1"/>
  <c r="R44" i="1"/>
  <c r="L44" i="1"/>
  <c r="T43" i="1"/>
  <c r="U43" i="1"/>
  <c r="S43" i="1"/>
  <c r="W43" i="1"/>
  <c r="V43" i="1"/>
  <c r="R43" i="1"/>
  <c r="L43" i="1"/>
  <c r="T42" i="1"/>
  <c r="U42" i="1"/>
  <c r="S42" i="1"/>
  <c r="W42" i="1"/>
  <c r="V42" i="1"/>
  <c r="R42" i="1"/>
  <c r="L42" i="1"/>
  <c r="T41" i="1"/>
  <c r="U41" i="1"/>
  <c r="S41" i="1"/>
  <c r="W41" i="1"/>
  <c r="V41" i="1"/>
  <c r="R41" i="1"/>
  <c r="L41" i="1"/>
  <c r="L39" i="1"/>
  <c r="L40" i="1"/>
  <c r="L50" i="1"/>
  <c r="L51" i="1"/>
  <c r="L52" i="1"/>
  <c r="L53" i="1"/>
  <c r="L54" i="1"/>
  <c r="L55" i="1"/>
  <c r="L56" i="1"/>
  <c r="L57" i="1"/>
  <c r="T50" i="1"/>
  <c r="U50" i="1"/>
  <c r="S50" i="1"/>
  <c r="W50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V50" i="1"/>
  <c r="V51" i="1"/>
  <c r="V52" i="1"/>
  <c r="V53" i="1"/>
  <c r="V54" i="1"/>
  <c r="V55" i="1"/>
  <c r="V56" i="1"/>
  <c r="V57" i="1"/>
  <c r="R50" i="1"/>
  <c r="R51" i="1"/>
  <c r="R52" i="1"/>
  <c r="R53" i="1"/>
  <c r="R54" i="1"/>
  <c r="R55" i="1"/>
  <c r="R56" i="1"/>
  <c r="R57" i="1"/>
  <c r="R58" i="1"/>
  <c r="L38" i="1"/>
  <c r="L37" i="1"/>
  <c r="L36" i="1"/>
  <c r="L35" i="1"/>
  <c r="T30" i="1"/>
  <c r="U30" i="1"/>
  <c r="S30" i="1"/>
  <c r="W30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V30" i="1"/>
  <c r="V31" i="1"/>
  <c r="V32" i="1"/>
  <c r="V33" i="1"/>
  <c r="V34" i="1"/>
  <c r="V35" i="1"/>
  <c r="V36" i="1"/>
  <c r="V37" i="1"/>
  <c r="V38" i="1"/>
  <c r="V39" i="1"/>
  <c r="V40" i="1"/>
  <c r="V58" i="1"/>
  <c r="V59" i="1"/>
  <c r="S59" i="1"/>
  <c r="R30" i="1"/>
  <c r="R31" i="1"/>
  <c r="R32" i="1"/>
  <c r="R33" i="1"/>
  <c r="R34" i="1"/>
  <c r="R35" i="1"/>
  <c r="R36" i="1"/>
  <c r="R37" i="1"/>
  <c r="R38" i="1"/>
  <c r="R39" i="1"/>
  <c r="R40" i="1"/>
  <c r="L58" i="1"/>
  <c r="L59" i="1"/>
  <c r="R59" i="1"/>
  <c r="T59" i="1"/>
  <c r="U59" i="1"/>
  <c r="W59" i="1"/>
  <c r="L60" i="1"/>
  <c r="R60" i="1"/>
  <c r="S60" i="1"/>
  <c r="T60" i="1"/>
  <c r="U60" i="1"/>
  <c r="V60" i="1"/>
  <c r="W60" i="1"/>
  <c r="L34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61" i="1"/>
  <c r="L62" i="1"/>
  <c r="L6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61" i="1"/>
  <c r="U61" i="1"/>
  <c r="S61" i="1"/>
  <c r="W61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61" i="1"/>
  <c r="V62" i="1"/>
  <c r="V63" i="1"/>
  <c r="V64" i="1"/>
  <c r="V65" i="1"/>
  <c r="V66" i="1"/>
  <c r="T62" i="1"/>
  <c r="U62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L14" i="1"/>
  <c r="V14" i="1"/>
  <c r="T67" i="1"/>
  <c r="U67" i="1"/>
  <c r="S67" i="1"/>
  <c r="W67" i="1"/>
  <c r="V67" i="1"/>
  <c r="R67" i="1"/>
  <c r="L67" i="1"/>
  <c r="L2" i="1"/>
  <c r="L3" i="1"/>
  <c r="L4" i="1"/>
  <c r="L5" i="1"/>
  <c r="L6" i="1"/>
  <c r="L7" i="1"/>
  <c r="L8" i="1"/>
  <c r="L9" i="1"/>
  <c r="L10" i="1"/>
  <c r="L11" i="1"/>
  <c r="L12" i="1"/>
  <c r="L1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V2" i="1"/>
  <c r="V3" i="1"/>
  <c r="V4" i="1"/>
  <c r="V5" i="1"/>
  <c r="V6" i="1"/>
  <c r="V7" i="1"/>
  <c r="V8" i="1"/>
  <c r="V9" i="1"/>
  <c r="V10" i="1"/>
  <c r="V11" i="1"/>
  <c r="V12" i="1"/>
  <c r="V13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S107" i="1"/>
  <c r="S108" i="1"/>
  <c r="R2" i="1"/>
  <c r="R3" i="1"/>
  <c r="R4" i="1"/>
  <c r="R5" i="1"/>
  <c r="R6" i="1"/>
  <c r="R7" i="1"/>
  <c r="R8" i="1"/>
  <c r="R9" i="1"/>
  <c r="R10" i="1"/>
  <c r="R11" i="1"/>
  <c r="R12" i="1"/>
  <c r="R13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</calcChain>
</file>

<file path=xl/sharedStrings.xml><?xml version="1.0" encoding="utf-8"?>
<sst xmlns="http://schemas.openxmlformats.org/spreadsheetml/2006/main" count="225" uniqueCount="200">
  <si>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</si>
  <si>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</si>
  <si>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</si>
  <si>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</si>
  <si>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</si>
  <si>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</si>
  <si>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</si>
  <si>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</si>
  <si>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</si>
  <si>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</si>
  <si>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</si>
  <si>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</si>
  <si>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</si>
  <si>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</si>
  <si>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</si>
  <si>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</si>
  <si>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</si>
  <si>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</si>
  <si>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</si>
  <si>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</si>
  <si>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</si>
  <si>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</si>
  <si>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</si>
  <si>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</si>
  <si>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</si>
  <si>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</si>
  <si>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</si>
  <si>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</si>
  <si>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</si>
  <si>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</si>
  <si>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</si>
  <si>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</si>
  <si>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</si>
  <si>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</si>
  <si>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</si>
  <si>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</si>
  <si>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</si>
  <si>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</si>
  <si>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</si>
  <si>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</si>
  <si>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</si>
  <si>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</si>
  <si>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</si>
  <si>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</si>
  <si>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</si>
  <si>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</si>
  <si>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</si>
  <si>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</si>
  <si>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</si>
  <si>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</si>
  <si>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</si>
  <si>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</si>
  <si>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</si>
  <si>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</si>
  <si>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</si>
  <si>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</si>
  <si>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</si>
  <si>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</si>
  <si>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</si>
  <si>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</si>
  <si>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</si>
  <si>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</si>
  <si>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</si>
  <si>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</si>
  <si>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</si>
  <si>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</si>
  <si>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</si>
  <si>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</si>
  <si>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</si>
  <si>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</si>
  <si>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</si>
  <si>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</si>
  <si>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</si>
  <si>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</si>
  <si>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</si>
  <si>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</si>
  <si>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</si>
  <si>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</si>
  <si>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https://www.zillow.com/homedetails/6321-Garden-Rose-Path-Austin-TX-78754/2097303135_zpid/</t>
  </si>
  <si>
    <t>6321 Garden Rose Path,Austin,</t>
  </si>
  <si>
    <t>austin东北靠中一点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</si>
  <si>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</si>
  <si>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</si>
  <si>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</si>
  <si>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</si>
  <si>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</si>
  <si>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</si>
  <si>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</si>
  <si>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</si>
  <si>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</si>
  <si>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</si>
  <si>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</si>
  <si>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</si>
  <si>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</si>
  <si>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</si>
  <si>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</si>
  <si>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</si>
  <si>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</si>
  <si>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</si>
  <si>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</si>
  <si>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</si>
  <si>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The Kennedy Plan, Reserve at McKinney Falls</t>
  </si>
  <si>
    <t>https://www.zillow.com/community/reserve-at-mckinney-falls/2092198329_zpid/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</si>
  <si>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</si>
  <si>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</si>
  <si>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</si>
  <si>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</si>
  <si>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</si>
  <si>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</si>
  <si>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</si>
  <si>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Avignon Plan, Village at Wells Branch Austin, TX 78728</t>
  </si>
  <si>
    <t>https://www.zillow.com/community/village-at-wells-branch/2092891698_zpid/</t>
  </si>
  <si>
    <t>好，两条高速中间</t>
  </si>
  <si>
    <t>The Roosevelt Plan, Pioneer Hill Austin, TX 78754</t>
  </si>
  <si>
    <t>不错，austin东北靠中较多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</si>
  <si>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</si>
  <si>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</si>
  <si>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</si>
  <si>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</si>
  <si>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</si>
  <si>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</si>
  <si>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</si>
  <si>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</si>
  <si>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</si>
  <si>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</si>
  <si>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</si>
  <si>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</si>
  <si>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</si>
  <si>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</si>
  <si>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</si>
  <si>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</si>
  <si>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</si>
  <si>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</si>
  <si>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</si>
  <si>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</si>
  <si>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</si>
  <si>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</si>
  <si>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</si>
  <si>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</si>
  <si>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</si>
  <si>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</si>
  <si>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</si>
  <si>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</si>
  <si>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</si>
  <si>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</si>
  <si>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</si>
  <si>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</si>
  <si>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</si>
  <si>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</si>
  <si>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</si>
  <si>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12711 Descartes Cv, Austin, TX 78753</t>
  </si>
  <si>
    <t>https://www.zillow.com/homedetails/12711-Descartes-Cv-Austin-TX-78753/29437912_zpid/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</si>
  <si>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</si>
  <si>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</si>
  <si>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</si>
  <si>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</si>
  <si>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</si>
  <si>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</si>
  <si>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</si>
  <si>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</si>
  <si>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</si>
  <si>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3608 Ruby Red Dr,Austin, TX 78728</t>
  </si>
  <si>
    <t>https://www.zillow.com/homedetails/3608-Ruby-Red-Dr-Austin-TX-78728/29454322_zpid/</t>
  </si>
  <si>
    <t>两条高速中间偏北</t>
  </si>
  <si>
    <t>https://www.zillow.com/homedetails/1620-Sunterro-Austin-TX-78727/58307472_zpid/</t>
  </si>
  <si>
    <t>1620 Sunterro,Austin, TX 78727</t>
  </si>
  <si>
    <t>13317 Chasewood Cv,Austin, TX 78727</t>
  </si>
  <si>
    <t>https://www.zillow.com/homedetails/13317-Chasewood-Cv-Austin-TX-78727/29443469_zpid/</t>
  </si>
  <si>
    <t>https://www.zillow.com/homedetails/3633-Soft-Shore-Ln-Pflugerville-TX-78660/2093332519_zpid/</t>
  </si>
  <si>
    <t>Pflugerville</t>
  </si>
  <si>
    <t xml:space="preserve">Colorado Villages of Hidden Lake </t>
  </si>
  <si>
    <t>13年,有个Walter E. Long Metropolitan Park</t>
  </si>
  <si>
    <t>13年，5b3b，有个Walter E. Long Metropolitan Park</t>
  </si>
  <si>
    <t xml:space="preserve">18年 有个Walter E. Long Metropolitan </t>
  </si>
  <si>
    <t xml:space="preserve">18年 貌似附近没有park </t>
  </si>
  <si>
    <t>17年，离Walter E. Long Metropolitan  park几乎5mile</t>
  </si>
  <si>
    <t>16年 有个Walter E. Long Metropolitan Park</t>
  </si>
  <si>
    <t>房间都不错，没有景点</t>
  </si>
  <si>
    <t>18年 离Walter E. Long Metropolitan  park几乎5mile</t>
  </si>
  <si>
    <t>07年，5b2.5b房间好像也不怎么样 离Walter E. Long Metropolitan  park几乎5mile</t>
  </si>
  <si>
    <t>82年，3b2.5b，地理位置比较好一点，没景点</t>
  </si>
  <si>
    <t>18年，房型有两个bedroom挨着不太好，旁边state park</t>
  </si>
  <si>
    <t>厨房countertop有点少 旁边state park</t>
  </si>
  <si>
    <t>4b2.5，房间应该还可以,附近又高尔夫球场</t>
  </si>
  <si>
    <t>4b3b 房型不错 没有景点</t>
  </si>
  <si>
    <t>14年，4b3b,离大湖近</t>
  </si>
  <si>
    <t>77年，4b2.5b，6，7mile远才有golf</t>
  </si>
  <si>
    <t xml:space="preserve">71年，4b2.5b，garage变成了房间 没景点 </t>
  </si>
  <si>
    <t>是银行回收再买的房，号称价值52w 没景点</t>
  </si>
  <si>
    <t>67年，4b2.5b里面还算新，university hill貌似租金也高，4mile左右Walter E. Long Metropolitan Park</t>
  </si>
  <si>
    <t>63年，4b2b里面还可以,这个是windsor park貌似租金高 4mile左右Walter E. Long Metropolitan Park</t>
  </si>
  <si>
    <t>09年，交通到downtown应该好一点，但是升值好想比较慢 旁边有Walter E. Long Metropolitan Park</t>
  </si>
  <si>
    <t>06年，4b3b，说可以有5b，无景点</t>
  </si>
  <si>
    <t>98年，4b2.5b， 无景点</t>
  </si>
  <si>
    <t>17年，5b3b，有点远， 无景点</t>
  </si>
  <si>
    <t>同一个房型，不同的位置，这边比上面的那个学区好，价格贵5,6w 靠科罗拉多河那边比较近吧</t>
  </si>
  <si>
    <t>墙壁是暗红色不好看，别的都ok 无景点</t>
  </si>
  <si>
    <t>01年4b2.5b 3千ft ，无景点</t>
  </si>
  <si>
    <t>95年 应该是4b2.5b， 无景点</t>
  </si>
  <si>
    <t>4b3b房型还不错 无景点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</si>
</sst>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</cellXfs>
  <cellStyles count="197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13" Type="http://schemas.openxmlformats.org/officeDocument/2006/relationships/hyperlink" Target="https://www.zillow.com/homedetails/10909-Short-Springs-Dr-Austin-TX-78754/83832676_zpid/" TargetMode="External"/><Relationship Id="rId18" Type="http://schemas.openxmlformats.org/officeDocument/2006/relationships/hyperlink" Target="https://www.zillow.com/homedetails/7429-Dallas-Dr-Austin-TX-78729/29573744_zpid/" TargetMode="External"/><Relationship Id="rId26" Type="http://schemas.openxmlformats.org/officeDocument/2006/relationships/hyperlink" Target="https://www.pulte.com/homes/texas/the-austin-area/austin/parmer-crossing-209615" TargetMode="External"/><Relationship Id="rId3" Type="http://schemas.openxmlformats.org/officeDocument/2006/relationships/hyperlink" Target="https://www.redfin.com/TX/Austin/4907-Misty-Slope-Ln-78744/home/31807404" TargetMode="External"/><Relationship Id="rId21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34" Type="http://schemas.openxmlformats.org/officeDocument/2006/relationships/hyperlink" Target="https://www.zillow.com/homedetails/13317-Chasewood-Cv-Austin-TX-78727/29443469_zpid/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12" Type="http://schemas.openxmlformats.org/officeDocument/2006/relationships/hyperlink" Target="https://www.zillow.com/community/walnut-creek-enclave/2092198375_zpid/" TargetMode="External"/><Relationship Id="rId17" Type="http://schemas.openxmlformats.org/officeDocument/2006/relationships/hyperlink" Target="https://www.zillow.com/community/reserve-at-mckinney-falls/2092198329_zpid/" TargetMode="External"/><Relationship Id="rId25" Type="http://schemas.openxmlformats.org/officeDocument/2006/relationships/hyperlink" Target="https://www.zillow.com/homedetails/5921-Adair-Dr-Austin-TX-78754/111972923_zpid/" TargetMode="External"/><Relationship Id="rId33" Type="http://schemas.openxmlformats.org/officeDocument/2006/relationships/hyperlink" Target="https://www.zillow.com/homedetails/1620-Sunterro-Austin-TX-78727/58307472_zpid/" TargetMode="External"/><Relationship Id="rId2" Type="http://schemas.openxmlformats.org/officeDocument/2006/relationships/hyperlink" Target="https://www.redfin.com/TX/Plano/3101-Citadel-Dr-75023/home/31890659" TargetMode="External"/><Relationship Id="rId16" Type="http://schemas.openxmlformats.org/officeDocument/2006/relationships/hyperlink" Target="https://www.zillow.com/homedetails/6505-Ranchito-Dr-Austin-TX-78744/2092097030_zpid/" TargetMode="External"/><Relationship Id="rId20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9" Type="http://schemas.openxmlformats.org/officeDocument/2006/relationships/hyperlink" Target="https://www.zillow.com/homedetails/12711-Descartes-Cv-Austin-TX-78753/29437912_zpid/" TargetMode="External"/><Relationship Id="rId1" Type="http://schemas.openxmlformats.org/officeDocument/2006/relationships/hyperlink" Target="https://www.redfin.com/TX/Plano/3417-Gary-Dr-75023/home/32031822" TargetMode="External"/><Relationship Id="rId6" Type="http://schemas.openxmlformats.org/officeDocument/2006/relationships/hyperlink" Target="https://www.zillow.com/community/cantarra-meadow/2091369911_zpid/?fullpage=true" TargetMode="External"/><Relationship Id="rId11" Type="http://schemas.openxmlformats.org/officeDocument/2006/relationships/hyperlink" Target="https://www.redfin.com/TX/Austin/5708-China-Berry-Rd-78744/home/31655019" TargetMode="External"/><Relationship Id="rId24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32" Type="http://schemas.openxmlformats.org/officeDocument/2006/relationships/hyperlink" Target="https://www.zillow.com/homedetails/3608-Ruby-Red-Dr-Austin-TX-78728/29454322_zpid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zillow.com/homedetails/11505-Murron-Dr-Austin-TX-78754/119619674_zpid/?fullpage=true" TargetMode="External"/><Relationship Id="rId15" Type="http://schemas.openxmlformats.org/officeDocument/2006/relationships/hyperlink" Target="https://www.zillow.com/homedetails/7209-Curpin-Cv-Austin-TX-78754/29419855_zpid/" TargetMode="External"/><Relationship Id="rId23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8" Type="http://schemas.openxmlformats.org/officeDocument/2006/relationships/hyperlink" Target="https://www.zillow.com/homedetails/1416-Weatherford-Dr-Austin-TX-78753/70327169_zpid/" TargetMode="External"/><Relationship Id="rId36" Type="http://schemas.openxmlformats.org/officeDocument/2006/relationships/hyperlink" Target="https://www.zillow.com/community/amber-oaks/2092891642_zpid/" TargetMode="External"/><Relationship Id="rId10" Type="http://schemas.openxmlformats.org/officeDocument/2006/relationships/hyperlink" Target="https://www.redfin.com/TX/Austin/7508-Marble-Ridge-Dr-78747/home/31949485" TargetMode="External"/><Relationship Id="rId19" Type="http://schemas.openxmlformats.org/officeDocument/2006/relationships/hyperlink" Target="https://www.zillow.com/community/pioneer-hill/2092198568_zpid/" TargetMode="External"/><Relationship Id="rId31" Type="http://schemas.openxmlformats.org/officeDocument/2006/relationships/hyperlink" Target="https://www.zillow.com/homedetails/4318-Ganymede-Dr-Austin-TX-78727/29442635_zpid/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9" Type="http://schemas.openxmlformats.org/officeDocument/2006/relationships/hyperlink" Target="https://www.redfin.com/TX/Austin/3303-Barksdale-Dr-78725/home/31056166" TargetMode="External"/><Relationship Id="rId14" Type="http://schemas.openxmlformats.org/officeDocument/2006/relationships/hyperlink" Target="https://www.zillow.com/homedetails/1300-Tuxford-Cv-Austin-TX-78753/29434511_zpid/" TargetMode="External"/><Relationship Id="rId22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7" Type="http://schemas.openxmlformats.org/officeDocument/2006/relationships/hyperlink" Target="https://www.zillow.com/homedetails/6009-Elfen-Way-Austin-TX-78724/83816094_zpid/" TargetMode="External"/><Relationship Id="rId30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35" Type="http://schemas.openxmlformats.org/officeDocument/2006/relationships/hyperlink" Target="https://www.zillow.com/homedetails/3633-Soft-Shore-Ln-Pflugerville-TX-78660/2093332519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tabSelected="1" topLeftCell="G28" zoomScale="85" zoomScaleNormal="85" workbookViewId="0">
      <selection activeCell="X49" sqref="X49"/>
    </sheetView>
  </sheetViews>
  <sheetFormatPr defaultColWidth="11.19921875" defaultRowHeight="15.6" x14ac:dyDescent="0.3"/>
  <cols>
    <col min="1" max="1" width="7.296875" customWidth="1"/>
    <col min="2" max="2" width="9.19921875" customWidth="1"/>
    <col min="4" max="4" width="9.69921875" customWidth="1"/>
    <col min="5" max="5" width="4.6992187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19921875" customWidth="1"/>
    <col min="12" max="12" width="8.19921875" customWidth="1"/>
    <col min="13" max="13" width="7.69921875" customWidth="1"/>
    <col min="14" max="14" width="15.296875" customWidth="1"/>
    <col min="15" max="15" width="9.19921875" customWidth="1"/>
    <col min="16" max="16" width="8.19921875" customWidth="1"/>
    <col min="17" max="17" width="2.69921875" customWidth="1"/>
    <col min="18" max="18" width="13" customWidth="1"/>
    <col min="19" max="19" width="10.69921875" customWidth="1"/>
    <col min="20" max="22" width="13" customWidth="1"/>
    <col min="23" max="23" width="12.69921875" customWidth="1"/>
    <col min="24" max="24" width="22.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3">
      <c r="E2">
        <v>0.2</v>
      </c>
      <c r="G2" s="3">
        <v>3.7900000000000003E-2</v>
      </c>
      <c r="H2">
        <v>3000</v>
      </c>
      <c r="L2">
        <f t="shared" ref="L2:L64" si="0">J2-F2</f>
        <v>0</v>
      </c>
      <c r="P2">
        <v>3000</v>
      </c>
      <c r="R2" t="e">
        <f t="shared" ref="R2:R97" si="1">100*(12*J2-P2)/D2</f>
        <v>#DIV/0!</v>
      </c>
      <c r="S2">
        <f t="shared" ref="S2:S97" si="2">D2*E2+H2</f>
        <v>3000</v>
      </c>
      <c r="T2">
        <f t="shared" ref="T2:T97" si="3">G2*(D2-D2*E2)</f>
        <v>0</v>
      </c>
      <c r="U2">
        <f t="shared" ref="U2:U97" si="4">12*J2-P2-T2</f>
        <v>-3000</v>
      </c>
      <c r="V2" t="e">
        <f t="shared" ref="V2:V97" si="5">D2/(12*J2)</f>
        <v>#DIV/0!</v>
      </c>
      <c r="W2">
        <f t="shared" ref="W2:W64" si="6">U2/S2</f>
        <v>-1</v>
      </c>
    </row>
    <row r="3" spans="1:26" s="8" customFormat="1" x14ac:dyDescent="0.3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3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3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6.2" thickBot="1" x14ac:dyDescent="0.3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6.8" thickTop="1" thickBot="1" x14ac:dyDescent="0.3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6.8" thickTop="1" thickBot="1" x14ac:dyDescent="0.3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6.8" thickTop="1" thickBot="1" x14ac:dyDescent="0.3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6.8" thickTop="1" thickBot="1" x14ac:dyDescent="0.3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s="8" customFormat="1" ht="14.4" x14ac:dyDescent="0.3">
      <c r="A12" s="8" t="s">
        <v>64</v>
      </c>
      <c r="B12" s="8" t="s">
        <v>65</v>
      </c>
      <c r="D12" s="9">
        <v>259000</v>
      </c>
      <c r="E12" s="8">
        <v>0.2</v>
      </c>
      <c r="F12" s="9">
        <v>1455</v>
      </c>
      <c r="G12" s="14">
        <v>3.7900000000000003E-2</v>
      </c>
      <c r="H12" s="8">
        <v>3000</v>
      </c>
      <c r="I12" s="8">
        <v>437</v>
      </c>
      <c r="J12" s="8">
        <v>2150</v>
      </c>
      <c r="K12" s="8">
        <v>1500</v>
      </c>
      <c r="L12" s="8">
        <f t="shared" si="0"/>
        <v>695</v>
      </c>
      <c r="N12" s="8" t="s">
        <v>72</v>
      </c>
      <c r="P12" s="8">
        <v>3000</v>
      </c>
      <c r="R12" s="8">
        <f t="shared" si="1"/>
        <v>8.8030888030888033</v>
      </c>
      <c r="S12" s="8">
        <f t="shared" si="2"/>
        <v>54800</v>
      </c>
      <c r="T12" s="8">
        <f t="shared" si="3"/>
        <v>7852.880000000001</v>
      </c>
      <c r="U12" s="8">
        <f t="shared" si="4"/>
        <v>14947.119999999999</v>
      </c>
      <c r="V12" s="8">
        <f t="shared" si="5"/>
        <v>10.038759689922481</v>
      </c>
      <c r="W12" s="8">
        <f t="shared" si="6"/>
        <v>0.27275766423357661</v>
      </c>
      <c r="X12" s="8" t="s">
        <v>171</v>
      </c>
    </row>
    <row r="13" spans="1:26" s="8" customFormat="1" ht="14.4" x14ac:dyDescent="0.3">
      <c r="A13" s="8" t="s">
        <v>67</v>
      </c>
      <c r="B13" s="8" t="s">
        <v>66</v>
      </c>
      <c r="D13" s="9">
        <v>249500</v>
      </c>
      <c r="E13" s="8">
        <v>0.2</v>
      </c>
      <c r="F13" s="9">
        <v>1444</v>
      </c>
      <c r="G13" s="14">
        <v>3.7900000000000003E-2</v>
      </c>
      <c r="H13" s="8">
        <v>3000</v>
      </c>
      <c r="I13" s="8">
        <v>437</v>
      </c>
      <c r="J13" s="8">
        <v>2150</v>
      </c>
      <c r="K13" s="8">
        <v>1575</v>
      </c>
      <c r="L13" s="8">
        <f t="shared" si="0"/>
        <v>706</v>
      </c>
      <c r="N13" s="8" t="s">
        <v>72</v>
      </c>
      <c r="P13" s="8">
        <v>3000</v>
      </c>
      <c r="R13" s="8">
        <f t="shared" si="1"/>
        <v>9.1382765531062127</v>
      </c>
      <c r="S13" s="8">
        <f t="shared" si="2"/>
        <v>52900</v>
      </c>
      <c r="T13" s="8">
        <f t="shared" si="3"/>
        <v>7564.8400000000011</v>
      </c>
      <c r="U13" s="8">
        <f t="shared" si="4"/>
        <v>15235.16</v>
      </c>
      <c r="V13" s="8">
        <f t="shared" si="5"/>
        <v>9.670542635658915</v>
      </c>
      <c r="W13" s="8">
        <f t="shared" si="6"/>
        <v>0.28799924385633269</v>
      </c>
      <c r="X13" s="8" t="s">
        <v>172</v>
      </c>
    </row>
    <row r="14" spans="1:26" s="8" customFormat="1" ht="14.4" x14ac:dyDescent="0.3">
      <c r="A14" s="8" t="s">
        <v>69</v>
      </c>
      <c r="B14" s="8" t="s">
        <v>68</v>
      </c>
      <c r="D14" s="9">
        <v>286733</v>
      </c>
      <c r="E14" s="8">
        <v>0.2</v>
      </c>
      <c r="F14" s="9">
        <v>1540</v>
      </c>
      <c r="G14" s="14">
        <v>3.7900000000000003E-2</v>
      </c>
      <c r="H14" s="8">
        <v>3000</v>
      </c>
      <c r="I14" s="8">
        <v>427</v>
      </c>
      <c r="J14" s="8">
        <v>2250</v>
      </c>
      <c r="L14" s="8">
        <f t="shared" si="0"/>
        <v>710</v>
      </c>
      <c r="N14" s="8" t="s">
        <v>72</v>
      </c>
      <c r="P14" s="8">
        <v>3000</v>
      </c>
      <c r="R14" s="8">
        <f t="shared" si="1"/>
        <v>8.3701562080402319</v>
      </c>
      <c r="S14" s="8">
        <f t="shared" si="2"/>
        <v>60346.600000000006</v>
      </c>
      <c r="T14" s="8">
        <f t="shared" si="3"/>
        <v>8693.744560000001</v>
      </c>
      <c r="U14" s="8">
        <f t="shared" si="4"/>
        <v>15306.255439999999</v>
      </c>
      <c r="V14" s="8">
        <f t="shared" si="5"/>
        <v>10.61974074074074</v>
      </c>
      <c r="W14" s="8">
        <f t="shared" si="6"/>
        <v>0.25363906897820254</v>
      </c>
      <c r="X14" s="8" t="s">
        <v>173</v>
      </c>
    </row>
    <row r="15" spans="1:26" ht="16.2" thickBot="1" x14ac:dyDescent="0.35">
      <c r="A15" t="s">
        <v>71</v>
      </c>
      <c r="B15" s="2" t="s">
        <v>70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72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174</v>
      </c>
    </row>
    <row r="16" spans="1:26" s="11" customFormat="1" ht="16.8" thickTop="1" thickBot="1" x14ac:dyDescent="0.35">
      <c r="A16" s="11" t="s">
        <v>74</v>
      </c>
      <c r="B16" s="11" t="s">
        <v>73</v>
      </c>
      <c r="D16" s="12">
        <v>231338</v>
      </c>
      <c r="E16" s="11">
        <v>0.2</v>
      </c>
      <c r="F16" s="12">
        <v>1372</v>
      </c>
      <c r="G16" s="13">
        <v>3.7900000000000003E-2</v>
      </c>
      <c r="H16" s="11">
        <v>3000</v>
      </c>
      <c r="I16" s="11">
        <v>447</v>
      </c>
      <c r="J16" s="11">
        <v>2000</v>
      </c>
      <c r="L16" s="11">
        <f t="shared" si="0"/>
        <v>628</v>
      </c>
      <c r="N16" s="11" t="s">
        <v>72</v>
      </c>
      <c r="P16" s="11">
        <v>3000</v>
      </c>
      <c r="R16" s="11">
        <f t="shared" si="1"/>
        <v>9.0776266761189248</v>
      </c>
      <c r="S16" s="11">
        <f t="shared" si="2"/>
        <v>49267.600000000006</v>
      </c>
      <c r="T16" s="11">
        <f t="shared" si="3"/>
        <v>7014.1681600000002</v>
      </c>
      <c r="U16" s="11">
        <f t="shared" si="4"/>
        <v>13985.831839999999</v>
      </c>
      <c r="V16" s="11">
        <f t="shared" si="5"/>
        <v>9.6390833333333337</v>
      </c>
      <c r="W16" s="11">
        <f t="shared" si="6"/>
        <v>0.28387483538877473</v>
      </c>
      <c r="X16" s="11" t="s">
        <v>75</v>
      </c>
    </row>
    <row r="17" spans="1:24" ht="16.2" thickTop="1" x14ac:dyDescent="0.3">
      <c r="A17" t="s">
        <v>77</v>
      </c>
      <c r="B17" t="s">
        <v>76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72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175</v>
      </c>
    </row>
    <row r="18" spans="1:24" x14ac:dyDescent="0.3">
      <c r="A18" t="s">
        <v>79</v>
      </c>
      <c r="B18" t="s">
        <v>78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80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176</v>
      </c>
    </row>
    <row r="19" spans="1:24" s="8" customFormat="1" ht="14.4" x14ac:dyDescent="0.3">
      <c r="A19" s="8" t="s">
        <v>81</v>
      </c>
      <c r="B19" s="8" t="s">
        <v>82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80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178</v>
      </c>
    </row>
    <row r="20" spans="1:24" s="8" customFormat="1" ht="14.4" x14ac:dyDescent="0.3">
      <c r="A20" s="8" t="s">
        <v>83</v>
      </c>
      <c r="B20" s="8" t="s">
        <v>84</v>
      </c>
      <c r="D20" s="9">
        <v>249900</v>
      </c>
      <c r="E20" s="8">
        <v>0.2</v>
      </c>
      <c r="F20" s="9">
        <v>1491</v>
      </c>
      <c r="G20" s="14">
        <v>3.7900000000000003E-2</v>
      </c>
      <c r="H20" s="8">
        <v>3000</v>
      </c>
      <c r="I20" s="8">
        <v>5410</v>
      </c>
      <c r="J20" s="8">
        <v>1850</v>
      </c>
      <c r="L20" s="8">
        <f t="shared" si="0"/>
        <v>359</v>
      </c>
      <c r="N20" s="8" t="s">
        <v>80</v>
      </c>
      <c r="P20" s="8">
        <v>3000</v>
      </c>
      <c r="R20" s="8">
        <f t="shared" si="1"/>
        <v>7.6830732292917165</v>
      </c>
      <c r="S20" s="8">
        <f t="shared" si="2"/>
        <v>52980</v>
      </c>
      <c r="T20" s="8">
        <f t="shared" si="3"/>
        <v>7576.9680000000008</v>
      </c>
      <c r="U20" s="8">
        <f t="shared" si="4"/>
        <v>11623.031999999999</v>
      </c>
      <c r="V20" s="8">
        <f t="shared" si="5"/>
        <v>11.256756756756756</v>
      </c>
      <c r="W20" s="8">
        <f t="shared" si="6"/>
        <v>0.21938527746319364</v>
      </c>
      <c r="X20" s="8" t="s">
        <v>179</v>
      </c>
    </row>
    <row r="21" spans="1:24" s="8" customFormat="1" ht="15" thickBot="1" x14ac:dyDescent="0.35">
      <c r="A21" s="8" t="s">
        <v>86</v>
      </c>
      <c r="B21" s="8" t="s">
        <v>85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87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180</v>
      </c>
    </row>
    <row r="22" spans="1:24" s="11" customFormat="1" ht="16.8" thickTop="1" thickBot="1" x14ac:dyDescent="0.35">
      <c r="A22" s="11" t="s">
        <v>90</v>
      </c>
      <c r="B22" s="11" t="s">
        <v>89</v>
      </c>
      <c r="D22" s="12">
        <v>285000</v>
      </c>
      <c r="E22" s="11">
        <v>0.2</v>
      </c>
      <c r="F22" s="12">
        <v>1681</v>
      </c>
      <c r="G22" s="13">
        <v>3.7900000000000003E-2</v>
      </c>
      <c r="H22" s="11">
        <v>3000</v>
      </c>
      <c r="I22" s="11" t="s">
        <v>91</v>
      </c>
      <c r="J22" s="11">
        <v>2300</v>
      </c>
      <c r="L22" s="11">
        <f t="shared" si="0"/>
        <v>619</v>
      </c>
      <c r="N22" s="11" t="s">
        <v>72</v>
      </c>
      <c r="P22" s="11">
        <v>3000</v>
      </c>
      <c r="R22" s="11">
        <f t="shared" si="1"/>
        <v>8.6315789473684212</v>
      </c>
      <c r="S22" s="11">
        <f t="shared" si="2"/>
        <v>60000</v>
      </c>
      <c r="T22" s="11">
        <f t="shared" si="3"/>
        <v>8641.2000000000007</v>
      </c>
      <c r="U22" s="11">
        <f t="shared" si="4"/>
        <v>15958.8</v>
      </c>
      <c r="V22" s="11">
        <f t="shared" si="5"/>
        <v>10.326086956521738</v>
      </c>
      <c r="W22" s="11">
        <f t="shared" si="6"/>
        <v>0.26597999999999999</v>
      </c>
      <c r="X22" s="11" t="s">
        <v>92</v>
      </c>
    </row>
    <row r="23" spans="1:24" s="11" customFormat="1" ht="16.8" thickTop="1" thickBot="1" x14ac:dyDescent="0.35">
      <c r="A23" s="11" t="s">
        <v>94</v>
      </c>
      <c r="B23" s="11" t="s">
        <v>93</v>
      </c>
      <c r="D23" s="12">
        <v>286257</v>
      </c>
      <c r="E23" s="11">
        <v>0.2</v>
      </c>
      <c r="F23" s="12">
        <v>1624</v>
      </c>
      <c r="G23" s="13">
        <v>3.7900000000000003E-2</v>
      </c>
      <c r="H23" s="11">
        <v>3000</v>
      </c>
      <c r="I23" s="11" t="s">
        <v>95</v>
      </c>
      <c r="J23" s="11">
        <v>2100</v>
      </c>
      <c r="K23" s="11">
        <v>1750</v>
      </c>
      <c r="L23" s="11">
        <f t="shared" si="0"/>
        <v>476</v>
      </c>
      <c r="N23" s="11" t="s">
        <v>96</v>
      </c>
      <c r="P23" s="11">
        <v>3000</v>
      </c>
      <c r="R23" s="11">
        <f t="shared" si="1"/>
        <v>7.7552688667875369</v>
      </c>
      <c r="S23" s="11">
        <f t="shared" si="2"/>
        <v>60251.4</v>
      </c>
      <c r="T23" s="11">
        <f t="shared" si="3"/>
        <v>8679.3122400000011</v>
      </c>
      <c r="U23" s="11">
        <f t="shared" si="4"/>
        <v>13520.687759999999</v>
      </c>
      <c r="V23" s="11">
        <f t="shared" si="5"/>
        <v>11.359404761904761</v>
      </c>
      <c r="W23" s="11">
        <f t="shared" si="6"/>
        <v>0.22440454097332177</v>
      </c>
      <c r="X23" s="11" t="s">
        <v>97</v>
      </c>
    </row>
    <row r="24" spans="1:24" ht="16.2" thickTop="1" x14ac:dyDescent="0.3">
      <c r="A24" t="s">
        <v>99</v>
      </c>
      <c r="B24" s="2" t="s">
        <v>98</v>
      </c>
      <c r="D24" s="1">
        <v>291990</v>
      </c>
      <c r="E24">
        <v>0.2</v>
      </c>
      <c r="F24" s="1">
        <v>1794</v>
      </c>
      <c r="G24" s="3">
        <v>3.7900000000000003E-2</v>
      </c>
      <c r="H24">
        <v>3000</v>
      </c>
      <c r="I24">
        <v>224</v>
      </c>
      <c r="J24">
        <v>2100</v>
      </c>
      <c r="L24">
        <f t="shared" si="0"/>
        <v>306</v>
      </c>
      <c r="N24" t="s">
        <v>100</v>
      </c>
      <c r="P24">
        <v>3000</v>
      </c>
      <c r="R24">
        <f t="shared" si="1"/>
        <v>7.6030001027432448</v>
      </c>
      <c r="S24">
        <f t="shared" si="2"/>
        <v>61398</v>
      </c>
      <c r="T24">
        <f t="shared" si="3"/>
        <v>8853.1368000000002</v>
      </c>
      <c r="U24">
        <f t="shared" si="4"/>
        <v>13346.8632</v>
      </c>
      <c r="V24">
        <f t="shared" si="5"/>
        <v>11.586904761904762</v>
      </c>
      <c r="W24">
        <f t="shared" si="6"/>
        <v>0.21738270301964233</v>
      </c>
      <c r="X24" t="s">
        <v>181</v>
      </c>
    </row>
    <row r="25" spans="1:24" ht="16.2" thickBot="1" x14ac:dyDescent="0.35">
      <c r="A25" t="s">
        <v>101</v>
      </c>
      <c r="B25" s="2" t="s">
        <v>102</v>
      </c>
      <c r="D25" s="1">
        <v>296452</v>
      </c>
      <c r="E25">
        <v>0.2</v>
      </c>
      <c r="F25" s="1">
        <v>1616</v>
      </c>
      <c r="G25" s="3">
        <v>3.7900000000000003E-2</v>
      </c>
      <c r="H25">
        <v>3000</v>
      </c>
      <c r="I25">
        <v>224</v>
      </c>
      <c r="J25">
        <v>2150</v>
      </c>
      <c r="L25">
        <f t="shared" si="0"/>
        <v>534</v>
      </c>
      <c r="N25" t="s">
        <v>100</v>
      </c>
      <c r="P25">
        <v>3000</v>
      </c>
      <c r="R25">
        <f t="shared" si="1"/>
        <v>7.6909584013600849</v>
      </c>
      <c r="S25">
        <f t="shared" si="2"/>
        <v>62290.400000000001</v>
      </c>
      <c r="T25">
        <f t="shared" si="3"/>
        <v>8988.4246400000011</v>
      </c>
      <c r="U25">
        <f t="shared" si="4"/>
        <v>13811.575359999999</v>
      </c>
      <c r="V25">
        <f t="shared" si="5"/>
        <v>11.490387596899225</v>
      </c>
      <c r="W25">
        <f t="shared" si="6"/>
        <v>0.22172879544841578</v>
      </c>
      <c r="X25" t="s">
        <v>182</v>
      </c>
    </row>
    <row r="26" spans="1:24" s="11" customFormat="1" ht="16.8" thickTop="1" thickBot="1" x14ac:dyDescent="0.35">
      <c r="A26" s="11" t="s">
        <v>103</v>
      </c>
      <c r="B26" s="11" t="s">
        <v>104</v>
      </c>
      <c r="D26" s="12">
        <v>328496</v>
      </c>
      <c r="E26" s="11">
        <v>0.2</v>
      </c>
      <c r="F26" s="12">
        <v>2133</v>
      </c>
      <c r="G26" s="13">
        <v>3.7900000000000003E-2</v>
      </c>
      <c r="H26" s="11">
        <v>3000</v>
      </c>
      <c r="I26" s="11">
        <v>898</v>
      </c>
      <c r="J26" s="11">
        <v>2150</v>
      </c>
      <c r="L26" s="11">
        <f t="shared" si="0"/>
        <v>17</v>
      </c>
      <c r="N26" s="11" t="s">
        <v>105</v>
      </c>
      <c r="P26" s="11">
        <v>3000</v>
      </c>
      <c r="R26" s="11">
        <f t="shared" si="1"/>
        <v>6.9407237835468321</v>
      </c>
      <c r="S26" s="11">
        <f t="shared" si="2"/>
        <v>68699.199999999997</v>
      </c>
      <c r="T26" s="11">
        <f t="shared" si="3"/>
        <v>9959.9987199999996</v>
      </c>
      <c r="U26" s="11">
        <f t="shared" si="4"/>
        <v>12840.00128</v>
      </c>
      <c r="V26" s="11">
        <f t="shared" si="5"/>
        <v>12.732403100775194</v>
      </c>
      <c r="W26" s="11">
        <f t="shared" si="6"/>
        <v>0.1869017583901996</v>
      </c>
      <c r="X26" s="11" t="s">
        <v>106</v>
      </c>
    </row>
    <row r="27" spans="1:24" s="8" customFormat="1" ht="15" thickTop="1" x14ac:dyDescent="0.3">
      <c r="A27" s="8" t="s">
        <v>107</v>
      </c>
      <c r="B27" s="8" t="s">
        <v>108</v>
      </c>
      <c r="D27" s="9">
        <v>347776</v>
      </c>
      <c r="E27" s="8">
        <v>0.2</v>
      </c>
      <c r="F27" s="9">
        <v>2126</v>
      </c>
      <c r="G27" s="14">
        <v>3.7900000000000003E-2</v>
      </c>
      <c r="H27" s="8">
        <v>3000</v>
      </c>
      <c r="I27" s="8">
        <v>777</v>
      </c>
      <c r="J27" s="8">
        <v>2250</v>
      </c>
      <c r="K27" s="8">
        <v>1790</v>
      </c>
      <c r="L27" s="8">
        <f t="shared" si="0"/>
        <v>124</v>
      </c>
      <c r="N27" s="8" t="s">
        <v>109</v>
      </c>
      <c r="P27" s="8">
        <v>3000</v>
      </c>
      <c r="R27" s="8">
        <f t="shared" si="1"/>
        <v>6.900993743099006</v>
      </c>
      <c r="S27" s="8">
        <f t="shared" si="2"/>
        <v>72555.199999999997</v>
      </c>
      <c r="T27" s="8">
        <f t="shared" si="3"/>
        <v>10544.56832</v>
      </c>
      <c r="U27" s="8">
        <f t="shared" si="4"/>
        <v>13455.43168</v>
      </c>
      <c r="V27" s="8">
        <f t="shared" si="5"/>
        <v>12.880592592592592</v>
      </c>
      <c r="W27" s="8">
        <f t="shared" si="6"/>
        <v>0.18545096257745827</v>
      </c>
      <c r="X27" s="8" t="s">
        <v>183</v>
      </c>
    </row>
    <row r="28" spans="1:24" x14ac:dyDescent="0.3">
      <c r="A28" s="1" t="s">
        <v>110</v>
      </c>
      <c r="B28" t="s">
        <v>111</v>
      </c>
      <c r="D28" s="1">
        <v>307045</v>
      </c>
      <c r="E28">
        <v>0.2</v>
      </c>
      <c r="F28" s="1">
        <v>1834</v>
      </c>
      <c r="G28" s="3">
        <v>3.7900000000000003E-2</v>
      </c>
      <c r="H28">
        <v>3000</v>
      </c>
      <c r="I28">
        <v>345</v>
      </c>
      <c r="J28">
        <v>2400</v>
      </c>
      <c r="L28">
        <f t="shared" si="0"/>
        <v>566</v>
      </c>
      <c r="N28" t="s">
        <v>112</v>
      </c>
      <c r="P28">
        <v>3000</v>
      </c>
      <c r="R28">
        <f t="shared" si="1"/>
        <v>8.4026771320164801</v>
      </c>
      <c r="S28">
        <f t="shared" si="2"/>
        <v>64409</v>
      </c>
      <c r="T28">
        <f t="shared" si="3"/>
        <v>9309.6044000000002</v>
      </c>
      <c r="U28">
        <f t="shared" si="4"/>
        <v>16490.3956</v>
      </c>
      <c r="V28">
        <f t="shared" si="5"/>
        <v>10.661284722222222</v>
      </c>
      <c r="W28">
        <f t="shared" si="6"/>
        <v>0.25602626341039297</v>
      </c>
      <c r="X28" t="s">
        <v>177</v>
      </c>
    </row>
    <row r="29" spans="1:24" s="8" customFormat="1" ht="14.4" x14ac:dyDescent="0.3">
      <c r="A29" s="8" t="s">
        <v>113</v>
      </c>
      <c r="B29" s="8" t="s">
        <v>88</v>
      </c>
      <c r="D29" s="9">
        <v>315000</v>
      </c>
      <c r="E29" s="8">
        <v>0.2</v>
      </c>
      <c r="F29" s="9">
        <v>1851</v>
      </c>
      <c r="G29" s="14">
        <v>3.7900000000000003E-2</v>
      </c>
      <c r="H29" s="8">
        <v>3000</v>
      </c>
      <c r="I29" s="8">
        <v>9210</v>
      </c>
      <c r="J29" s="8">
        <v>2300</v>
      </c>
      <c r="L29" s="8">
        <f t="shared" si="0"/>
        <v>449</v>
      </c>
      <c r="N29" s="8" t="s">
        <v>114</v>
      </c>
      <c r="P29" s="8">
        <v>3000</v>
      </c>
      <c r="R29" s="8">
        <f t="shared" si="1"/>
        <v>7.8095238095238093</v>
      </c>
      <c r="S29" s="8">
        <f t="shared" si="2"/>
        <v>66000</v>
      </c>
      <c r="T29" s="8">
        <f t="shared" si="3"/>
        <v>9550.8000000000011</v>
      </c>
      <c r="U29" s="8">
        <f t="shared" si="4"/>
        <v>15049.199999999999</v>
      </c>
      <c r="V29" s="8">
        <f t="shared" si="5"/>
        <v>11.413043478260869</v>
      </c>
      <c r="W29" s="8">
        <f t="shared" si="6"/>
        <v>0.22801818181818181</v>
      </c>
      <c r="X29" s="8" t="s">
        <v>184</v>
      </c>
    </row>
    <row r="30" spans="1:24" s="8" customFormat="1" ht="14.4" x14ac:dyDescent="0.3">
      <c r="A30" s="8" t="s">
        <v>115</v>
      </c>
      <c r="B30" s="8" t="s">
        <v>116</v>
      </c>
      <c r="D30" s="9">
        <v>439000</v>
      </c>
      <c r="E30" s="8">
        <v>0.2</v>
      </c>
      <c r="F30" s="9">
        <v>2618</v>
      </c>
      <c r="G30" s="14">
        <v>3.7900000000000003E-2</v>
      </c>
      <c r="H30" s="8">
        <v>3000</v>
      </c>
      <c r="I30" s="8">
        <v>988</v>
      </c>
      <c r="J30" s="8">
        <v>2350</v>
      </c>
      <c r="K30" s="8">
        <v>2650</v>
      </c>
      <c r="L30" s="8">
        <f t="shared" si="0"/>
        <v>-268</v>
      </c>
      <c r="N30" s="8" t="s">
        <v>117</v>
      </c>
      <c r="P30" s="8">
        <v>3000</v>
      </c>
      <c r="R30" s="8">
        <f t="shared" si="1"/>
        <v>5.7403189066059221</v>
      </c>
      <c r="S30" s="8">
        <f t="shared" si="2"/>
        <v>90800</v>
      </c>
      <c r="T30" s="8">
        <f t="shared" si="3"/>
        <v>13310.480000000001</v>
      </c>
      <c r="U30" s="8">
        <f t="shared" si="4"/>
        <v>11889.519999999999</v>
      </c>
      <c r="V30" s="8">
        <f t="shared" si="5"/>
        <v>15.567375886524824</v>
      </c>
      <c r="W30" s="8">
        <f t="shared" si="6"/>
        <v>0.13094185022026431</v>
      </c>
      <c r="X30" s="8" t="s">
        <v>185</v>
      </c>
    </row>
    <row r="31" spans="1:24" s="8" customFormat="1" ht="14.4" x14ac:dyDescent="0.3">
      <c r="A31" s="8" t="s">
        <v>118</v>
      </c>
      <c r="B31" s="8" t="s">
        <v>119</v>
      </c>
      <c r="D31" s="9">
        <v>336252</v>
      </c>
      <c r="E31" s="8">
        <v>0.2</v>
      </c>
      <c r="F31" s="9">
        <v>1899</v>
      </c>
      <c r="G31" s="14">
        <v>3.7900000000000003E-2</v>
      </c>
      <c r="H31" s="8">
        <v>3000</v>
      </c>
      <c r="I31" s="8">
        <v>545</v>
      </c>
      <c r="J31" s="8">
        <v>2050</v>
      </c>
      <c r="K31" s="8">
        <v>1975</v>
      </c>
      <c r="L31" s="8">
        <f t="shared" si="0"/>
        <v>151</v>
      </c>
      <c r="N31" s="8" t="s">
        <v>112</v>
      </c>
      <c r="P31" s="8">
        <v>3000</v>
      </c>
      <c r="R31" s="8">
        <f t="shared" si="1"/>
        <v>6.4237536133614075</v>
      </c>
      <c r="S31" s="8">
        <f t="shared" si="2"/>
        <v>70250.400000000009</v>
      </c>
      <c r="T31" s="8">
        <f t="shared" si="3"/>
        <v>10195.16064</v>
      </c>
      <c r="U31" s="8">
        <f t="shared" si="4"/>
        <v>11404.83936</v>
      </c>
      <c r="V31" s="8">
        <f t="shared" si="5"/>
        <v>13.668780487804877</v>
      </c>
      <c r="W31" s="8">
        <f t="shared" si="6"/>
        <v>0.16234554337057153</v>
      </c>
      <c r="X31" s="8" t="s">
        <v>186</v>
      </c>
    </row>
    <row r="32" spans="1:24" s="8" customFormat="1" ht="14.4" x14ac:dyDescent="0.3">
      <c r="A32" s="8" t="s">
        <v>120</v>
      </c>
      <c r="B32" s="8" t="s">
        <v>121</v>
      </c>
      <c r="D32" s="9">
        <v>298179</v>
      </c>
      <c r="E32" s="8">
        <v>0.2</v>
      </c>
      <c r="F32" s="9">
        <v>1793</v>
      </c>
      <c r="G32" s="14">
        <v>3.7900000000000003E-2</v>
      </c>
      <c r="H32" s="8">
        <v>3000</v>
      </c>
      <c r="I32" s="8">
        <v>514</v>
      </c>
      <c r="J32" s="8">
        <v>2050</v>
      </c>
      <c r="K32" s="8">
        <v>1800</v>
      </c>
      <c r="L32" s="8">
        <f t="shared" si="0"/>
        <v>257</v>
      </c>
      <c r="N32" s="8" t="s">
        <v>112</v>
      </c>
      <c r="P32" s="8">
        <v>3000</v>
      </c>
      <c r="R32" s="8">
        <f t="shared" si="1"/>
        <v>7.2439709033835378</v>
      </c>
      <c r="S32" s="8">
        <f t="shared" si="2"/>
        <v>62635.8</v>
      </c>
      <c r="T32" s="8">
        <f t="shared" si="3"/>
        <v>9040.7872800000005</v>
      </c>
      <c r="U32" s="8">
        <f t="shared" si="4"/>
        <v>12559.21272</v>
      </c>
      <c r="V32" s="8">
        <f t="shared" si="5"/>
        <v>12.12109756097561</v>
      </c>
      <c r="W32" s="8">
        <f t="shared" si="6"/>
        <v>0.20051173162951538</v>
      </c>
      <c r="X32" s="8" t="s">
        <v>187</v>
      </c>
    </row>
    <row r="33" spans="1:24" s="8" customFormat="1" ht="14.4" x14ac:dyDescent="0.3">
      <c r="A33" s="8" t="s">
        <v>122</v>
      </c>
      <c r="B33" s="8" t="s">
        <v>123</v>
      </c>
      <c r="D33" s="9">
        <v>379298</v>
      </c>
      <c r="E33" s="8">
        <v>0.2</v>
      </c>
      <c r="F33" s="9">
        <v>2250</v>
      </c>
      <c r="G33" s="14">
        <v>3.7900000000000003E-2</v>
      </c>
      <c r="H33" s="8">
        <v>3000</v>
      </c>
      <c r="I33" s="8">
        <v>767</v>
      </c>
      <c r="J33" s="8">
        <v>2250</v>
      </c>
      <c r="K33" s="8">
        <v>2250</v>
      </c>
      <c r="L33" s="8">
        <f t="shared" si="0"/>
        <v>0</v>
      </c>
      <c r="N33" s="8" t="s">
        <v>124</v>
      </c>
      <c r="P33" s="8">
        <v>3000</v>
      </c>
      <c r="R33" s="8">
        <f t="shared" si="1"/>
        <v>6.3274786579417768</v>
      </c>
      <c r="S33" s="8">
        <f t="shared" si="2"/>
        <v>78859.600000000006</v>
      </c>
      <c r="T33" s="8">
        <f t="shared" si="3"/>
        <v>11500.315360000002</v>
      </c>
      <c r="U33" s="8">
        <f t="shared" si="4"/>
        <v>12499.684639999998</v>
      </c>
      <c r="V33" s="8">
        <f t="shared" si="5"/>
        <v>14.048074074074075</v>
      </c>
      <c r="W33" s="8">
        <f t="shared" si="6"/>
        <v>0.15850555468199176</v>
      </c>
      <c r="X33" s="8" t="s">
        <v>188</v>
      </c>
    </row>
    <row r="34" spans="1:24" s="8" customFormat="1" ht="14.4" x14ac:dyDescent="0.3">
      <c r="A34" s="8" t="s">
        <v>125</v>
      </c>
      <c r="B34" s="8" t="s">
        <v>126</v>
      </c>
      <c r="D34" s="9">
        <v>369900</v>
      </c>
      <c r="E34" s="8">
        <v>0.2</v>
      </c>
      <c r="F34" s="9">
        <v>2094</v>
      </c>
      <c r="G34" s="14">
        <v>3.7900000000000003E-2</v>
      </c>
      <c r="H34" s="8">
        <v>3000</v>
      </c>
      <c r="I34" s="8">
        <v>423</v>
      </c>
      <c r="J34" s="8">
        <v>2300</v>
      </c>
      <c r="K34" s="8">
        <v>1950</v>
      </c>
      <c r="L34" s="8">
        <f t="shared" ref="L34:L57" si="7">J34-F34</f>
        <v>206</v>
      </c>
      <c r="N34" s="8" t="s">
        <v>127</v>
      </c>
      <c r="P34" s="8">
        <v>3000</v>
      </c>
      <c r="R34" s="8">
        <f t="shared" si="1"/>
        <v>6.6504460665044602</v>
      </c>
      <c r="S34" s="8">
        <f t="shared" si="2"/>
        <v>76980</v>
      </c>
      <c r="T34" s="8">
        <f t="shared" si="3"/>
        <v>11215.368</v>
      </c>
      <c r="U34" s="8">
        <f t="shared" si="4"/>
        <v>13384.632</v>
      </c>
      <c r="V34" s="8">
        <f t="shared" si="5"/>
        <v>13.402173913043478</v>
      </c>
      <c r="W34" s="8">
        <f t="shared" si="6"/>
        <v>0.17387155105222135</v>
      </c>
      <c r="X34" s="8" t="s">
        <v>189</v>
      </c>
    </row>
    <row r="35" spans="1:24" s="8" customFormat="1" ht="14.4" x14ac:dyDescent="0.3">
      <c r="A35" s="8" t="s">
        <v>129</v>
      </c>
      <c r="B35" s="8" t="s">
        <v>128</v>
      </c>
      <c r="D35" s="9">
        <v>320000</v>
      </c>
      <c r="E35" s="8">
        <v>0.2</v>
      </c>
      <c r="F35" s="9">
        <v>1821</v>
      </c>
      <c r="G35" s="14">
        <v>3.7900000000000003E-2</v>
      </c>
      <c r="H35" s="8">
        <v>3000</v>
      </c>
      <c r="I35" s="8">
        <v>533</v>
      </c>
      <c r="J35" s="8">
        <v>2100</v>
      </c>
      <c r="K35" s="8">
        <v>1900</v>
      </c>
      <c r="L35" s="8">
        <f t="shared" si="7"/>
        <v>279</v>
      </c>
      <c r="N35" s="8" t="s">
        <v>127</v>
      </c>
      <c r="P35" s="8">
        <v>3000</v>
      </c>
      <c r="R35" s="8">
        <f t="shared" si="1"/>
        <v>6.9375</v>
      </c>
      <c r="S35" s="8">
        <f t="shared" si="2"/>
        <v>67000</v>
      </c>
      <c r="T35" s="8">
        <f t="shared" si="3"/>
        <v>9702.4000000000015</v>
      </c>
      <c r="U35" s="8">
        <f t="shared" si="4"/>
        <v>12497.599999999999</v>
      </c>
      <c r="V35" s="8">
        <f t="shared" si="5"/>
        <v>12.698412698412698</v>
      </c>
      <c r="W35" s="8">
        <f t="shared" si="6"/>
        <v>0.18653134328358206</v>
      </c>
      <c r="X35" s="8" t="s">
        <v>190</v>
      </c>
    </row>
    <row r="36" spans="1:24" ht="16.2" x14ac:dyDescent="0.3">
      <c r="A36" t="s">
        <v>130</v>
      </c>
      <c r="B36" s="2" t="s">
        <v>131</v>
      </c>
      <c r="D36" s="6">
        <v>250309</v>
      </c>
      <c r="E36">
        <v>0.2</v>
      </c>
      <c r="F36" s="1">
        <v>1487</v>
      </c>
      <c r="G36" s="3">
        <v>3.7900000000000003E-2</v>
      </c>
      <c r="H36">
        <v>3000</v>
      </c>
      <c r="I36" t="s">
        <v>132</v>
      </c>
      <c r="J36">
        <v>1850</v>
      </c>
      <c r="K36">
        <v>1750</v>
      </c>
      <c r="L36">
        <f t="shared" si="7"/>
        <v>363</v>
      </c>
      <c r="N36" t="s">
        <v>134</v>
      </c>
      <c r="P36">
        <v>3000</v>
      </c>
      <c r="R36">
        <f t="shared" si="1"/>
        <v>7.6705192382215586</v>
      </c>
      <c r="S36">
        <f t="shared" si="2"/>
        <v>53061.8</v>
      </c>
      <c r="T36">
        <f t="shared" si="3"/>
        <v>7589.3688800000009</v>
      </c>
      <c r="U36">
        <f t="shared" si="4"/>
        <v>11610.631119999998</v>
      </c>
      <c r="V36">
        <f t="shared" si="5"/>
        <v>11.275180180180181</v>
      </c>
      <c r="W36">
        <f t="shared" si="6"/>
        <v>0.21881336705501883</v>
      </c>
      <c r="X36" t="s">
        <v>133</v>
      </c>
    </row>
    <row r="37" spans="1:24" x14ac:dyDescent="0.3">
      <c r="A37" t="s">
        <v>135</v>
      </c>
      <c r="B37" s="2" t="s">
        <v>136</v>
      </c>
      <c r="D37" s="1">
        <v>363595</v>
      </c>
      <c r="E37">
        <v>0.2</v>
      </c>
      <c r="F37" s="1">
        <v>2541</v>
      </c>
      <c r="G37" s="3">
        <v>3.7900000000000003E-2</v>
      </c>
      <c r="H37">
        <v>3000</v>
      </c>
      <c r="I37" t="s">
        <v>137</v>
      </c>
      <c r="J37">
        <v>2300</v>
      </c>
      <c r="L37">
        <f t="shared" si="7"/>
        <v>-241</v>
      </c>
      <c r="N37" t="s">
        <v>96</v>
      </c>
      <c r="P37">
        <v>3000</v>
      </c>
      <c r="R37">
        <f t="shared" si="1"/>
        <v>6.7657696062927162</v>
      </c>
      <c r="S37">
        <f t="shared" si="2"/>
        <v>75719</v>
      </c>
      <c r="T37">
        <f t="shared" si="3"/>
        <v>11024.200400000002</v>
      </c>
      <c r="U37">
        <f t="shared" si="4"/>
        <v>13575.799599999998</v>
      </c>
      <c r="V37">
        <f t="shared" si="5"/>
        <v>13.173731884057972</v>
      </c>
      <c r="W37">
        <f t="shared" si="6"/>
        <v>0.17929185013008622</v>
      </c>
    </row>
    <row r="38" spans="1:24" s="8" customFormat="1" ht="15" thickBot="1" x14ac:dyDescent="0.35">
      <c r="A38" s="8" t="s">
        <v>138</v>
      </c>
      <c r="B38" s="8" t="s">
        <v>139</v>
      </c>
      <c r="D38" s="9">
        <v>224000</v>
      </c>
      <c r="E38" s="8">
        <v>0.2</v>
      </c>
      <c r="F38" s="9">
        <v>1343</v>
      </c>
      <c r="G38" s="14">
        <v>3.7900000000000003E-2</v>
      </c>
      <c r="H38" s="8">
        <v>3000</v>
      </c>
      <c r="I38" s="8" t="s">
        <v>140</v>
      </c>
      <c r="J38" s="8">
        <v>2200</v>
      </c>
      <c r="K38" s="8">
        <v>1650</v>
      </c>
      <c r="L38" s="8">
        <f t="shared" si="7"/>
        <v>857</v>
      </c>
      <c r="N38" s="8" t="s">
        <v>43</v>
      </c>
      <c r="P38" s="8">
        <v>3000</v>
      </c>
      <c r="R38" s="8">
        <f t="shared" si="1"/>
        <v>10.446428571428571</v>
      </c>
      <c r="S38" s="8">
        <f t="shared" si="2"/>
        <v>47800</v>
      </c>
      <c r="T38" s="8">
        <f t="shared" si="3"/>
        <v>6791.68</v>
      </c>
      <c r="U38" s="8">
        <f t="shared" si="4"/>
        <v>16608.32</v>
      </c>
      <c r="V38" s="8">
        <f t="shared" si="5"/>
        <v>8.4848484848484844</v>
      </c>
      <c r="W38" s="8">
        <f t="shared" si="6"/>
        <v>0.34745439330543931</v>
      </c>
      <c r="X38" s="8" t="s">
        <v>191</v>
      </c>
    </row>
    <row r="39" spans="1:24" s="11" customFormat="1" ht="16.8" thickTop="1" thickBot="1" x14ac:dyDescent="0.35">
      <c r="A39" s="11" t="s">
        <v>141</v>
      </c>
      <c r="B39" s="11" t="s">
        <v>142</v>
      </c>
      <c r="D39" s="12">
        <v>290000</v>
      </c>
      <c r="E39" s="11">
        <v>0.2</v>
      </c>
      <c r="F39" s="12"/>
      <c r="G39" s="13">
        <v>3.7900000000000003E-2</v>
      </c>
      <c r="H39" s="11">
        <v>3000</v>
      </c>
      <c r="I39" s="11">
        <v>878</v>
      </c>
      <c r="L39">
        <f t="shared" si="7"/>
        <v>0</v>
      </c>
      <c r="N39" s="11" t="s">
        <v>146</v>
      </c>
      <c r="P39" s="11">
        <v>3000</v>
      </c>
      <c r="R39" s="11">
        <f t="shared" si="1"/>
        <v>-1.0344827586206897</v>
      </c>
      <c r="S39" s="11">
        <f t="shared" si="2"/>
        <v>61000</v>
      </c>
      <c r="T39" s="11">
        <f t="shared" si="3"/>
        <v>8792.8000000000011</v>
      </c>
      <c r="U39" s="11">
        <f t="shared" si="4"/>
        <v>-11792.800000000001</v>
      </c>
      <c r="V39" s="11" t="e">
        <f t="shared" si="5"/>
        <v>#DIV/0!</v>
      </c>
      <c r="W39" s="11">
        <f t="shared" si="6"/>
        <v>-0.19332459016393444</v>
      </c>
      <c r="X39" s="11" t="s">
        <v>143</v>
      </c>
    </row>
    <row r="40" spans="1:24" s="11" customFormat="1" ht="16.8" thickTop="1" thickBot="1" x14ac:dyDescent="0.35">
      <c r="A40" s="11" t="s">
        <v>144</v>
      </c>
      <c r="B40" s="11" t="s">
        <v>145</v>
      </c>
      <c r="D40" s="12">
        <v>326094</v>
      </c>
      <c r="E40" s="11">
        <v>0.2</v>
      </c>
      <c r="F40" s="12"/>
      <c r="G40" s="13">
        <v>3.7900000000000003E-2</v>
      </c>
      <c r="H40" s="11">
        <v>3000</v>
      </c>
      <c r="I40" s="11">
        <v>745</v>
      </c>
      <c r="L40">
        <f t="shared" si="7"/>
        <v>0</v>
      </c>
      <c r="N40" s="11" t="s">
        <v>147</v>
      </c>
      <c r="P40" s="11">
        <v>3000</v>
      </c>
      <c r="R40" s="11">
        <f t="shared" si="1"/>
        <v>-0.91998012842922594</v>
      </c>
      <c r="S40" s="11">
        <f t="shared" si="2"/>
        <v>68218.8</v>
      </c>
      <c r="T40" s="11">
        <f t="shared" si="3"/>
        <v>9887.1700800000017</v>
      </c>
      <c r="U40" s="11">
        <f t="shared" si="4"/>
        <v>-12887.170080000002</v>
      </c>
      <c r="V40" s="11" t="e">
        <f t="shared" si="5"/>
        <v>#DIV/0!</v>
      </c>
      <c r="W40" s="11">
        <f t="shared" si="6"/>
        <v>-0.18890936340129116</v>
      </c>
      <c r="X40" s="11" t="s">
        <v>143</v>
      </c>
    </row>
    <row r="41" spans="1:24" s="8" customFormat="1" ht="15" thickTop="1" x14ac:dyDescent="0.3">
      <c r="A41" s="8" t="s">
        <v>148</v>
      </c>
      <c r="B41" s="8" t="s">
        <v>149</v>
      </c>
      <c r="D41" s="9">
        <v>287000</v>
      </c>
      <c r="E41" s="8">
        <v>0.2</v>
      </c>
      <c r="F41" s="9">
        <v>1671</v>
      </c>
      <c r="G41" s="14">
        <v>3.7900000000000003E-2</v>
      </c>
      <c r="H41" s="8">
        <v>3000</v>
      </c>
      <c r="I41" s="8">
        <v>445</v>
      </c>
      <c r="J41" s="8">
        <v>2200</v>
      </c>
      <c r="K41" s="8">
        <v>1850</v>
      </c>
      <c r="L41" s="8">
        <f t="shared" si="7"/>
        <v>529</v>
      </c>
      <c r="N41" s="8" t="s">
        <v>72</v>
      </c>
      <c r="P41" s="8">
        <v>3000</v>
      </c>
      <c r="R41" s="8">
        <f t="shared" si="1"/>
        <v>8.1533101045296164</v>
      </c>
      <c r="S41" s="8">
        <f t="shared" si="2"/>
        <v>60400</v>
      </c>
      <c r="T41" s="8">
        <f t="shared" si="3"/>
        <v>8701.84</v>
      </c>
      <c r="U41" s="8">
        <f t="shared" si="4"/>
        <v>14698.16</v>
      </c>
      <c r="V41" s="8">
        <f t="shared" si="5"/>
        <v>10.871212121212121</v>
      </c>
      <c r="W41" s="8">
        <f t="shared" si="6"/>
        <v>0.24334701986754967</v>
      </c>
      <c r="X41" s="8" t="s">
        <v>192</v>
      </c>
    </row>
    <row r="42" spans="1:24" s="8" customFormat="1" ht="14.4" x14ac:dyDescent="0.3">
      <c r="A42" s="8" t="s">
        <v>150</v>
      </c>
      <c r="B42" s="8" t="s">
        <v>151</v>
      </c>
      <c r="D42" s="9">
        <v>249990</v>
      </c>
      <c r="E42" s="8">
        <v>0.2</v>
      </c>
      <c r="F42" s="9">
        <v>1479</v>
      </c>
      <c r="G42" s="14">
        <v>3.7900000000000003E-2</v>
      </c>
      <c r="H42" s="8">
        <v>3000</v>
      </c>
      <c r="I42" s="8">
        <v>445</v>
      </c>
      <c r="J42" s="8">
        <v>2100</v>
      </c>
      <c r="K42" s="8">
        <v>1650</v>
      </c>
      <c r="L42" s="8">
        <f t="shared" si="7"/>
        <v>621</v>
      </c>
      <c r="N42" s="8" t="s">
        <v>72</v>
      </c>
      <c r="P42" s="8">
        <v>3000</v>
      </c>
      <c r="R42" s="8">
        <f t="shared" si="1"/>
        <v>8.8803552142085689</v>
      </c>
      <c r="S42" s="8">
        <f t="shared" si="2"/>
        <v>52998</v>
      </c>
      <c r="T42" s="8">
        <f t="shared" si="3"/>
        <v>7579.6968000000006</v>
      </c>
      <c r="U42" s="8">
        <f t="shared" si="4"/>
        <v>14620.303199999998</v>
      </c>
      <c r="V42" s="8">
        <f t="shared" si="5"/>
        <v>9.920238095238096</v>
      </c>
      <c r="W42" s="8">
        <f t="shared" si="6"/>
        <v>0.27586518736556093</v>
      </c>
      <c r="X42" s="8" t="s">
        <v>193</v>
      </c>
    </row>
    <row r="43" spans="1:24" s="8" customFormat="1" ht="15" thickBot="1" x14ac:dyDescent="0.35">
      <c r="A43" s="8" t="s">
        <v>152</v>
      </c>
      <c r="B43" s="8" t="s">
        <v>153</v>
      </c>
      <c r="D43" s="9">
        <v>337432</v>
      </c>
      <c r="E43" s="8">
        <v>0.2</v>
      </c>
      <c r="F43" s="9">
        <v>2106</v>
      </c>
      <c r="G43" s="14">
        <v>3.7900000000000003E-2</v>
      </c>
      <c r="H43" s="8">
        <v>3000</v>
      </c>
      <c r="I43" s="8">
        <v>777</v>
      </c>
      <c r="J43" s="8">
        <v>2200</v>
      </c>
      <c r="L43" s="8">
        <f t="shared" si="7"/>
        <v>94</v>
      </c>
      <c r="N43" s="8" t="s">
        <v>154</v>
      </c>
      <c r="P43" s="8">
        <v>3000</v>
      </c>
      <c r="R43" s="8">
        <f t="shared" si="1"/>
        <v>6.9347305531188503</v>
      </c>
      <c r="S43" s="8">
        <f t="shared" si="2"/>
        <v>70486.400000000009</v>
      </c>
      <c r="T43" s="8">
        <f t="shared" si="3"/>
        <v>10230.938239999999</v>
      </c>
      <c r="U43" s="8">
        <f t="shared" si="4"/>
        <v>13169.061760000001</v>
      </c>
      <c r="V43" s="8">
        <f t="shared" si="5"/>
        <v>12.781515151515151</v>
      </c>
      <c r="W43" s="8">
        <f t="shared" si="6"/>
        <v>0.18683124347391836</v>
      </c>
      <c r="X43" s="8" t="s">
        <v>194</v>
      </c>
    </row>
    <row r="44" spans="1:24" s="11" customFormat="1" ht="16.8" thickTop="1" thickBot="1" x14ac:dyDescent="0.35">
      <c r="A44" s="11" t="s">
        <v>155</v>
      </c>
      <c r="B44" s="11" t="s">
        <v>156</v>
      </c>
      <c r="D44" s="12">
        <v>329998</v>
      </c>
      <c r="E44" s="11">
        <v>0.2</v>
      </c>
      <c r="F44" s="12">
        <v>1879</v>
      </c>
      <c r="G44" s="13">
        <v>3.7900000000000003E-2</v>
      </c>
      <c r="H44" s="11">
        <v>3000</v>
      </c>
      <c r="I44" s="11">
        <v>668</v>
      </c>
      <c r="J44" s="11">
        <v>2200</v>
      </c>
      <c r="K44" s="11">
        <v>1895</v>
      </c>
      <c r="L44" s="11">
        <f t="shared" si="7"/>
        <v>321</v>
      </c>
      <c r="N44" s="11" t="s">
        <v>157</v>
      </c>
      <c r="P44" s="11">
        <v>3000</v>
      </c>
      <c r="R44" s="11">
        <f t="shared" si="1"/>
        <v>7.0909520663761603</v>
      </c>
      <c r="S44" s="11">
        <f t="shared" si="2"/>
        <v>68999.600000000006</v>
      </c>
      <c r="T44" s="11">
        <f t="shared" si="3"/>
        <v>10005.539360000002</v>
      </c>
      <c r="U44" s="11">
        <f t="shared" si="4"/>
        <v>13394.460639999998</v>
      </c>
      <c r="V44" s="11">
        <f t="shared" si="5"/>
        <v>12.499924242424242</v>
      </c>
      <c r="W44" s="11">
        <f t="shared" si="6"/>
        <v>0.1941237433260482</v>
      </c>
    </row>
    <row r="45" spans="1:24" ht="16.8" thickTop="1" x14ac:dyDescent="0.3">
      <c r="A45" t="s">
        <v>159</v>
      </c>
      <c r="B45" s="2" t="s">
        <v>158</v>
      </c>
      <c r="D45" s="6">
        <v>357068</v>
      </c>
      <c r="E45">
        <v>0.2</v>
      </c>
      <c r="F45" s="1">
        <v>2076</v>
      </c>
      <c r="G45" s="3">
        <v>3.7900000000000003E-2</v>
      </c>
      <c r="H45">
        <v>3000</v>
      </c>
      <c r="I45">
        <v>777</v>
      </c>
      <c r="L45">
        <f t="shared" si="7"/>
        <v>-2076</v>
      </c>
      <c r="N45" t="s">
        <v>160</v>
      </c>
      <c r="P45">
        <v>3000</v>
      </c>
      <c r="R45">
        <f t="shared" si="1"/>
        <v>-0.8401761009107509</v>
      </c>
      <c r="S45">
        <f t="shared" si="2"/>
        <v>74413.600000000006</v>
      </c>
      <c r="T45">
        <f t="shared" si="3"/>
        <v>10826.301760000002</v>
      </c>
      <c r="U45">
        <f t="shared" si="4"/>
        <v>-13826.301760000002</v>
      </c>
      <c r="V45" t="e">
        <f t="shared" si="5"/>
        <v>#DIV/0!</v>
      </c>
      <c r="W45">
        <f t="shared" si="6"/>
        <v>-0.1858034251803434</v>
      </c>
      <c r="X45" t="s">
        <v>195</v>
      </c>
    </row>
    <row r="46" spans="1:24" ht="16.2" x14ac:dyDescent="0.3">
      <c r="A46" t="s">
        <v>161</v>
      </c>
      <c r="B46" s="2" t="s">
        <v>162</v>
      </c>
      <c r="D46" s="6">
        <v>285681</v>
      </c>
      <c r="E46">
        <v>0.2</v>
      </c>
      <c r="F46" s="1">
        <v>1749</v>
      </c>
      <c r="G46" s="3">
        <v>3.7900000000000003E-2</v>
      </c>
      <c r="H46">
        <v>3000</v>
      </c>
      <c r="I46">
        <v>577</v>
      </c>
      <c r="J46">
        <v>2150</v>
      </c>
      <c r="K46">
        <v>1650</v>
      </c>
      <c r="L46">
        <f t="shared" si="7"/>
        <v>401</v>
      </c>
      <c r="N46" t="s">
        <v>163</v>
      </c>
      <c r="P46">
        <v>3000</v>
      </c>
      <c r="R46">
        <f t="shared" si="1"/>
        <v>7.9809297783191742</v>
      </c>
      <c r="S46">
        <f t="shared" si="2"/>
        <v>60136.200000000004</v>
      </c>
      <c r="T46">
        <f t="shared" si="3"/>
        <v>8661.8479200000002</v>
      </c>
      <c r="U46">
        <f t="shared" si="4"/>
        <v>14138.15208</v>
      </c>
      <c r="V46">
        <f t="shared" si="5"/>
        <v>11.072906976744186</v>
      </c>
      <c r="W46">
        <f t="shared" si="6"/>
        <v>0.23510218603769442</v>
      </c>
      <c r="X46" t="s">
        <v>196</v>
      </c>
    </row>
    <row r="47" spans="1:24" s="8" customFormat="1" ht="14.4" x14ac:dyDescent="0.3">
      <c r="A47" s="8" t="s">
        <v>165</v>
      </c>
      <c r="B47" s="8" t="s">
        <v>164</v>
      </c>
      <c r="D47" s="9">
        <v>384999</v>
      </c>
      <c r="E47" s="8">
        <v>0.2</v>
      </c>
      <c r="F47" s="9">
        <v>2218</v>
      </c>
      <c r="G47" s="14">
        <v>3.7900000000000003E-2</v>
      </c>
      <c r="H47" s="8">
        <v>3000</v>
      </c>
      <c r="I47" s="8">
        <v>745</v>
      </c>
      <c r="J47" s="8">
        <v>2300</v>
      </c>
      <c r="K47" s="8">
        <v>1950</v>
      </c>
      <c r="L47" s="8">
        <f t="shared" si="7"/>
        <v>82</v>
      </c>
      <c r="N47" s="8" t="s">
        <v>147</v>
      </c>
      <c r="P47" s="8">
        <v>3000</v>
      </c>
      <c r="R47" s="8">
        <f t="shared" si="1"/>
        <v>6.3896269860441199</v>
      </c>
      <c r="S47" s="8">
        <f t="shared" si="2"/>
        <v>79999.8</v>
      </c>
      <c r="T47" s="8">
        <f t="shared" si="3"/>
        <v>11673.169680000001</v>
      </c>
      <c r="U47" s="8">
        <f t="shared" si="4"/>
        <v>12926.830319999999</v>
      </c>
      <c r="V47" s="8">
        <f t="shared" si="5"/>
        <v>13.949239130434783</v>
      </c>
      <c r="W47" s="8">
        <f t="shared" si="6"/>
        <v>0.16158578296445739</v>
      </c>
      <c r="X47" s="8" t="s">
        <v>197</v>
      </c>
    </row>
    <row r="48" spans="1:24" s="8" customFormat="1" ht="14.4" x14ac:dyDescent="0.3">
      <c r="A48" s="8" t="s">
        <v>166</v>
      </c>
      <c r="B48" s="8" t="s">
        <v>167</v>
      </c>
      <c r="D48" s="9">
        <v>329950</v>
      </c>
      <c r="E48" s="8">
        <v>0.2</v>
      </c>
      <c r="F48" s="9">
        <v>1878</v>
      </c>
      <c r="G48" s="14">
        <v>3.7900000000000003E-2</v>
      </c>
      <c r="H48" s="8">
        <v>3000</v>
      </c>
      <c r="I48" s="8">
        <v>745</v>
      </c>
      <c r="J48" s="8">
        <v>2200</v>
      </c>
      <c r="K48" s="8">
        <v>2000</v>
      </c>
      <c r="L48" s="8">
        <f t="shared" si="7"/>
        <v>322</v>
      </c>
      <c r="N48" s="8" t="s">
        <v>147</v>
      </c>
      <c r="P48" s="8">
        <v>3000</v>
      </c>
      <c r="R48" s="8">
        <f t="shared" si="1"/>
        <v>7.0919836338839222</v>
      </c>
      <c r="S48" s="8">
        <f t="shared" si="2"/>
        <v>68990</v>
      </c>
      <c r="T48" s="8">
        <f t="shared" si="3"/>
        <v>10004.084000000001</v>
      </c>
      <c r="U48" s="8">
        <f t="shared" si="4"/>
        <v>13395.915999999999</v>
      </c>
      <c r="V48" s="8">
        <f t="shared" si="5"/>
        <v>12.498106060606061</v>
      </c>
      <c r="W48" s="8">
        <f t="shared" si="6"/>
        <v>0.19417185099289752</v>
      </c>
      <c r="X48" s="8" t="s">
        <v>198</v>
      </c>
    </row>
    <row r="49" spans="1:26" s="8" customFormat="1" ht="14.4" x14ac:dyDescent="0.3">
      <c r="A49" s="8" t="s">
        <v>170</v>
      </c>
      <c r="B49" s="8" t="s">
        <v>168</v>
      </c>
      <c r="D49" s="9">
        <v>272789</v>
      </c>
      <c r="E49" s="8">
        <v>0.2</v>
      </c>
      <c r="F49" s="9">
        <v>1611</v>
      </c>
      <c r="G49" s="14">
        <v>3.7900000000000003E-2</v>
      </c>
      <c r="H49" s="8">
        <v>3000</v>
      </c>
      <c r="I49" s="8">
        <v>777</v>
      </c>
      <c r="J49" s="8">
        <v>2250</v>
      </c>
      <c r="L49" s="8">
        <f t="shared" si="7"/>
        <v>639</v>
      </c>
      <c r="N49" s="8" t="s">
        <v>169</v>
      </c>
      <c r="P49" s="8">
        <v>3000</v>
      </c>
      <c r="R49" s="8">
        <f t="shared" si="1"/>
        <v>8.7980087173603039</v>
      </c>
      <c r="S49" s="8">
        <f t="shared" si="2"/>
        <v>57557.8</v>
      </c>
      <c r="T49" s="8">
        <f t="shared" si="3"/>
        <v>8270.962480000002</v>
      </c>
      <c r="U49" s="8">
        <f t="shared" si="4"/>
        <v>15729.037519999998</v>
      </c>
      <c r="V49" s="8">
        <f t="shared" si="5"/>
        <v>10.103296296296296</v>
      </c>
      <c r="W49" s="8">
        <f t="shared" si="6"/>
        <v>0.27327377905340366</v>
      </c>
      <c r="X49" s="8" t="s">
        <v>199</v>
      </c>
    </row>
    <row r="50" spans="1:26" ht="16.2" x14ac:dyDescent="0.3">
      <c r="D50" s="6"/>
      <c r="E50">
        <v>0.2</v>
      </c>
      <c r="F50" s="1"/>
      <c r="G50" s="3">
        <v>3.7900000000000003E-2</v>
      </c>
      <c r="H50">
        <v>3000</v>
      </c>
      <c r="L50">
        <f t="shared" si="7"/>
        <v>0</v>
      </c>
      <c r="P50">
        <v>3000</v>
      </c>
      <c r="R50" t="e">
        <f t="shared" si="1"/>
        <v>#DIV/0!</v>
      </c>
      <c r="S50">
        <f t="shared" si="2"/>
        <v>3000</v>
      </c>
      <c r="T50">
        <f t="shared" si="3"/>
        <v>0</v>
      </c>
      <c r="U50">
        <f t="shared" si="4"/>
        <v>-3000</v>
      </c>
      <c r="V50" t="e">
        <f t="shared" si="5"/>
        <v>#DIV/0!</v>
      </c>
      <c r="W50">
        <f t="shared" si="6"/>
        <v>-1</v>
      </c>
    </row>
    <row r="51" spans="1:26" ht="16.2" x14ac:dyDescent="0.3">
      <c r="D51" s="6"/>
      <c r="E51">
        <v>0.2</v>
      </c>
      <c r="F51" s="1"/>
      <c r="G51" s="3">
        <v>3.7900000000000003E-2</v>
      </c>
      <c r="H51">
        <v>3000</v>
      </c>
      <c r="L51">
        <f t="shared" si="7"/>
        <v>0</v>
      </c>
      <c r="P51">
        <v>3000</v>
      </c>
      <c r="R51" t="e">
        <f t="shared" si="1"/>
        <v>#DIV/0!</v>
      </c>
      <c r="S51">
        <f t="shared" si="2"/>
        <v>3000</v>
      </c>
      <c r="T51">
        <f t="shared" si="3"/>
        <v>0</v>
      </c>
      <c r="U51">
        <f t="shared" si="4"/>
        <v>-3000</v>
      </c>
      <c r="V51" t="e">
        <f t="shared" si="5"/>
        <v>#DIV/0!</v>
      </c>
      <c r="W51">
        <f t="shared" si="6"/>
        <v>-1</v>
      </c>
    </row>
    <row r="52" spans="1:26" ht="16.2" x14ac:dyDescent="0.3">
      <c r="D52" s="6"/>
      <c r="E52">
        <v>0.2</v>
      </c>
      <c r="F52" s="1"/>
      <c r="G52" s="3">
        <v>3.7900000000000003E-2</v>
      </c>
      <c r="H52">
        <v>3000</v>
      </c>
      <c r="L52">
        <f t="shared" si="7"/>
        <v>0</v>
      </c>
      <c r="P52">
        <v>3000</v>
      </c>
      <c r="R52" t="e">
        <f t="shared" si="1"/>
        <v>#DIV/0!</v>
      </c>
      <c r="S52">
        <f t="shared" si="2"/>
        <v>3000</v>
      </c>
      <c r="T52">
        <f t="shared" si="3"/>
        <v>0</v>
      </c>
      <c r="U52">
        <f t="shared" si="4"/>
        <v>-3000</v>
      </c>
      <c r="V52" t="e">
        <f t="shared" si="5"/>
        <v>#DIV/0!</v>
      </c>
      <c r="W52">
        <f t="shared" si="6"/>
        <v>-1</v>
      </c>
    </row>
    <row r="53" spans="1:26" ht="16.2" x14ac:dyDescent="0.3">
      <c r="D53" s="6"/>
      <c r="E53">
        <v>0.2</v>
      </c>
      <c r="F53" s="1"/>
      <c r="G53" s="3">
        <v>3.7900000000000003E-2</v>
      </c>
      <c r="H53">
        <v>3000</v>
      </c>
      <c r="L53">
        <f t="shared" si="7"/>
        <v>0</v>
      </c>
      <c r="P53">
        <v>3000</v>
      </c>
      <c r="R53" t="e">
        <f t="shared" si="1"/>
        <v>#DIV/0!</v>
      </c>
      <c r="S53">
        <f t="shared" si="2"/>
        <v>3000</v>
      </c>
      <c r="T53">
        <f t="shared" si="3"/>
        <v>0</v>
      </c>
      <c r="U53">
        <f t="shared" si="4"/>
        <v>-3000</v>
      </c>
      <c r="V53" t="e">
        <f t="shared" si="5"/>
        <v>#DIV/0!</v>
      </c>
      <c r="W53">
        <f t="shared" si="6"/>
        <v>-1</v>
      </c>
    </row>
    <row r="54" spans="1:26" ht="16.2" x14ac:dyDescent="0.3">
      <c r="D54" s="6"/>
      <c r="E54">
        <v>0.2</v>
      </c>
      <c r="F54" s="1"/>
      <c r="G54" s="3">
        <v>3.7900000000000003E-2</v>
      </c>
      <c r="H54">
        <v>3000</v>
      </c>
      <c r="L54">
        <f t="shared" si="7"/>
        <v>0</v>
      </c>
      <c r="P54">
        <v>3000</v>
      </c>
      <c r="R54" t="e">
        <f t="shared" si="1"/>
        <v>#DIV/0!</v>
      </c>
      <c r="S54">
        <f t="shared" si="2"/>
        <v>3000</v>
      </c>
      <c r="T54">
        <f t="shared" si="3"/>
        <v>0</v>
      </c>
      <c r="U54">
        <f t="shared" si="4"/>
        <v>-3000</v>
      </c>
      <c r="V54" t="e">
        <f t="shared" si="5"/>
        <v>#DIV/0!</v>
      </c>
      <c r="W54">
        <f t="shared" si="6"/>
        <v>-1</v>
      </c>
    </row>
    <row r="55" spans="1:26" ht="16.2" x14ac:dyDescent="0.3">
      <c r="D55" s="6"/>
      <c r="E55">
        <v>0.2</v>
      </c>
      <c r="F55" s="1"/>
      <c r="G55" s="3">
        <v>3.7900000000000003E-2</v>
      </c>
      <c r="H55">
        <v>3000</v>
      </c>
      <c r="L55">
        <f t="shared" si="7"/>
        <v>0</v>
      </c>
      <c r="P55">
        <v>3000</v>
      </c>
      <c r="R55" t="e">
        <f t="shared" si="1"/>
        <v>#DIV/0!</v>
      </c>
      <c r="S55">
        <f t="shared" si="2"/>
        <v>3000</v>
      </c>
      <c r="T55">
        <f t="shared" si="3"/>
        <v>0</v>
      </c>
      <c r="U55">
        <f t="shared" si="4"/>
        <v>-3000</v>
      </c>
      <c r="V55" t="e">
        <f t="shared" si="5"/>
        <v>#DIV/0!</v>
      </c>
      <c r="W55">
        <f t="shared" si="6"/>
        <v>-1</v>
      </c>
    </row>
    <row r="56" spans="1:26" ht="16.2" x14ac:dyDescent="0.3">
      <c r="D56" s="6"/>
      <c r="E56">
        <v>0.2</v>
      </c>
      <c r="F56" s="1"/>
      <c r="G56" s="3">
        <v>3.7900000000000003E-2</v>
      </c>
      <c r="H56">
        <v>3000</v>
      </c>
      <c r="L56">
        <f t="shared" si="7"/>
        <v>0</v>
      </c>
      <c r="P56">
        <v>3000</v>
      </c>
      <c r="R56" t="e">
        <f t="shared" si="1"/>
        <v>#DIV/0!</v>
      </c>
      <c r="S56">
        <f t="shared" si="2"/>
        <v>3000</v>
      </c>
      <c r="T56">
        <f t="shared" si="3"/>
        <v>0</v>
      </c>
      <c r="U56">
        <f t="shared" si="4"/>
        <v>-3000</v>
      </c>
      <c r="V56" t="e">
        <f t="shared" si="5"/>
        <v>#DIV/0!</v>
      </c>
      <c r="W56">
        <f t="shared" si="6"/>
        <v>-1</v>
      </c>
    </row>
    <row r="57" spans="1:26" x14ac:dyDescent="0.3">
      <c r="E57">
        <v>0.2</v>
      </c>
      <c r="F57" s="1"/>
      <c r="G57" s="3">
        <v>3.7900000000000003E-2</v>
      </c>
      <c r="H57">
        <v>3000</v>
      </c>
      <c r="L57">
        <f t="shared" si="7"/>
        <v>0</v>
      </c>
      <c r="P57">
        <v>3000</v>
      </c>
      <c r="R57" t="e">
        <f t="shared" si="1"/>
        <v>#DIV/0!</v>
      </c>
      <c r="S57">
        <f t="shared" si="2"/>
        <v>3000</v>
      </c>
      <c r="T57">
        <f t="shared" si="3"/>
        <v>0</v>
      </c>
      <c r="U57">
        <f t="shared" si="4"/>
        <v>-3000</v>
      </c>
      <c r="V57" t="e">
        <f t="shared" si="5"/>
        <v>#DIV/0!</v>
      </c>
      <c r="W57">
        <f t="shared" si="6"/>
        <v>-1</v>
      </c>
    </row>
    <row r="58" spans="1:26" x14ac:dyDescent="0.3">
      <c r="E58">
        <v>0.2</v>
      </c>
      <c r="F58" s="1"/>
      <c r="G58" s="3">
        <v>3.7900000000000003E-2</v>
      </c>
      <c r="H58">
        <v>3000</v>
      </c>
      <c r="L58">
        <f t="shared" si="0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6" x14ac:dyDescent="0.3">
      <c r="E59">
        <v>0.2</v>
      </c>
      <c r="F59" s="1"/>
      <c r="G59" s="3">
        <v>3.7900000000000003E-2</v>
      </c>
      <c r="H59">
        <v>3000</v>
      </c>
      <c r="L59">
        <f t="shared" si="0"/>
        <v>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0</v>
      </c>
      <c r="V59" t="e">
        <f t="shared" si="5"/>
        <v>#DIV/0!</v>
      </c>
      <c r="W59">
        <f t="shared" si="6"/>
        <v>0</v>
      </c>
    </row>
    <row r="60" spans="1:26" s="8" customFormat="1" x14ac:dyDescent="0.3">
      <c r="A60" t="s">
        <v>20</v>
      </c>
      <c r="B60"/>
      <c r="C60"/>
      <c r="D60"/>
      <c r="E60">
        <v>0.2</v>
      </c>
      <c r="F60"/>
      <c r="G60" s="3">
        <v>3.7900000000000003E-2</v>
      </c>
      <c r="H60">
        <v>3000</v>
      </c>
      <c r="I60"/>
      <c r="J60"/>
      <c r="K60"/>
      <c r="L60">
        <f t="shared" si="0"/>
        <v>0</v>
      </c>
      <c r="M60"/>
      <c r="N60"/>
      <c r="O60"/>
      <c r="P60">
        <v>3000</v>
      </c>
      <c r="Q60"/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6"/>
        <v>-1</v>
      </c>
      <c r="X60"/>
      <c r="Y60"/>
      <c r="Z60"/>
    </row>
    <row r="61" spans="1:26" s="8" customFormat="1" x14ac:dyDescent="0.3">
      <c r="A61" s="8" t="s">
        <v>63</v>
      </c>
      <c r="C61" s="8" t="s">
        <v>19</v>
      </c>
      <c r="D61" s="9">
        <v>380000</v>
      </c>
      <c r="E61" s="8">
        <v>0.2</v>
      </c>
      <c r="F61" s="8">
        <v>2201</v>
      </c>
      <c r="G61" s="3">
        <v>3.7900000000000003E-2</v>
      </c>
      <c r="H61" s="8">
        <v>3000</v>
      </c>
      <c r="I61" s="8" t="s">
        <v>21</v>
      </c>
      <c r="J61" s="8">
        <v>2250</v>
      </c>
      <c r="L61">
        <f t="shared" si="0"/>
        <v>49</v>
      </c>
      <c r="N61" s="8" t="s">
        <v>22</v>
      </c>
      <c r="P61" s="8">
        <v>3000</v>
      </c>
      <c r="R61" s="8">
        <f t="shared" si="1"/>
        <v>6.3157894736842106</v>
      </c>
      <c r="S61" s="8">
        <f t="shared" si="2"/>
        <v>79000</v>
      </c>
      <c r="T61" s="8">
        <f t="shared" si="3"/>
        <v>11521.6</v>
      </c>
      <c r="U61">
        <f t="shared" si="4"/>
        <v>12478.4</v>
      </c>
      <c r="V61">
        <f t="shared" si="5"/>
        <v>14.074074074074074</v>
      </c>
      <c r="W61">
        <f t="shared" si="6"/>
        <v>0.15795443037974682</v>
      </c>
    </row>
    <row r="62" spans="1:26" x14ac:dyDescent="0.3">
      <c r="A62" t="s">
        <v>24</v>
      </c>
      <c r="C62" t="s">
        <v>25</v>
      </c>
      <c r="D62" s="1">
        <v>550000</v>
      </c>
      <c r="E62">
        <v>0.2</v>
      </c>
      <c r="F62">
        <v>3300</v>
      </c>
      <c r="G62" s="3">
        <v>3.7900000000000003E-2</v>
      </c>
      <c r="H62">
        <v>3000</v>
      </c>
      <c r="I62">
        <v>897</v>
      </c>
      <c r="J62">
        <v>2750</v>
      </c>
      <c r="L62">
        <f t="shared" si="0"/>
        <v>-550</v>
      </c>
      <c r="N62" t="s">
        <v>22</v>
      </c>
      <c r="P62">
        <v>3000</v>
      </c>
      <c r="R62">
        <f t="shared" si="1"/>
        <v>5.4545454545454541</v>
      </c>
      <c r="S62">
        <f t="shared" si="2"/>
        <v>113000</v>
      </c>
      <c r="T62">
        <f t="shared" si="3"/>
        <v>16676</v>
      </c>
      <c r="U62">
        <f t="shared" si="4"/>
        <v>13324</v>
      </c>
      <c r="V62">
        <f t="shared" si="5"/>
        <v>16.666666666666668</v>
      </c>
      <c r="W62">
        <f t="shared" si="6"/>
        <v>0.11791150442477875</v>
      </c>
    </row>
    <row r="63" spans="1:26" s="8" customFormat="1" x14ac:dyDescent="0.3">
      <c r="A63" t="s">
        <v>26</v>
      </c>
      <c r="B63"/>
      <c r="C63" t="s">
        <v>27</v>
      </c>
      <c r="D63" s="1">
        <v>509000</v>
      </c>
      <c r="E63">
        <v>0.2</v>
      </c>
      <c r="F63" s="1">
        <v>3186</v>
      </c>
      <c r="G63" s="3">
        <v>3.7900000000000003E-2</v>
      </c>
      <c r="H63">
        <v>3000</v>
      </c>
      <c r="I63" t="s">
        <v>28</v>
      </c>
      <c r="J63">
        <v>2850</v>
      </c>
      <c r="K63"/>
      <c r="L63">
        <f t="shared" si="0"/>
        <v>-336</v>
      </c>
      <c r="M63"/>
      <c r="N63" s="1">
        <v>3186</v>
      </c>
      <c r="O63" s="1"/>
      <c r="P63">
        <v>3000</v>
      </c>
      <c r="Q63"/>
      <c r="R63">
        <f t="shared" si="1"/>
        <v>6.129666011787819</v>
      </c>
      <c r="S63">
        <f t="shared" si="2"/>
        <v>104800</v>
      </c>
      <c r="T63">
        <f t="shared" si="3"/>
        <v>15432.880000000001</v>
      </c>
      <c r="U63">
        <f t="shared" si="4"/>
        <v>15767.119999999999</v>
      </c>
      <c r="V63">
        <f t="shared" si="5"/>
        <v>14.883040935672515</v>
      </c>
      <c r="W63">
        <f t="shared" si="6"/>
        <v>0.15044961832061068</v>
      </c>
      <c r="X63"/>
      <c r="Y63"/>
      <c r="Z63"/>
    </row>
    <row r="64" spans="1:26" s="8" customFormat="1" x14ac:dyDescent="0.3">
      <c r="A64" t="s">
        <v>30</v>
      </c>
      <c r="B64"/>
      <c r="C64" t="s">
        <v>29</v>
      </c>
      <c r="D64" s="1">
        <v>431775</v>
      </c>
      <c r="E64">
        <v>0.2</v>
      </c>
      <c r="F64" s="1">
        <v>2817</v>
      </c>
      <c r="G64" s="3">
        <v>3.7900000000000003E-2</v>
      </c>
      <c r="H64">
        <v>3000</v>
      </c>
      <c r="I64" t="s">
        <v>31</v>
      </c>
      <c r="J64">
        <v>2200</v>
      </c>
      <c r="K64"/>
      <c r="L64">
        <f t="shared" si="0"/>
        <v>-617</v>
      </c>
      <c r="M64"/>
      <c r="N64" t="s">
        <v>32</v>
      </c>
      <c r="O64"/>
      <c r="P64">
        <v>3000</v>
      </c>
      <c r="Q64"/>
      <c r="R64">
        <f t="shared" si="1"/>
        <v>5.419489317352788</v>
      </c>
      <c r="S64">
        <f t="shared" si="2"/>
        <v>89355</v>
      </c>
      <c r="T64">
        <f t="shared" si="3"/>
        <v>13091.418000000001</v>
      </c>
      <c r="U64">
        <f t="shared" si="4"/>
        <v>10308.581999999999</v>
      </c>
      <c r="V64">
        <f t="shared" si="5"/>
        <v>16.355113636363637</v>
      </c>
      <c r="W64">
        <f t="shared" si="6"/>
        <v>0.11536659392311564</v>
      </c>
      <c r="X64"/>
      <c r="Y64"/>
      <c r="Z64"/>
    </row>
    <row r="65" spans="1:26" x14ac:dyDescent="0.3">
      <c r="A65" t="s">
        <v>33</v>
      </c>
      <c r="C65" t="s">
        <v>34</v>
      </c>
      <c r="D65" s="1">
        <v>629000</v>
      </c>
      <c r="E65">
        <v>0.2</v>
      </c>
      <c r="F65" s="1">
        <v>3156</v>
      </c>
      <c r="G65" s="3">
        <v>3.7900000000000003E-2</v>
      </c>
      <c r="H65">
        <v>3000</v>
      </c>
      <c r="I65">
        <v>977</v>
      </c>
      <c r="J65">
        <v>2900</v>
      </c>
      <c r="L65">
        <f t="shared" ref="L65:L97" si="8">J65-F65</f>
        <v>-256</v>
      </c>
      <c r="N65" t="s">
        <v>18</v>
      </c>
      <c r="P65">
        <v>3000</v>
      </c>
      <c r="R65">
        <f t="shared" si="1"/>
        <v>5.0556438791732905</v>
      </c>
      <c r="S65">
        <f t="shared" si="2"/>
        <v>128800</v>
      </c>
      <c r="T65">
        <f t="shared" si="3"/>
        <v>19071.280000000002</v>
      </c>
      <c r="U65">
        <f t="shared" si="4"/>
        <v>12728.719999999998</v>
      </c>
      <c r="V65">
        <f t="shared" si="5"/>
        <v>18.074712643678161</v>
      </c>
      <c r="W65">
        <f t="shared" ref="W65:W106" si="9">U65/S65</f>
        <v>9.8825465838509291E-2</v>
      </c>
    </row>
    <row r="66" spans="1:26" s="8" customFormat="1" x14ac:dyDescent="0.3">
      <c r="A66"/>
      <c r="B66"/>
      <c r="C66" t="s">
        <v>35</v>
      </c>
      <c r="D66" s="1">
        <v>762613</v>
      </c>
      <c r="E66">
        <v>0.2</v>
      </c>
      <c r="F66" s="1">
        <v>5111</v>
      </c>
      <c r="G66" s="3">
        <v>3.7900000000000003E-2</v>
      </c>
      <c r="H66">
        <v>3000</v>
      </c>
      <c r="I66">
        <v>987</v>
      </c>
      <c r="J66">
        <v>3300</v>
      </c>
      <c r="K66"/>
      <c r="L66">
        <f t="shared" si="8"/>
        <v>-1811</v>
      </c>
      <c r="M66"/>
      <c r="N66" t="s">
        <v>36</v>
      </c>
      <c r="O66"/>
      <c r="P66">
        <v>3000</v>
      </c>
      <c r="Q66"/>
      <c r="R66">
        <f t="shared" si="1"/>
        <v>4.7992887611409722</v>
      </c>
      <c r="S66">
        <f t="shared" si="2"/>
        <v>155522.6</v>
      </c>
      <c r="T66">
        <f t="shared" si="3"/>
        <v>23122.426160000003</v>
      </c>
      <c r="U66">
        <f t="shared" si="4"/>
        <v>13477.573839999997</v>
      </c>
      <c r="V66">
        <f t="shared" si="5"/>
        <v>19.257904040404039</v>
      </c>
      <c r="W66">
        <f t="shared" si="9"/>
        <v>8.6659905634293641E-2</v>
      </c>
      <c r="X66"/>
      <c r="Y66"/>
      <c r="Z66"/>
    </row>
    <row r="67" spans="1:26" x14ac:dyDescent="0.3">
      <c r="A67" t="s">
        <v>55</v>
      </c>
      <c r="D67" s="1">
        <v>509000</v>
      </c>
      <c r="E67">
        <v>0.2</v>
      </c>
      <c r="F67" s="1">
        <v>3186</v>
      </c>
      <c r="G67" s="3">
        <v>3.7900000000000003E-2</v>
      </c>
      <c r="H67">
        <v>3000</v>
      </c>
      <c r="I67" t="s">
        <v>56</v>
      </c>
      <c r="J67" s="5">
        <v>2800</v>
      </c>
      <c r="K67">
        <v>2995</v>
      </c>
      <c r="L67">
        <f t="shared" si="8"/>
        <v>-386</v>
      </c>
      <c r="N67" s="4" t="s">
        <v>57</v>
      </c>
      <c r="O67" t="s">
        <v>58</v>
      </c>
      <c r="P67">
        <v>3000</v>
      </c>
      <c r="R67">
        <f>100*(12*J67-P67)/D67</f>
        <v>6.0117878192534384</v>
      </c>
      <c r="S67">
        <f>D67*E67+H67</f>
        <v>104800</v>
      </c>
      <c r="T67">
        <f>G67*(D67-D67*E67)</f>
        <v>15432.880000000001</v>
      </c>
      <c r="U67">
        <f>12*J67-P67-T67</f>
        <v>15167.119999999999</v>
      </c>
      <c r="V67">
        <f>D67/(12*J67)</f>
        <v>15.148809523809524</v>
      </c>
      <c r="W67">
        <f t="shared" si="9"/>
        <v>0.14472442748091602</v>
      </c>
    </row>
    <row r="68" spans="1:26" s="7" customFormat="1" ht="16.2" x14ac:dyDescent="0.3">
      <c r="A68" t="s">
        <v>24</v>
      </c>
      <c r="B68"/>
      <c r="C68" s="2" t="s">
        <v>59</v>
      </c>
      <c r="D68" s="6">
        <v>499196</v>
      </c>
      <c r="E68">
        <v>0.2</v>
      </c>
      <c r="F68" s="1">
        <v>3000</v>
      </c>
      <c r="G68" s="3">
        <v>3.7900000000000003E-2</v>
      </c>
      <c r="H68">
        <v>3000</v>
      </c>
      <c r="I68" t="s">
        <v>56</v>
      </c>
      <c r="J68" s="5">
        <v>2850</v>
      </c>
      <c r="K68" s="5">
        <v>2750</v>
      </c>
      <c r="L68">
        <f t="shared" si="8"/>
        <v>-150</v>
      </c>
      <c r="M68"/>
      <c r="N68" s="4" t="s">
        <v>57</v>
      </c>
      <c r="O68" t="s">
        <v>60</v>
      </c>
      <c r="P68">
        <v>3000</v>
      </c>
      <c r="Q68"/>
      <c r="R68">
        <f t="shared" si="1"/>
        <v>6.2500500805294914</v>
      </c>
      <c r="S68">
        <f t="shared" si="2"/>
        <v>102839.20000000001</v>
      </c>
      <c r="T68">
        <f t="shared" si="3"/>
        <v>15135.622720000001</v>
      </c>
      <c r="U68">
        <f t="shared" si="4"/>
        <v>16064.377279999999</v>
      </c>
      <c r="V68">
        <f t="shared" si="5"/>
        <v>14.596374269005848</v>
      </c>
      <c r="W68">
        <f t="shared" si="9"/>
        <v>0.15620869551688457</v>
      </c>
      <c r="X68"/>
      <c r="Y68"/>
      <c r="Z68"/>
    </row>
    <row r="69" spans="1:26" x14ac:dyDescent="0.3">
      <c r="E69">
        <v>0.2</v>
      </c>
      <c r="G69" s="3">
        <v>3.7900000000000003E-2</v>
      </c>
      <c r="H69">
        <v>3000</v>
      </c>
      <c r="L69">
        <f t="shared" si="8"/>
        <v>0</v>
      </c>
      <c r="P69">
        <v>3000</v>
      </c>
      <c r="R69" t="e">
        <f t="shared" si="1"/>
        <v>#DIV/0!</v>
      </c>
      <c r="S69">
        <f t="shared" si="2"/>
        <v>3000</v>
      </c>
      <c r="T69">
        <f t="shared" si="3"/>
        <v>0</v>
      </c>
      <c r="U69">
        <f t="shared" si="4"/>
        <v>-3000</v>
      </c>
      <c r="V69" t="e">
        <f t="shared" si="5"/>
        <v>#DIV/0!</v>
      </c>
      <c r="W69">
        <f t="shared" si="9"/>
        <v>-1</v>
      </c>
    </row>
    <row r="70" spans="1:26" x14ac:dyDescent="0.3">
      <c r="E70">
        <v>0.2</v>
      </c>
      <c r="G70" s="3">
        <v>3.7900000000000003E-2</v>
      </c>
      <c r="H70">
        <v>3000</v>
      </c>
      <c r="L70">
        <f t="shared" si="8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9"/>
        <v>-1</v>
      </c>
    </row>
    <row r="71" spans="1:26" x14ac:dyDescent="0.3">
      <c r="E71">
        <v>0.2</v>
      </c>
      <c r="G71" s="3">
        <v>3.7900000000000003E-2</v>
      </c>
      <c r="H71">
        <v>3000</v>
      </c>
      <c r="L71">
        <f t="shared" si="8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9"/>
        <v>-1</v>
      </c>
    </row>
    <row r="72" spans="1:26" x14ac:dyDescent="0.3">
      <c r="E72">
        <v>0.2</v>
      </c>
      <c r="G72" s="3">
        <v>3.7900000000000003E-2</v>
      </c>
      <c r="H72">
        <v>3000</v>
      </c>
      <c r="L72">
        <f t="shared" si="8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9"/>
        <v>-1</v>
      </c>
    </row>
    <row r="73" spans="1:26" x14ac:dyDescent="0.3">
      <c r="E73">
        <v>0.2</v>
      </c>
      <c r="G73" s="3">
        <v>3.7900000000000003E-2</v>
      </c>
      <c r="H73">
        <v>3000</v>
      </c>
      <c r="L73">
        <f t="shared" si="8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9"/>
        <v>-1</v>
      </c>
    </row>
    <row r="74" spans="1:26" ht="16.2" thickBot="1" x14ac:dyDescent="0.35">
      <c r="E74">
        <v>0.2</v>
      </c>
      <c r="G74" s="3">
        <v>3.7900000000000003E-2</v>
      </c>
      <c r="H74">
        <v>3000</v>
      </c>
      <c r="L74">
        <f t="shared" si="8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9"/>
        <v>-1</v>
      </c>
    </row>
    <row r="75" spans="1:26" s="10" customFormat="1" ht="16.8" thickTop="1" thickBot="1" x14ac:dyDescent="0.35">
      <c r="A75"/>
      <c r="B75"/>
      <c r="C75"/>
      <c r="D75"/>
      <c r="E75">
        <v>0.2</v>
      </c>
      <c r="F75"/>
      <c r="G75" s="3">
        <v>3.7900000000000003E-2</v>
      </c>
      <c r="H75">
        <v>3000</v>
      </c>
      <c r="I75"/>
      <c r="J75"/>
      <c r="K75"/>
      <c r="L75">
        <f t="shared" si="8"/>
        <v>0</v>
      </c>
      <c r="M75"/>
      <c r="N75"/>
      <c r="O75"/>
      <c r="P75">
        <v>3000</v>
      </c>
      <c r="Q75"/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9"/>
        <v>-1</v>
      </c>
      <c r="X75"/>
      <c r="Y75"/>
      <c r="Z75"/>
    </row>
    <row r="76" spans="1:26" s="8" customFormat="1" ht="16.2" thickTop="1" x14ac:dyDescent="0.3">
      <c r="A76"/>
      <c r="B76"/>
      <c r="C76"/>
      <c r="D76"/>
      <c r="E76">
        <v>0.2</v>
      </c>
      <c r="F76"/>
      <c r="G76" s="3">
        <v>3.7900000000000003E-2</v>
      </c>
      <c r="H76">
        <v>3000</v>
      </c>
      <c r="I76"/>
      <c r="J76"/>
      <c r="K76"/>
      <c r="L76">
        <f t="shared" si="8"/>
        <v>0</v>
      </c>
      <c r="M76"/>
      <c r="N76"/>
      <c r="O76"/>
      <c r="P76">
        <v>3000</v>
      </c>
      <c r="Q76"/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9"/>
        <v>-1</v>
      </c>
      <c r="X76"/>
      <c r="Y76"/>
      <c r="Z76"/>
    </row>
    <row r="77" spans="1:26" x14ac:dyDescent="0.3">
      <c r="E77">
        <v>0.2</v>
      </c>
      <c r="G77" s="3">
        <v>3.7900000000000003E-2</v>
      </c>
      <c r="H77">
        <v>3000</v>
      </c>
      <c r="L77">
        <f t="shared" si="8"/>
        <v>0</v>
      </c>
      <c r="P77">
        <v>3000</v>
      </c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9"/>
        <v>-1</v>
      </c>
    </row>
    <row r="78" spans="1:26" s="4" customFormat="1" x14ac:dyDescent="0.3">
      <c r="A78"/>
      <c r="B78"/>
      <c r="C78"/>
      <c r="D78"/>
      <c r="E78">
        <v>0.2</v>
      </c>
      <c r="F78"/>
      <c r="G78" s="3">
        <v>3.7900000000000003E-2</v>
      </c>
      <c r="H78">
        <v>3000</v>
      </c>
      <c r="I78"/>
      <c r="J78"/>
      <c r="K78"/>
      <c r="L78">
        <f t="shared" si="8"/>
        <v>0</v>
      </c>
      <c r="M78"/>
      <c r="N78"/>
      <c r="O78"/>
      <c r="P78">
        <v>3000</v>
      </c>
      <c r="Q78"/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9"/>
        <v>-1</v>
      </c>
      <c r="X78"/>
      <c r="Y78"/>
      <c r="Z78"/>
    </row>
    <row r="79" spans="1:26" s="4" customFormat="1" x14ac:dyDescent="0.3">
      <c r="A79"/>
      <c r="B79"/>
      <c r="C79"/>
      <c r="D79"/>
      <c r="E79">
        <v>0.2</v>
      </c>
      <c r="F79"/>
      <c r="G79" s="3">
        <v>3.7900000000000003E-2</v>
      </c>
      <c r="H79">
        <v>3000</v>
      </c>
      <c r="I79"/>
      <c r="J79"/>
      <c r="K79"/>
      <c r="L79">
        <f t="shared" si="8"/>
        <v>0</v>
      </c>
      <c r="M79"/>
      <c r="N79"/>
      <c r="O79"/>
      <c r="P79">
        <v>3000</v>
      </c>
      <c r="Q79"/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-3000</v>
      </c>
      <c r="V79" t="e">
        <f t="shared" si="5"/>
        <v>#DIV/0!</v>
      </c>
      <c r="W79">
        <f t="shared" si="9"/>
        <v>-1</v>
      </c>
      <c r="X79"/>
      <c r="Y79"/>
      <c r="Z79"/>
    </row>
    <row r="80" spans="1:26" s="4" customFormat="1" x14ac:dyDescent="0.3">
      <c r="A80"/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8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9"/>
        <v>-1</v>
      </c>
      <c r="X80"/>
      <c r="Y80"/>
      <c r="Z80"/>
    </row>
    <row r="81" spans="1:26" s="4" customFormat="1" x14ac:dyDescent="0.3">
      <c r="A81"/>
      <c r="B81"/>
      <c r="C81"/>
      <c r="D81"/>
      <c r="E81">
        <v>0.2</v>
      </c>
      <c r="F81"/>
      <c r="G81" s="3">
        <v>3.7900000000000003E-2</v>
      </c>
      <c r="H81">
        <v>3000</v>
      </c>
      <c r="I81"/>
      <c r="J81"/>
      <c r="K81"/>
      <c r="L81">
        <f t="shared" si="8"/>
        <v>0</v>
      </c>
      <c r="M81"/>
      <c r="N81"/>
      <c r="O81"/>
      <c r="P81">
        <v>3000</v>
      </c>
      <c r="Q81"/>
      <c r="R81" t="e">
        <f t="shared" si="1"/>
        <v>#DIV/0!</v>
      </c>
      <c r="S81">
        <f t="shared" si="2"/>
        <v>3000</v>
      </c>
      <c r="T81">
        <f t="shared" si="3"/>
        <v>0</v>
      </c>
      <c r="U81">
        <f t="shared" si="4"/>
        <v>-3000</v>
      </c>
      <c r="V81" t="e">
        <f t="shared" si="5"/>
        <v>#DIV/0!</v>
      </c>
      <c r="W81">
        <f t="shared" si="9"/>
        <v>-1</v>
      </c>
      <c r="X81"/>
      <c r="Y81"/>
      <c r="Z81"/>
    </row>
    <row r="82" spans="1:26" s="4" customFormat="1" x14ac:dyDescent="0.3">
      <c r="A82"/>
      <c r="B82"/>
      <c r="C82"/>
      <c r="D82"/>
      <c r="E82">
        <v>0.2</v>
      </c>
      <c r="F82"/>
      <c r="G82" s="3">
        <v>3.7900000000000003E-2</v>
      </c>
      <c r="H82">
        <v>3000</v>
      </c>
      <c r="I82"/>
      <c r="J82"/>
      <c r="K82"/>
      <c r="L82">
        <f t="shared" si="8"/>
        <v>0</v>
      </c>
      <c r="M82"/>
      <c r="N82"/>
      <c r="O82"/>
      <c r="P82">
        <v>3000</v>
      </c>
      <c r="Q82"/>
      <c r="R82" t="e">
        <f t="shared" si="1"/>
        <v>#DIV/0!</v>
      </c>
      <c r="S82">
        <f t="shared" si="2"/>
        <v>3000</v>
      </c>
      <c r="T82">
        <f t="shared" si="3"/>
        <v>0</v>
      </c>
      <c r="U82">
        <f t="shared" si="4"/>
        <v>-3000</v>
      </c>
      <c r="V82" t="e">
        <f t="shared" si="5"/>
        <v>#DIV/0!</v>
      </c>
      <c r="W82">
        <f t="shared" si="9"/>
        <v>-1</v>
      </c>
      <c r="X82"/>
      <c r="Y82"/>
      <c r="Z82"/>
    </row>
    <row r="83" spans="1:26" x14ac:dyDescent="0.3">
      <c r="E83">
        <v>0.2</v>
      </c>
      <c r="G83" s="3">
        <v>3.7900000000000003E-2</v>
      </c>
      <c r="H83">
        <v>3000</v>
      </c>
      <c r="L83">
        <f t="shared" si="8"/>
        <v>0</v>
      </c>
      <c r="P83">
        <v>3000</v>
      </c>
      <c r="R83" t="e">
        <f t="shared" si="1"/>
        <v>#DIV/0!</v>
      </c>
      <c r="S83">
        <f t="shared" si="2"/>
        <v>3000</v>
      </c>
      <c r="T83">
        <f t="shared" si="3"/>
        <v>0</v>
      </c>
      <c r="U83">
        <f t="shared" si="4"/>
        <v>-3000</v>
      </c>
      <c r="V83" t="e">
        <f t="shared" si="5"/>
        <v>#DIV/0!</v>
      </c>
      <c r="W83">
        <f t="shared" si="9"/>
        <v>-1</v>
      </c>
    </row>
    <row r="84" spans="1:26" x14ac:dyDescent="0.3">
      <c r="E84">
        <v>0.2</v>
      </c>
      <c r="G84" s="3">
        <v>3.7900000000000003E-2</v>
      </c>
      <c r="H84">
        <v>3000</v>
      </c>
      <c r="L84">
        <f t="shared" si="8"/>
        <v>0</v>
      </c>
      <c r="P84">
        <v>3000</v>
      </c>
      <c r="R84" t="e">
        <f t="shared" si="1"/>
        <v>#DIV/0!</v>
      </c>
      <c r="S84">
        <f t="shared" si="2"/>
        <v>3000</v>
      </c>
      <c r="T84">
        <f t="shared" si="3"/>
        <v>0</v>
      </c>
      <c r="U84">
        <f t="shared" si="4"/>
        <v>-3000</v>
      </c>
      <c r="V84" t="e">
        <f t="shared" si="5"/>
        <v>#DIV/0!</v>
      </c>
      <c r="W84">
        <f t="shared" si="9"/>
        <v>-1</v>
      </c>
    </row>
    <row r="85" spans="1:26" x14ac:dyDescent="0.3">
      <c r="E85">
        <v>0.2</v>
      </c>
      <c r="G85" s="3">
        <v>3.7900000000000003E-2</v>
      </c>
      <c r="H85">
        <v>3000</v>
      </c>
      <c r="L85">
        <f t="shared" si="8"/>
        <v>0</v>
      </c>
      <c r="P85">
        <v>3000</v>
      </c>
      <c r="R85" t="e">
        <f t="shared" si="1"/>
        <v>#DIV/0!</v>
      </c>
      <c r="S85">
        <f t="shared" si="2"/>
        <v>3000</v>
      </c>
      <c r="T85">
        <f t="shared" si="3"/>
        <v>0</v>
      </c>
      <c r="U85">
        <f t="shared" si="4"/>
        <v>-3000</v>
      </c>
      <c r="V85" t="e">
        <f t="shared" si="5"/>
        <v>#DIV/0!</v>
      </c>
      <c r="W85">
        <f t="shared" si="9"/>
        <v>-1</v>
      </c>
    </row>
    <row r="86" spans="1:26" x14ac:dyDescent="0.3">
      <c r="E86">
        <v>0.2</v>
      </c>
      <c r="G86" s="3">
        <v>3.7900000000000003E-2</v>
      </c>
      <c r="H86">
        <v>3000</v>
      </c>
      <c r="L86">
        <f t="shared" si="8"/>
        <v>0</v>
      </c>
      <c r="P86">
        <v>3000</v>
      </c>
      <c r="R86" t="e">
        <f t="shared" si="1"/>
        <v>#DIV/0!</v>
      </c>
      <c r="S86">
        <f t="shared" si="2"/>
        <v>3000</v>
      </c>
      <c r="T86">
        <f t="shared" si="3"/>
        <v>0</v>
      </c>
      <c r="U86">
        <f t="shared" si="4"/>
        <v>-3000</v>
      </c>
      <c r="V86" t="e">
        <f t="shared" si="5"/>
        <v>#DIV/0!</v>
      </c>
      <c r="W86">
        <f t="shared" si="9"/>
        <v>-1</v>
      </c>
    </row>
    <row r="87" spans="1:26" s="8" customFormat="1" x14ac:dyDescent="0.3">
      <c r="A87"/>
      <c r="B87"/>
      <c r="C87"/>
      <c r="D87"/>
      <c r="E87">
        <v>0.2</v>
      </c>
      <c r="F87"/>
      <c r="G87" s="3">
        <v>3.7900000000000003E-2</v>
      </c>
      <c r="H87">
        <v>3000</v>
      </c>
      <c r="I87"/>
      <c r="J87"/>
      <c r="K87"/>
      <c r="L87">
        <f t="shared" si="8"/>
        <v>0</v>
      </c>
      <c r="M87"/>
      <c r="N87"/>
      <c r="O87"/>
      <c r="P87">
        <v>3000</v>
      </c>
      <c r="Q87"/>
      <c r="R87" t="e">
        <f t="shared" si="1"/>
        <v>#DIV/0!</v>
      </c>
      <c r="S87">
        <f t="shared" si="2"/>
        <v>3000</v>
      </c>
      <c r="T87">
        <f t="shared" si="3"/>
        <v>0</v>
      </c>
      <c r="U87">
        <f t="shared" si="4"/>
        <v>-3000</v>
      </c>
      <c r="V87" t="e">
        <f t="shared" si="5"/>
        <v>#DIV/0!</v>
      </c>
      <c r="W87">
        <f t="shared" si="9"/>
        <v>-1</v>
      </c>
      <c r="X87"/>
      <c r="Y87"/>
      <c r="Z87"/>
    </row>
    <row r="88" spans="1:26" s="8" customFormat="1" x14ac:dyDescent="0.3">
      <c r="A88"/>
      <c r="B88"/>
      <c r="C88"/>
      <c r="D88"/>
      <c r="E88">
        <v>0.2</v>
      </c>
      <c r="F88"/>
      <c r="G88" s="3">
        <v>3.7900000000000003E-2</v>
      </c>
      <c r="H88">
        <v>3000</v>
      </c>
      <c r="I88"/>
      <c r="J88"/>
      <c r="K88"/>
      <c r="L88">
        <f t="shared" si="8"/>
        <v>0</v>
      </c>
      <c r="M88"/>
      <c r="N88"/>
      <c r="O88"/>
      <c r="P88">
        <v>3000</v>
      </c>
      <c r="Q88"/>
      <c r="R88" t="e">
        <f t="shared" si="1"/>
        <v>#DIV/0!</v>
      </c>
      <c r="S88">
        <f t="shared" si="2"/>
        <v>3000</v>
      </c>
      <c r="T88">
        <f t="shared" si="3"/>
        <v>0</v>
      </c>
      <c r="U88">
        <f t="shared" si="4"/>
        <v>-3000</v>
      </c>
      <c r="V88" t="e">
        <f t="shared" si="5"/>
        <v>#DIV/0!</v>
      </c>
      <c r="W88">
        <f t="shared" si="9"/>
        <v>-1</v>
      </c>
      <c r="X88"/>
      <c r="Y88"/>
      <c r="Z88"/>
    </row>
    <row r="89" spans="1:26" x14ac:dyDescent="0.3">
      <c r="E89">
        <v>0.2</v>
      </c>
      <c r="G89" s="3">
        <v>3.7900000000000003E-2</v>
      </c>
      <c r="H89">
        <v>3000</v>
      </c>
      <c r="L89">
        <f t="shared" si="8"/>
        <v>0</v>
      </c>
      <c r="P89">
        <v>3000</v>
      </c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</row>
    <row r="90" spans="1:26" x14ac:dyDescent="0.3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3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3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3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x14ac:dyDescent="0.3">
      <c r="E94">
        <v>0.2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x14ac:dyDescent="0.3">
      <c r="E95">
        <v>0.2</v>
      </c>
      <c r="H95">
        <v>3000</v>
      </c>
      <c r="L95">
        <f t="shared" si="8"/>
        <v>0</v>
      </c>
      <c r="P95">
        <v>3000</v>
      </c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</row>
    <row r="96" spans="1:26" x14ac:dyDescent="0.3">
      <c r="E96">
        <v>0.2</v>
      </c>
      <c r="H96">
        <v>3000</v>
      </c>
      <c r="L96">
        <f t="shared" si="8"/>
        <v>0</v>
      </c>
      <c r="P96">
        <v>3000</v>
      </c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</row>
    <row r="97" spans="1:26" x14ac:dyDescent="0.3">
      <c r="E97">
        <v>0.2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x14ac:dyDescent="0.3">
      <c r="H98">
        <v>3000</v>
      </c>
      <c r="P98">
        <v>3000</v>
      </c>
      <c r="R98" t="e">
        <f t="shared" ref="R98:R108" si="10">100*(12*J98-P98)/D98</f>
        <v>#DIV/0!</v>
      </c>
      <c r="S98">
        <f t="shared" ref="S98:S108" si="11">D98*E98+H98</f>
        <v>3000</v>
      </c>
      <c r="T98">
        <f t="shared" ref="T98:T106" si="12">G98*(D98-D98*E98)</f>
        <v>0</v>
      </c>
      <c r="U98">
        <f t="shared" ref="U98:U106" si="13">12*J98-P98-T98</f>
        <v>-3000</v>
      </c>
      <c r="V98" t="e">
        <f t="shared" ref="V98:V106" si="14">D98/(12*J98)</f>
        <v>#DIV/0!</v>
      </c>
      <c r="W98">
        <f t="shared" si="9"/>
        <v>-1</v>
      </c>
    </row>
    <row r="99" spans="1:26" x14ac:dyDescent="0.3">
      <c r="H99">
        <v>3000</v>
      </c>
      <c r="P99">
        <v>3000</v>
      </c>
      <c r="R99" t="e">
        <f t="shared" si="10"/>
        <v>#DIV/0!</v>
      </c>
      <c r="S99">
        <f t="shared" si="11"/>
        <v>3000</v>
      </c>
      <c r="T99">
        <f t="shared" si="12"/>
        <v>0</v>
      </c>
      <c r="U99">
        <f t="shared" si="13"/>
        <v>-3000</v>
      </c>
      <c r="V99" t="e">
        <f t="shared" si="14"/>
        <v>#DIV/0!</v>
      </c>
      <c r="W99">
        <f t="shared" si="9"/>
        <v>-1</v>
      </c>
    </row>
    <row r="100" spans="1:26" x14ac:dyDescent="0.3">
      <c r="H100">
        <v>3000</v>
      </c>
      <c r="P100">
        <v>3000</v>
      </c>
      <c r="R100" t="e">
        <f t="shared" si="10"/>
        <v>#DIV/0!</v>
      </c>
      <c r="S100">
        <f t="shared" si="11"/>
        <v>3000</v>
      </c>
      <c r="T100">
        <f t="shared" si="12"/>
        <v>0</v>
      </c>
      <c r="U100">
        <f t="shared" si="13"/>
        <v>-3000</v>
      </c>
      <c r="V100" t="e">
        <f t="shared" si="14"/>
        <v>#DIV/0!</v>
      </c>
      <c r="W100">
        <f t="shared" si="9"/>
        <v>-1</v>
      </c>
    </row>
    <row r="101" spans="1:26" x14ac:dyDescent="0.3">
      <c r="H101">
        <v>3000</v>
      </c>
      <c r="P101">
        <v>3000</v>
      </c>
      <c r="R101" t="e">
        <f t="shared" si="10"/>
        <v>#DIV/0!</v>
      </c>
      <c r="S101">
        <f t="shared" si="11"/>
        <v>3000</v>
      </c>
      <c r="T101">
        <f t="shared" si="12"/>
        <v>0</v>
      </c>
      <c r="U101">
        <f t="shared" si="13"/>
        <v>-3000</v>
      </c>
      <c r="V101" t="e">
        <f t="shared" si="14"/>
        <v>#DIV/0!</v>
      </c>
      <c r="W101">
        <f t="shared" si="9"/>
        <v>-1</v>
      </c>
    </row>
    <row r="102" spans="1:26" x14ac:dyDescent="0.3">
      <c r="H102">
        <v>3000</v>
      </c>
      <c r="P102">
        <v>3000</v>
      </c>
      <c r="R102" t="e">
        <f t="shared" si="10"/>
        <v>#DIV/0!</v>
      </c>
      <c r="S102">
        <f t="shared" si="11"/>
        <v>3000</v>
      </c>
      <c r="T102">
        <f t="shared" si="12"/>
        <v>0</v>
      </c>
      <c r="U102">
        <f t="shared" si="13"/>
        <v>-3000</v>
      </c>
      <c r="V102" t="e">
        <f t="shared" si="14"/>
        <v>#DIV/0!</v>
      </c>
      <c r="W102">
        <f t="shared" si="9"/>
        <v>-1</v>
      </c>
    </row>
    <row r="103" spans="1:26" x14ac:dyDescent="0.3">
      <c r="H103">
        <v>3000</v>
      </c>
      <c r="P103">
        <v>3000</v>
      </c>
      <c r="R103" t="e">
        <f t="shared" si="10"/>
        <v>#DIV/0!</v>
      </c>
      <c r="S103">
        <f t="shared" si="11"/>
        <v>3000</v>
      </c>
      <c r="T103">
        <f t="shared" si="12"/>
        <v>0</v>
      </c>
      <c r="U103">
        <f t="shared" si="13"/>
        <v>-3000</v>
      </c>
      <c r="V103" t="e">
        <f t="shared" si="14"/>
        <v>#DIV/0!</v>
      </c>
      <c r="W103">
        <f t="shared" si="9"/>
        <v>-1</v>
      </c>
    </row>
    <row r="104" spans="1:26" x14ac:dyDescent="0.3">
      <c r="H104">
        <v>3000</v>
      </c>
      <c r="P104">
        <v>3000</v>
      </c>
      <c r="R104" t="e">
        <f t="shared" si="10"/>
        <v>#DIV/0!</v>
      </c>
      <c r="S104">
        <f t="shared" si="11"/>
        <v>3000</v>
      </c>
      <c r="T104">
        <f t="shared" si="12"/>
        <v>0</v>
      </c>
      <c r="U104">
        <f t="shared" si="13"/>
        <v>-3000</v>
      </c>
      <c r="V104" t="e">
        <f t="shared" si="14"/>
        <v>#DIV/0!</v>
      </c>
      <c r="W104">
        <f t="shared" si="9"/>
        <v>-1</v>
      </c>
    </row>
    <row r="105" spans="1:26" x14ac:dyDescent="0.3">
      <c r="H105">
        <v>3000</v>
      </c>
      <c r="P105">
        <v>3000</v>
      </c>
      <c r="R105" t="e">
        <f t="shared" si="10"/>
        <v>#DIV/0!</v>
      </c>
      <c r="S105">
        <f t="shared" si="11"/>
        <v>3000</v>
      </c>
      <c r="T105">
        <f t="shared" si="12"/>
        <v>0</v>
      </c>
      <c r="U105">
        <f t="shared" si="13"/>
        <v>-3000</v>
      </c>
      <c r="V105" t="e">
        <f t="shared" si="14"/>
        <v>#DIV/0!</v>
      </c>
      <c r="W105">
        <f t="shared" si="9"/>
        <v>-1</v>
      </c>
    </row>
    <row r="106" spans="1:26" x14ac:dyDescent="0.3">
      <c r="P106">
        <v>3000</v>
      </c>
      <c r="R106" t="e">
        <f t="shared" si="10"/>
        <v>#DIV/0!</v>
      </c>
      <c r="S106">
        <f t="shared" si="11"/>
        <v>0</v>
      </c>
      <c r="T106">
        <f t="shared" si="12"/>
        <v>0</v>
      </c>
      <c r="U106">
        <f t="shared" si="13"/>
        <v>-3000</v>
      </c>
      <c r="V106" t="e">
        <f t="shared" si="14"/>
        <v>#DIV/0!</v>
      </c>
      <c r="W106" t="e">
        <f t="shared" si="9"/>
        <v>#DIV/0!</v>
      </c>
    </row>
    <row r="107" spans="1:26" x14ac:dyDescent="0.3">
      <c r="P107">
        <v>3000</v>
      </c>
      <c r="R107" t="e">
        <f t="shared" si="10"/>
        <v>#DIV/0!</v>
      </c>
      <c r="S107">
        <f t="shared" si="11"/>
        <v>0</v>
      </c>
    </row>
    <row r="108" spans="1:26" x14ac:dyDescent="0.3">
      <c r="P108">
        <v>3000</v>
      </c>
      <c r="R108" t="e">
        <f t="shared" si="10"/>
        <v>#DIV/0!</v>
      </c>
      <c r="S108">
        <f t="shared" si="11"/>
        <v>0</v>
      </c>
    </row>
    <row r="109" spans="1:26" s="8" customForma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>
        <v>3000</v>
      </c>
      <c r="Q109"/>
      <c r="R109"/>
      <c r="S109"/>
      <c r="T109"/>
      <c r="U109"/>
      <c r="V109"/>
      <c r="W109"/>
      <c r="X109"/>
      <c r="Y109"/>
      <c r="Z109"/>
    </row>
  </sheetData>
  <hyperlinks>
    <hyperlink ref="C68" r:id="rId1" location="redfin-estimate" xr:uid="{00000000-0004-0000-0000-000000000000}"/>
    <hyperlink ref="C61" r:id="rId2" location="schools" xr:uid="{00000000-0004-0000-0000-000001000000}"/>
    <hyperlink ref="C8" r:id="rId3" xr:uid="{00000000-0004-0000-0000-000002000000}"/>
    <hyperlink ref="B12" r:id="rId4" xr:uid="{00000000-0004-0000-0000-000003000000}"/>
    <hyperlink ref="B13" r:id="rId5" xr:uid="{00000000-0004-0000-0000-000004000000}"/>
    <hyperlink ref="B15" r:id="rId6" xr:uid="{00000000-0004-0000-0000-000005000000}"/>
    <hyperlink ref="B14" r:id="rId7" xr:uid="{00000000-0004-0000-0000-000006000000}"/>
    <hyperlink ref="B32" r:id="rId8" xr:uid="{00000000-0004-0000-0000-000007000000}"/>
    <hyperlink ref="C7" r:id="rId9" location="schools" xr:uid="{00000000-0004-0000-0000-000008000000}"/>
    <hyperlink ref="C9" r:id="rId10" xr:uid="{00000000-0004-0000-0000-000009000000}"/>
    <hyperlink ref="C10" r:id="rId11" xr:uid="{00000000-0004-0000-0000-00000A000000}"/>
    <hyperlink ref="B19" r:id="rId12" xr:uid="{00000000-0004-0000-0000-00000B000000}"/>
    <hyperlink ref="B20" r:id="rId13" xr:uid="{00000000-0004-0000-0000-00000C000000}"/>
    <hyperlink ref="B21" r:id="rId14" xr:uid="{00000000-0004-0000-0000-00000D000000}"/>
    <hyperlink ref="B22" r:id="rId15" xr:uid="{00000000-0004-0000-0000-00000E000000}"/>
    <hyperlink ref="B24" r:id="rId16" xr:uid="{00000000-0004-0000-0000-00000F000000}"/>
    <hyperlink ref="B25" r:id="rId17" xr:uid="{00000000-0004-0000-0000-000010000000}"/>
    <hyperlink ref="B27" r:id="rId18" xr:uid="{00000000-0004-0000-0000-000011000000}"/>
    <hyperlink ref="B29" r:id="rId19" xr:uid="{00000000-0004-0000-0000-000012000000}"/>
    <hyperlink ref="B30" r:id="rId20" xr:uid="{00000000-0004-0000-0000-000013000000}"/>
    <hyperlink ref="B31" r:id="rId21" xr:uid="{00000000-0004-0000-0000-000014000000}"/>
    <hyperlink ref="B33" r:id="rId22" xr:uid="{00000000-0004-0000-0000-000015000000}"/>
    <hyperlink ref="B34" r:id="rId23" xr:uid="{00000000-0004-0000-0000-000016000000}"/>
    <hyperlink ref="B35" r:id="rId24" xr:uid="{00000000-0004-0000-0000-000017000000}"/>
    <hyperlink ref="B36" r:id="rId25" xr:uid="{00000000-0004-0000-0000-000018000000}"/>
    <hyperlink ref="B37" r:id="rId26" xr:uid="{00000000-0004-0000-0000-000019000000}"/>
    <hyperlink ref="B38" r:id="rId27" xr:uid="{00000000-0004-0000-0000-00001A000000}"/>
    <hyperlink ref="B41" r:id="rId28" xr:uid="{2109C6F9-4A28-4C61-AF4C-9AB30E843A03}"/>
    <hyperlink ref="B42" r:id="rId29" xr:uid="{C6E4F5F2-4849-4858-B04B-71428FCA6CC1}"/>
    <hyperlink ref="B43" r:id="rId30" xr:uid="{052483BE-880C-4A3B-AC11-801B1D133308}"/>
    <hyperlink ref="B44" r:id="rId31" xr:uid="{DCBBAF30-0D63-4CCB-8400-76CB837108F6}"/>
    <hyperlink ref="B46" r:id="rId32" xr:uid="{F3AE9135-CBE4-44C1-A46D-AA13E8615741}"/>
    <hyperlink ref="B47" r:id="rId33" xr:uid="{6C0A675D-8DF5-441D-BA81-E3D7138CFCAF}"/>
    <hyperlink ref="B48" r:id="rId34" xr:uid="{85832373-ACE8-4F2A-940B-051B0A2CBD81}"/>
    <hyperlink ref="B49" r:id="rId35" xr:uid="{B2D7C3A2-3804-4331-872A-5A6710EE6609}"/>
    <hyperlink ref="B45" r:id="rId36" xr:uid="{9F972799-FCA7-4356-99EF-7121812D44E4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2018-02-05T08:36:38Z</dcterms:modified>
</cp:coreProperties>
</file>