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560" windowWidth="33600" windowHeight="18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3" i="1" l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W68" i="1"/>
  <c r="W69" i="1"/>
  <c r="W70" i="1"/>
  <c r="W71" i="1"/>
  <c r="W72" i="1"/>
  <c r="V63" i="1"/>
  <c r="V64" i="1"/>
  <c r="V65" i="1"/>
  <c r="V66" i="1"/>
  <c r="V67" i="1"/>
  <c r="V68" i="1"/>
  <c r="V69" i="1"/>
  <c r="V70" i="1"/>
  <c r="V71" i="1"/>
  <c r="V72" i="1"/>
  <c r="U68" i="1"/>
  <c r="U69" i="1"/>
  <c r="U70" i="1"/>
  <c r="U71" i="1"/>
  <c r="U72" i="1"/>
  <c r="T68" i="1"/>
  <c r="T69" i="1"/>
  <c r="T70" i="1"/>
  <c r="T71" i="1"/>
  <c r="T72" i="1"/>
  <c r="S68" i="1"/>
  <c r="S69" i="1"/>
  <c r="S70" i="1"/>
  <c r="S71" i="1"/>
  <c r="S72" i="1"/>
  <c r="R63" i="1"/>
  <c r="R64" i="1"/>
  <c r="R65" i="1"/>
  <c r="R66" i="1"/>
  <c r="R67" i="1"/>
  <c r="R68" i="1"/>
  <c r="R69" i="1"/>
  <c r="R70" i="1"/>
  <c r="R71" i="1"/>
  <c r="R72" i="1"/>
  <c r="R73" i="1"/>
  <c r="L63" i="1"/>
  <c r="L64" i="1"/>
  <c r="L65" i="1"/>
  <c r="L66" i="1"/>
  <c r="L67" i="1"/>
  <c r="L68" i="1"/>
  <c r="L69" i="1"/>
  <c r="L70" i="1"/>
  <c r="L71" i="1"/>
  <c r="L72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V51" i="1"/>
  <c r="V52" i="1"/>
  <c r="V53" i="1"/>
  <c r="V54" i="1"/>
  <c r="V55" i="1"/>
  <c r="V56" i="1"/>
  <c r="V57" i="1"/>
  <c r="V58" i="1"/>
  <c r="V59" i="1"/>
  <c r="V60" i="1"/>
  <c r="V61" i="1"/>
  <c r="V62" i="1"/>
  <c r="V73" i="1"/>
  <c r="V74" i="1"/>
  <c r="V75" i="1"/>
  <c r="V76" i="1"/>
  <c r="V77" i="1"/>
  <c r="V78" i="1"/>
  <c r="V79" i="1"/>
  <c r="V80" i="1"/>
  <c r="V81" i="1"/>
  <c r="V82" i="1"/>
  <c r="R51" i="1"/>
  <c r="R52" i="1"/>
  <c r="R53" i="1"/>
  <c r="R54" i="1"/>
  <c r="R55" i="1"/>
  <c r="R56" i="1"/>
  <c r="R57" i="1"/>
  <c r="R58" i="1"/>
  <c r="R59" i="1"/>
  <c r="R60" i="1"/>
  <c r="R61" i="1"/>
  <c r="R62" i="1"/>
  <c r="R74" i="1"/>
  <c r="R75" i="1"/>
  <c r="R76" i="1"/>
  <c r="R77" i="1"/>
  <c r="R78" i="1"/>
  <c r="R79" i="1"/>
  <c r="R80" i="1"/>
  <c r="R81" i="1"/>
  <c r="R82" i="1"/>
  <c r="R83" i="1"/>
  <c r="R84" i="1"/>
  <c r="L51" i="1"/>
  <c r="L52" i="1"/>
  <c r="L53" i="1"/>
  <c r="L54" i="1"/>
  <c r="L55" i="1"/>
  <c r="L56" i="1"/>
  <c r="L57" i="1"/>
  <c r="L58" i="1"/>
  <c r="L59" i="1"/>
  <c r="L60" i="1"/>
  <c r="L61" i="1"/>
  <c r="L6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V45" i="1"/>
  <c r="V46" i="1"/>
  <c r="V47" i="1"/>
  <c r="V48" i="1"/>
  <c r="V49" i="1"/>
  <c r="V50" i="1"/>
  <c r="V83" i="1"/>
  <c r="V84" i="1"/>
  <c r="V85" i="1"/>
  <c r="V86" i="1"/>
  <c r="R45" i="1"/>
  <c r="R46" i="1"/>
  <c r="R47" i="1"/>
  <c r="R48" i="1"/>
  <c r="R49" i="1"/>
  <c r="R50" i="1"/>
  <c r="R85" i="1"/>
  <c r="R86" i="1"/>
  <c r="R87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87" i="1"/>
  <c r="V88" i="1"/>
  <c r="S8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88" i="1"/>
  <c r="R88" i="1"/>
  <c r="T88" i="1"/>
  <c r="U88" i="1"/>
  <c r="W88" i="1"/>
  <c r="L89" i="1"/>
  <c r="R89" i="1"/>
  <c r="S89" i="1"/>
  <c r="T89" i="1"/>
  <c r="U89" i="1"/>
  <c r="V89" i="1"/>
  <c r="W89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90" i="1"/>
  <c r="L91" i="1"/>
  <c r="L92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90" i="1"/>
  <c r="U90" i="1"/>
  <c r="S90" i="1"/>
  <c r="W90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90" i="1"/>
  <c r="V91" i="1"/>
  <c r="V92" i="1"/>
  <c r="V93" i="1"/>
  <c r="V94" i="1"/>
  <c r="V95" i="1"/>
  <c r="T91" i="1"/>
  <c r="U91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96" i="1"/>
  <c r="U96" i="1"/>
  <c r="S96" i="1"/>
  <c r="W96" i="1"/>
  <c r="V96" i="1"/>
  <c r="R96" i="1"/>
  <c r="L96" i="1"/>
  <c r="L2" i="1"/>
  <c r="L3" i="1"/>
  <c r="L4" i="1"/>
  <c r="L5" i="1"/>
  <c r="L6" i="1"/>
  <c r="L7" i="1"/>
  <c r="L8" i="1"/>
  <c r="L9" i="1"/>
  <c r="L10" i="1"/>
  <c r="L11" i="1"/>
  <c r="L12" i="1"/>
  <c r="L13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T127" i="1"/>
  <c r="U127" i="1"/>
  <c r="S127" i="1"/>
  <c r="W127" i="1"/>
  <c r="T128" i="1"/>
  <c r="U128" i="1"/>
  <c r="S128" i="1"/>
  <c r="W128" i="1"/>
  <c r="T129" i="1"/>
  <c r="U129" i="1"/>
  <c r="S129" i="1"/>
  <c r="W129" i="1"/>
  <c r="T130" i="1"/>
  <c r="U130" i="1"/>
  <c r="S130" i="1"/>
  <c r="W130" i="1"/>
  <c r="T131" i="1"/>
  <c r="U131" i="1"/>
  <c r="S131" i="1"/>
  <c r="W131" i="1"/>
  <c r="T132" i="1"/>
  <c r="U132" i="1"/>
  <c r="S132" i="1"/>
  <c r="W132" i="1"/>
  <c r="T133" i="1"/>
  <c r="U133" i="1"/>
  <c r="S133" i="1"/>
  <c r="W133" i="1"/>
  <c r="T134" i="1"/>
  <c r="U134" i="1"/>
  <c r="S134" i="1"/>
  <c r="W134" i="1"/>
  <c r="T135" i="1"/>
  <c r="U135" i="1"/>
  <c r="S135" i="1"/>
  <c r="W135" i="1"/>
  <c r="V2" i="1"/>
  <c r="V3" i="1"/>
  <c r="V4" i="1"/>
  <c r="V5" i="1"/>
  <c r="V6" i="1"/>
  <c r="V7" i="1"/>
  <c r="V8" i="1"/>
  <c r="V9" i="1"/>
  <c r="V10" i="1"/>
  <c r="V11" i="1"/>
  <c r="V12" i="1"/>
  <c r="V13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S136" i="1"/>
  <c r="S137" i="1"/>
  <c r="R2" i="1"/>
  <c r="R3" i="1"/>
  <c r="R4" i="1"/>
  <c r="R5" i="1"/>
  <c r="R6" i="1"/>
  <c r="R7" i="1"/>
  <c r="R8" i="1"/>
  <c r="R9" i="1"/>
  <c r="R10" i="1"/>
  <c r="R11" i="1"/>
  <c r="R12" i="1"/>
  <c r="R13" i="1"/>
  <c r="R90" i="1"/>
  <c r="R91" i="1"/>
  <c r="R92" i="1"/>
  <c r="R93" i="1"/>
  <c r="R94" i="1"/>
  <c r="R95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</calcChain>
</file>

<file path=xl/sharedStrings.xml><?xml version="1.0" encoding="utf-8"?>
<sst xmlns="http://schemas.openxmlformats.org/spreadsheetml/2006/main" count="323" uniqueCount="274">
  <si>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</si>
  <si>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</si>
  <si>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</si>
  <si>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</si>
  <si>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</si>
  <si>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</si>
  <si>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</si>
  <si>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</si>
  <si>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</si>
  <si>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</si>
  <si>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</si>
  <si>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</si>
  <si>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</si>
  <si>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</si>
  <si>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</si>
  <si>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</si>
  <si>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</si>
  <si>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</si>
  <si>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</si>
  <si>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</si>
  <si>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</si>
  <si>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</si>
  <si>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</si>
  <si>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</si>
  <si>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</si>
  <si>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</si>
  <si>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</si>
  <si>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</si>
  <si>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</si>
  <si>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</si>
  <si>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</si>
  <si>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</si>
  <si>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</si>
  <si>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</si>
  <si>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</si>
  <si>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</si>
  <si>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</si>
  <si>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</si>
  <si>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</si>
  <si>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</si>
  <si>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</si>
  <si>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</si>
  <si>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</si>
  <si>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</si>
  <si>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</si>
  <si>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</si>
  <si>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</si>
  <si>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</si>
  <si>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</si>
  <si>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</si>
  <si>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</si>
  <si>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</si>
  <si>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</si>
  <si>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</si>
  <si>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</si>
  <si>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</si>
  <si>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</si>
  <si>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</si>
  <si>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</si>
  <si>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</si>
  <si>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</si>
  <si>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</si>
  <si>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</si>
  <si>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</si>
  <si>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</si>
  <si>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</si>
  <si>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</si>
  <si>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</si>
  <si>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</si>
  <si>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</si>
  <si>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</si>
  <si>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</si>
  <si>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</si>
  <si>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</si>
  <si>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</si>
  <si>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</si>
  <si>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</si>
  <si>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</si>
  <si>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</si>
  <si>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</si>
  <si>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</si>
  <si>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</si>
  <si>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</si>
  <si>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</si>
  <si>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</si>
  <si>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</si>
  <si>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</si>
  <si>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</si>
  <si>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</si>
  <si>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</si>
  <si>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</si>
  <si>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</si>
  <si>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</si>
  <si>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</si>
  <si>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</si>
  <si>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</si>
  <si>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</si>
  <si>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</si>
  <si>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</si>
  <si>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</si>
  <si>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</si>
  <si>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</si>
  <si>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</si>
  <si>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</si>
  <si>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</si>
  <si>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</si>
  <si>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</si>
  <si>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</si>
  <si>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</si>
  <si>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</si>
  <si>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</si>
  <si>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</si>
  <si>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</si>
  <si>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</si>
  <si>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</si>
  <si>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</si>
  <si>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</si>
  <si>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</si>
  <si>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</si>
  <si>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</si>
  <si>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</si>
  <si>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</si>
  <si>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</si>
  <si>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</si>
  <si>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</si>
  <si>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</si>
  <si>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</si>
  <si>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</si>
  <si>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</si>
  <si>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</si>
  <si>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</si>
  <si>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</si>
  <si>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</si>
  <si>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</si>
  <si>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</si>
  <si>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</si>
  <si>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</si>
  <si>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</si>
  <si>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</si>
  <si>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</si>
  <si>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</si>
  <si>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</si>
  <si>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</si>
  <si>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</si>
  <si>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</si>
  <si>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</si>
  <si>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</si>
  <si>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</si>
  <si>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</si>
  <si>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</si>
  <si>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</si>
  <si>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</si>
  <si>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</si>
  <si>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</si>
  <si>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</si>
  <si>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</si>
  <si>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</si>
  <si>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</si>
  <si>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</si>
  <si>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</si>
  <si>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</si>
  <si>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</si>
  <si>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</si>
  <si>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</si>
  <si>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</si>
  <si>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</si>
  <si>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</si>
  <si>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</si>
  <si>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</si>
  <si>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</si>
  <si>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</si>
  <si>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</si>
  <si>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</si>
  <si>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</si>
  <si>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</si>
  <si>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</si>
  <si>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</si>
  <si>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</si>
  <si>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</si>
  <si>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</si>
  <si>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</si>
  <si>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</si>
  <si>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</si>
  <si>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</si>
  <si>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</si>
  <si>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</si>
  <si>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</si>
  <si>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</si>
  <si>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</si>
  <si>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</si>
  <si>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</si>
  <si>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</si>
  <si>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</si>
  <si>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</si>
  <si>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</si>
  <si>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</si>
  <si>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</si>
  <si>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</si>
  <si>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</si>
  <si>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</si>
  <si>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</si>
  <si>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</si>
  <si>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</si>
  <si>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</si>
  <si>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</si>
  <si>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</si>
  <si>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</si>
  <si>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</si>
  <si>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</si>
  <si>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</si>
  <si>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</si>
  <si>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</si>
  <si>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</si>
  <si>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</si>
  <si>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</si>
  <si>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</si>
  <si>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</si>
  <si>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</si>
  <si>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</si>
  <si>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</si>
  <si>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</si>
  <si>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</si>
  <si>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</si>
  <si>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</si>
  <si>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</si>
  <si>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</si>
  <si>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9520 Royal Ln Unit 215CDallas, TX 75243</t>
  </si>
  <si>
    <t>https://www.redfin.com/TX/Dallas/9520-Royal-Ln-75243/unit-215C/home/108473508#redfin-estimate</t>
  </si>
  <si>
    <t>7107 Holly Hill Dr #209Dallas, TX 75231</t>
  </si>
  <si>
    <t>https://www.redfin.com/TX/Dallas/7107-Holly-Hill-Dr-75231/unit-209/home/30858634</t>
  </si>
  <si>
    <t>hoa小贵，2b1b</t>
  </si>
  <si>
    <t>12816 Midway Rd #1057Dallas, TX 75244</t>
  </si>
  <si>
    <t>https://www.redfin.com/TX/Dallas/12816-Midway-Rd-75244/unit-1057/home/144804904</t>
  </si>
  <si>
    <t>ridchardson西，高速边</t>
  </si>
  <si>
    <t>hoa贵，房间比较小，2b2b</t>
  </si>
  <si>
    <t>condo有一个车库 2b2.5b</t>
  </si>
  <si>
    <t>apt 2b2b</t>
  </si>
  <si>
    <t>4717 Joppa CirDallas, TX 75216</t>
  </si>
  <si>
    <t>2b2b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</si>
  <si>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</si>
  <si>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</si>
  <si>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</si>
  <si>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</si>
  <si>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</si>
  <si>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</si>
  <si>
    <t>https://www.zillow.com/homedetails/8516-Delavan-Ave-Austin-TX-78717/29547996_zpid/a</t>
  </si>
  <si>
    <t>715 Black Isle DrPflugerville, TX 78660</t>
  </si>
  <si>
    <t>https://www.redfin.com/TX/Pflugerville/715-Black-Isle-Dr-78660/home/31941013</t>
  </si>
  <si>
    <t>3b2.5b</t>
  </si>
  <si>
    <t>https://www.redfin.com/TX/Pflugerville/905-Parkview-Dr-78660/home/31591946</t>
  </si>
  <si>
    <t>905 Parkview DrPflugerville, TX 78660</t>
  </si>
  <si>
    <t>pflugerville</t>
  </si>
  <si>
    <t>4b3.5b,3000ft</t>
  </si>
  <si>
    <t>https://www.redfin.com/TX/Pflugerville/601-Jill-Sue-Cir-78660/home/31568639</t>
  </si>
  <si>
    <t>601 Jill Sue CirPflugerville, TX 78660</t>
  </si>
  <si>
    <t>https://www.zillow.com/community/silverstone/2093584680_zpid/</t>
  </si>
  <si>
    <t>The Medina (3011) Plan, SilverstoneAustin, TX 78728</t>
  </si>
  <si>
    <t>wells branch</t>
  </si>
  <si>
    <t>9410 Mountain Quail Rd,Austin, TX 78758</t>
  </si>
  <si>
    <t>https://www.zillow.com/homedetails/9410-Mountain-Quail-Rd-Austin-TX-78758/29429953_zpid/</t>
  </si>
  <si>
    <t>不错，austin北</t>
  </si>
  <si>
    <t>7602 Pheasant Rock Rd,Austin, TX 78729</t>
  </si>
  <si>
    <t>https://www.zillow.com/homedetails/7602-Pheasant-Rock-Rd-Austin-TX-78729/29547427_zpid/</t>
  </si>
  <si>
    <t>7703 Windrush Dr,Austin, TX 78729</t>
  </si>
  <si>
    <t>https://www.zillow.com/homedetails/7703-Windrush-Dr-Austin-TX-78729/29582346_zpid/</t>
  </si>
  <si>
    <t>https://www.zillow.com/homedetails/13151-Mill-Stone-Dr-Austin-TX-78729/29549595_zpid/</t>
  </si>
  <si>
    <t>13151 Mill Stone Dr,Austin, TX 78729</t>
  </si>
  <si>
    <t>3b2b,厨房客厅貌似不错，joyville tax2.28</t>
  </si>
  <si>
    <t>15613 Poynette Pl,Austin, TX 78717</t>
  </si>
  <si>
    <t>https://www.zillow.com/homedetails/15613-Poynette-Pl-Austin-TX-78717/29547879_zpid/</t>
  </si>
  <si>
    <t>10，10，8</t>
  </si>
  <si>
    <t>4b2.5b</t>
  </si>
  <si>
    <t>https://www.zillow.com/homedetails/14621-Lantern-Dr-Pflugerville-TX-78660/62576737_zpid/</t>
  </si>
  <si>
    <t>14621 Lantern Dr,Pflugerville, TX 78660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</si>
</sst>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5" borderId="0" applyAlignment="0">
      <alignment wrapText="1"/>
    </xf>
  </cellStyleXfs>
  <cellXfs count="19">
    <xf numFmtId="0" fontId="0" fillId="0" borderId="0" xfId="0"/>
    <xf numFmtId="3" fontId="0" fillId="0" borderId="0" xfId="0" applyNumberFormat="1"/>
    <xf numFmtId="0" fontId="2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5" fillId="0" borderId="0" xfId="0" applyNumberFormat="1" applyFont="1"/>
    <xf numFmtId="0" fontId="7" fillId="3" borderId="0" xfId="183"/>
    <xf numFmtId="0" fontId="6" fillId="2" borderId="0" xfId="182"/>
    <xf numFmtId="3" fontId="6" fillId="2" borderId="0" xfId="182" applyNumberFormat="1"/>
    <xf numFmtId="0" fontId="7" fillId="3" borderId="2" xfId="183" applyBorder="1"/>
    <xf numFmtId="0" fontId="8" fillId="4" borderId="2" xfId="184"/>
    <xf numFmtId="3" fontId="8" fillId="4" borderId="2" xfId="184" applyNumberFormat="1"/>
    <xf numFmtId="0" fontId="8" fillId="4" borderId="2" xfId="184" applyNumberFormat="1"/>
    <xf numFmtId="0" fontId="6" fillId="2" borderId="1" xfId="182" applyNumberFormat="1" applyBorder="1"/>
    <xf numFmtId="0" fontId="2" fillId="4" borderId="2" xfId="1" applyFill="1" applyBorder="1"/>
    <xf numFmtId="0" fontId="6" fillId="2" borderId="0" xfId="182" applyBorder="1"/>
    <xf numFmtId="0" fontId="1" fillId="5" borderId="0" xfId="212" applyAlignment="1">
      <alignment wrapText="1"/>
    </xf>
    <xf numFmtId="0" fontId="1" fillId="5" borderId="0" xfId="212" applyAlignment="1"/>
  </cellXfs>
  <cellStyles count="213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Good" xfId="182" builtinId="26"/>
    <cellStyle name="Hyperlink" xfId="1" builtinId="8"/>
    <cellStyle name="new house" xfId="21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edfin.com/TX/Austin/13000-Dionysus-Dr-78753/home/31543553" TargetMode="External"/><Relationship Id="rId47" Type="http://schemas.openxmlformats.org/officeDocument/2006/relationships/hyperlink" Target="https://www.zillow.com/homedetails/8516-Delavan-Ave-Austin-TX-78717/29547996_zpid/a" TargetMode="External"/><Relationship Id="rId48" Type="http://schemas.openxmlformats.org/officeDocument/2006/relationships/printerSettings" Target="../printerSettings/printerSettings1.bin"/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s/11612-Murron-Dr,Austin,-TX-78754_rb/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39" Type="http://schemas.openxmlformats.org/officeDocument/2006/relationships/hyperlink" Target="https://www.zillow.com/homedetails/6321-Garden-Rose-Path-Austin-TX-78754/2097303135_zpid/" TargetMode="External"/><Relationship Id="rId40" Type="http://schemas.openxmlformats.org/officeDocument/2006/relationships/hyperlink" Target="https://www.redfin.com/TX/Austin/9114-Magna-Carta-Loop-78754/unit-10/home/30993652" TargetMode="External"/><Relationship Id="rId41" Type="http://schemas.openxmlformats.org/officeDocument/2006/relationships/hyperlink" Target="https://www.redfin.com/TX/Austin/2024-Langdale-Ln-78754/home/144005116" TargetMode="External"/><Relationship Id="rId42" Type="http://schemas.openxmlformats.org/officeDocument/2006/relationships/hyperlink" Target="https://www.redfin.com/TX/Pflugerville/825-Sweet-Leaf-Ln-78660/home/31020771" TargetMode="External"/><Relationship Id="rId43" Type="http://schemas.openxmlformats.org/officeDocument/2006/relationships/hyperlink" Target="https://www.redfin.com/TX/Austin/1109-Blue-Fox-Dr-78753/home/31543950" TargetMode="External"/><Relationship Id="rId44" Type="http://schemas.openxmlformats.org/officeDocument/2006/relationships/hyperlink" Target="https://www.redfin.com/TX/Pflugerville/800-Sweet-Leaf-Ln-78660/home/31022865" TargetMode="External"/><Relationship Id="rId45" Type="http://schemas.openxmlformats.org/officeDocument/2006/relationships/hyperlink" Target="https://www.redfin.com/TX/Austin/1405-Gorham-St-78758/home/31156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zoomScale="106" zoomScaleNormal="85" workbookViewId="0">
      <selection activeCell="A12" sqref="A12"/>
    </sheetView>
  </sheetViews>
  <sheetFormatPr baseColWidth="10" defaultColWidth="11.1640625" defaultRowHeight="16" x14ac:dyDescent="0.2"/>
  <cols>
    <col min="1" max="1" width="55.66406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9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93" si="0">J2-F2</f>
        <v>0</v>
      </c>
      <c r="P2">
        <v>3000</v>
      </c>
      <c r="R2" t="e">
        <f t="shared" ref="R2:R126" si="1">100*(12*J2-P2)/D2</f>
        <v>#DIV/0!</v>
      </c>
      <c r="S2">
        <f t="shared" ref="S2:S126" si="2">D2*E2+H2</f>
        <v>3000</v>
      </c>
      <c r="T2">
        <f t="shared" ref="T2:T126" si="3">G2*(D2-D2*E2)</f>
        <v>0</v>
      </c>
      <c r="U2">
        <f t="shared" ref="U2:U126" si="4">12*J2-P2-T2</f>
        <v>-3000</v>
      </c>
      <c r="V2" t="e">
        <f t="shared" ref="V2:V126" si="5">D2/(12*J2)</f>
        <v>#DIV/0!</v>
      </c>
      <c r="W2">
        <f t="shared" ref="W2:W93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5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243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73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67</v>
      </c>
    </row>
    <row r="13" spans="1:26" x14ac:dyDescent="0.2">
      <c r="A13" t="s">
        <v>66</v>
      </c>
      <c r="B13" s="2" t="s">
        <v>65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73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67</v>
      </c>
    </row>
    <row r="14" spans="1:26" x14ac:dyDescent="0.2">
      <c r="A14" t="s">
        <v>69</v>
      </c>
      <c r="B14" s="2" t="s">
        <v>68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73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72</v>
      </c>
    </row>
    <row r="15" spans="1:26" ht="17" thickBot="1" x14ac:dyDescent="0.2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73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72</v>
      </c>
    </row>
    <row r="16" spans="1:26" s="11" customFormat="1" ht="18" thickTop="1" thickBot="1" x14ac:dyDescent="0.25">
      <c r="A16" s="11" t="s">
        <v>75</v>
      </c>
      <c r="B16" s="11" t="s">
        <v>74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73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76</v>
      </c>
    </row>
    <row r="17" spans="1:24" ht="17" thickTop="1" x14ac:dyDescent="0.2">
      <c r="A17" t="s">
        <v>78</v>
      </c>
      <c r="B17" s="2" t="s">
        <v>77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73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79</v>
      </c>
    </row>
    <row r="18" spans="1:24" x14ac:dyDescent="0.2">
      <c r="A18" t="s">
        <v>81</v>
      </c>
      <c r="B18" s="2" t="s">
        <v>80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82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83</v>
      </c>
    </row>
    <row r="19" spans="1:24" s="18" customFormat="1" ht="17" thickBot="1" x14ac:dyDescent="0.25">
      <c r="A19" s="18" t="s">
        <v>84</v>
      </c>
      <c r="B19" s="18" t="s">
        <v>85</v>
      </c>
      <c r="D19" s="18">
        <v>281990</v>
      </c>
      <c r="E19" s="18">
        <v>0.2</v>
      </c>
      <c r="F19" s="18">
        <v>1577</v>
      </c>
      <c r="G19" s="18">
        <v>3.7900000000000003E-2</v>
      </c>
      <c r="H19" s="18">
        <v>3000</v>
      </c>
      <c r="I19" s="18">
        <v>5210</v>
      </c>
      <c r="J19" s="18">
        <v>2300</v>
      </c>
      <c r="L19" s="18">
        <f t="shared" si="0"/>
        <v>723</v>
      </c>
      <c r="N19" s="18" t="s">
        <v>82</v>
      </c>
      <c r="P19" s="18">
        <v>3000</v>
      </c>
      <c r="R19" s="18">
        <f t="shared" si="1"/>
        <v>8.7237136068654912</v>
      </c>
      <c r="S19" s="18">
        <f t="shared" si="2"/>
        <v>59398</v>
      </c>
      <c r="T19" s="18">
        <f t="shared" si="3"/>
        <v>8549.9368000000013</v>
      </c>
      <c r="U19" s="18">
        <f t="shared" si="4"/>
        <v>16050.063199999999</v>
      </c>
      <c r="V19" s="18">
        <f t="shared" si="5"/>
        <v>10.217028985507246</v>
      </c>
      <c r="W19" s="18">
        <f t="shared" si="6"/>
        <v>0.27021218222835786</v>
      </c>
      <c r="X19" s="18" t="s">
        <v>72</v>
      </c>
    </row>
    <row r="20" spans="1:24" s="11" customFormat="1" ht="18" thickTop="1" thickBot="1" x14ac:dyDescent="0.25">
      <c r="A20" s="11" t="s">
        <v>86</v>
      </c>
      <c r="B20" s="11" t="s">
        <v>87</v>
      </c>
      <c r="D20" s="12">
        <v>249900</v>
      </c>
      <c r="E20" s="11">
        <v>0.2</v>
      </c>
      <c r="F20" s="12">
        <v>1491</v>
      </c>
      <c r="G20" s="13">
        <v>3.7900000000000003E-2</v>
      </c>
      <c r="H20" s="11">
        <v>3000</v>
      </c>
      <c r="I20" s="11">
        <v>5410</v>
      </c>
      <c r="J20" s="11">
        <v>1850</v>
      </c>
      <c r="L20" s="11">
        <f t="shared" si="0"/>
        <v>359</v>
      </c>
      <c r="N20" s="11" t="s">
        <v>82</v>
      </c>
      <c r="P20" s="11">
        <v>3000</v>
      </c>
      <c r="R20" s="11">
        <f t="shared" si="1"/>
        <v>7.6830732292917165</v>
      </c>
      <c r="S20" s="11">
        <f t="shared" si="2"/>
        <v>52980</v>
      </c>
      <c r="T20" s="11">
        <f t="shared" si="3"/>
        <v>7576.9680000000008</v>
      </c>
      <c r="U20" s="11">
        <f t="shared" si="4"/>
        <v>11623.031999999999</v>
      </c>
      <c r="V20" s="11">
        <f t="shared" si="5"/>
        <v>11.256756756756756</v>
      </c>
      <c r="W20" s="11">
        <f t="shared" si="6"/>
        <v>0.21938527746319364</v>
      </c>
      <c r="X20" s="11" t="s">
        <v>88</v>
      </c>
    </row>
    <row r="21" spans="1:24" s="8" customFormat="1" thickTop="1" x14ac:dyDescent="0.2">
      <c r="A21" s="8" t="s">
        <v>90</v>
      </c>
      <c r="B21" s="8" t="s">
        <v>89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91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94</v>
      </c>
    </row>
    <row r="22" spans="1:24" s="18" customFormat="1" ht="17" thickBot="1" x14ac:dyDescent="0.25">
      <c r="A22" s="18" t="s">
        <v>93</v>
      </c>
      <c r="B22" s="18" t="s">
        <v>92</v>
      </c>
      <c r="D22" s="18">
        <v>281990</v>
      </c>
      <c r="E22" s="18">
        <v>0.2</v>
      </c>
      <c r="F22" s="18">
        <v>1578</v>
      </c>
      <c r="G22" s="18">
        <v>3.7900000000000003E-2</v>
      </c>
      <c r="H22" s="18">
        <v>3000</v>
      </c>
      <c r="I22" s="18" t="s">
        <v>95</v>
      </c>
      <c r="J22" s="18">
        <v>2150</v>
      </c>
      <c r="L22" s="18">
        <f t="shared" si="0"/>
        <v>572</v>
      </c>
      <c r="N22" s="18" t="s">
        <v>82</v>
      </c>
      <c r="P22" s="18">
        <v>3000</v>
      </c>
      <c r="R22" s="18">
        <f t="shared" si="1"/>
        <v>8.0853930990460654</v>
      </c>
      <c r="S22" s="18">
        <f t="shared" si="2"/>
        <v>59398</v>
      </c>
      <c r="T22" s="18">
        <f t="shared" si="3"/>
        <v>8549.9368000000013</v>
      </c>
      <c r="U22" s="18">
        <f t="shared" si="4"/>
        <v>14250.063199999999</v>
      </c>
      <c r="V22" s="18">
        <f t="shared" si="5"/>
        <v>10.92984496124031</v>
      </c>
      <c r="W22" s="18">
        <f t="shared" si="6"/>
        <v>0.23990813158692209</v>
      </c>
    </row>
    <row r="23" spans="1:24" s="11" customFormat="1" ht="18" thickTop="1" thickBot="1" x14ac:dyDescent="0.25">
      <c r="A23" s="11" t="s">
        <v>97</v>
      </c>
      <c r="B23" s="11" t="s">
        <v>96</v>
      </c>
      <c r="D23" s="12">
        <v>285000</v>
      </c>
      <c r="E23" s="11">
        <v>0.2</v>
      </c>
      <c r="F23" s="12">
        <v>1681</v>
      </c>
      <c r="G23" s="13">
        <v>3.7900000000000003E-2</v>
      </c>
      <c r="H23" s="11">
        <v>3000</v>
      </c>
      <c r="I23" s="11" t="s">
        <v>98</v>
      </c>
      <c r="J23" s="11">
        <v>2300</v>
      </c>
      <c r="L23" s="11">
        <f t="shared" si="0"/>
        <v>619</v>
      </c>
      <c r="N23" s="11" t="s">
        <v>73</v>
      </c>
      <c r="P23" s="11">
        <v>3000</v>
      </c>
      <c r="R23" s="11">
        <f t="shared" si="1"/>
        <v>8.6315789473684212</v>
      </c>
      <c r="S23" s="11">
        <f t="shared" si="2"/>
        <v>60000</v>
      </c>
      <c r="T23" s="11">
        <f t="shared" si="3"/>
        <v>8641.2000000000007</v>
      </c>
      <c r="U23" s="11">
        <f t="shared" si="4"/>
        <v>15958.8</v>
      </c>
      <c r="V23" s="11">
        <f t="shared" si="5"/>
        <v>10.326086956521738</v>
      </c>
      <c r="W23" s="11">
        <f t="shared" si="6"/>
        <v>0.26597999999999999</v>
      </c>
      <c r="X23" s="11" t="s">
        <v>99</v>
      </c>
    </row>
    <row r="24" spans="1:24" s="11" customFormat="1" ht="18" thickTop="1" thickBot="1" x14ac:dyDescent="0.25">
      <c r="A24" s="11" t="s">
        <v>100</v>
      </c>
      <c r="B24" s="15" t="s">
        <v>245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101</v>
      </c>
      <c r="J24" s="11">
        <v>2100</v>
      </c>
      <c r="K24" s="11">
        <v>1750</v>
      </c>
      <c r="L24" s="11">
        <f t="shared" si="0"/>
        <v>476</v>
      </c>
      <c r="N24" s="11" t="s">
        <v>102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103</v>
      </c>
    </row>
    <row r="25" spans="1:24" ht="17" thickTop="1" x14ac:dyDescent="0.2">
      <c r="A25" t="s">
        <v>105</v>
      </c>
      <c r="B25" s="2" t="s">
        <v>104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106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107</v>
      </c>
    </row>
    <row r="26" spans="1:24" ht="17" thickBot="1" x14ac:dyDescent="0.25">
      <c r="A26" t="s">
        <v>108</v>
      </c>
      <c r="B26" s="2" t="s">
        <v>109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106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110</v>
      </c>
    </row>
    <row r="27" spans="1:24" s="11" customFormat="1" ht="18" thickTop="1" thickBot="1" x14ac:dyDescent="0.25">
      <c r="A27" s="11" t="s">
        <v>111</v>
      </c>
      <c r="B27" s="11" t="s">
        <v>112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113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114</v>
      </c>
    </row>
    <row r="28" spans="1:24" s="11" customFormat="1" ht="18" thickTop="1" thickBot="1" x14ac:dyDescent="0.25">
      <c r="A28" s="11" t="s">
        <v>115</v>
      </c>
      <c r="B28" s="11" t="s">
        <v>116</v>
      </c>
      <c r="D28" s="12">
        <v>347776</v>
      </c>
      <c r="E28" s="11">
        <v>0.2</v>
      </c>
      <c r="F28" s="12">
        <v>2126</v>
      </c>
      <c r="G28" s="13">
        <v>3.7900000000000003E-2</v>
      </c>
      <c r="H28" s="11">
        <v>3000</v>
      </c>
      <c r="I28" s="11">
        <v>777</v>
      </c>
      <c r="J28" s="11">
        <v>2250</v>
      </c>
      <c r="K28" s="11">
        <v>1790</v>
      </c>
      <c r="L28" s="11">
        <f t="shared" si="0"/>
        <v>124</v>
      </c>
      <c r="N28" s="11" t="s">
        <v>117</v>
      </c>
      <c r="P28" s="11">
        <v>3000</v>
      </c>
      <c r="R28" s="11">
        <f t="shared" si="1"/>
        <v>6.900993743099006</v>
      </c>
      <c r="S28" s="11">
        <f t="shared" si="2"/>
        <v>72555.199999999997</v>
      </c>
      <c r="T28" s="11">
        <f t="shared" si="3"/>
        <v>10544.56832</v>
      </c>
      <c r="U28" s="11">
        <f t="shared" si="4"/>
        <v>13455.43168</v>
      </c>
      <c r="V28" s="11">
        <f t="shared" si="5"/>
        <v>12.880592592592592</v>
      </c>
      <c r="W28" s="11">
        <f t="shared" si="6"/>
        <v>0.18545096257745827</v>
      </c>
      <c r="X28" s="11" t="s">
        <v>118</v>
      </c>
    </row>
    <row r="29" spans="1:24" s="18" customFormat="1" ht="17" thickTop="1" x14ac:dyDescent="0.2">
      <c r="A29" s="18" t="s">
        <v>119</v>
      </c>
      <c r="B29" s="18" t="s">
        <v>120</v>
      </c>
      <c r="D29" s="18">
        <v>307045</v>
      </c>
      <c r="E29" s="18">
        <v>0.2</v>
      </c>
      <c r="F29" s="18">
        <v>1834</v>
      </c>
      <c r="G29" s="18">
        <v>3.7900000000000003E-2</v>
      </c>
      <c r="H29" s="18">
        <v>3000</v>
      </c>
      <c r="I29" s="18">
        <v>345</v>
      </c>
      <c r="J29" s="18">
        <v>2400</v>
      </c>
      <c r="L29" s="18">
        <f t="shared" si="0"/>
        <v>566</v>
      </c>
      <c r="N29" s="18" t="s">
        <v>121</v>
      </c>
      <c r="P29" s="18">
        <v>3000</v>
      </c>
      <c r="R29" s="18">
        <f t="shared" si="1"/>
        <v>8.4026771320164801</v>
      </c>
      <c r="S29" s="18">
        <f t="shared" si="2"/>
        <v>64409</v>
      </c>
      <c r="T29" s="18">
        <f t="shared" si="3"/>
        <v>9309.6044000000002</v>
      </c>
      <c r="U29" s="18">
        <f t="shared" si="4"/>
        <v>16490.3956</v>
      </c>
      <c r="V29" s="18">
        <f t="shared" si="5"/>
        <v>10.661284722222222</v>
      </c>
      <c r="W29" s="18">
        <f t="shared" si="6"/>
        <v>0.25602626341039297</v>
      </c>
      <c r="X29" s="18" t="s">
        <v>122</v>
      </c>
    </row>
    <row r="30" spans="1:24" s="18" customFormat="1" ht="17" thickBot="1" x14ac:dyDescent="0.25">
      <c r="A30" s="18" t="s">
        <v>123</v>
      </c>
      <c r="B30" s="18" t="s">
        <v>92</v>
      </c>
      <c r="D30" s="18">
        <v>315000</v>
      </c>
      <c r="E30" s="18">
        <v>0.2</v>
      </c>
      <c r="F30" s="18">
        <v>1851</v>
      </c>
      <c r="G30" s="18">
        <v>3.7900000000000003E-2</v>
      </c>
      <c r="H30" s="18">
        <v>3000</v>
      </c>
      <c r="I30" s="18">
        <v>9210</v>
      </c>
      <c r="J30" s="18">
        <v>2300</v>
      </c>
      <c r="L30" s="18">
        <f t="shared" si="0"/>
        <v>449</v>
      </c>
      <c r="N30" s="18" t="s">
        <v>124</v>
      </c>
      <c r="P30" s="18">
        <v>3000</v>
      </c>
      <c r="R30" s="18">
        <f t="shared" si="1"/>
        <v>7.8095238095238093</v>
      </c>
      <c r="S30" s="18">
        <f t="shared" si="2"/>
        <v>66000</v>
      </c>
      <c r="T30" s="18">
        <f t="shared" si="3"/>
        <v>9550.8000000000011</v>
      </c>
      <c r="U30" s="18">
        <f t="shared" si="4"/>
        <v>15049.199999999999</v>
      </c>
      <c r="V30" s="18">
        <f t="shared" si="5"/>
        <v>11.413043478260869</v>
      </c>
      <c r="W30" s="18">
        <f t="shared" si="6"/>
        <v>0.22801818181818181</v>
      </c>
      <c r="X30" s="18" t="s">
        <v>125</v>
      </c>
    </row>
    <row r="31" spans="1:24" s="11" customFormat="1" ht="18" thickTop="1" thickBot="1" x14ac:dyDescent="0.25">
      <c r="A31" s="11" t="s">
        <v>126</v>
      </c>
      <c r="B31" s="11" t="s">
        <v>127</v>
      </c>
      <c r="D31" s="12">
        <v>439000</v>
      </c>
      <c r="E31" s="11">
        <v>0.2</v>
      </c>
      <c r="F31" s="12">
        <v>2618</v>
      </c>
      <c r="G31" s="13">
        <v>3.7900000000000003E-2</v>
      </c>
      <c r="H31" s="11">
        <v>3000</v>
      </c>
      <c r="I31" s="11">
        <v>988</v>
      </c>
      <c r="J31" s="11">
        <v>2350</v>
      </c>
      <c r="K31" s="11">
        <v>2650</v>
      </c>
      <c r="L31" s="11">
        <f t="shared" si="0"/>
        <v>-268</v>
      </c>
      <c r="N31" s="11" t="s">
        <v>128</v>
      </c>
      <c r="P31" s="11">
        <v>3000</v>
      </c>
      <c r="R31" s="11">
        <f t="shared" si="1"/>
        <v>5.7403189066059221</v>
      </c>
      <c r="S31" s="11">
        <f t="shared" si="2"/>
        <v>90800</v>
      </c>
      <c r="T31" s="11">
        <f t="shared" si="3"/>
        <v>13310.480000000001</v>
      </c>
      <c r="U31" s="11">
        <f t="shared" si="4"/>
        <v>11889.519999999999</v>
      </c>
      <c r="V31" s="11">
        <f t="shared" si="5"/>
        <v>15.567375886524824</v>
      </c>
      <c r="W31" s="11">
        <f t="shared" si="6"/>
        <v>0.13094185022026431</v>
      </c>
      <c r="X31" s="11" t="s">
        <v>129</v>
      </c>
    </row>
    <row r="32" spans="1:24" s="11" customFormat="1" ht="18" thickTop="1" thickBot="1" x14ac:dyDescent="0.25">
      <c r="A32" s="11" t="s">
        <v>130</v>
      </c>
      <c r="B32" s="11" t="s">
        <v>131</v>
      </c>
      <c r="D32" s="12">
        <v>336252</v>
      </c>
      <c r="E32" s="11">
        <v>0.2</v>
      </c>
      <c r="F32" s="12">
        <v>1899</v>
      </c>
      <c r="G32" s="13">
        <v>3.7900000000000003E-2</v>
      </c>
      <c r="H32" s="11">
        <v>3000</v>
      </c>
      <c r="I32" s="11">
        <v>545</v>
      </c>
      <c r="J32" s="11">
        <v>2050</v>
      </c>
      <c r="K32" s="11">
        <v>1975</v>
      </c>
      <c r="L32" s="11">
        <f t="shared" si="0"/>
        <v>151</v>
      </c>
      <c r="N32" s="11" t="s">
        <v>121</v>
      </c>
      <c r="P32" s="11">
        <v>3000</v>
      </c>
      <c r="R32" s="11">
        <f t="shared" si="1"/>
        <v>6.4237536133614075</v>
      </c>
      <c r="S32" s="11">
        <f t="shared" si="2"/>
        <v>70250.400000000009</v>
      </c>
      <c r="T32" s="11">
        <f t="shared" si="3"/>
        <v>10195.16064</v>
      </c>
      <c r="U32" s="11">
        <f t="shared" si="4"/>
        <v>11404.83936</v>
      </c>
      <c r="V32" s="11">
        <f t="shared" si="5"/>
        <v>13.668780487804877</v>
      </c>
      <c r="W32" s="11">
        <f t="shared" si="6"/>
        <v>0.16234554337057153</v>
      </c>
      <c r="X32" s="11" t="s">
        <v>132</v>
      </c>
    </row>
    <row r="33" spans="1:24" s="11" customFormat="1" ht="18" thickTop="1" thickBot="1" x14ac:dyDescent="0.25">
      <c r="A33" s="11" t="s">
        <v>133</v>
      </c>
      <c r="B33" s="11" t="s">
        <v>134</v>
      </c>
      <c r="D33" s="12">
        <v>298179</v>
      </c>
      <c r="E33" s="11">
        <v>0.2</v>
      </c>
      <c r="F33" s="12">
        <v>1793</v>
      </c>
      <c r="G33" s="13">
        <v>3.7900000000000003E-2</v>
      </c>
      <c r="H33" s="11">
        <v>3000</v>
      </c>
      <c r="I33" s="11">
        <v>514</v>
      </c>
      <c r="J33" s="11">
        <v>2050</v>
      </c>
      <c r="K33" s="11">
        <v>1800</v>
      </c>
      <c r="L33" s="11">
        <f t="shared" si="0"/>
        <v>257</v>
      </c>
      <c r="N33" s="11" t="s">
        <v>121</v>
      </c>
      <c r="P33" s="11">
        <v>3000</v>
      </c>
      <c r="R33" s="11">
        <f t="shared" si="1"/>
        <v>7.2439709033835378</v>
      </c>
      <c r="S33" s="11">
        <f t="shared" si="2"/>
        <v>62635.8</v>
      </c>
      <c r="T33" s="11">
        <f t="shared" si="3"/>
        <v>9040.7872800000005</v>
      </c>
      <c r="U33" s="11">
        <f t="shared" si="4"/>
        <v>12559.21272</v>
      </c>
      <c r="V33" s="11">
        <f t="shared" si="5"/>
        <v>12.12109756097561</v>
      </c>
      <c r="W33" s="11">
        <f t="shared" si="6"/>
        <v>0.20051173162951538</v>
      </c>
      <c r="X33" s="11" t="s">
        <v>135</v>
      </c>
    </row>
    <row r="34" spans="1:24" s="8" customFormat="1" ht="17" thickTop="1" thickBot="1" x14ac:dyDescent="0.25">
      <c r="A34" s="8" t="s">
        <v>136</v>
      </c>
      <c r="B34" s="8" t="s">
        <v>137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138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139</v>
      </c>
    </row>
    <row r="35" spans="1:24" s="11" customFormat="1" ht="18" thickTop="1" thickBot="1" x14ac:dyDescent="0.25">
      <c r="A35" s="11" t="s">
        <v>140</v>
      </c>
      <c r="B35" s="11" t="s">
        <v>141</v>
      </c>
      <c r="D35" s="12">
        <v>369900</v>
      </c>
      <c r="E35" s="11">
        <v>0.2</v>
      </c>
      <c r="F35" s="12">
        <v>2094</v>
      </c>
      <c r="G35" s="13">
        <v>3.7900000000000003E-2</v>
      </c>
      <c r="H35" s="11">
        <v>3000</v>
      </c>
      <c r="I35" s="11">
        <v>423</v>
      </c>
      <c r="J35" s="11">
        <v>2300</v>
      </c>
      <c r="K35" s="11">
        <v>1950</v>
      </c>
      <c r="L35" s="11">
        <f t="shared" ref="L35:L87" si="7">J35-F35</f>
        <v>206</v>
      </c>
      <c r="N35" s="11" t="s">
        <v>142</v>
      </c>
      <c r="P35" s="11">
        <v>3000</v>
      </c>
      <c r="R35" s="11">
        <f t="shared" si="1"/>
        <v>6.6504460665044602</v>
      </c>
      <c r="S35" s="11">
        <f t="shared" si="2"/>
        <v>76980</v>
      </c>
      <c r="T35" s="11">
        <f t="shared" si="3"/>
        <v>11215.368</v>
      </c>
      <c r="U35" s="11">
        <f t="shared" si="4"/>
        <v>13384.632</v>
      </c>
      <c r="V35" s="11">
        <f t="shared" si="5"/>
        <v>13.402173913043478</v>
      </c>
      <c r="W35" s="11">
        <f t="shared" si="6"/>
        <v>0.17387155105222135</v>
      </c>
      <c r="X35" s="11" t="s">
        <v>196</v>
      </c>
    </row>
    <row r="36" spans="1:24" s="11" customFormat="1" ht="18" thickTop="1" thickBot="1" x14ac:dyDescent="0.25">
      <c r="A36" s="11" t="s">
        <v>144</v>
      </c>
      <c r="B36" s="11" t="s">
        <v>143</v>
      </c>
      <c r="D36" s="12">
        <v>320000</v>
      </c>
      <c r="E36" s="11">
        <v>0.2</v>
      </c>
      <c r="F36" s="12">
        <v>1821</v>
      </c>
      <c r="G36" s="13">
        <v>3.7900000000000003E-2</v>
      </c>
      <c r="H36" s="11">
        <v>3000</v>
      </c>
      <c r="I36" s="11">
        <v>533</v>
      </c>
      <c r="J36" s="11">
        <v>2100</v>
      </c>
      <c r="K36" s="11">
        <v>1900</v>
      </c>
      <c r="L36" s="11">
        <f t="shared" si="7"/>
        <v>279</v>
      </c>
      <c r="N36" s="11" t="s">
        <v>142</v>
      </c>
      <c r="P36" s="11">
        <v>3000</v>
      </c>
      <c r="R36" s="11">
        <f t="shared" si="1"/>
        <v>6.9375</v>
      </c>
      <c r="S36" s="11">
        <f t="shared" si="2"/>
        <v>67000</v>
      </c>
      <c r="T36" s="11">
        <f t="shared" si="3"/>
        <v>9702.4000000000015</v>
      </c>
      <c r="U36" s="11">
        <f t="shared" si="4"/>
        <v>12497.599999999999</v>
      </c>
      <c r="V36" s="11">
        <f t="shared" si="5"/>
        <v>12.698412698412698</v>
      </c>
      <c r="W36" s="11">
        <f t="shared" si="6"/>
        <v>0.18653134328358206</v>
      </c>
      <c r="X36" s="11" t="s">
        <v>195</v>
      </c>
    </row>
    <row r="37" spans="1:24" s="11" customFormat="1" ht="18" thickTop="1" thickBot="1" x14ac:dyDescent="0.25">
      <c r="A37" s="11" t="s">
        <v>145</v>
      </c>
      <c r="B37" s="11" t="s">
        <v>146</v>
      </c>
      <c r="D37" s="12">
        <v>250309</v>
      </c>
      <c r="E37" s="11">
        <v>0.2</v>
      </c>
      <c r="F37" s="12">
        <v>1487</v>
      </c>
      <c r="G37" s="13">
        <v>3.7900000000000003E-2</v>
      </c>
      <c r="H37" s="11">
        <v>3000</v>
      </c>
      <c r="I37" s="11" t="s">
        <v>147</v>
      </c>
      <c r="J37" s="11">
        <v>1850</v>
      </c>
      <c r="K37" s="11">
        <v>1750</v>
      </c>
      <c r="L37" s="11">
        <f t="shared" si="7"/>
        <v>363</v>
      </c>
      <c r="N37" s="11" t="s">
        <v>149</v>
      </c>
      <c r="P37" s="11">
        <v>3000</v>
      </c>
      <c r="R37" s="11">
        <f t="shared" si="1"/>
        <v>7.6705192382215586</v>
      </c>
      <c r="S37" s="11">
        <f t="shared" si="2"/>
        <v>53061.8</v>
      </c>
      <c r="T37" s="11">
        <f t="shared" si="3"/>
        <v>7589.3688800000009</v>
      </c>
      <c r="U37" s="11">
        <f t="shared" si="4"/>
        <v>11610.631119999998</v>
      </c>
      <c r="V37" s="11">
        <f t="shared" si="5"/>
        <v>11.275180180180181</v>
      </c>
      <c r="W37" s="11">
        <f t="shared" si="6"/>
        <v>0.21881336705501883</v>
      </c>
      <c r="X37" s="11" t="s">
        <v>148</v>
      </c>
    </row>
    <row r="38" spans="1:24" ht="18" thickTop="1" thickBot="1" x14ac:dyDescent="0.25">
      <c r="A38" t="s">
        <v>150</v>
      </c>
      <c r="B38" s="2" t="s">
        <v>151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152</v>
      </c>
      <c r="J38">
        <v>2300</v>
      </c>
      <c r="L38">
        <f t="shared" si="7"/>
        <v>-241</v>
      </c>
      <c r="N38" t="s">
        <v>102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11" customFormat="1" ht="18" thickTop="1" thickBot="1" x14ac:dyDescent="0.25">
      <c r="A39" s="11" t="s">
        <v>153</v>
      </c>
      <c r="B39" s="11" t="s">
        <v>154</v>
      </c>
      <c r="D39" s="12">
        <v>224000</v>
      </c>
      <c r="E39" s="11">
        <v>0.2</v>
      </c>
      <c r="F39" s="12">
        <v>1343</v>
      </c>
      <c r="G39" s="13">
        <v>3.7900000000000003E-2</v>
      </c>
      <c r="H39" s="11">
        <v>3000</v>
      </c>
      <c r="I39" s="11" t="s">
        <v>155</v>
      </c>
      <c r="J39" s="11">
        <v>2200</v>
      </c>
      <c r="K39" s="11">
        <v>1650</v>
      </c>
      <c r="L39" s="11">
        <f t="shared" si="7"/>
        <v>857</v>
      </c>
      <c r="N39" s="11" t="s">
        <v>43</v>
      </c>
      <c r="P39" s="11">
        <v>3000</v>
      </c>
      <c r="R39" s="11">
        <f t="shared" si="1"/>
        <v>10.446428571428571</v>
      </c>
      <c r="S39" s="11">
        <f t="shared" si="2"/>
        <v>47800</v>
      </c>
      <c r="T39" s="11">
        <f t="shared" si="3"/>
        <v>6791.68</v>
      </c>
      <c r="U39" s="11">
        <f t="shared" si="4"/>
        <v>16608.32</v>
      </c>
      <c r="V39" s="11">
        <f t="shared" si="5"/>
        <v>8.4848484848484844</v>
      </c>
      <c r="W39" s="11">
        <f t="shared" si="6"/>
        <v>0.34745439330543931</v>
      </c>
      <c r="X39" s="11" t="s">
        <v>156</v>
      </c>
    </row>
    <row r="40" spans="1:24" s="11" customFormat="1" ht="18" thickTop="1" thickBot="1" x14ac:dyDescent="0.25">
      <c r="A40" s="11" t="s">
        <v>157</v>
      </c>
      <c r="B40" s="11" t="s">
        <v>158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162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159</v>
      </c>
    </row>
    <row r="41" spans="1:24" s="11" customFormat="1" ht="18" thickTop="1" thickBot="1" x14ac:dyDescent="0.25">
      <c r="A41" s="11" t="s">
        <v>160</v>
      </c>
      <c r="B41" s="11" t="s">
        <v>161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163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159</v>
      </c>
    </row>
    <row r="42" spans="1:24" s="8" customFormat="1" thickTop="1" x14ac:dyDescent="0.2">
      <c r="A42" s="8" t="s">
        <v>164</v>
      </c>
      <c r="B42" s="8" t="s">
        <v>165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73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166</v>
      </c>
    </row>
    <row r="43" spans="1:24" s="8" customFormat="1" ht="15" x14ac:dyDescent="0.2">
      <c r="A43" s="8" t="s">
        <v>167</v>
      </c>
      <c r="B43" s="8" t="s">
        <v>168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73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169</v>
      </c>
    </row>
    <row r="44" spans="1:24" s="8" customFormat="1" thickBot="1" x14ac:dyDescent="0.25">
      <c r="A44" s="8" t="s">
        <v>170</v>
      </c>
      <c r="B44" s="8" t="s">
        <v>171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172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173</v>
      </c>
    </row>
    <row r="45" spans="1:24" s="11" customFormat="1" ht="18" thickTop="1" thickBot="1" x14ac:dyDescent="0.25">
      <c r="A45" s="11" t="s">
        <v>174</v>
      </c>
      <c r="B45" s="11" t="s">
        <v>175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176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s="18" customFormat="1" ht="17" thickTop="1" x14ac:dyDescent="0.2">
      <c r="A46" s="18" t="s">
        <v>178</v>
      </c>
      <c r="B46" s="18" t="s">
        <v>177</v>
      </c>
      <c r="D46" s="18">
        <v>357068</v>
      </c>
      <c r="E46" s="18">
        <v>0.2</v>
      </c>
      <c r="F46" s="18">
        <v>2076</v>
      </c>
      <c r="G46" s="18">
        <v>3.7900000000000003E-2</v>
      </c>
      <c r="H46" s="18">
        <v>3000</v>
      </c>
      <c r="I46" s="18">
        <v>777</v>
      </c>
      <c r="L46" s="18">
        <f t="shared" si="7"/>
        <v>-2076</v>
      </c>
      <c r="N46" s="18" t="s">
        <v>179</v>
      </c>
      <c r="P46" s="18">
        <v>3000</v>
      </c>
      <c r="R46" s="18">
        <f t="shared" si="1"/>
        <v>-0.8401761009107509</v>
      </c>
      <c r="S46" s="18">
        <f t="shared" si="2"/>
        <v>74413.600000000006</v>
      </c>
      <c r="T46" s="18">
        <f t="shared" si="3"/>
        <v>10826.301760000002</v>
      </c>
      <c r="U46" s="18">
        <f t="shared" si="4"/>
        <v>-13826.301760000002</v>
      </c>
      <c r="V46" s="18" t="e">
        <f t="shared" si="5"/>
        <v>#DIV/0!</v>
      </c>
      <c r="W46" s="18">
        <f t="shared" si="6"/>
        <v>-0.1858034251803434</v>
      </c>
      <c r="X46" s="18" t="s">
        <v>180</v>
      </c>
    </row>
    <row r="47" spans="1:24" x14ac:dyDescent="0.2">
      <c r="A47" t="s">
        <v>181</v>
      </c>
      <c r="B47" s="2" t="s">
        <v>182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183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184</v>
      </c>
    </row>
    <row r="48" spans="1:24" s="8" customFormat="1" thickBot="1" x14ac:dyDescent="0.25">
      <c r="A48" s="8" t="s">
        <v>186</v>
      </c>
      <c r="B48" s="8" t="s">
        <v>185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163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187</v>
      </c>
    </row>
    <row r="49" spans="1:24" s="11" customFormat="1" ht="18" thickTop="1" thickBot="1" x14ac:dyDescent="0.25">
      <c r="A49" s="11" t="s">
        <v>188</v>
      </c>
      <c r="B49" s="11" t="s">
        <v>189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v>745</v>
      </c>
      <c r="J49" s="11">
        <v>2200</v>
      </c>
      <c r="K49" s="11">
        <v>2000</v>
      </c>
      <c r="L49" s="11">
        <f t="shared" si="7"/>
        <v>322</v>
      </c>
      <c r="N49" s="11" t="s">
        <v>163</v>
      </c>
      <c r="P49" s="11">
        <v>3000</v>
      </c>
      <c r="R49" s="11">
        <f t="shared" si="1"/>
        <v>7.0919836338839222</v>
      </c>
      <c r="S49" s="11">
        <f t="shared" si="2"/>
        <v>68990</v>
      </c>
      <c r="T49" s="11">
        <f t="shared" si="3"/>
        <v>10004.084000000001</v>
      </c>
      <c r="U49" s="11">
        <f t="shared" si="4"/>
        <v>13395.915999999999</v>
      </c>
      <c r="V49" s="11">
        <f t="shared" si="5"/>
        <v>12.498106060606061</v>
      </c>
      <c r="W49" s="11">
        <f t="shared" si="6"/>
        <v>0.19417185099289752</v>
      </c>
      <c r="X49" s="11" t="s">
        <v>190</v>
      </c>
    </row>
    <row r="50" spans="1:24" s="18" customFormat="1" ht="17" thickTop="1" x14ac:dyDescent="0.2">
      <c r="A50" s="18" t="s">
        <v>193</v>
      </c>
      <c r="B50" s="18" t="s">
        <v>191</v>
      </c>
      <c r="D50" s="18">
        <v>272789</v>
      </c>
      <c r="E50" s="18">
        <v>0.2</v>
      </c>
      <c r="F50" s="18">
        <v>1611</v>
      </c>
      <c r="G50" s="18">
        <v>3.7900000000000003E-2</v>
      </c>
      <c r="H50" s="18">
        <v>3000</v>
      </c>
      <c r="I50" s="18">
        <v>777</v>
      </c>
      <c r="J50" s="18">
        <v>2250</v>
      </c>
      <c r="L50" s="18">
        <f t="shared" si="7"/>
        <v>639</v>
      </c>
      <c r="N50" s="18" t="s">
        <v>192</v>
      </c>
      <c r="P50" s="18">
        <v>3000</v>
      </c>
      <c r="R50" s="18">
        <f t="shared" si="1"/>
        <v>8.7980087173603039</v>
      </c>
      <c r="S50" s="18">
        <f t="shared" si="2"/>
        <v>57557.8</v>
      </c>
      <c r="T50" s="18">
        <f t="shared" si="3"/>
        <v>8270.962480000002</v>
      </c>
      <c r="U50" s="18">
        <f t="shared" si="4"/>
        <v>15729.037519999998</v>
      </c>
      <c r="V50" s="18">
        <f t="shared" si="5"/>
        <v>10.103296296296296</v>
      </c>
      <c r="W50" s="18">
        <f t="shared" si="6"/>
        <v>0.27327377905340366</v>
      </c>
      <c r="X50" s="18" t="s">
        <v>194</v>
      </c>
    </row>
    <row r="51" spans="1:24" s="8" customFormat="1" thickBot="1" x14ac:dyDescent="0.25">
      <c r="A51" s="8" t="s">
        <v>197</v>
      </c>
      <c r="C51" s="8" t="s">
        <v>198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8">
        <v>434</v>
      </c>
      <c r="J51" s="8">
        <v>1650</v>
      </c>
      <c r="L51" s="8">
        <f t="shared" si="7"/>
        <v>192</v>
      </c>
      <c r="N51" s="8" t="s">
        <v>73</v>
      </c>
      <c r="P51" s="8">
        <v>3000</v>
      </c>
      <c r="R51" s="8">
        <f t="shared" si="1"/>
        <v>7.6398362892223739</v>
      </c>
      <c r="S51" s="8">
        <f t="shared" si="2"/>
        <v>46980</v>
      </c>
      <c r="T51" s="8">
        <f t="shared" si="3"/>
        <v>6667.3680000000004</v>
      </c>
      <c r="U51" s="8">
        <f t="shared" si="4"/>
        <v>10132.632</v>
      </c>
      <c r="V51" s="8">
        <f t="shared" si="5"/>
        <v>11.106060606060606</v>
      </c>
      <c r="W51" s="8">
        <f t="shared" si="6"/>
        <v>0.21567969348659002</v>
      </c>
      <c r="X51" s="8" t="s">
        <v>199</v>
      </c>
    </row>
    <row r="52" spans="1:24" s="11" customFormat="1" ht="18" thickTop="1" thickBot="1" x14ac:dyDescent="0.25">
      <c r="A52" s="11" t="s">
        <v>200</v>
      </c>
      <c r="C52" s="11" t="s">
        <v>201</v>
      </c>
      <c r="D52" s="11">
        <v>215990</v>
      </c>
      <c r="E52" s="11">
        <v>0.2</v>
      </c>
      <c r="F52" s="11">
        <v>1327</v>
      </c>
      <c r="G52" s="11">
        <v>3.7900000000000003E-2</v>
      </c>
      <c r="H52" s="11">
        <v>3000</v>
      </c>
      <c r="I52" s="11">
        <v>534</v>
      </c>
      <c r="J52" s="11">
        <v>1650</v>
      </c>
      <c r="L52" s="11">
        <f t="shared" si="7"/>
        <v>323</v>
      </c>
      <c r="N52" s="11" t="s">
        <v>73</v>
      </c>
      <c r="P52" s="11">
        <v>3000</v>
      </c>
      <c r="R52" s="11">
        <f t="shared" si="1"/>
        <v>7.7781378767535534</v>
      </c>
      <c r="S52" s="11">
        <f t="shared" si="2"/>
        <v>46198</v>
      </c>
      <c r="T52" s="11">
        <f t="shared" si="3"/>
        <v>6548.8168000000005</v>
      </c>
      <c r="U52" s="11">
        <f t="shared" si="4"/>
        <v>10251.183199999999</v>
      </c>
      <c r="V52" s="11">
        <f t="shared" si="5"/>
        <v>10.908585858585859</v>
      </c>
      <c r="W52" s="11">
        <f t="shared" si="6"/>
        <v>0.22189668816831895</v>
      </c>
      <c r="X52" s="11" t="s">
        <v>202</v>
      </c>
    </row>
    <row r="53" spans="1:24" s="11" customFormat="1" ht="18" thickTop="1" thickBot="1" x14ac:dyDescent="0.25">
      <c r="A53" s="11" t="s">
        <v>203</v>
      </c>
      <c r="C53" s="11" t="s">
        <v>204</v>
      </c>
      <c r="D53" s="12">
        <v>234900</v>
      </c>
      <c r="E53" s="11">
        <v>0.2</v>
      </c>
      <c r="F53" s="11">
        <v>1608</v>
      </c>
      <c r="G53" s="11">
        <v>3.7900000000000003E-2</v>
      </c>
      <c r="H53" s="11">
        <v>3000</v>
      </c>
      <c r="I53" s="11">
        <v>645</v>
      </c>
      <c r="J53" s="11">
        <v>1650</v>
      </c>
      <c r="L53" s="11">
        <f t="shared" si="7"/>
        <v>42</v>
      </c>
      <c r="N53" s="11" t="s">
        <v>192</v>
      </c>
      <c r="P53" s="11">
        <v>3000</v>
      </c>
      <c r="R53" s="11">
        <f t="shared" si="1"/>
        <v>7.1519795657726695</v>
      </c>
      <c r="S53" s="11">
        <f t="shared" si="2"/>
        <v>49980</v>
      </c>
      <c r="T53" s="11">
        <f t="shared" si="3"/>
        <v>7122.1680000000006</v>
      </c>
      <c r="U53" s="11">
        <f t="shared" si="4"/>
        <v>9677.8319999999985</v>
      </c>
      <c r="V53" s="11">
        <f t="shared" si="5"/>
        <v>11.863636363636363</v>
      </c>
      <c r="W53" s="11">
        <f t="shared" si="6"/>
        <v>0.19363409363745496</v>
      </c>
      <c r="X53" s="11" t="s">
        <v>205</v>
      </c>
    </row>
    <row r="54" spans="1:24" s="11" customFormat="1" ht="18" thickTop="1" thickBot="1" x14ac:dyDescent="0.25">
      <c r="A54" s="11" t="s">
        <v>206</v>
      </c>
      <c r="C54" s="11" t="s">
        <v>207</v>
      </c>
      <c r="D54" s="12">
        <v>243900</v>
      </c>
      <c r="E54" s="11">
        <v>0.2</v>
      </c>
      <c r="F54" s="11">
        <v>1630</v>
      </c>
      <c r="G54" s="11">
        <v>3.7900000000000003E-2</v>
      </c>
      <c r="H54" s="11">
        <v>3000</v>
      </c>
      <c r="I54" s="11">
        <v>445</v>
      </c>
      <c r="J54" s="11">
        <v>1700</v>
      </c>
      <c r="L54" s="11">
        <f t="shared" si="7"/>
        <v>70</v>
      </c>
      <c r="N54" s="11" t="s">
        <v>73</v>
      </c>
      <c r="P54" s="11">
        <v>3000</v>
      </c>
      <c r="R54" s="11">
        <f t="shared" si="1"/>
        <v>7.1340713407134073</v>
      </c>
      <c r="S54" s="11">
        <f t="shared" si="2"/>
        <v>51780</v>
      </c>
      <c r="T54" s="11">
        <f t="shared" si="3"/>
        <v>7395.0480000000007</v>
      </c>
      <c r="U54" s="11">
        <f t="shared" si="4"/>
        <v>10004.951999999999</v>
      </c>
      <c r="V54" s="11">
        <f t="shared" si="5"/>
        <v>11.955882352941176</v>
      </c>
      <c r="W54" s="11">
        <f t="shared" si="6"/>
        <v>0.19322039397450752</v>
      </c>
    </row>
    <row r="55" spans="1:24" s="11" customFormat="1" ht="18" thickTop="1" thickBot="1" x14ac:dyDescent="0.25">
      <c r="A55" s="11" t="s">
        <v>208</v>
      </c>
      <c r="C55" s="11" t="s">
        <v>209</v>
      </c>
      <c r="D55" s="12">
        <v>229750</v>
      </c>
      <c r="E55" s="11">
        <v>0.2</v>
      </c>
      <c r="F55" s="11">
        <v>1607</v>
      </c>
      <c r="G55" s="11">
        <v>3.7900000000000003E-2</v>
      </c>
      <c r="H55" s="11">
        <v>3000</v>
      </c>
      <c r="I55" s="11">
        <v>645</v>
      </c>
      <c r="J55" s="11">
        <v>1850</v>
      </c>
      <c r="L55" s="11">
        <f t="shared" si="7"/>
        <v>243</v>
      </c>
      <c r="N55" s="11" t="s">
        <v>192</v>
      </c>
      <c r="P55" s="11">
        <v>3000</v>
      </c>
      <c r="R55" s="11">
        <f t="shared" si="1"/>
        <v>8.3569096844396089</v>
      </c>
      <c r="S55" s="11">
        <f t="shared" si="2"/>
        <v>48950</v>
      </c>
      <c r="T55" s="11">
        <f t="shared" si="3"/>
        <v>6966.02</v>
      </c>
      <c r="U55" s="11">
        <f t="shared" si="4"/>
        <v>12233.98</v>
      </c>
      <c r="V55" s="11">
        <f t="shared" si="5"/>
        <v>10.349099099099099</v>
      </c>
      <c r="W55" s="11">
        <f t="shared" si="6"/>
        <v>0.24992808988764045</v>
      </c>
      <c r="X55" s="11" t="s">
        <v>210</v>
      </c>
    </row>
    <row r="56" spans="1:24" ht="17" thickTop="1" x14ac:dyDescent="0.2">
      <c r="A56" t="s">
        <v>211</v>
      </c>
      <c r="C56" s="2" t="s">
        <v>212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121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244</v>
      </c>
    </row>
    <row r="57" spans="1:24" s="8" customFormat="1" ht="15" x14ac:dyDescent="0.2">
      <c r="A57" s="8" t="s">
        <v>213</v>
      </c>
      <c r="C57" s="8" t="s">
        <v>214</v>
      </c>
      <c r="D57" s="9">
        <v>264000</v>
      </c>
      <c r="E57" s="8">
        <v>0.2</v>
      </c>
      <c r="F57" s="8">
        <v>1769</v>
      </c>
      <c r="G57" s="8">
        <v>3.7900000000000003E-2</v>
      </c>
      <c r="H57" s="8">
        <v>3000</v>
      </c>
      <c r="I57" s="8">
        <v>445</v>
      </c>
      <c r="J57" s="8">
        <v>2200</v>
      </c>
      <c r="L57" s="8">
        <f t="shared" si="7"/>
        <v>431</v>
      </c>
      <c r="N57" s="8" t="s">
        <v>73</v>
      </c>
      <c r="P57" s="8">
        <v>3000</v>
      </c>
      <c r="R57" s="8">
        <f t="shared" si="1"/>
        <v>8.8636363636363633</v>
      </c>
      <c r="S57" s="8">
        <f t="shared" si="2"/>
        <v>55800</v>
      </c>
      <c r="T57" s="8">
        <f t="shared" si="3"/>
        <v>8004.4800000000005</v>
      </c>
      <c r="U57" s="8">
        <f t="shared" si="4"/>
        <v>15395.52</v>
      </c>
      <c r="V57" s="8">
        <f t="shared" si="5"/>
        <v>10</v>
      </c>
      <c r="W57" s="8">
        <f t="shared" si="6"/>
        <v>0.27590537634408602</v>
      </c>
      <c r="X57" s="8" t="s">
        <v>215</v>
      </c>
    </row>
    <row r="58" spans="1:24" s="8" customFormat="1" ht="15" x14ac:dyDescent="0.2">
      <c r="A58" s="8" t="s">
        <v>246</v>
      </c>
      <c r="C58" s="8" t="s">
        <v>247</v>
      </c>
      <c r="D58" s="8">
        <v>218500</v>
      </c>
      <c r="E58" s="8">
        <v>0.2</v>
      </c>
      <c r="F58" s="16">
        <v>1447</v>
      </c>
      <c r="G58" s="8">
        <v>3.7900000000000003E-2</v>
      </c>
      <c r="H58" s="8">
        <v>3000</v>
      </c>
      <c r="I58" s="16">
        <v>556</v>
      </c>
      <c r="J58" s="16">
        <v>1550</v>
      </c>
      <c r="L58" s="8">
        <f t="shared" si="7"/>
        <v>103</v>
      </c>
      <c r="N58" s="16" t="s">
        <v>73</v>
      </c>
      <c r="P58" s="8">
        <v>3000</v>
      </c>
      <c r="R58" s="8">
        <f t="shared" si="1"/>
        <v>7.139588100686499</v>
      </c>
      <c r="S58" s="8">
        <f t="shared" si="2"/>
        <v>46700</v>
      </c>
      <c r="T58" s="8">
        <f t="shared" si="3"/>
        <v>6624.920000000001</v>
      </c>
      <c r="U58" s="8">
        <f t="shared" si="4"/>
        <v>8975.0799999999981</v>
      </c>
      <c r="V58" s="8">
        <f t="shared" si="5"/>
        <v>11.74731182795699</v>
      </c>
      <c r="W58" s="8">
        <f t="shared" si="6"/>
        <v>0.19218586723768732</v>
      </c>
      <c r="X58" s="8" t="s">
        <v>248</v>
      </c>
    </row>
    <row r="59" spans="1:24" s="8" customFormat="1" ht="15" x14ac:dyDescent="0.2">
      <c r="A59" s="8" t="s">
        <v>250</v>
      </c>
      <c r="C59" s="8" t="s">
        <v>249</v>
      </c>
      <c r="D59" s="9">
        <v>270000</v>
      </c>
      <c r="E59" s="8">
        <v>0.2</v>
      </c>
      <c r="F59" s="8">
        <v>1690</v>
      </c>
      <c r="G59" s="8">
        <v>3.7900000000000003E-2</v>
      </c>
      <c r="H59" s="8">
        <v>3000</v>
      </c>
      <c r="I59" s="8">
        <v>476</v>
      </c>
      <c r="J59" s="8">
        <v>2050</v>
      </c>
      <c r="L59" s="8">
        <f t="shared" si="7"/>
        <v>360</v>
      </c>
      <c r="N59" s="8" t="s">
        <v>251</v>
      </c>
      <c r="P59" s="8">
        <v>3000</v>
      </c>
      <c r="R59" s="8">
        <f t="shared" si="1"/>
        <v>8</v>
      </c>
      <c r="S59" s="8">
        <f t="shared" si="2"/>
        <v>57000</v>
      </c>
      <c r="T59" s="8">
        <f t="shared" si="3"/>
        <v>8186.4000000000005</v>
      </c>
      <c r="U59" s="8">
        <f t="shared" si="4"/>
        <v>13413.599999999999</v>
      </c>
      <c r="V59" s="8">
        <f t="shared" si="5"/>
        <v>10.975609756097562</v>
      </c>
      <c r="W59" s="8">
        <f t="shared" si="6"/>
        <v>0.23532631578947366</v>
      </c>
      <c r="X59" s="8" t="s">
        <v>252</v>
      </c>
    </row>
    <row r="60" spans="1:24" s="8" customFormat="1" ht="15" x14ac:dyDescent="0.2">
      <c r="A60" s="8" t="s">
        <v>254</v>
      </c>
      <c r="C60" s="8" t="s">
        <v>253</v>
      </c>
      <c r="D60" s="9">
        <v>279900</v>
      </c>
      <c r="E60" s="8">
        <v>0.2</v>
      </c>
      <c r="F60" s="9">
        <v>1779</v>
      </c>
      <c r="G60" s="8">
        <v>3.7900000000000003E-2</v>
      </c>
      <c r="H60" s="8">
        <v>3000</v>
      </c>
      <c r="I60" s="8">
        <v>1779</v>
      </c>
      <c r="J60" s="8">
        <v>2100</v>
      </c>
      <c r="L60" s="8">
        <f t="shared" si="7"/>
        <v>321</v>
      </c>
      <c r="N60" s="8" t="s">
        <v>251</v>
      </c>
      <c r="P60" s="8">
        <v>3000</v>
      </c>
      <c r="R60" s="8">
        <f t="shared" si="1"/>
        <v>7.931404072883173</v>
      </c>
      <c r="S60" s="8">
        <f t="shared" si="2"/>
        <v>58980</v>
      </c>
      <c r="T60" s="8">
        <f t="shared" si="3"/>
        <v>8486.5680000000011</v>
      </c>
      <c r="U60" s="8">
        <f t="shared" si="4"/>
        <v>13713.431999999999</v>
      </c>
      <c r="V60" s="8">
        <f t="shared" si="5"/>
        <v>11.107142857142858</v>
      </c>
      <c r="W60" s="8">
        <f t="shared" si="6"/>
        <v>0.23250986775178026</v>
      </c>
    </row>
    <row r="61" spans="1:24" s="18" customFormat="1" x14ac:dyDescent="0.2">
      <c r="A61" s="17" t="s">
        <v>256</v>
      </c>
      <c r="C61" s="18" t="s">
        <v>255</v>
      </c>
      <c r="D61" s="18">
        <v>318990</v>
      </c>
      <c r="E61" s="18">
        <v>0.2</v>
      </c>
      <c r="F61" s="18">
        <v>2037</v>
      </c>
      <c r="G61" s="18">
        <v>3.7900000000000003E-2</v>
      </c>
      <c r="H61" s="18">
        <v>3000</v>
      </c>
      <c r="I61" s="18">
        <v>577</v>
      </c>
      <c r="J61" s="18">
        <v>2150</v>
      </c>
      <c r="L61" s="18">
        <f t="shared" si="7"/>
        <v>113</v>
      </c>
      <c r="N61" s="18" t="s">
        <v>257</v>
      </c>
      <c r="P61" s="18">
        <v>3000</v>
      </c>
      <c r="R61" s="18">
        <f t="shared" si="1"/>
        <v>7.1475594846233426</v>
      </c>
      <c r="S61" s="18">
        <f t="shared" si="2"/>
        <v>66798</v>
      </c>
      <c r="T61" s="18">
        <f t="shared" si="3"/>
        <v>9671.7768000000015</v>
      </c>
      <c r="U61" s="18">
        <f t="shared" si="4"/>
        <v>13128.223199999999</v>
      </c>
      <c r="V61" s="18">
        <f t="shared" si="5"/>
        <v>12.363953488372093</v>
      </c>
      <c r="W61" s="18">
        <f t="shared" si="6"/>
        <v>0.1965361717416689</v>
      </c>
    </row>
    <row r="62" spans="1:24" s="8" customFormat="1" ht="15" x14ac:dyDescent="0.2">
      <c r="A62" s="8" t="s">
        <v>258</v>
      </c>
      <c r="C62" s="8" t="s">
        <v>259</v>
      </c>
      <c r="D62" s="9">
        <v>349900</v>
      </c>
      <c r="E62" s="8">
        <v>0.2</v>
      </c>
      <c r="F62" s="8">
        <v>2021</v>
      </c>
      <c r="G62" s="8">
        <v>3.7900000000000003E-2</v>
      </c>
      <c r="H62" s="8">
        <v>3000</v>
      </c>
      <c r="I62" s="8">
        <v>514</v>
      </c>
      <c r="J62" s="8">
        <v>2200</v>
      </c>
      <c r="L62" s="8">
        <f t="shared" si="7"/>
        <v>179</v>
      </c>
      <c r="N62" s="8" t="s">
        <v>260</v>
      </c>
      <c r="P62" s="8">
        <v>3000</v>
      </c>
      <c r="R62" s="8">
        <f t="shared" si="1"/>
        <v>6.6876250357244924</v>
      </c>
      <c r="S62" s="8">
        <f t="shared" si="2"/>
        <v>72980</v>
      </c>
      <c r="T62" s="8">
        <f t="shared" si="3"/>
        <v>10608.968000000001</v>
      </c>
      <c r="U62" s="8">
        <f t="shared" si="4"/>
        <v>12791.031999999999</v>
      </c>
      <c r="V62" s="8">
        <f t="shared" si="5"/>
        <v>13.253787878787879</v>
      </c>
      <c r="W62" s="8">
        <f t="shared" si="6"/>
        <v>0.17526763496848449</v>
      </c>
    </row>
    <row r="63" spans="1:24" s="8" customFormat="1" ht="15" x14ac:dyDescent="0.2">
      <c r="A63" s="8" t="s">
        <v>261</v>
      </c>
      <c r="C63" s="8" t="s">
        <v>262</v>
      </c>
      <c r="D63" s="9">
        <v>269900</v>
      </c>
      <c r="E63" s="8">
        <v>0.2</v>
      </c>
      <c r="F63" s="8">
        <v>1610</v>
      </c>
      <c r="G63" s="8">
        <v>3.7900000000000003E-2</v>
      </c>
      <c r="H63" s="8">
        <v>3000</v>
      </c>
      <c r="I63" s="8">
        <v>877</v>
      </c>
      <c r="J63" s="8">
        <v>1650</v>
      </c>
      <c r="L63" s="8">
        <f t="shared" si="7"/>
        <v>40</v>
      </c>
      <c r="N63" s="8" t="s">
        <v>117</v>
      </c>
      <c r="P63" s="8">
        <v>3000</v>
      </c>
      <c r="R63" s="8">
        <f t="shared" si="1"/>
        <v>6.2245276028158578</v>
      </c>
      <c r="S63" s="8">
        <f t="shared" si="2"/>
        <v>56980</v>
      </c>
      <c r="T63" s="8">
        <f t="shared" si="3"/>
        <v>8183.3680000000004</v>
      </c>
      <c r="U63" s="8">
        <f t="shared" si="4"/>
        <v>8616.6319999999996</v>
      </c>
      <c r="V63" s="8">
        <f t="shared" si="5"/>
        <v>13.631313131313131</v>
      </c>
      <c r="W63" s="8">
        <f t="shared" si="6"/>
        <v>0.15122204282204282</v>
      </c>
      <c r="X63" s="8" t="s">
        <v>248</v>
      </c>
    </row>
    <row r="64" spans="1:24" s="8" customFormat="1" ht="15" x14ac:dyDescent="0.2">
      <c r="A64" s="8" t="s">
        <v>263</v>
      </c>
      <c r="C64" s="8" t="s">
        <v>264</v>
      </c>
      <c r="D64" s="9">
        <v>274900</v>
      </c>
      <c r="E64" s="8">
        <v>0.2</v>
      </c>
      <c r="F64" s="8">
        <v>1725</v>
      </c>
      <c r="G64" s="8">
        <v>3.7900000000000003E-2</v>
      </c>
      <c r="H64" s="8">
        <v>3000</v>
      </c>
      <c r="I64" s="8">
        <v>877</v>
      </c>
      <c r="J64" s="8">
        <v>1700</v>
      </c>
      <c r="L64" s="8">
        <f t="shared" si="7"/>
        <v>-25</v>
      </c>
      <c r="N64" s="8" t="s">
        <v>117</v>
      </c>
      <c r="P64" s="8">
        <v>3000</v>
      </c>
      <c r="R64" s="8">
        <f t="shared" si="1"/>
        <v>6.3295743906875224</v>
      </c>
      <c r="S64" s="8">
        <f t="shared" si="2"/>
        <v>57980</v>
      </c>
      <c r="T64" s="8">
        <f t="shared" si="3"/>
        <v>8334.9680000000008</v>
      </c>
      <c r="U64" s="8">
        <f t="shared" si="4"/>
        <v>9065.0319999999992</v>
      </c>
      <c r="V64" s="8">
        <f t="shared" si="5"/>
        <v>13.475490196078431</v>
      </c>
      <c r="W64" s="8">
        <f t="shared" si="6"/>
        <v>0.15634756812694031</v>
      </c>
    </row>
    <row r="65" spans="1:24" s="8" customFormat="1" ht="15" x14ac:dyDescent="0.2">
      <c r="A65" s="8" t="s">
        <v>266</v>
      </c>
      <c r="C65" s="8" t="s">
        <v>265</v>
      </c>
      <c r="D65" s="9">
        <v>264473</v>
      </c>
      <c r="E65" s="8">
        <v>0.2</v>
      </c>
      <c r="F65" s="8">
        <v>1740</v>
      </c>
      <c r="G65" s="8">
        <v>3.7900000000000003E-2</v>
      </c>
      <c r="H65" s="8">
        <v>3000</v>
      </c>
      <c r="I65" s="8">
        <v>877</v>
      </c>
      <c r="J65" s="8">
        <v>1700</v>
      </c>
      <c r="L65" s="8">
        <f t="shared" si="7"/>
        <v>-40</v>
      </c>
      <c r="N65" s="8" t="s">
        <v>117</v>
      </c>
      <c r="P65" s="8">
        <v>3000</v>
      </c>
      <c r="R65" s="8">
        <f t="shared" si="1"/>
        <v>6.5791214982247714</v>
      </c>
      <c r="S65" s="8">
        <f t="shared" si="2"/>
        <v>55894.600000000006</v>
      </c>
      <c r="T65" s="8">
        <f t="shared" si="3"/>
        <v>8018.8213600000008</v>
      </c>
      <c r="U65" s="8">
        <f t="shared" si="4"/>
        <v>9381.1786399999983</v>
      </c>
      <c r="V65" s="8">
        <f t="shared" si="5"/>
        <v>12.96436274509804</v>
      </c>
      <c r="W65" s="8">
        <f t="shared" si="6"/>
        <v>0.16783694024109658</v>
      </c>
      <c r="X65" s="8" t="s">
        <v>267</v>
      </c>
    </row>
    <row r="66" spans="1:24" s="8" customFormat="1" ht="15" x14ac:dyDescent="0.2">
      <c r="A66" s="8" t="s">
        <v>268</v>
      </c>
      <c r="C66" s="8" t="s">
        <v>269</v>
      </c>
      <c r="D66" s="9">
        <v>312950</v>
      </c>
      <c r="E66" s="8">
        <v>0.2</v>
      </c>
      <c r="F66" s="8">
        <v>1867</v>
      </c>
      <c r="G66" s="8">
        <v>3.7900000000000003E-2</v>
      </c>
      <c r="H66" s="8">
        <v>3000</v>
      </c>
      <c r="I66" s="8" t="s">
        <v>270</v>
      </c>
      <c r="J66" s="8">
        <v>2050</v>
      </c>
      <c r="L66" s="8">
        <f t="shared" si="7"/>
        <v>183</v>
      </c>
      <c r="N66" s="8" t="s">
        <v>179</v>
      </c>
      <c r="P66" s="8">
        <v>3000</v>
      </c>
      <c r="R66" s="8">
        <f t="shared" si="1"/>
        <v>6.9020610321137559</v>
      </c>
      <c r="S66" s="8">
        <f t="shared" si="2"/>
        <v>65590</v>
      </c>
      <c r="T66" s="8">
        <f t="shared" si="3"/>
        <v>9488.6440000000002</v>
      </c>
      <c r="U66" s="8">
        <f t="shared" si="4"/>
        <v>12111.356</v>
      </c>
      <c r="V66" s="8">
        <f t="shared" si="5"/>
        <v>12.721544715447154</v>
      </c>
      <c r="W66" s="8">
        <f t="shared" si="6"/>
        <v>0.18465247751181582</v>
      </c>
      <c r="X66" s="8" t="s">
        <v>271</v>
      </c>
    </row>
    <row r="67" spans="1:24" s="8" customFormat="1" ht="15" x14ac:dyDescent="0.2">
      <c r="A67" s="8" t="s">
        <v>273</v>
      </c>
      <c r="C67" s="8" t="s">
        <v>272</v>
      </c>
      <c r="D67" s="9">
        <v>250000</v>
      </c>
      <c r="E67" s="8">
        <v>0.2</v>
      </c>
      <c r="F67" s="8">
        <v>1430</v>
      </c>
      <c r="G67" s="8">
        <v>3.7900000000000003E-2</v>
      </c>
      <c r="H67" s="8">
        <v>3000</v>
      </c>
      <c r="I67" s="8">
        <v>656</v>
      </c>
      <c r="J67" s="8">
        <v>1900</v>
      </c>
      <c r="L67" s="8">
        <f t="shared" si="7"/>
        <v>470</v>
      </c>
      <c r="N67" s="8" t="s">
        <v>251</v>
      </c>
      <c r="P67" s="8">
        <v>3000</v>
      </c>
      <c r="R67" s="8">
        <f t="shared" si="1"/>
        <v>7.92</v>
      </c>
      <c r="S67" s="8">
        <f t="shared" si="2"/>
        <v>53000</v>
      </c>
      <c r="T67" s="8">
        <f t="shared" si="3"/>
        <v>7580.0000000000009</v>
      </c>
      <c r="U67" s="8">
        <f t="shared" si="4"/>
        <v>12220</v>
      </c>
      <c r="V67" s="8">
        <f t="shared" si="5"/>
        <v>10.964912280701755</v>
      </c>
      <c r="W67" s="8">
        <f t="shared" si="6"/>
        <v>0.23056603773584905</v>
      </c>
      <c r="X67" s="8" t="s">
        <v>271</v>
      </c>
    </row>
    <row r="68" spans="1:24" x14ac:dyDescent="0.2">
      <c r="D68" s="1"/>
      <c r="E68">
        <v>0.2</v>
      </c>
      <c r="G68">
        <v>3.7900000000000003E-2</v>
      </c>
      <c r="H68">
        <v>3000</v>
      </c>
      <c r="L68">
        <f t="shared" si="7"/>
        <v>0</v>
      </c>
      <c r="P68">
        <v>3000</v>
      </c>
      <c r="R68" t="e">
        <f t="shared" si="1"/>
        <v>#DIV/0!</v>
      </c>
      <c r="S68">
        <f t="shared" si="2"/>
        <v>3000</v>
      </c>
      <c r="T68">
        <f t="shared" si="3"/>
        <v>0</v>
      </c>
      <c r="U68">
        <f t="shared" si="4"/>
        <v>-3000</v>
      </c>
      <c r="V68" t="e">
        <f t="shared" si="5"/>
        <v>#DIV/0!</v>
      </c>
      <c r="W68">
        <f t="shared" si="6"/>
        <v>-1</v>
      </c>
    </row>
    <row r="69" spans="1:24" x14ac:dyDescent="0.2">
      <c r="D69" s="1"/>
      <c r="E69">
        <v>0.2</v>
      </c>
      <c r="G69">
        <v>3.7900000000000003E-2</v>
      </c>
      <c r="H69">
        <v>3000</v>
      </c>
      <c r="L69">
        <f t="shared" si="7"/>
        <v>0</v>
      </c>
      <c r="P69">
        <v>3000</v>
      </c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6"/>
        <v>-1</v>
      </c>
    </row>
    <row r="70" spans="1:24" x14ac:dyDescent="0.2">
      <c r="D70" s="1"/>
      <c r="E70">
        <v>0.2</v>
      </c>
      <c r="G70">
        <v>3.7900000000000003E-2</v>
      </c>
      <c r="H70">
        <v>3000</v>
      </c>
      <c r="L70">
        <f t="shared" si="7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6"/>
        <v>-1</v>
      </c>
    </row>
    <row r="71" spans="1:24" x14ac:dyDescent="0.2">
      <c r="D71" s="1"/>
      <c r="E71">
        <v>0.2</v>
      </c>
      <c r="G71">
        <v>3.7900000000000003E-2</v>
      </c>
      <c r="H71">
        <v>3000</v>
      </c>
      <c r="L71">
        <f t="shared" si="7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6"/>
        <v>-1</v>
      </c>
    </row>
    <row r="72" spans="1:24" x14ac:dyDescent="0.2">
      <c r="E72">
        <v>0.2</v>
      </c>
      <c r="G72">
        <v>3.7900000000000003E-2</v>
      </c>
      <c r="H72">
        <v>3000</v>
      </c>
      <c r="L72">
        <f t="shared" si="7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6"/>
        <v>-1</v>
      </c>
    </row>
    <row r="73" spans="1:24" x14ac:dyDescent="0.2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4" ht="17" thickBot="1" x14ac:dyDescent="0.25">
      <c r="A74" t="s">
        <v>216</v>
      </c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4" s="11" customFormat="1" ht="18" thickTop="1" thickBot="1" x14ac:dyDescent="0.25">
      <c r="A75" s="11" t="s">
        <v>217</v>
      </c>
      <c r="C75" s="11" t="s">
        <v>218</v>
      </c>
      <c r="D75" s="12">
        <v>83500</v>
      </c>
      <c r="E75" s="11">
        <v>0.2</v>
      </c>
      <c r="F75" s="11">
        <v>761</v>
      </c>
      <c r="G75" s="11">
        <v>3.7900000000000003E-2</v>
      </c>
      <c r="H75" s="11">
        <v>3000</v>
      </c>
      <c r="I75" s="11">
        <v>522</v>
      </c>
      <c r="J75" s="11">
        <v>1000</v>
      </c>
      <c r="L75" s="11">
        <f t="shared" si="7"/>
        <v>239</v>
      </c>
      <c r="N75" s="11" t="s">
        <v>219</v>
      </c>
      <c r="P75" s="11">
        <v>3000</v>
      </c>
      <c r="R75" s="11">
        <f t="shared" si="1"/>
        <v>10.778443113772456</v>
      </c>
      <c r="S75" s="11">
        <f t="shared" si="2"/>
        <v>19700</v>
      </c>
      <c r="T75" s="11">
        <f t="shared" si="3"/>
        <v>2531.7200000000003</v>
      </c>
      <c r="U75" s="11">
        <f t="shared" si="4"/>
        <v>6468.28</v>
      </c>
      <c r="V75" s="11">
        <f t="shared" si="5"/>
        <v>6.958333333333333</v>
      </c>
      <c r="W75" s="11">
        <f t="shared" si="6"/>
        <v>0.32833908629441622</v>
      </c>
      <c r="X75" s="11" t="s">
        <v>236</v>
      </c>
    </row>
    <row r="76" spans="1:24" ht="17" thickTop="1" x14ac:dyDescent="0.2">
      <c r="A76" t="s">
        <v>220</v>
      </c>
      <c r="C76" t="s">
        <v>221</v>
      </c>
      <c r="D76" s="1">
        <v>125000</v>
      </c>
      <c r="E76">
        <v>0.2</v>
      </c>
      <c r="F76">
        <v>940</v>
      </c>
      <c r="G76">
        <v>3.7900000000000003E-2</v>
      </c>
      <c r="H76">
        <v>3000</v>
      </c>
      <c r="I76">
        <v>522</v>
      </c>
      <c r="J76">
        <v>1000</v>
      </c>
      <c r="L76">
        <f t="shared" si="7"/>
        <v>60</v>
      </c>
      <c r="N76" t="s">
        <v>219</v>
      </c>
      <c r="P76">
        <v>3000</v>
      </c>
      <c r="R76">
        <f t="shared" si="1"/>
        <v>7.2</v>
      </c>
      <c r="S76">
        <f t="shared" si="2"/>
        <v>28000</v>
      </c>
      <c r="T76">
        <f t="shared" si="3"/>
        <v>3790.0000000000005</v>
      </c>
      <c r="U76">
        <f t="shared" si="4"/>
        <v>5210</v>
      </c>
      <c r="V76">
        <f t="shared" si="5"/>
        <v>10.416666666666666</v>
      </c>
      <c r="W76">
        <f t="shared" si="6"/>
        <v>0.18607142857142858</v>
      </c>
      <c r="X76" t="s">
        <v>235</v>
      </c>
    </row>
    <row r="77" spans="1:24" ht="17" thickBot="1" x14ac:dyDescent="0.25">
      <c r="A77" t="s">
        <v>222</v>
      </c>
      <c r="C77" t="s">
        <v>223</v>
      </c>
      <c r="D77" s="1">
        <v>95000</v>
      </c>
      <c r="E77">
        <v>0.2</v>
      </c>
      <c r="F77">
        <v>872</v>
      </c>
      <c r="G77">
        <v>3.7900000000000003E-2</v>
      </c>
      <c r="H77">
        <v>3000</v>
      </c>
      <c r="I77">
        <v>655</v>
      </c>
      <c r="J77">
        <v>1200</v>
      </c>
      <c r="L77">
        <f t="shared" si="7"/>
        <v>328</v>
      </c>
      <c r="N77" t="s">
        <v>224</v>
      </c>
      <c r="P77">
        <v>3000</v>
      </c>
      <c r="R77">
        <f t="shared" si="1"/>
        <v>12</v>
      </c>
      <c r="S77">
        <f t="shared" si="2"/>
        <v>22000</v>
      </c>
      <c r="T77">
        <f t="shared" si="3"/>
        <v>2880.4</v>
      </c>
      <c r="U77">
        <f t="shared" si="4"/>
        <v>8519.6</v>
      </c>
      <c r="V77">
        <f t="shared" si="5"/>
        <v>6.5972222222222223</v>
      </c>
      <c r="W77">
        <f t="shared" si="6"/>
        <v>0.38725454545454546</v>
      </c>
      <c r="X77" t="s">
        <v>225</v>
      </c>
    </row>
    <row r="78" spans="1:24" s="11" customFormat="1" ht="18" thickTop="1" thickBot="1" x14ac:dyDescent="0.25">
      <c r="A78" s="11" t="s">
        <v>226</v>
      </c>
      <c r="C78" s="11" t="s">
        <v>227</v>
      </c>
      <c r="D78" s="12">
        <v>69999</v>
      </c>
      <c r="E78" s="11">
        <v>0.2</v>
      </c>
      <c r="F78" s="11">
        <v>704</v>
      </c>
      <c r="G78" s="11">
        <v>3.7900000000000003E-2</v>
      </c>
      <c r="H78" s="11">
        <v>3000</v>
      </c>
      <c r="I78" s="11">
        <v>655</v>
      </c>
      <c r="J78" s="11">
        <v>800</v>
      </c>
      <c r="L78" s="11">
        <f t="shared" si="7"/>
        <v>96</v>
      </c>
      <c r="N78" s="11" t="s">
        <v>224</v>
      </c>
      <c r="P78" s="11">
        <v>3000</v>
      </c>
      <c r="R78" s="11">
        <f t="shared" si="1"/>
        <v>9.4287061243732051</v>
      </c>
      <c r="S78" s="11">
        <f t="shared" si="2"/>
        <v>16999.800000000003</v>
      </c>
      <c r="T78" s="11">
        <f t="shared" si="3"/>
        <v>2122.3696800000002</v>
      </c>
      <c r="U78" s="11">
        <f t="shared" si="4"/>
        <v>4477.6303200000002</v>
      </c>
      <c r="V78" s="11">
        <f t="shared" si="5"/>
        <v>7.2915625000000004</v>
      </c>
      <c r="W78" s="11">
        <f t="shared" si="6"/>
        <v>0.26339311756608896</v>
      </c>
      <c r="X78" s="11" t="s">
        <v>234</v>
      </c>
    </row>
    <row r="79" spans="1:24" ht="18" thickTop="1" thickBot="1" x14ac:dyDescent="0.25">
      <c r="A79" t="s">
        <v>228</v>
      </c>
      <c r="C79" t="s">
        <v>229</v>
      </c>
      <c r="D79" s="1">
        <v>129999</v>
      </c>
      <c r="E79">
        <v>0.2</v>
      </c>
      <c r="F79">
        <v>970</v>
      </c>
      <c r="G79">
        <v>3.7900000000000003E-2</v>
      </c>
      <c r="H79">
        <v>3000</v>
      </c>
      <c r="I79">
        <v>522</v>
      </c>
      <c r="J79">
        <v>950</v>
      </c>
      <c r="L79">
        <f t="shared" si="7"/>
        <v>-20</v>
      </c>
      <c r="N79" t="s">
        <v>219</v>
      </c>
      <c r="P79">
        <v>3000</v>
      </c>
      <c r="R79">
        <f t="shared" si="1"/>
        <v>6.4615881660628158</v>
      </c>
      <c r="S79">
        <f t="shared" si="2"/>
        <v>28999.800000000003</v>
      </c>
      <c r="T79">
        <f t="shared" si="3"/>
        <v>3941.5696800000001</v>
      </c>
      <c r="U79">
        <f t="shared" si="4"/>
        <v>4458.4303199999995</v>
      </c>
      <c r="V79">
        <f t="shared" si="5"/>
        <v>11.403421052631579</v>
      </c>
      <c r="W79">
        <f t="shared" si="6"/>
        <v>0.15374003682784015</v>
      </c>
      <c r="X79" t="s">
        <v>230</v>
      </c>
    </row>
    <row r="80" spans="1:24" s="11" customFormat="1" ht="18" thickTop="1" thickBot="1" x14ac:dyDescent="0.25">
      <c r="A80" s="11" t="s">
        <v>231</v>
      </c>
      <c r="C80" s="11" t="s">
        <v>232</v>
      </c>
      <c r="D80" s="12">
        <v>132900</v>
      </c>
      <c r="E80" s="11">
        <v>0.2</v>
      </c>
      <c r="F80" s="11">
        <v>1059</v>
      </c>
      <c r="G80" s="11">
        <v>3.7900000000000003E-2</v>
      </c>
      <c r="H80" s="11">
        <v>3000</v>
      </c>
      <c r="I80" s="11">
        <v>1501</v>
      </c>
      <c r="J80" s="11">
        <v>950</v>
      </c>
      <c r="L80" s="11">
        <f t="shared" si="7"/>
        <v>-109</v>
      </c>
      <c r="N80" s="11" t="s">
        <v>233</v>
      </c>
      <c r="P80" s="11">
        <v>3000</v>
      </c>
      <c r="R80" s="11">
        <f t="shared" si="1"/>
        <v>6.3205417607223477</v>
      </c>
      <c r="S80" s="11">
        <f t="shared" si="2"/>
        <v>29580</v>
      </c>
      <c r="T80" s="11">
        <f t="shared" si="3"/>
        <v>4029.5280000000002</v>
      </c>
      <c r="U80" s="11">
        <f t="shared" si="4"/>
        <v>4370.4719999999998</v>
      </c>
      <c r="V80" s="11">
        <f t="shared" si="5"/>
        <v>11.657894736842104</v>
      </c>
      <c r="W80" s="11">
        <f t="shared" si="6"/>
        <v>0.14775091277890465</v>
      </c>
      <c r="X80" s="11" t="s">
        <v>238</v>
      </c>
    </row>
    <row r="81" spans="1:26" ht="17" thickTop="1" x14ac:dyDescent="0.2">
      <c r="A81" t="s">
        <v>237</v>
      </c>
      <c r="C81" t="s">
        <v>239</v>
      </c>
      <c r="D81" s="1">
        <v>122500</v>
      </c>
      <c r="E81">
        <v>0.2</v>
      </c>
      <c r="F81">
        <v>711</v>
      </c>
      <c r="G81">
        <v>3.7900000000000003E-2</v>
      </c>
      <c r="H81">
        <v>3000</v>
      </c>
      <c r="I81" t="s">
        <v>240</v>
      </c>
      <c r="J81">
        <v>1100</v>
      </c>
      <c r="L81">
        <f t="shared" si="7"/>
        <v>389</v>
      </c>
      <c r="N81" t="s">
        <v>241</v>
      </c>
      <c r="P81">
        <v>3000</v>
      </c>
      <c r="R81">
        <f t="shared" si="1"/>
        <v>8.3265306122448983</v>
      </c>
      <c r="S81">
        <f t="shared" si="2"/>
        <v>27500</v>
      </c>
      <c r="T81">
        <f t="shared" si="3"/>
        <v>3714.2000000000003</v>
      </c>
      <c r="U81">
        <f t="shared" si="4"/>
        <v>6485.7999999999993</v>
      </c>
      <c r="V81">
        <f t="shared" si="5"/>
        <v>9.2803030303030312</v>
      </c>
      <c r="W81">
        <f t="shared" si="6"/>
        <v>0.23584727272727271</v>
      </c>
      <c r="X81" t="s">
        <v>242</v>
      </c>
    </row>
    <row r="82" spans="1:26" x14ac:dyDescent="0.2">
      <c r="E82">
        <v>0.2</v>
      </c>
      <c r="G82">
        <v>3.7900000000000003E-2</v>
      </c>
      <c r="H82">
        <v>3000</v>
      </c>
      <c r="L82">
        <f t="shared" si="7"/>
        <v>0</v>
      </c>
      <c r="P82">
        <v>3000</v>
      </c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6"/>
        <v>-1</v>
      </c>
    </row>
    <row r="83" spans="1:26" x14ac:dyDescent="0.2">
      <c r="E83">
        <v>0.2</v>
      </c>
      <c r="G83">
        <v>3.7900000000000003E-2</v>
      </c>
      <c r="H83">
        <v>3000</v>
      </c>
      <c r="L83">
        <f t="shared" si="7"/>
        <v>0</v>
      </c>
      <c r="P83">
        <v>3000</v>
      </c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6"/>
        <v>-1</v>
      </c>
    </row>
    <row r="84" spans="1:26" x14ac:dyDescent="0.2">
      <c r="E84">
        <v>0.2</v>
      </c>
      <c r="G84">
        <v>3.7900000000000003E-2</v>
      </c>
      <c r="H84">
        <v>3000</v>
      </c>
      <c r="L84">
        <f t="shared" si="7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6"/>
        <v>-1</v>
      </c>
    </row>
    <row r="85" spans="1:26" x14ac:dyDescent="0.2">
      <c r="E85">
        <v>0.2</v>
      </c>
      <c r="G85">
        <v>3.7900000000000003E-2</v>
      </c>
      <c r="H85">
        <v>3000</v>
      </c>
      <c r="L85">
        <f t="shared" si="7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6"/>
        <v>-1</v>
      </c>
    </row>
    <row r="86" spans="1:26" x14ac:dyDescent="0.2">
      <c r="E86">
        <v>0.2</v>
      </c>
      <c r="G86">
        <v>3.7900000000000003E-2</v>
      </c>
      <c r="H86">
        <v>3000</v>
      </c>
      <c r="L86">
        <f t="shared" si="7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6"/>
        <v>-1</v>
      </c>
    </row>
    <row r="87" spans="1:26" x14ac:dyDescent="0.2">
      <c r="E87">
        <v>0.2</v>
      </c>
      <c r="G87">
        <v>3.7900000000000003E-2</v>
      </c>
      <c r="H87">
        <v>3000</v>
      </c>
      <c r="L87">
        <f t="shared" si="7"/>
        <v>0</v>
      </c>
      <c r="P87">
        <v>3000</v>
      </c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6"/>
        <v>-1</v>
      </c>
    </row>
    <row r="88" spans="1:26" x14ac:dyDescent="0.2">
      <c r="E88">
        <v>0.2</v>
      </c>
      <c r="F88" s="1"/>
      <c r="G88" s="3">
        <v>3.7900000000000003E-2</v>
      </c>
      <c r="H88">
        <v>3000</v>
      </c>
      <c r="L88">
        <f t="shared" si="0"/>
        <v>0</v>
      </c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0</v>
      </c>
      <c r="V88" t="e">
        <f t="shared" si="5"/>
        <v>#DIV/0!</v>
      </c>
      <c r="W88">
        <f t="shared" si="6"/>
        <v>0</v>
      </c>
    </row>
    <row r="89" spans="1:26" s="8" customFormat="1" x14ac:dyDescent="0.2">
      <c r="A89" t="s">
        <v>20</v>
      </c>
      <c r="B89"/>
      <c r="C89"/>
      <c r="D89"/>
      <c r="E89">
        <v>0.2</v>
      </c>
      <c r="F89"/>
      <c r="G89" s="3">
        <v>3.7900000000000003E-2</v>
      </c>
      <c r="H89">
        <v>3000</v>
      </c>
      <c r="I89"/>
      <c r="J89"/>
      <c r="K89"/>
      <c r="L89">
        <f t="shared" si="0"/>
        <v>0</v>
      </c>
      <c r="M89"/>
      <c r="N89"/>
      <c r="O89"/>
      <c r="P89">
        <v>3000</v>
      </c>
      <c r="Q89"/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6"/>
        <v>-1</v>
      </c>
      <c r="X89"/>
      <c r="Y89"/>
      <c r="Z89"/>
    </row>
    <row r="90" spans="1:26" s="8" customFormat="1" x14ac:dyDescent="0.2">
      <c r="A90" s="8" t="s">
        <v>63</v>
      </c>
      <c r="C90" s="8" t="s">
        <v>19</v>
      </c>
      <c r="D90" s="9">
        <v>380000</v>
      </c>
      <c r="E90" s="8">
        <v>0.2</v>
      </c>
      <c r="F90" s="8">
        <v>2201</v>
      </c>
      <c r="G90" s="3">
        <v>3.7900000000000003E-2</v>
      </c>
      <c r="H90" s="8">
        <v>3000</v>
      </c>
      <c r="I90" s="8" t="s">
        <v>21</v>
      </c>
      <c r="J90" s="8">
        <v>2250</v>
      </c>
      <c r="L90">
        <f t="shared" si="0"/>
        <v>49</v>
      </c>
      <c r="N90" s="8" t="s">
        <v>22</v>
      </c>
      <c r="P90" s="8">
        <v>3000</v>
      </c>
      <c r="R90" s="8">
        <f t="shared" si="1"/>
        <v>6.3157894736842106</v>
      </c>
      <c r="S90" s="8">
        <f t="shared" si="2"/>
        <v>79000</v>
      </c>
      <c r="T90" s="8">
        <f t="shared" si="3"/>
        <v>11521.6</v>
      </c>
      <c r="U90">
        <f t="shared" si="4"/>
        <v>12478.4</v>
      </c>
      <c r="V90">
        <f t="shared" si="5"/>
        <v>14.074074074074074</v>
      </c>
      <c r="W90">
        <f t="shared" si="6"/>
        <v>0.15795443037974682</v>
      </c>
    </row>
    <row r="91" spans="1:26" x14ac:dyDescent="0.2">
      <c r="A91" t="s">
        <v>24</v>
      </c>
      <c r="C91" t="s">
        <v>25</v>
      </c>
      <c r="D91" s="1">
        <v>550000</v>
      </c>
      <c r="E91">
        <v>0.2</v>
      </c>
      <c r="F91">
        <v>3300</v>
      </c>
      <c r="G91" s="3">
        <v>3.7900000000000003E-2</v>
      </c>
      <c r="H91">
        <v>3000</v>
      </c>
      <c r="I91">
        <v>897</v>
      </c>
      <c r="J91">
        <v>2750</v>
      </c>
      <c r="L91">
        <f t="shared" si="0"/>
        <v>-550</v>
      </c>
      <c r="N91" t="s">
        <v>22</v>
      </c>
      <c r="P91">
        <v>3000</v>
      </c>
      <c r="R91">
        <f t="shared" si="1"/>
        <v>5.4545454545454541</v>
      </c>
      <c r="S91">
        <f t="shared" si="2"/>
        <v>113000</v>
      </c>
      <c r="T91">
        <f t="shared" si="3"/>
        <v>16676</v>
      </c>
      <c r="U91">
        <f t="shared" si="4"/>
        <v>13324</v>
      </c>
      <c r="V91">
        <f t="shared" si="5"/>
        <v>16.666666666666668</v>
      </c>
      <c r="W91">
        <f t="shared" si="6"/>
        <v>0.11791150442477875</v>
      </c>
    </row>
    <row r="92" spans="1:26" s="8" customFormat="1" x14ac:dyDescent="0.2">
      <c r="A92" t="s">
        <v>26</v>
      </c>
      <c r="B92"/>
      <c r="C92" t="s">
        <v>27</v>
      </c>
      <c r="D92" s="1">
        <v>509000</v>
      </c>
      <c r="E92">
        <v>0.2</v>
      </c>
      <c r="F92" s="1">
        <v>3186</v>
      </c>
      <c r="G92" s="3">
        <v>3.7900000000000003E-2</v>
      </c>
      <c r="H92">
        <v>3000</v>
      </c>
      <c r="I92" t="s">
        <v>28</v>
      </c>
      <c r="J92">
        <v>2850</v>
      </c>
      <c r="K92"/>
      <c r="L92">
        <f t="shared" si="0"/>
        <v>-336</v>
      </c>
      <c r="M92"/>
      <c r="N92" s="1">
        <v>3186</v>
      </c>
      <c r="O92" s="1"/>
      <c r="P92">
        <v>3000</v>
      </c>
      <c r="Q92"/>
      <c r="R92">
        <f t="shared" si="1"/>
        <v>6.129666011787819</v>
      </c>
      <c r="S92">
        <f t="shared" si="2"/>
        <v>104800</v>
      </c>
      <c r="T92">
        <f t="shared" si="3"/>
        <v>15432.880000000001</v>
      </c>
      <c r="U92">
        <f t="shared" si="4"/>
        <v>15767.119999999999</v>
      </c>
      <c r="V92">
        <f t="shared" si="5"/>
        <v>14.883040935672515</v>
      </c>
      <c r="W92">
        <f t="shared" si="6"/>
        <v>0.15044961832061068</v>
      </c>
      <c r="X92"/>
      <c r="Y92"/>
      <c r="Z92"/>
    </row>
    <row r="93" spans="1:26" s="8" customFormat="1" x14ac:dyDescent="0.2">
      <c r="A93" t="s">
        <v>30</v>
      </c>
      <c r="B93"/>
      <c r="C93" t="s">
        <v>29</v>
      </c>
      <c r="D93" s="1">
        <v>431775</v>
      </c>
      <c r="E93">
        <v>0.2</v>
      </c>
      <c r="F93" s="1">
        <v>2817</v>
      </c>
      <c r="G93" s="3">
        <v>3.7900000000000003E-2</v>
      </c>
      <c r="H93">
        <v>3000</v>
      </c>
      <c r="I93" t="s">
        <v>31</v>
      </c>
      <c r="J93">
        <v>2200</v>
      </c>
      <c r="K93"/>
      <c r="L93">
        <f t="shared" si="0"/>
        <v>-617</v>
      </c>
      <c r="M93"/>
      <c r="N93" t="s">
        <v>32</v>
      </c>
      <c r="O93"/>
      <c r="P93">
        <v>3000</v>
      </c>
      <c r="Q93"/>
      <c r="R93">
        <f t="shared" si="1"/>
        <v>5.419489317352788</v>
      </c>
      <c r="S93">
        <f t="shared" si="2"/>
        <v>89355</v>
      </c>
      <c r="T93">
        <f t="shared" si="3"/>
        <v>13091.418000000001</v>
      </c>
      <c r="U93">
        <f t="shared" si="4"/>
        <v>10308.581999999999</v>
      </c>
      <c r="V93">
        <f t="shared" si="5"/>
        <v>16.355113636363637</v>
      </c>
      <c r="W93">
        <f t="shared" si="6"/>
        <v>0.11536659392311564</v>
      </c>
      <c r="X93"/>
      <c r="Y93"/>
      <c r="Z93"/>
    </row>
    <row r="94" spans="1:26" x14ac:dyDescent="0.2">
      <c r="A94" t="s">
        <v>33</v>
      </c>
      <c r="C94" t="s">
        <v>34</v>
      </c>
      <c r="D94" s="1">
        <v>629000</v>
      </c>
      <c r="E94">
        <v>0.2</v>
      </c>
      <c r="F94" s="1">
        <v>3156</v>
      </c>
      <c r="G94" s="3">
        <v>3.7900000000000003E-2</v>
      </c>
      <c r="H94">
        <v>3000</v>
      </c>
      <c r="I94">
        <v>977</v>
      </c>
      <c r="J94">
        <v>2900</v>
      </c>
      <c r="L94">
        <f t="shared" ref="L94:L126" si="8">J94-F94</f>
        <v>-256</v>
      </c>
      <c r="N94" t="s">
        <v>18</v>
      </c>
      <c r="P94">
        <v>3000</v>
      </c>
      <c r="R94">
        <f t="shared" si="1"/>
        <v>5.0556438791732905</v>
      </c>
      <c r="S94">
        <f t="shared" si="2"/>
        <v>128800</v>
      </c>
      <c r="T94">
        <f t="shared" si="3"/>
        <v>19071.280000000002</v>
      </c>
      <c r="U94">
        <f t="shared" si="4"/>
        <v>12728.719999999998</v>
      </c>
      <c r="V94">
        <f t="shared" si="5"/>
        <v>18.074712643678161</v>
      </c>
      <c r="W94">
        <f t="shared" ref="W94:W135" si="9">U94/S94</f>
        <v>9.8825465838509291E-2</v>
      </c>
    </row>
    <row r="95" spans="1:26" s="8" customFormat="1" x14ac:dyDescent="0.2">
      <c r="A95"/>
      <c r="B95"/>
      <c r="C95" t="s">
        <v>35</v>
      </c>
      <c r="D95" s="1">
        <v>762613</v>
      </c>
      <c r="E95">
        <v>0.2</v>
      </c>
      <c r="F95" s="1">
        <v>5111</v>
      </c>
      <c r="G95" s="3">
        <v>3.7900000000000003E-2</v>
      </c>
      <c r="H95">
        <v>3000</v>
      </c>
      <c r="I95">
        <v>987</v>
      </c>
      <c r="J95">
        <v>3300</v>
      </c>
      <c r="K95"/>
      <c r="L95">
        <f t="shared" si="8"/>
        <v>-1811</v>
      </c>
      <c r="M95"/>
      <c r="N95" t="s">
        <v>36</v>
      </c>
      <c r="O95"/>
      <c r="P95">
        <v>3000</v>
      </c>
      <c r="Q95"/>
      <c r="R95">
        <f t="shared" si="1"/>
        <v>4.7992887611409722</v>
      </c>
      <c r="S95">
        <f t="shared" si="2"/>
        <v>155522.6</v>
      </c>
      <c r="T95">
        <f t="shared" si="3"/>
        <v>23122.426160000003</v>
      </c>
      <c r="U95">
        <f t="shared" si="4"/>
        <v>13477.573839999997</v>
      </c>
      <c r="V95">
        <f t="shared" si="5"/>
        <v>19.257904040404039</v>
      </c>
      <c r="W95">
        <f t="shared" si="9"/>
        <v>8.6659905634293641E-2</v>
      </c>
      <c r="X95"/>
      <c r="Y95"/>
      <c r="Z95"/>
    </row>
    <row r="96" spans="1:26" x14ac:dyDescent="0.2">
      <c r="A96" t="s">
        <v>55</v>
      </c>
      <c r="D96" s="1">
        <v>509000</v>
      </c>
      <c r="E96">
        <v>0.2</v>
      </c>
      <c r="F96" s="1">
        <v>3186</v>
      </c>
      <c r="G96" s="3">
        <v>3.7900000000000003E-2</v>
      </c>
      <c r="H96">
        <v>3000</v>
      </c>
      <c r="I96" t="s">
        <v>56</v>
      </c>
      <c r="J96" s="5">
        <v>2800</v>
      </c>
      <c r="K96">
        <v>2995</v>
      </c>
      <c r="L96">
        <f t="shared" si="8"/>
        <v>-386</v>
      </c>
      <c r="N96" s="4" t="s">
        <v>57</v>
      </c>
      <c r="O96" t="s">
        <v>58</v>
      </c>
      <c r="P96">
        <v>3000</v>
      </c>
      <c r="R96">
        <f>100*(12*J96-P96)/D96</f>
        <v>6.0117878192534384</v>
      </c>
      <c r="S96">
        <f>D96*E96+H96</f>
        <v>104800</v>
      </c>
      <c r="T96">
        <f>G96*(D96-D96*E96)</f>
        <v>15432.880000000001</v>
      </c>
      <c r="U96">
        <f>12*J96-P96-T96</f>
        <v>15167.119999999999</v>
      </c>
      <c r="V96">
        <f>D96/(12*J96)</f>
        <v>15.148809523809524</v>
      </c>
      <c r="W96">
        <f t="shared" si="9"/>
        <v>0.14472442748091602</v>
      </c>
    </row>
    <row r="97" spans="1:26" s="7" customFormat="1" x14ac:dyDescent="0.2">
      <c r="A97" t="s">
        <v>24</v>
      </c>
      <c r="B97"/>
      <c r="C97" s="2" t="s">
        <v>59</v>
      </c>
      <c r="D97" s="6">
        <v>499196</v>
      </c>
      <c r="E97">
        <v>0.2</v>
      </c>
      <c r="F97" s="1">
        <v>3000</v>
      </c>
      <c r="G97" s="3">
        <v>3.7900000000000003E-2</v>
      </c>
      <c r="H97">
        <v>3000</v>
      </c>
      <c r="I97" t="s">
        <v>56</v>
      </c>
      <c r="J97" s="5">
        <v>2850</v>
      </c>
      <c r="K97" s="5">
        <v>2750</v>
      </c>
      <c r="L97">
        <f t="shared" si="8"/>
        <v>-150</v>
      </c>
      <c r="M97"/>
      <c r="N97" s="4" t="s">
        <v>57</v>
      </c>
      <c r="O97" t="s">
        <v>60</v>
      </c>
      <c r="P97">
        <v>3000</v>
      </c>
      <c r="Q97"/>
      <c r="R97">
        <f t="shared" si="1"/>
        <v>6.2500500805294914</v>
      </c>
      <c r="S97">
        <f t="shared" si="2"/>
        <v>102839.20000000001</v>
      </c>
      <c r="T97">
        <f t="shared" si="3"/>
        <v>15135.622720000001</v>
      </c>
      <c r="U97">
        <f t="shared" si="4"/>
        <v>16064.377279999999</v>
      </c>
      <c r="V97">
        <f t="shared" si="5"/>
        <v>14.596374269005848</v>
      </c>
      <c r="W97">
        <f t="shared" si="9"/>
        <v>0.15620869551688457</v>
      </c>
      <c r="X97"/>
      <c r="Y97"/>
      <c r="Z97"/>
    </row>
    <row r="98" spans="1:26" x14ac:dyDescent="0.2">
      <c r="E98">
        <v>0.2</v>
      </c>
      <c r="G98" s="3">
        <v>3.7900000000000003E-2</v>
      </c>
      <c r="H98">
        <v>3000</v>
      </c>
      <c r="L98">
        <f t="shared" si="8"/>
        <v>0</v>
      </c>
      <c r="P98">
        <v>3000</v>
      </c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</row>
    <row r="99" spans="1:26" x14ac:dyDescent="0.2">
      <c r="E99">
        <v>0.2</v>
      </c>
      <c r="G99" s="3">
        <v>3.7900000000000003E-2</v>
      </c>
      <c r="H99">
        <v>3000</v>
      </c>
      <c r="L99">
        <f t="shared" si="8"/>
        <v>0</v>
      </c>
      <c r="P99">
        <v>3000</v>
      </c>
      <c r="R99" t="e">
        <f t="shared" si="1"/>
        <v>#DIV/0!</v>
      </c>
      <c r="S99">
        <f t="shared" si="2"/>
        <v>3000</v>
      </c>
      <c r="T99">
        <f t="shared" si="3"/>
        <v>0</v>
      </c>
      <c r="U99">
        <f t="shared" si="4"/>
        <v>-3000</v>
      </c>
      <c r="V99" t="e">
        <f t="shared" si="5"/>
        <v>#DIV/0!</v>
      </c>
      <c r="W99">
        <f t="shared" si="9"/>
        <v>-1</v>
      </c>
    </row>
    <row r="100" spans="1:26" x14ac:dyDescent="0.2">
      <c r="E100">
        <v>0.2</v>
      </c>
      <c r="G100" s="3">
        <v>3.7900000000000003E-2</v>
      </c>
      <c r="H100">
        <v>3000</v>
      </c>
      <c r="L100">
        <f t="shared" si="8"/>
        <v>0</v>
      </c>
      <c r="P100">
        <v>3000</v>
      </c>
      <c r="R100" t="e">
        <f t="shared" si="1"/>
        <v>#DIV/0!</v>
      </c>
      <c r="S100">
        <f t="shared" si="2"/>
        <v>3000</v>
      </c>
      <c r="T100">
        <f t="shared" si="3"/>
        <v>0</v>
      </c>
      <c r="U100">
        <f t="shared" si="4"/>
        <v>-3000</v>
      </c>
      <c r="V100" t="e">
        <f t="shared" si="5"/>
        <v>#DIV/0!</v>
      </c>
      <c r="W100">
        <f t="shared" si="9"/>
        <v>-1</v>
      </c>
    </row>
    <row r="101" spans="1:26" x14ac:dyDescent="0.2">
      <c r="E101">
        <v>0.2</v>
      </c>
      <c r="G101" s="3">
        <v>3.7900000000000003E-2</v>
      </c>
      <c r="H101">
        <v>3000</v>
      </c>
      <c r="L101">
        <f t="shared" si="8"/>
        <v>0</v>
      </c>
      <c r="P101">
        <v>3000</v>
      </c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</row>
    <row r="102" spans="1:26" x14ac:dyDescent="0.2">
      <c r="E102">
        <v>0.2</v>
      </c>
      <c r="G102" s="3">
        <v>3.7900000000000003E-2</v>
      </c>
      <c r="H102">
        <v>3000</v>
      </c>
      <c r="L102">
        <f t="shared" si="8"/>
        <v>0</v>
      </c>
      <c r="P102">
        <v>3000</v>
      </c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</row>
    <row r="103" spans="1:26" ht="17" thickBot="1" x14ac:dyDescent="0.25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s="10" customFormat="1" ht="18" thickTop="1" thickBot="1" x14ac:dyDescent="0.25">
      <c r="A104"/>
      <c r="B104"/>
      <c r="C104"/>
      <c r="D104"/>
      <c r="E104">
        <v>0.2</v>
      </c>
      <c r="F104"/>
      <c r="G104" s="3">
        <v>3.7900000000000003E-2</v>
      </c>
      <c r="H104">
        <v>3000</v>
      </c>
      <c r="I104"/>
      <c r="J104"/>
      <c r="K104"/>
      <c r="L104">
        <f t="shared" si="8"/>
        <v>0</v>
      </c>
      <c r="M104"/>
      <c r="N104"/>
      <c r="O104"/>
      <c r="P104">
        <v>3000</v>
      </c>
      <c r="Q104"/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  <c r="X104"/>
      <c r="Y104"/>
      <c r="Z104"/>
    </row>
    <row r="105" spans="1:26" s="8" customFormat="1" ht="17" thickTop="1" x14ac:dyDescent="0.2">
      <c r="A105"/>
      <c r="B105"/>
      <c r="C105"/>
      <c r="D105"/>
      <c r="E105">
        <v>0.2</v>
      </c>
      <c r="F105"/>
      <c r="G105" s="3">
        <v>3.7900000000000003E-2</v>
      </c>
      <c r="H105">
        <v>3000</v>
      </c>
      <c r="I105"/>
      <c r="J105"/>
      <c r="K105"/>
      <c r="L105">
        <f t="shared" si="8"/>
        <v>0</v>
      </c>
      <c r="M105"/>
      <c r="N105"/>
      <c r="O105"/>
      <c r="P105">
        <v>3000</v>
      </c>
      <c r="Q105"/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  <c r="X105"/>
      <c r="Y105"/>
      <c r="Z105"/>
    </row>
    <row r="106" spans="1:26" x14ac:dyDescent="0.2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4" customFormat="1" x14ac:dyDescent="0.2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4" customFormat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s="4" customFormat="1" x14ac:dyDescent="0.2">
      <c r="A109"/>
      <c r="B109"/>
      <c r="C109"/>
      <c r="D109"/>
      <c r="E109">
        <v>0.2</v>
      </c>
      <c r="F109"/>
      <c r="G109" s="3">
        <v>3.7900000000000003E-2</v>
      </c>
      <c r="H109">
        <v>3000</v>
      </c>
      <c r="I109"/>
      <c r="J109"/>
      <c r="K109"/>
      <c r="L109">
        <f t="shared" si="8"/>
        <v>0</v>
      </c>
      <c r="M109"/>
      <c r="N109"/>
      <c r="O109"/>
      <c r="P109">
        <v>3000</v>
      </c>
      <c r="Q109"/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  <c r="X109"/>
      <c r="Y109"/>
      <c r="Z109"/>
    </row>
    <row r="110" spans="1:26" s="4" customFormat="1" x14ac:dyDescent="0.2">
      <c r="A110"/>
      <c r="B110"/>
      <c r="C110"/>
      <c r="D110"/>
      <c r="E110">
        <v>0.2</v>
      </c>
      <c r="F110"/>
      <c r="G110" s="3">
        <v>3.7900000000000003E-2</v>
      </c>
      <c r="H110">
        <v>3000</v>
      </c>
      <c r="I110"/>
      <c r="J110"/>
      <c r="K110"/>
      <c r="L110">
        <f t="shared" si="8"/>
        <v>0</v>
      </c>
      <c r="M110"/>
      <c r="N110"/>
      <c r="O110"/>
      <c r="P110">
        <v>3000</v>
      </c>
      <c r="Q110"/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  <c r="X110"/>
      <c r="Y110"/>
      <c r="Z110"/>
    </row>
    <row r="111" spans="1:26" s="4" customFormat="1" x14ac:dyDescent="0.2">
      <c r="A111"/>
      <c r="B111"/>
      <c r="C111"/>
      <c r="D111"/>
      <c r="E111">
        <v>0.2</v>
      </c>
      <c r="F111"/>
      <c r="G111" s="3">
        <v>3.7900000000000003E-2</v>
      </c>
      <c r="H111">
        <v>3000</v>
      </c>
      <c r="I111"/>
      <c r="J111"/>
      <c r="K111"/>
      <c r="L111">
        <f t="shared" si="8"/>
        <v>0</v>
      </c>
      <c r="M111"/>
      <c r="N111"/>
      <c r="O111"/>
      <c r="P111">
        <v>3000</v>
      </c>
      <c r="Q111"/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  <c r="X111"/>
      <c r="Y111"/>
      <c r="Z111"/>
    </row>
    <row r="112" spans="1:26" x14ac:dyDescent="0.2">
      <c r="E112">
        <v>0.2</v>
      </c>
      <c r="G112" s="3">
        <v>3.7900000000000003E-2</v>
      </c>
      <c r="H112">
        <v>3000</v>
      </c>
      <c r="L112">
        <f t="shared" si="8"/>
        <v>0</v>
      </c>
      <c r="P112">
        <v>3000</v>
      </c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</row>
    <row r="113" spans="1:26" x14ac:dyDescent="0.2">
      <c r="E113">
        <v>0.2</v>
      </c>
      <c r="G113" s="3">
        <v>3.7900000000000003E-2</v>
      </c>
      <c r="H113">
        <v>3000</v>
      </c>
      <c r="L113">
        <f t="shared" si="8"/>
        <v>0</v>
      </c>
      <c r="P113">
        <v>3000</v>
      </c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</row>
    <row r="114" spans="1:26" x14ac:dyDescent="0.2">
      <c r="E114">
        <v>0.2</v>
      </c>
      <c r="G114" s="3">
        <v>3.7900000000000003E-2</v>
      </c>
      <c r="H114">
        <v>3000</v>
      </c>
      <c r="L114">
        <f t="shared" si="8"/>
        <v>0</v>
      </c>
      <c r="P114">
        <v>3000</v>
      </c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</row>
    <row r="115" spans="1:26" x14ac:dyDescent="0.2">
      <c r="E115">
        <v>0.2</v>
      </c>
      <c r="G115" s="3">
        <v>3.7900000000000003E-2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1:26" s="8" customFormat="1" x14ac:dyDescent="0.2">
      <c r="A116"/>
      <c r="B116"/>
      <c r="C116"/>
      <c r="D116"/>
      <c r="E116">
        <v>0.2</v>
      </c>
      <c r="F116"/>
      <c r="G116" s="3">
        <v>3.7900000000000003E-2</v>
      </c>
      <c r="H116">
        <v>3000</v>
      </c>
      <c r="I116"/>
      <c r="J116"/>
      <c r="K116"/>
      <c r="L116">
        <f t="shared" si="8"/>
        <v>0</v>
      </c>
      <c r="M116"/>
      <c r="N116"/>
      <c r="O116"/>
      <c r="P116">
        <v>3000</v>
      </c>
      <c r="Q116"/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  <c r="X116"/>
      <c r="Y116"/>
      <c r="Z116"/>
    </row>
    <row r="117" spans="1:26" s="8" customFormat="1" x14ac:dyDescent="0.2">
      <c r="A117"/>
      <c r="B117"/>
      <c r="C117"/>
      <c r="D117"/>
      <c r="E117">
        <v>0.2</v>
      </c>
      <c r="F117"/>
      <c r="G117" s="3">
        <v>3.7900000000000003E-2</v>
      </c>
      <c r="H117">
        <v>3000</v>
      </c>
      <c r="I117"/>
      <c r="J117"/>
      <c r="K117"/>
      <c r="L117">
        <f t="shared" si="8"/>
        <v>0</v>
      </c>
      <c r="M117"/>
      <c r="N117"/>
      <c r="O117"/>
      <c r="P117">
        <v>3000</v>
      </c>
      <c r="Q117"/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  <c r="X117"/>
      <c r="Y117"/>
      <c r="Z117"/>
    </row>
    <row r="118" spans="1:26" x14ac:dyDescent="0.2">
      <c r="E118">
        <v>0.2</v>
      </c>
      <c r="G118" s="3">
        <v>3.7900000000000003E-2</v>
      </c>
      <c r="H118">
        <v>3000</v>
      </c>
      <c r="L118">
        <f t="shared" si="8"/>
        <v>0</v>
      </c>
      <c r="P118">
        <v>3000</v>
      </c>
      <c r="R118" t="e">
        <f t="shared" si="1"/>
        <v>#DIV/0!</v>
      </c>
      <c r="S118">
        <f t="shared" si="2"/>
        <v>3000</v>
      </c>
      <c r="T118">
        <f t="shared" si="3"/>
        <v>0</v>
      </c>
      <c r="U118">
        <f t="shared" si="4"/>
        <v>-3000</v>
      </c>
      <c r="V118" t="e">
        <f t="shared" si="5"/>
        <v>#DIV/0!</v>
      </c>
      <c r="W118">
        <f t="shared" si="9"/>
        <v>-1</v>
      </c>
    </row>
    <row r="119" spans="1:26" x14ac:dyDescent="0.2">
      <c r="E119">
        <v>0.2</v>
      </c>
      <c r="G119" s="3">
        <v>3.7900000000000003E-2</v>
      </c>
      <c r="H119">
        <v>3000</v>
      </c>
      <c r="L119">
        <f t="shared" si="8"/>
        <v>0</v>
      </c>
      <c r="P119">
        <v>3000</v>
      </c>
      <c r="R119" t="e">
        <f t="shared" si="1"/>
        <v>#DIV/0!</v>
      </c>
      <c r="S119">
        <f t="shared" si="2"/>
        <v>3000</v>
      </c>
      <c r="T119">
        <f t="shared" si="3"/>
        <v>0</v>
      </c>
      <c r="U119">
        <f t="shared" si="4"/>
        <v>-3000</v>
      </c>
      <c r="V119" t="e">
        <f t="shared" si="5"/>
        <v>#DIV/0!</v>
      </c>
      <c r="W119">
        <f t="shared" si="9"/>
        <v>-1</v>
      </c>
    </row>
    <row r="120" spans="1:26" x14ac:dyDescent="0.2">
      <c r="E120">
        <v>0.2</v>
      </c>
      <c r="G120" s="3">
        <v>3.7900000000000003E-2</v>
      </c>
      <c r="H120">
        <v>3000</v>
      </c>
      <c r="L120">
        <f t="shared" si="8"/>
        <v>0</v>
      </c>
      <c r="P120">
        <v>3000</v>
      </c>
      <c r="R120" t="e">
        <f t="shared" si="1"/>
        <v>#DIV/0!</v>
      </c>
      <c r="S120">
        <f t="shared" si="2"/>
        <v>3000</v>
      </c>
      <c r="T120">
        <f t="shared" si="3"/>
        <v>0</v>
      </c>
      <c r="U120">
        <f t="shared" si="4"/>
        <v>-3000</v>
      </c>
      <c r="V120" t="e">
        <f t="shared" si="5"/>
        <v>#DIV/0!</v>
      </c>
      <c r="W120">
        <f t="shared" si="9"/>
        <v>-1</v>
      </c>
    </row>
    <row r="121" spans="1:26" x14ac:dyDescent="0.2">
      <c r="E121">
        <v>0.2</v>
      </c>
      <c r="G121" s="3">
        <v>3.7900000000000003E-2</v>
      </c>
      <c r="H121">
        <v>3000</v>
      </c>
      <c r="L121">
        <f t="shared" si="8"/>
        <v>0</v>
      </c>
      <c r="P121">
        <v>3000</v>
      </c>
      <c r="R121" t="e">
        <f t="shared" si="1"/>
        <v>#DIV/0!</v>
      </c>
      <c r="S121">
        <f t="shared" si="2"/>
        <v>3000</v>
      </c>
      <c r="T121">
        <f t="shared" si="3"/>
        <v>0</v>
      </c>
      <c r="U121">
        <f t="shared" si="4"/>
        <v>-3000</v>
      </c>
      <c r="V121" t="e">
        <f t="shared" si="5"/>
        <v>#DIV/0!</v>
      </c>
      <c r="W121">
        <f t="shared" si="9"/>
        <v>-1</v>
      </c>
    </row>
    <row r="122" spans="1:26" x14ac:dyDescent="0.2">
      <c r="E122">
        <v>0.2</v>
      </c>
      <c r="G122" s="3">
        <v>3.7900000000000003E-2</v>
      </c>
      <c r="H122">
        <v>3000</v>
      </c>
      <c r="L122">
        <f t="shared" si="8"/>
        <v>0</v>
      </c>
      <c r="P122">
        <v>3000</v>
      </c>
      <c r="R122" t="e">
        <f t="shared" si="1"/>
        <v>#DIV/0!</v>
      </c>
      <c r="S122">
        <f t="shared" si="2"/>
        <v>3000</v>
      </c>
      <c r="T122">
        <f t="shared" si="3"/>
        <v>0</v>
      </c>
      <c r="U122">
        <f t="shared" si="4"/>
        <v>-3000</v>
      </c>
      <c r="V122" t="e">
        <f t="shared" si="5"/>
        <v>#DIV/0!</v>
      </c>
      <c r="W122">
        <f t="shared" si="9"/>
        <v>-1</v>
      </c>
    </row>
    <row r="123" spans="1:26" x14ac:dyDescent="0.2">
      <c r="E123">
        <v>0.2</v>
      </c>
      <c r="H123">
        <v>3000</v>
      </c>
      <c r="L123">
        <f t="shared" si="8"/>
        <v>0</v>
      </c>
      <c r="P123">
        <v>3000</v>
      </c>
      <c r="R123" t="e">
        <f t="shared" si="1"/>
        <v>#DIV/0!</v>
      </c>
      <c r="S123">
        <f t="shared" si="2"/>
        <v>3000</v>
      </c>
      <c r="T123">
        <f t="shared" si="3"/>
        <v>0</v>
      </c>
      <c r="U123">
        <f t="shared" si="4"/>
        <v>-3000</v>
      </c>
      <c r="V123" t="e">
        <f t="shared" si="5"/>
        <v>#DIV/0!</v>
      </c>
      <c r="W123">
        <f t="shared" si="9"/>
        <v>-1</v>
      </c>
    </row>
    <row r="124" spans="1:26" x14ac:dyDescent="0.2">
      <c r="E124">
        <v>0.2</v>
      </c>
      <c r="H124">
        <v>3000</v>
      </c>
      <c r="L124">
        <f t="shared" si="8"/>
        <v>0</v>
      </c>
      <c r="P124">
        <v>3000</v>
      </c>
      <c r="R124" t="e">
        <f t="shared" si="1"/>
        <v>#DIV/0!</v>
      </c>
      <c r="S124">
        <f t="shared" si="2"/>
        <v>3000</v>
      </c>
      <c r="T124">
        <f t="shared" si="3"/>
        <v>0</v>
      </c>
      <c r="U124">
        <f t="shared" si="4"/>
        <v>-3000</v>
      </c>
      <c r="V124" t="e">
        <f t="shared" si="5"/>
        <v>#DIV/0!</v>
      </c>
      <c r="W124">
        <f t="shared" si="9"/>
        <v>-1</v>
      </c>
    </row>
    <row r="125" spans="1:26" x14ac:dyDescent="0.2">
      <c r="E125">
        <v>0.2</v>
      </c>
      <c r="H125">
        <v>3000</v>
      </c>
      <c r="L125">
        <f t="shared" si="8"/>
        <v>0</v>
      </c>
      <c r="P125">
        <v>3000</v>
      </c>
      <c r="R125" t="e">
        <f t="shared" si="1"/>
        <v>#DIV/0!</v>
      </c>
      <c r="S125">
        <f t="shared" si="2"/>
        <v>3000</v>
      </c>
      <c r="T125">
        <f t="shared" si="3"/>
        <v>0</v>
      </c>
      <c r="U125">
        <f t="shared" si="4"/>
        <v>-3000</v>
      </c>
      <c r="V125" t="e">
        <f t="shared" si="5"/>
        <v>#DIV/0!</v>
      </c>
      <c r="W125">
        <f t="shared" si="9"/>
        <v>-1</v>
      </c>
    </row>
    <row r="126" spans="1:26" x14ac:dyDescent="0.2">
      <c r="E126">
        <v>0.2</v>
      </c>
      <c r="H126">
        <v>3000</v>
      </c>
      <c r="L126">
        <f t="shared" si="8"/>
        <v>0</v>
      </c>
      <c r="P126">
        <v>3000</v>
      </c>
      <c r="R126" t="e">
        <f t="shared" si="1"/>
        <v>#DIV/0!</v>
      </c>
      <c r="S126">
        <f t="shared" si="2"/>
        <v>3000</v>
      </c>
      <c r="T126">
        <f t="shared" si="3"/>
        <v>0</v>
      </c>
      <c r="U126">
        <f t="shared" si="4"/>
        <v>-3000</v>
      </c>
      <c r="V126" t="e">
        <f t="shared" si="5"/>
        <v>#DIV/0!</v>
      </c>
      <c r="W126">
        <f t="shared" si="9"/>
        <v>-1</v>
      </c>
    </row>
    <row r="127" spans="1:26" x14ac:dyDescent="0.2">
      <c r="H127">
        <v>3000</v>
      </c>
      <c r="P127">
        <v>3000</v>
      </c>
      <c r="R127" t="e">
        <f t="shared" ref="R127:R137" si="10">100*(12*J127-P127)/D127</f>
        <v>#DIV/0!</v>
      </c>
      <c r="S127">
        <f t="shared" ref="S127:S137" si="11">D127*E127+H127</f>
        <v>3000</v>
      </c>
      <c r="T127">
        <f t="shared" ref="T127:T135" si="12">G127*(D127-D127*E127)</f>
        <v>0</v>
      </c>
      <c r="U127">
        <f t="shared" ref="U127:U135" si="13">12*J127-P127-T127</f>
        <v>-3000</v>
      </c>
      <c r="V127" t="e">
        <f t="shared" ref="V127:V135" si="14">D127/(12*J127)</f>
        <v>#DIV/0!</v>
      </c>
      <c r="W127">
        <f t="shared" si="9"/>
        <v>-1</v>
      </c>
    </row>
    <row r="128" spans="1:26" x14ac:dyDescent="0.2">
      <c r="H128">
        <v>3000</v>
      </c>
      <c r="P128">
        <v>3000</v>
      </c>
      <c r="R128" t="e">
        <f t="shared" si="10"/>
        <v>#DIV/0!</v>
      </c>
      <c r="S128">
        <f t="shared" si="11"/>
        <v>3000</v>
      </c>
      <c r="T128">
        <f t="shared" si="12"/>
        <v>0</v>
      </c>
      <c r="U128">
        <f t="shared" si="13"/>
        <v>-3000</v>
      </c>
      <c r="V128" t="e">
        <f t="shared" si="14"/>
        <v>#DIV/0!</v>
      </c>
      <c r="W128">
        <f t="shared" si="9"/>
        <v>-1</v>
      </c>
    </row>
    <row r="129" spans="1:26" x14ac:dyDescent="0.2">
      <c r="H129">
        <v>3000</v>
      </c>
      <c r="P129">
        <v>3000</v>
      </c>
      <c r="R129" t="e">
        <f t="shared" si="10"/>
        <v>#DIV/0!</v>
      </c>
      <c r="S129">
        <f t="shared" si="11"/>
        <v>3000</v>
      </c>
      <c r="T129">
        <f t="shared" si="12"/>
        <v>0</v>
      </c>
      <c r="U129">
        <f t="shared" si="13"/>
        <v>-3000</v>
      </c>
      <c r="V129" t="e">
        <f t="shared" si="14"/>
        <v>#DIV/0!</v>
      </c>
      <c r="W129">
        <f t="shared" si="9"/>
        <v>-1</v>
      </c>
    </row>
    <row r="130" spans="1:26" x14ac:dyDescent="0.2">
      <c r="H130">
        <v>3000</v>
      </c>
      <c r="P130">
        <v>3000</v>
      </c>
      <c r="R130" t="e">
        <f t="shared" si="10"/>
        <v>#DIV/0!</v>
      </c>
      <c r="S130">
        <f t="shared" si="11"/>
        <v>3000</v>
      </c>
      <c r="T130">
        <f t="shared" si="12"/>
        <v>0</v>
      </c>
      <c r="U130">
        <f t="shared" si="13"/>
        <v>-3000</v>
      </c>
      <c r="V130" t="e">
        <f t="shared" si="14"/>
        <v>#DIV/0!</v>
      </c>
      <c r="W130">
        <f t="shared" si="9"/>
        <v>-1</v>
      </c>
    </row>
    <row r="131" spans="1:26" x14ac:dyDescent="0.2">
      <c r="H131">
        <v>3000</v>
      </c>
      <c r="P131">
        <v>3000</v>
      </c>
      <c r="R131" t="e">
        <f t="shared" si="10"/>
        <v>#DIV/0!</v>
      </c>
      <c r="S131">
        <f t="shared" si="11"/>
        <v>3000</v>
      </c>
      <c r="T131">
        <f t="shared" si="12"/>
        <v>0</v>
      </c>
      <c r="U131">
        <f t="shared" si="13"/>
        <v>-3000</v>
      </c>
      <c r="V131" t="e">
        <f t="shared" si="14"/>
        <v>#DIV/0!</v>
      </c>
      <c r="W131">
        <f t="shared" si="9"/>
        <v>-1</v>
      </c>
    </row>
    <row r="132" spans="1:26" x14ac:dyDescent="0.2">
      <c r="H132">
        <v>3000</v>
      </c>
      <c r="P132">
        <v>3000</v>
      </c>
      <c r="R132" t="e">
        <f t="shared" si="10"/>
        <v>#DIV/0!</v>
      </c>
      <c r="S132">
        <f t="shared" si="11"/>
        <v>3000</v>
      </c>
      <c r="T132">
        <f t="shared" si="12"/>
        <v>0</v>
      </c>
      <c r="U132">
        <f t="shared" si="13"/>
        <v>-3000</v>
      </c>
      <c r="V132" t="e">
        <f t="shared" si="14"/>
        <v>#DIV/0!</v>
      </c>
      <c r="W132">
        <f t="shared" si="9"/>
        <v>-1</v>
      </c>
    </row>
    <row r="133" spans="1:26" x14ac:dyDescent="0.2">
      <c r="H133">
        <v>3000</v>
      </c>
      <c r="P133">
        <v>3000</v>
      </c>
      <c r="R133" t="e">
        <f t="shared" si="10"/>
        <v>#DIV/0!</v>
      </c>
      <c r="S133">
        <f t="shared" si="11"/>
        <v>3000</v>
      </c>
      <c r="T133">
        <f t="shared" si="12"/>
        <v>0</v>
      </c>
      <c r="U133">
        <f t="shared" si="13"/>
        <v>-3000</v>
      </c>
      <c r="V133" t="e">
        <f t="shared" si="14"/>
        <v>#DIV/0!</v>
      </c>
      <c r="W133">
        <f t="shared" si="9"/>
        <v>-1</v>
      </c>
    </row>
    <row r="134" spans="1:26" x14ac:dyDescent="0.2">
      <c r="H134">
        <v>3000</v>
      </c>
      <c r="P134">
        <v>3000</v>
      </c>
      <c r="R134" t="e">
        <f t="shared" si="10"/>
        <v>#DIV/0!</v>
      </c>
      <c r="S134">
        <f t="shared" si="11"/>
        <v>3000</v>
      </c>
      <c r="T134">
        <f t="shared" si="12"/>
        <v>0</v>
      </c>
      <c r="U134">
        <f t="shared" si="13"/>
        <v>-3000</v>
      </c>
      <c r="V134" t="e">
        <f t="shared" si="14"/>
        <v>#DIV/0!</v>
      </c>
      <c r="W134">
        <f t="shared" si="9"/>
        <v>-1</v>
      </c>
    </row>
    <row r="135" spans="1:26" x14ac:dyDescent="0.2">
      <c r="P135">
        <v>3000</v>
      </c>
      <c r="R135" t="e">
        <f t="shared" si="10"/>
        <v>#DIV/0!</v>
      </c>
      <c r="S135">
        <f t="shared" si="11"/>
        <v>0</v>
      </c>
      <c r="T135">
        <f t="shared" si="12"/>
        <v>0</v>
      </c>
      <c r="U135">
        <f t="shared" si="13"/>
        <v>-3000</v>
      </c>
      <c r="V135" t="e">
        <f t="shared" si="14"/>
        <v>#DIV/0!</v>
      </c>
      <c r="W135" t="e">
        <f t="shared" si="9"/>
        <v>#DIV/0!</v>
      </c>
    </row>
    <row r="136" spans="1:26" x14ac:dyDescent="0.2">
      <c r="P136">
        <v>3000</v>
      </c>
      <c r="R136" t="e">
        <f t="shared" si="10"/>
        <v>#DIV/0!</v>
      </c>
      <c r="S136">
        <f t="shared" si="11"/>
        <v>0</v>
      </c>
    </row>
    <row r="137" spans="1:26" x14ac:dyDescent="0.2">
      <c r="P137">
        <v>3000</v>
      </c>
      <c r="R137" t="e">
        <f t="shared" si="10"/>
        <v>#DIV/0!</v>
      </c>
      <c r="S137">
        <f t="shared" si="11"/>
        <v>0</v>
      </c>
    </row>
    <row r="138" spans="1:26" s="8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>
        <v>3000</v>
      </c>
      <c r="Q138"/>
      <c r="R138"/>
      <c r="S138"/>
      <c r="T138"/>
      <c r="U138"/>
      <c r="V138"/>
      <c r="W138"/>
      <c r="X138"/>
      <c r="Y138"/>
      <c r="Z138"/>
    </row>
  </sheetData>
  <hyperlinks>
    <hyperlink ref="C97" r:id="rId1" location="redfin-estimate"/>
    <hyperlink ref="C90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  <hyperlink ref="B16" r:id="rId37"/>
    <hyperlink ref="B17" r:id="rId38"/>
    <hyperlink ref="B18" r:id="rId39"/>
    <hyperlink ref="C51" r:id="rId40"/>
    <hyperlink ref="C52" r:id="rId41"/>
    <hyperlink ref="C53" r:id="rId42"/>
    <hyperlink ref="C54" r:id="rId43"/>
    <hyperlink ref="C55" r:id="rId44"/>
    <hyperlink ref="C56" r:id="rId45" location="redfin-estimate"/>
    <hyperlink ref="C57" r:id="rId46"/>
    <hyperlink ref="B24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2018-02-19T03:37:32Z</dcterms:modified>
</cp:coreProperties>
</file>