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c329970819e4a3/Documents/"/>
    </mc:Choice>
  </mc:AlternateContent>
  <xr:revisionPtr revIDLastSave="0" documentId="8_{6690EA57-0D18-425C-850A-654108290BD6}" xr6:coauthVersionLast="47" xr6:coauthVersionMax="47" xr10:uidLastSave="{00000000-0000-0000-0000-000000000000}"/>
  <bookViews>
    <workbookView xWindow="-110" yWindow="-110" windowWidth="19420" windowHeight="10300" xr2:uid="{9B84D528-151E-4944-9378-025558B911FC}"/>
  </bookViews>
  <sheets>
    <sheet name="Spillov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L2" i="2" s="1"/>
  <c r="N3" i="2"/>
  <c r="L3" i="2" s="1"/>
  <c r="O3" i="2"/>
  <c r="N4" i="2"/>
  <c r="L4" i="2" s="1"/>
  <c r="M4" i="2" s="1"/>
  <c r="O4" i="2"/>
  <c r="N5" i="2"/>
  <c r="L5" i="2" s="1"/>
  <c r="M5" i="2" s="1"/>
  <c r="O5" i="2"/>
  <c r="N6" i="2"/>
  <c r="L6" i="2" s="1"/>
  <c r="O6" i="2"/>
  <c r="N7" i="2"/>
  <c r="L7" i="2" s="1"/>
  <c r="M7" i="2" s="1"/>
  <c r="O7" i="2"/>
  <c r="N8" i="2"/>
  <c r="L8" i="2" s="1"/>
  <c r="M8" i="2" s="1"/>
  <c r="O8" i="2"/>
  <c r="N9" i="2"/>
  <c r="L9" i="2" s="1"/>
  <c r="M9" i="2" s="1"/>
  <c r="O9" i="2"/>
  <c r="N10" i="2"/>
  <c r="L10" i="2" s="1"/>
  <c r="O10" i="2"/>
  <c r="N11" i="2"/>
  <c r="L11" i="2" s="1"/>
  <c r="M11" i="2" s="1"/>
  <c r="O11" i="2"/>
  <c r="N12" i="2"/>
  <c r="O12" i="2" s="1"/>
  <c r="N13" i="2"/>
  <c r="L13" i="2" s="1"/>
  <c r="O13" i="2"/>
  <c r="N14" i="2"/>
  <c r="O14" i="2" s="1"/>
  <c r="N15" i="2"/>
  <c r="L15" i="2" s="1"/>
  <c r="O15" i="2"/>
  <c r="N16" i="2"/>
  <c r="O16" i="2" s="1"/>
  <c r="N17" i="2"/>
  <c r="L17" i="2" s="1"/>
  <c r="O17" i="2"/>
  <c r="N18" i="2"/>
  <c r="O18" i="2" s="1"/>
  <c r="N19" i="2"/>
  <c r="L19" i="2" s="1"/>
  <c r="O19" i="2"/>
  <c r="N20" i="2"/>
  <c r="O20" i="2" s="1"/>
  <c r="N21" i="2"/>
  <c r="L21" i="2" s="1"/>
  <c r="O21" i="2"/>
  <c r="N22" i="2"/>
  <c r="O22" i="2" s="1"/>
  <c r="N23" i="2"/>
  <c r="L23" i="2" s="1"/>
  <c r="O23" i="2"/>
  <c r="N24" i="2"/>
  <c r="O24" i="2" s="1"/>
  <c r="N25" i="2"/>
  <c r="L25" i="2" s="1"/>
  <c r="O25" i="2"/>
  <c r="N26" i="2"/>
  <c r="O26" i="2" s="1"/>
  <c r="N27" i="2"/>
  <c r="L27" i="2" s="1"/>
  <c r="O27" i="2"/>
  <c r="N28" i="2"/>
  <c r="O28" i="2" s="1"/>
  <c r="N29" i="2"/>
  <c r="L29" i="2" s="1"/>
  <c r="O29" i="2"/>
  <c r="N30" i="2"/>
  <c r="O30" i="2" s="1"/>
  <c r="N31" i="2"/>
  <c r="L31" i="2" s="1"/>
  <c r="O31" i="2"/>
  <c r="N32" i="2"/>
  <c r="O32" i="2" s="1"/>
  <c r="N33" i="2"/>
  <c r="L33" i="2" s="1"/>
  <c r="O33" i="2"/>
  <c r="N34" i="2"/>
  <c r="O34" i="2" s="1"/>
  <c r="N35" i="2"/>
  <c r="L35" i="2" s="1"/>
  <c r="O35" i="2"/>
  <c r="N36" i="2"/>
  <c r="O36" i="2" s="1"/>
  <c r="N37" i="2"/>
  <c r="L37" i="2" s="1"/>
  <c r="O37" i="2"/>
  <c r="M35" i="2" l="1"/>
  <c r="M6" i="2"/>
  <c r="M31" i="2"/>
  <c r="M10" i="2"/>
  <c r="M25" i="2"/>
  <c r="M19" i="2"/>
  <c r="M33" i="2"/>
  <c r="M17" i="2"/>
  <c r="M3" i="2"/>
  <c r="L36" i="2"/>
  <c r="M36" i="2" s="1"/>
  <c r="L34" i="2"/>
  <c r="M34" i="2" s="1"/>
  <c r="L32" i="2"/>
  <c r="M32" i="2" s="1"/>
  <c r="L30" i="2"/>
  <c r="M30" i="2" s="1"/>
  <c r="L28" i="2"/>
  <c r="M28" i="2" s="1"/>
  <c r="L26" i="2"/>
  <c r="M26" i="2" s="1"/>
  <c r="L24" i="2"/>
  <c r="M24" i="2" s="1"/>
  <c r="L22" i="2"/>
  <c r="M22" i="2" s="1"/>
  <c r="L20" i="2"/>
  <c r="M20" i="2" s="1"/>
  <c r="L18" i="2"/>
  <c r="M18" i="2" s="1"/>
  <c r="L16" i="2"/>
  <c r="M16" i="2" s="1"/>
  <c r="L14" i="2"/>
  <c r="M14" i="2" s="1"/>
  <c r="L12" i="2"/>
  <c r="M12" i="2" s="1"/>
  <c r="M27" i="2" l="1"/>
  <c r="M37" i="2"/>
  <c r="M21" i="2"/>
  <c r="M23" i="2"/>
  <c r="M13" i="2"/>
  <c r="M29" i="2"/>
  <c r="M15" i="2"/>
</calcChain>
</file>

<file path=xl/sharedStrings.xml><?xml version="1.0" encoding="utf-8"?>
<sst xmlns="http://schemas.openxmlformats.org/spreadsheetml/2006/main" count="16" uniqueCount="15">
  <si>
    <t>Spot Price</t>
  </si>
  <si>
    <t>Net Change</t>
  </si>
  <si>
    <t>Coffee-Producing Total</t>
  </si>
  <si>
    <t>Non-Coffee Producing Totals</t>
  </si>
  <si>
    <t>Total</t>
  </si>
  <si>
    <t>Panama</t>
  </si>
  <si>
    <t>India</t>
  </si>
  <si>
    <t>Cuba</t>
  </si>
  <si>
    <t>Domincan Republic</t>
  </si>
  <si>
    <t>Indonesia</t>
  </si>
  <si>
    <t>Ecuador</t>
  </si>
  <si>
    <t>Vietnam</t>
  </si>
  <si>
    <t>Colombia</t>
  </si>
  <si>
    <t>Mexico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</si>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</sst>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0" fontId="1" fillId="0" borderId="0" xfId="0" applyNumberFormat="1" applyFont="1"/>
    <xf numFmtId="2" fontId="0" fillId="0" borderId="0" xfId="0" applyNumberFormat="1"/>
    <xf numFmtId="4" fontId="0" fillId="0" borderId="0" xfId="0" applyNumberFormat="1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F1BD-74D7-437F-A0F3-FA28C43E0F78}">
  <dimension ref="A1:Q38"/>
  <sheetViews>
    <sheetView tabSelected="1" topLeftCell="A5" zoomScale="70" zoomScaleNormal="70" workbookViewId="0">
      <selection activeCell="G12" sqref="G12"/>
    </sheetView>
  </sheetViews>
  <sheetFormatPr defaultRowHeight="14.5" x14ac:dyDescent="0.35"/>
  <cols>
    <col min="1" max="1" width="20.6328125" customWidth="1"/>
    <col min="2" max="3" width="9.7265625" bestFit="1" customWidth="1"/>
    <col min="4" max="4" width="12.08984375" bestFit="1" customWidth="1"/>
    <col min="5" max="5" width="11.54296875" bestFit="1" customWidth="1"/>
    <col min="6" max="6" width="10.81640625" bestFit="1" customWidth="1"/>
    <col min="7" max="7" width="16.7265625" bestFit="1" customWidth="1"/>
    <col min="8" max="8" width="11.81640625" bestFit="1" customWidth="1"/>
    <col min="9" max="9" width="11.54296875" bestFit="1" customWidth="1"/>
    <col min="10" max="10" width="8.7265625" customWidth="1"/>
    <col min="11" max="11" width="10.6328125" customWidth="1"/>
    <col min="12" max="13" width="25.6328125" customWidth="1"/>
    <col min="14" max="17" width="20.6328125" customWidth="1"/>
    <col min="18" max="18" width="22.54296875" bestFit="1" customWidth="1"/>
  </cols>
  <sheetData>
    <row r="1" spans="1:17" x14ac:dyDescent="0.3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  <c r="M1" t="s">
        <v>1</v>
      </c>
      <c r="N1" t="s">
        <v>2</v>
      </c>
      <c r="O1" t="s">
        <v>1</v>
      </c>
      <c r="P1" t="s">
        <v>0</v>
      </c>
    </row>
    <row r="2" spans="1:17" x14ac:dyDescent="0.35">
      <c r="A2" s="5">
        <v>44197</v>
      </c>
      <c r="B2" s="1">
        <v>28982</v>
      </c>
      <c r="C2" s="1">
        <v>132458</v>
      </c>
      <c r="D2" s="1">
        <v>5510</v>
      </c>
      <c r="E2" s="1">
        <v>2653</v>
      </c>
      <c r="F2" s="1">
        <v>21645</v>
      </c>
      <c r="G2" s="1">
        <v>14015</v>
      </c>
      <c r="H2" s="1">
        <v>1625</v>
      </c>
      <c r="I2" s="1">
        <v>4800</v>
      </c>
      <c r="J2">
        <v>0</v>
      </c>
      <c r="K2" s="4">
        <v>3658584</v>
      </c>
      <c r="L2" s="4">
        <f>K2-N2</f>
        <v>3446896</v>
      </c>
      <c r="M2" s="4"/>
      <c r="N2" s="1">
        <f>(B2+C2+D2+E2+F2+G2+H2+I2+J2)</f>
        <v>211688</v>
      </c>
      <c r="P2" s="3"/>
    </row>
    <row r="3" spans="1:17" x14ac:dyDescent="0.35">
      <c r="A3" s="5">
        <v>44228</v>
      </c>
      <c r="B3" s="1">
        <v>47486</v>
      </c>
      <c r="C3" s="1">
        <v>126241</v>
      </c>
      <c r="D3" s="1">
        <v>8653</v>
      </c>
      <c r="E3" s="1">
        <v>37851</v>
      </c>
      <c r="F3" s="1">
        <v>23148</v>
      </c>
      <c r="G3" s="1">
        <v>2486</v>
      </c>
      <c r="H3" s="1">
        <v>9425</v>
      </c>
      <c r="I3" s="1">
        <v>1600</v>
      </c>
      <c r="J3">
        <v>0</v>
      </c>
      <c r="K3" s="4">
        <v>3982681</v>
      </c>
      <c r="L3" s="4">
        <f>K3-N3</f>
        <v>3725791</v>
      </c>
      <c r="M3" s="4">
        <f>L3/L2-1</f>
        <v>8.091192771699518E-2</v>
      </c>
      <c r="N3">
        <f>(B3+C3+D3+E3+F3+G3+H3+I3+J3)</f>
        <v>256890</v>
      </c>
      <c r="O3" s="2">
        <f>N3/N2-1</f>
        <v>0.21353123464721668</v>
      </c>
      <c r="P3" s="3"/>
      <c r="Q3" s="2"/>
    </row>
    <row r="4" spans="1:17" x14ac:dyDescent="0.35">
      <c r="A4" s="5">
        <v>44256</v>
      </c>
      <c r="B4" s="1">
        <v>57906</v>
      </c>
      <c r="C4" s="1">
        <v>111659</v>
      </c>
      <c r="D4" s="1">
        <v>3133</v>
      </c>
      <c r="E4" s="1">
        <v>16935</v>
      </c>
      <c r="F4" s="1">
        <v>35490</v>
      </c>
      <c r="G4" s="1">
        <v>17314</v>
      </c>
      <c r="H4">
        <v>0</v>
      </c>
      <c r="I4" s="1">
        <v>6400</v>
      </c>
      <c r="J4">
        <v>320</v>
      </c>
      <c r="K4" s="1">
        <v>3854272</v>
      </c>
      <c r="L4" s="4">
        <f>K4-N4</f>
        <v>3605115</v>
      </c>
      <c r="M4" s="4">
        <f>L4/L3-1</f>
        <v>-3.2389363761950118E-2</v>
      </c>
      <c r="N4">
        <f>(B4+C4+D4+E4+F4+G4+H4+I4+J4)</f>
        <v>249157</v>
      </c>
      <c r="O4" s="2">
        <f>N4/N3-1</f>
        <v>-3.0102378449920253E-2</v>
      </c>
      <c r="P4" s="3">
        <v>125.45</v>
      </c>
      <c r="Q4" s="2"/>
    </row>
    <row r="5" spans="1:17" x14ac:dyDescent="0.35">
      <c r="A5" s="5">
        <v>44287</v>
      </c>
      <c r="B5" s="1">
        <v>50366</v>
      </c>
      <c r="C5" s="1">
        <v>81858</v>
      </c>
      <c r="D5" s="1">
        <v>10557</v>
      </c>
      <c r="E5" s="1">
        <v>29802</v>
      </c>
      <c r="F5" s="1">
        <v>29159</v>
      </c>
      <c r="G5" s="1">
        <v>16316</v>
      </c>
      <c r="H5" s="1">
        <v>23075</v>
      </c>
      <c r="I5">
        <v>0</v>
      </c>
      <c r="J5">
        <v>316</v>
      </c>
      <c r="K5" s="1">
        <v>3699671</v>
      </c>
      <c r="L5" s="4">
        <f>K5-N5</f>
        <v>3458222</v>
      </c>
      <c r="M5" s="4">
        <f>L5/L4-1</f>
        <v>-4.0745718236450124E-2</v>
      </c>
      <c r="N5">
        <f>(B5+C5+D5+E5+F5+G5+H5+I5+J5)</f>
        <v>241449</v>
      </c>
      <c r="O5" s="2">
        <f>N5/N4-1</f>
        <v>-3.0936317261806789E-2</v>
      </c>
      <c r="P5" s="3"/>
      <c r="Q5" s="2"/>
    </row>
    <row r="6" spans="1:17" x14ac:dyDescent="0.35">
      <c r="A6" s="5">
        <v>44317</v>
      </c>
      <c r="B6" s="1">
        <v>48100</v>
      </c>
      <c r="C6" s="1">
        <v>60371</v>
      </c>
      <c r="D6">
        <v>0</v>
      </c>
      <c r="E6" s="1">
        <v>29334</v>
      </c>
      <c r="F6" s="1">
        <v>10088</v>
      </c>
      <c r="G6">
        <v>0</v>
      </c>
      <c r="H6">
        <v>0</v>
      </c>
      <c r="I6">
        <v>0</v>
      </c>
      <c r="J6">
        <v>0</v>
      </c>
      <c r="K6" s="1">
        <v>2669440</v>
      </c>
      <c r="L6" s="4">
        <f>K6-N6</f>
        <v>2521547</v>
      </c>
      <c r="M6" s="4">
        <f>L6/L5-1</f>
        <v>-0.27085450268953237</v>
      </c>
      <c r="N6">
        <f>(B6+C6+D6+E6+F6+G6+H6+I6+J6)</f>
        <v>147893</v>
      </c>
      <c r="O6" s="2">
        <f>N6/N5-1</f>
        <v>-0.38747727263314402</v>
      </c>
      <c r="P6" s="3">
        <v>151.80000000000001</v>
      </c>
      <c r="Q6" s="2"/>
    </row>
    <row r="7" spans="1:17" x14ac:dyDescent="0.35">
      <c r="A7" s="5">
        <v>44348</v>
      </c>
      <c r="B7" s="1">
        <v>82784</v>
      </c>
      <c r="C7" s="1">
        <v>36828</v>
      </c>
      <c r="D7">
        <v>900</v>
      </c>
      <c r="E7" s="1">
        <v>24693</v>
      </c>
      <c r="F7" s="1">
        <v>42397</v>
      </c>
      <c r="G7" s="1">
        <v>3836</v>
      </c>
      <c r="H7" s="1">
        <v>2600</v>
      </c>
      <c r="I7" s="1">
        <v>9600</v>
      </c>
      <c r="J7">
        <v>0</v>
      </c>
      <c r="K7" s="1">
        <v>3078650</v>
      </c>
      <c r="L7" s="4">
        <f>K7-N7</f>
        <v>2875012</v>
      </c>
      <c r="M7" s="4">
        <f>L7/L6-1</f>
        <v>0.14017783527334604</v>
      </c>
      <c r="N7">
        <f>(B7+C7+D7+E7+F7+G7+H7+I7+J7)</f>
        <v>203638</v>
      </c>
      <c r="O7" s="2">
        <f>N7/N6-1</f>
        <v>0.37692791410005877</v>
      </c>
      <c r="P7" s="3"/>
      <c r="Q7" s="2"/>
    </row>
    <row r="8" spans="1:17" x14ac:dyDescent="0.35">
      <c r="A8" s="5">
        <v>44378</v>
      </c>
      <c r="B8" s="1">
        <v>116125</v>
      </c>
      <c r="C8" s="1">
        <v>134949</v>
      </c>
      <c r="D8" s="1">
        <v>3810</v>
      </c>
      <c r="E8" s="1">
        <v>10341</v>
      </c>
      <c r="F8" s="1">
        <v>23595</v>
      </c>
      <c r="G8">
        <v>197</v>
      </c>
      <c r="H8">
        <v>0</v>
      </c>
      <c r="I8" s="1">
        <v>3000</v>
      </c>
      <c r="J8">
        <v>92</v>
      </c>
      <c r="K8" s="1">
        <v>2909419</v>
      </c>
      <c r="L8" s="4">
        <f>K8-N8</f>
        <v>2617310</v>
      </c>
      <c r="M8" s="4">
        <f>L8/L7-1</f>
        <v>-8.9635104131739252E-2</v>
      </c>
      <c r="N8">
        <f>(B8+C8+D8+E8+F8+G8+H8+I8+J8)</f>
        <v>292109</v>
      </c>
      <c r="O8" s="2">
        <f>N8/N7-1</f>
        <v>0.43445231243677496</v>
      </c>
      <c r="P8" s="3">
        <v>165.65</v>
      </c>
      <c r="Q8" s="2"/>
    </row>
    <row r="9" spans="1:17" x14ac:dyDescent="0.35">
      <c r="A9" s="5">
        <v>44409</v>
      </c>
      <c r="B9" s="1">
        <v>127859</v>
      </c>
      <c r="C9" s="1">
        <v>68769</v>
      </c>
      <c r="D9" s="1">
        <v>6648</v>
      </c>
      <c r="E9" s="1">
        <v>11385</v>
      </c>
      <c r="F9" s="1">
        <v>32036</v>
      </c>
      <c r="G9">
        <v>867</v>
      </c>
      <c r="H9">
        <v>0</v>
      </c>
      <c r="I9" s="6">
        <v>0</v>
      </c>
      <c r="J9">
        <v>118</v>
      </c>
      <c r="K9" s="1">
        <v>2831633</v>
      </c>
      <c r="L9" s="4">
        <f>K9-N9</f>
        <v>2583951</v>
      </c>
      <c r="M9" s="4">
        <f>L9/L8-1</f>
        <v>-1.2745528806293538E-2</v>
      </c>
      <c r="N9">
        <f>(B9+C9+D9+E9+F9+G9+H9+I9+J9)</f>
        <v>247682</v>
      </c>
      <c r="O9" s="2">
        <f>N9/N8-1</f>
        <v>-0.15209048677034942</v>
      </c>
      <c r="P9" s="3"/>
      <c r="Q9" s="2"/>
    </row>
    <row r="10" spans="1:17" x14ac:dyDescent="0.35">
      <c r="A10" s="5">
        <v>44440</v>
      </c>
      <c r="B10" s="1">
        <v>153532</v>
      </c>
      <c r="C10" s="1">
        <v>115135</v>
      </c>
      <c r="D10" s="1">
        <v>2100</v>
      </c>
      <c r="E10" s="1">
        <v>1546</v>
      </c>
      <c r="F10" s="1">
        <v>14468</v>
      </c>
      <c r="G10" s="1">
        <v>13112</v>
      </c>
      <c r="H10">
        <v>0</v>
      </c>
      <c r="I10">
        <v>0</v>
      </c>
      <c r="J10">
        <v>92</v>
      </c>
      <c r="K10" s="1">
        <v>3239049</v>
      </c>
      <c r="L10" s="4">
        <f>K10-N10</f>
        <v>2939064</v>
      </c>
      <c r="M10" s="4">
        <f>L10/L9-1</f>
        <v>0.13743023764769524</v>
      </c>
      <c r="N10">
        <f>(B10+C10+D10+E10+F10+G10+H10+I10+J10)</f>
        <v>299985</v>
      </c>
      <c r="O10" s="2">
        <f>N10/N9-1</f>
        <v>0.21116996794276521</v>
      </c>
      <c r="P10" s="3">
        <v>183.5</v>
      </c>
      <c r="Q10" s="2"/>
    </row>
    <row r="11" spans="1:17" x14ac:dyDescent="0.35">
      <c r="A11" s="5">
        <v>44470</v>
      </c>
      <c r="B11" s="1">
        <v>110695</v>
      </c>
      <c r="C11" s="1">
        <v>88426</v>
      </c>
      <c r="D11" s="1">
        <v>5015</v>
      </c>
      <c r="E11" s="1">
        <v>2263</v>
      </c>
      <c r="F11" s="1">
        <v>18608</v>
      </c>
      <c r="G11" s="1">
        <v>11821</v>
      </c>
      <c r="H11">
        <v>0</v>
      </c>
      <c r="I11" s="1">
        <v>1200</v>
      </c>
      <c r="J11">
        <v>41</v>
      </c>
      <c r="K11" s="1">
        <v>3586369</v>
      </c>
      <c r="L11" s="4">
        <f>K11-N11</f>
        <v>3348300</v>
      </c>
      <c r="M11" s="4">
        <f>L11/L10-1</f>
        <v>0.13924024791566292</v>
      </c>
      <c r="N11">
        <f>(B11+C11+D11+E11+F11+G11+H11+I11+J11)</f>
        <v>238069</v>
      </c>
      <c r="O11" s="2">
        <f>N11/N10-1</f>
        <v>-0.20639698651599248</v>
      </c>
      <c r="Q11" s="2"/>
    </row>
    <row r="12" spans="1:17" x14ac:dyDescent="0.35">
      <c r="A12" s="5">
        <v>44501</v>
      </c>
      <c r="B12" s="1">
        <v>77638</v>
      </c>
      <c r="C12" s="1">
        <v>95839</v>
      </c>
      <c r="D12" s="1">
        <v>2667</v>
      </c>
      <c r="E12" s="1">
        <v>3659</v>
      </c>
      <c r="F12" s="1">
        <v>60570</v>
      </c>
      <c r="G12" s="1">
        <v>21830</v>
      </c>
      <c r="H12" s="1">
        <v>4550</v>
      </c>
      <c r="I12" s="1">
        <v>1200</v>
      </c>
      <c r="J12">
        <v>0</v>
      </c>
      <c r="K12" s="1">
        <v>3214035</v>
      </c>
      <c r="L12" s="4">
        <f>K12-N12</f>
        <v>2946082</v>
      </c>
      <c r="M12" s="4">
        <f>L12/L11-1</f>
        <v>-0.12012603410686018</v>
      </c>
      <c r="N12">
        <f>(B12+C12+D12+E12+F12+G12+H12+I12+J12)</f>
        <v>267953</v>
      </c>
      <c r="O12" s="2">
        <f>N12/N11-1</f>
        <v>0.12552663303496048</v>
      </c>
      <c r="P12" s="3"/>
      <c r="Q12" s="2"/>
    </row>
    <row r="13" spans="1:17" x14ac:dyDescent="0.35">
      <c r="A13" s="5">
        <v>44531</v>
      </c>
      <c r="B13" s="1">
        <v>19311</v>
      </c>
      <c r="C13" s="1">
        <v>109595</v>
      </c>
      <c r="D13" s="1">
        <v>5766</v>
      </c>
      <c r="E13" s="1">
        <v>2301</v>
      </c>
      <c r="F13" s="1">
        <v>31266</v>
      </c>
      <c r="G13" s="1">
        <v>22821</v>
      </c>
      <c r="H13" s="1">
        <v>3575</v>
      </c>
      <c r="I13" s="1">
        <v>1500</v>
      </c>
      <c r="J13">
        <v>80</v>
      </c>
      <c r="K13" s="1">
        <v>3881466</v>
      </c>
      <c r="L13" s="4">
        <f>K13-N13</f>
        <v>3685251</v>
      </c>
      <c r="M13" s="4">
        <f>L13/L12-1</f>
        <v>0.25089899059157217</v>
      </c>
      <c r="N13">
        <f>(B13+C13+D13+E13+F13+G13+H13+I13+J13)</f>
        <v>196215</v>
      </c>
      <c r="O13" s="2">
        <f>N13/N12-1</f>
        <v>-0.26772605643527037</v>
      </c>
      <c r="P13" s="3">
        <v>224.4</v>
      </c>
      <c r="Q13" s="2"/>
    </row>
    <row r="14" spans="1:17" x14ac:dyDescent="0.35">
      <c r="A14" s="5">
        <v>44562</v>
      </c>
      <c r="B14" s="1">
        <v>25550</v>
      </c>
      <c r="C14" s="1">
        <v>123278</v>
      </c>
      <c r="D14" s="1">
        <v>2421</v>
      </c>
      <c r="E14" s="1">
        <v>3100</v>
      </c>
      <c r="F14" s="1">
        <v>11010</v>
      </c>
      <c r="G14" s="1">
        <v>20102</v>
      </c>
      <c r="I14" s="1">
        <v>2300</v>
      </c>
      <c r="J14">
        <v>0</v>
      </c>
      <c r="K14" s="1">
        <v>3120294</v>
      </c>
      <c r="L14" s="4">
        <f>K14-N14</f>
        <v>2932533</v>
      </c>
      <c r="M14" s="4">
        <f>L14/L13-1</f>
        <v>-0.20425148789051273</v>
      </c>
      <c r="N14">
        <f>(B14+C14+D14+E14+F14+G14+H14+I14+J14)</f>
        <v>187761</v>
      </c>
      <c r="O14" s="2">
        <f>N14/N13-1</f>
        <v>-4.3085391025150965E-2</v>
      </c>
      <c r="P14" s="3"/>
      <c r="Q14" s="2"/>
    </row>
    <row r="15" spans="1:17" x14ac:dyDescent="0.35">
      <c r="A15" s="5">
        <v>44593</v>
      </c>
      <c r="B15" s="1">
        <v>43200</v>
      </c>
      <c r="C15" s="1">
        <v>123402</v>
      </c>
      <c r="D15" s="1">
        <v>13109</v>
      </c>
      <c r="E15" s="1">
        <v>41391</v>
      </c>
      <c r="F15" s="1">
        <v>22102</v>
      </c>
      <c r="G15" s="1">
        <v>7793</v>
      </c>
      <c r="I15" s="1">
        <v>0</v>
      </c>
      <c r="J15">
        <v>0</v>
      </c>
      <c r="K15" s="1">
        <v>2938584</v>
      </c>
      <c r="L15" s="4">
        <f>K15-N15</f>
        <v>2687587</v>
      </c>
      <c r="M15" s="4">
        <f>L15/L14-1</f>
        <v>-8.3527107793842426E-2</v>
      </c>
      <c r="N15">
        <f>(B15+C15+D15+E15+F15+G15+H15+I15+J15)</f>
        <v>250997</v>
      </c>
      <c r="O15" s="2">
        <f>N15/N14-1</f>
        <v>0.33678985518824467</v>
      </c>
      <c r="P15" s="3"/>
      <c r="Q15" s="2"/>
    </row>
    <row r="16" spans="1:17" x14ac:dyDescent="0.35">
      <c r="A16" s="5">
        <v>44621</v>
      </c>
      <c r="B16" s="1">
        <v>60231</v>
      </c>
      <c r="C16" s="1">
        <v>105673</v>
      </c>
      <c r="D16" s="1">
        <v>11501</v>
      </c>
      <c r="E16" s="1">
        <v>13210</v>
      </c>
      <c r="F16" s="1">
        <v>33010</v>
      </c>
      <c r="G16" s="1">
        <v>11102</v>
      </c>
      <c r="I16" s="1">
        <v>0</v>
      </c>
      <c r="K16" s="1">
        <v>3340203</v>
      </c>
      <c r="L16" s="4">
        <f>K16-N16</f>
        <v>3105476</v>
      </c>
      <c r="M16" s="4">
        <f>L16/L15-1</f>
        <v>0.15548854790561206</v>
      </c>
      <c r="N16">
        <f>(B16+C16+D16+E16+F16+G16+H16+I16+J16)</f>
        <v>234727</v>
      </c>
      <c r="O16" s="2">
        <f>N16/N15-1</f>
        <v>-6.4821491890341365E-2</v>
      </c>
      <c r="P16" s="3">
        <v>224.85</v>
      </c>
      <c r="Q16" s="2"/>
    </row>
    <row r="17" spans="1:17" x14ac:dyDescent="0.35">
      <c r="A17" s="5">
        <v>44652</v>
      </c>
      <c r="B17" s="1">
        <v>55321</v>
      </c>
      <c r="C17" s="1">
        <v>90129</v>
      </c>
      <c r="D17" s="1">
        <v>9505</v>
      </c>
      <c r="E17" s="1">
        <v>35412</v>
      </c>
      <c r="F17" s="1">
        <v>22120</v>
      </c>
      <c r="G17" s="1">
        <v>0</v>
      </c>
      <c r="I17" s="1">
        <v>0</v>
      </c>
      <c r="K17" s="1">
        <v>3400329</v>
      </c>
      <c r="L17" s="4">
        <f>K17-N17</f>
        <v>3187842</v>
      </c>
      <c r="M17" s="4">
        <f>L17/L16-1</f>
        <v>2.6522826130358057E-2</v>
      </c>
      <c r="N17">
        <f>(B17+C17+D17+E17+F17+G17+H17+I17+J17)</f>
        <v>212487</v>
      </c>
      <c r="O17" s="2">
        <f>N17/N16-1</f>
        <v>-9.4748367252169508E-2</v>
      </c>
      <c r="P17" s="3"/>
      <c r="Q17" s="2"/>
    </row>
    <row r="18" spans="1:17" x14ac:dyDescent="0.35">
      <c r="A18" s="5">
        <v>44682</v>
      </c>
      <c r="B18" s="1">
        <v>50992</v>
      </c>
      <c r="C18" s="1">
        <v>80128</v>
      </c>
      <c r="D18" s="1">
        <v>0</v>
      </c>
      <c r="E18" s="1">
        <v>28741</v>
      </c>
      <c r="F18" s="1">
        <v>8939</v>
      </c>
      <c r="G18" s="1">
        <v>3918</v>
      </c>
      <c r="I18" s="1">
        <v>0</v>
      </c>
      <c r="J18" s="1">
        <v>0</v>
      </c>
      <c r="K18" s="1">
        <v>2929203</v>
      </c>
      <c r="L18" s="4">
        <f>K18-N18</f>
        <v>2756485</v>
      </c>
      <c r="M18" s="4">
        <f>L18/L17-1</f>
        <v>-0.13531316796754667</v>
      </c>
      <c r="N18">
        <f>(B18+C18+D18+E18+F18+G18+H18+I18+J18)</f>
        <v>172718</v>
      </c>
      <c r="O18" s="2">
        <f>N18/N17-1</f>
        <v>-0.18715968506308622</v>
      </c>
      <c r="P18" s="3">
        <v>218.6</v>
      </c>
      <c r="Q18" s="2"/>
    </row>
    <row r="19" spans="1:17" x14ac:dyDescent="0.35">
      <c r="A19" s="5">
        <v>44713</v>
      </c>
      <c r="B19" s="1">
        <v>90123</v>
      </c>
      <c r="C19" s="1">
        <v>43998</v>
      </c>
      <c r="D19" s="1">
        <v>12010</v>
      </c>
      <c r="E19" s="1">
        <v>55201</v>
      </c>
      <c r="F19" s="1">
        <v>43102</v>
      </c>
      <c r="G19" s="1">
        <v>200</v>
      </c>
      <c r="I19" s="1">
        <v>0</v>
      </c>
      <c r="K19" s="1">
        <v>2430391</v>
      </c>
      <c r="L19" s="4">
        <f>K19-N19</f>
        <v>2185757</v>
      </c>
      <c r="M19" s="4">
        <f>L19/L18-1</f>
        <v>-0.20704919489857554</v>
      </c>
      <c r="N19">
        <f>(B19+C19+D19+E19+F19+G19+H19+I19+J19)</f>
        <v>244634</v>
      </c>
      <c r="O19" s="2">
        <f>N19/N18-1</f>
        <v>0.41637814240553972</v>
      </c>
      <c r="P19" s="3"/>
      <c r="Q19" s="2"/>
    </row>
    <row r="20" spans="1:17" x14ac:dyDescent="0.35">
      <c r="A20" s="5">
        <v>44743</v>
      </c>
      <c r="B20" s="1">
        <v>124302</v>
      </c>
      <c r="C20" s="1">
        <v>142222</v>
      </c>
      <c r="D20" s="1">
        <v>11011</v>
      </c>
      <c r="E20" s="1">
        <v>13141</v>
      </c>
      <c r="F20" s="1">
        <v>22190</v>
      </c>
      <c r="G20" s="1">
        <v>249</v>
      </c>
      <c r="I20" s="1">
        <v>18239</v>
      </c>
      <c r="K20" s="1">
        <v>2202930</v>
      </c>
      <c r="L20" s="4">
        <f>K20-N20</f>
        <v>1871576</v>
      </c>
      <c r="M20" s="4">
        <f>L20/L19-1</f>
        <v>-0.14374013213728698</v>
      </c>
      <c r="N20">
        <f>(B20+C20+D20+E20+F20+G20+H20+I20+J20)</f>
        <v>331354</v>
      </c>
      <c r="O20" s="2">
        <f>N20/N19-1</f>
        <v>0.35448874645388617</v>
      </c>
      <c r="P20" s="3">
        <v>220.4</v>
      </c>
      <c r="Q20" s="2"/>
    </row>
    <row r="21" spans="1:17" x14ac:dyDescent="0.35">
      <c r="A21" s="5">
        <v>44774</v>
      </c>
      <c r="B21" s="1">
        <v>134107</v>
      </c>
      <c r="C21" s="1">
        <v>133220</v>
      </c>
      <c r="D21" s="1">
        <v>2030</v>
      </c>
      <c r="E21" s="1">
        <v>18101</v>
      </c>
      <c r="F21" s="1">
        <v>34302</v>
      </c>
      <c r="G21" s="1">
        <v>4503</v>
      </c>
      <c r="I21" s="1">
        <v>10120</v>
      </c>
      <c r="J21" s="1">
        <v>0</v>
      </c>
      <c r="K21" s="1">
        <v>4102102</v>
      </c>
      <c r="L21" s="4">
        <f>K21-N21</f>
        <v>3765719</v>
      </c>
      <c r="M21" s="4">
        <f>L21/L20-1</f>
        <v>1.0120577523969105</v>
      </c>
      <c r="N21">
        <f>(B21+C21+D21+E21+F21+G21+H21+I21+J21)</f>
        <v>336383</v>
      </c>
      <c r="O21" s="2">
        <f>N21/N20-1</f>
        <v>1.5177121748945144E-2</v>
      </c>
      <c r="P21" s="3"/>
      <c r="Q21" s="2"/>
    </row>
    <row r="22" spans="1:17" x14ac:dyDescent="0.35">
      <c r="A22" s="5">
        <v>44805</v>
      </c>
      <c r="B22" s="1">
        <v>167783</v>
      </c>
      <c r="C22" s="1">
        <v>115201</v>
      </c>
      <c r="D22" s="1">
        <v>5772</v>
      </c>
      <c r="E22" s="1">
        <v>35111</v>
      </c>
      <c r="F22" s="1">
        <v>13141</v>
      </c>
      <c r="G22" s="1">
        <v>7102</v>
      </c>
      <c r="I22" s="1">
        <v>870</v>
      </c>
      <c r="K22" s="1">
        <v>4201102</v>
      </c>
      <c r="L22" s="4">
        <f>K22-N22</f>
        <v>3856122</v>
      </c>
      <c r="M22" s="4">
        <f>L22/L21-1</f>
        <v>2.4006836410257915E-2</v>
      </c>
      <c r="N22">
        <f>(B22+C22+D22+E22+F22+G22+H22+I22+J22)</f>
        <v>344980</v>
      </c>
      <c r="O22" s="2">
        <f>N22/N21-1</f>
        <v>2.5557177384112784E-2</v>
      </c>
      <c r="P22" s="3">
        <v>228.1</v>
      </c>
      <c r="Q22" s="2"/>
    </row>
    <row r="23" spans="1:17" x14ac:dyDescent="0.35">
      <c r="A23" s="5">
        <v>44835</v>
      </c>
      <c r="B23" s="1">
        <v>123336</v>
      </c>
      <c r="C23" s="1">
        <v>72120</v>
      </c>
      <c r="D23" s="1">
        <v>2667</v>
      </c>
      <c r="E23" s="1">
        <v>22101</v>
      </c>
      <c r="F23" s="1">
        <v>19910</v>
      </c>
      <c r="G23" s="1">
        <v>11910</v>
      </c>
      <c r="I23" s="1">
        <v>920</v>
      </c>
      <c r="K23" s="1">
        <v>4340102</v>
      </c>
      <c r="L23" s="4">
        <f>K23-N23</f>
        <v>4087138</v>
      </c>
      <c r="M23" s="4">
        <f>L23/L22-1</f>
        <v>5.990889292403101E-2</v>
      </c>
      <c r="N23">
        <f>(B23+C23+D23+E23+F23+G23+H23+I23+J23)</f>
        <v>252964</v>
      </c>
      <c r="O23" s="2">
        <f>N23/N22-1</f>
        <v>-0.26672850600034781</v>
      </c>
      <c r="P23" s="3"/>
      <c r="Q23" s="2"/>
    </row>
    <row r="24" spans="1:17" x14ac:dyDescent="0.35">
      <c r="A24" s="5">
        <v>44866</v>
      </c>
      <c r="B24" s="1">
        <v>65311</v>
      </c>
      <c r="C24" s="1">
        <v>85520</v>
      </c>
      <c r="D24" s="1">
        <v>2988</v>
      </c>
      <c r="E24" s="1">
        <v>20808</v>
      </c>
      <c r="F24" s="1">
        <v>60710</v>
      </c>
      <c r="G24" s="1">
        <v>22201</v>
      </c>
      <c r="H24" s="1">
        <v>0</v>
      </c>
      <c r="I24" s="1">
        <v>0</v>
      </c>
      <c r="K24" s="1">
        <v>4560102</v>
      </c>
      <c r="L24" s="4">
        <f>K24-N24</f>
        <v>4302564</v>
      </c>
      <c r="M24" s="4">
        <f>L24/L23-1</f>
        <v>5.2708276549507271E-2</v>
      </c>
      <c r="N24">
        <f>(B24+C24+D24+E24+F24+G24+H24+I24+J24)</f>
        <v>257538</v>
      </c>
      <c r="O24" s="2">
        <f>N24/N23-1</f>
        <v>1.8081624262740847E-2</v>
      </c>
      <c r="P24" s="3"/>
      <c r="Q24" s="2"/>
    </row>
    <row r="25" spans="1:17" x14ac:dyDescent="0.35">
      <c r="A25" s="5">
        <v>44896</v>
      </c>
      <c r="B25" s="1">
        <v>30942</v>
      </c>
      <c r="C25" s="1">
        <v>90104</v>
      </c>
      <c r="D25" s="1">
        <v>5766</v>
      </c>
      <c r="E25" s="1">
        <v>19550</v>
      </c>
      <c r="F25" s="1">
        <v>29190</v>
      </c>
      <c r="G25" s="1">
        <v>23999</v>
      </c>
      <c r="I25" s="1">
        <v>360</v>
      </c>
      <c r="K25" s="1">
        <v>4681192</v>
      </c>
      <c r="L25" s="4">
        <f>K25-N25</f>
        <v>4481281</v>
      </c>
      <c r="M25" s="4">
        <f>L25/L24-1</f>
        <v>4.1537325185633467E-2</v>
      </c>
      <c r="N25">
        <f>(B25+C25+D25+E25+F25+G25+H25+I25+J25)</f>
        <v>199911</v>
      </c>
      <c r="O25" s="2">
        <f>N25/N24-1</f>
        <v>-0.22376115369382388</v>
      </c>
      <c r="P25" s="3">
        <v>164.05</v>
      </c>
      <c r="Q25" s="2"/>
    </row>
    <row r="26" spans="1:17" x14ac:dyDescent="0.35">
      <c r="A26" s="5">
        <v>44927</v>
      </c>
      <c r="B26" s="1">
        <v>11236</v>
      </c>
      <c r="C26" s="1">
        <v>104796</v>
      </c>
      <c r="D26" s="1">
        <v>1333</v>
      </c>
      <c r="E26" s="1">
        <v>9450</v>
      </c>
      <c r="F26" s="1">
        <v>7614</v>
      </c>
      <c r="G26" s="1">
        <v>23620</v>
      </c>
      <c r="H26" s="1">
        <v>6027</v>
      </c>
      <c r="I26">
        <v>0</v>
      </c>
      <c r="K26" s="1">
        <v>2848202</v>
      </c>
      <c r="L26" s="4">
        <f>K26-N26</f>
        <v>2684126</v>
      </c>
      <c r="M26" s="4">
        <f>L26/L25-1</f>
        <v>-0.40103599841206117</v>
      </c>
      <c r="N26">
        <f>(B26+C26+D26+E26+F26+G26+H26+I26+J26)</f>
        <v>164076</v>
      </c>
      <c r="O26" s="2">
        <f>N26/N25-1</f>
        <v>-0.17925476837192555</v>
      </c>
      <c r="P26" s="3"/>
      <c r="Q26" s="2"/>
    </row>
    <row r="27" spans="1:17" x14ac:dyDescent="0.35">
      <c r="A27" s="5">
        <v>44958</v>
      </c>
      <c r="B27" s="1">
        <v>16140</v>
      </c>
      <c r="C27" s="1">
        <v>121383</v>
      </c>
      <c r="D27" s="1">
        <v>12658</v>
      </c>
      <c r="E27" s="1">
        <v>7081</v>
      </c>
      <c r="F27" s="1">
        <v>22060</v>
      </c>
      <c r="G27" s="1">
        <v>6390</v>
      </c>
      <c r="H27" s="1">
        <v>5280</v>
      </c>
      <c r="I27">
        <v>0</v>
      </c>
      <c r="K27" s="1">
        <v>2435352</v>
      </c>
      <c r="L27" s="4">
        <f>K27-N27</f>
        <v>2244360</v>
      </c>
      <c r="M27" s="4">
        <f>L27/L26-1</f>
        <v>-0.16383955149646479</v>
      </c>
      <c r="N27">
        <f>(B27+C27+D27+E27+F27+G27+H27+I27+J27)</f>
        <v>190992</v>
      </c>
      <c r="O27" s="2">
        <f>N27/N26-1</f>
        <v>0.16404592993490819</v>
      </c>
      <c r="P27" s="3"/>
      <c r="Q27" s="2"/>
    </row>
    <row r="28" spans="1:17" x14ac:dyDescent="0.35">
      <c r="A28" s="5">
        <v>44986</v>
      </c>
      <c r="B28" s="1">
        <v>11257</v>
      </c>
      <c r="C28" s="1">
        <v>101361</v>
      </c>
      <c r="D28" s="1">
        <v>12070</v>
      </c>
      <c r="E28" s="1">
        <v>4546</v>
      </c>
      <c r="F28" s="1">
        <v>23340</v>
      </c>
      <c r="G28" s="1">
        <v>7451</v>
      </c>
      <c r="H28">
        <v>2</v>
      </c>
      <c r="I28">
        <v>0</v>
      </c>
      <c r="K28" s="1">
        <v>3115803</v>
      </c>
      <c r="L28" s="4">
        <f>K28-N28</f>
        <v>2955776</v>
      </c>
      <c r="M28" s="4">
        <f>L28/L27-1</f>
        <v>0.31697945071200695</v>
      </c>
      <c r="N28">
        <f>(B28+C28+D28+E28+F28+G28+H28+I28+J28)</f>
        <v>160027</v>
      </c>
      <c r="O28" s="2">
        <f>N28/N27-1</f>
        <v>-0.16212720951662896</v>
      </c>
      <c r="P28" s="3">
        <v>186.7</v>
      </c>
      <c r="Q28" s="2"/>
    </row>
    <row r="29" spans="1:17" x14ac:dyDescent="0.35">
      <c r="A29" s="5">
        <v>45017</v>
      </c>
      <c r="B29" s="1">
        <v>11165</v>
      </c>
      <c r="C29" s="1">
        <v>109758</v>
      </c>
      <c r="D29">
        <v>0</v>
      </c>
      <c r="E29" s="1">
        <v>3986</v>
      </c>
      <c r="F29" s="1">
        <v>21839</v>
      </c>
      <c r="G29">
        <v>0</v>
      </c>
      <c r="H29">
        <v>0</v>
      </c>
      <c r="I29">
        <v>0</v>
      </c>
      <c r="K29" s="1">
        <v>2754923</v>
      </c>
      <c r="L29" s="4">
        <f>K29-N29</f>
        <v>2608175</v>
      </c>
      <c r="M29" s="4">
        <f>L29/L28-1</f>
        <v>-0.11760058948986662</v>
      </c>
      <c r="N29">
        <f>(B29+C29+D29+E29+F29+G29+H29+I29+J29)</f>
        <v>146748</v>
      </c>
      <c r="O29" s="2">
        <f>N29/N28-1</f>
        <v>-8.297974716766543E-2</v>
      </c>
      <c r="P29" s="3"/>
      <c r="Q29" s="2"/>
    </row>
    <row r="30" spans="1:17" x14ac:dyDescent="0.35">
      <c r="A30" s="5">
        <v>45047</v>
      </c>
      <c r="B30" s="1">
        <v>8180</v>
      </c>
      <c r="C30" s="1">
        <v>103439</v>
      </c>
      <c r="D30" s="1">
        <v>15708</v>
      </c>
      <c r="E30" s="1">
        <v>8706</v>
      </c>
      <c r="F30" s="1">
        <v>200799</v>
      </c>
      <c r="G30" s="1">
        <v>3675</v>
      </c>
      <c r="H30" s="1">
        <v>3233</v>
      </c>
      <c r="I30" s="1">
        <v>3587</v>
      </c>
      <c r="K30" s="1">
        <v>2447948</v>
      </c>
      <c r="L30" s="4">
        <f>K30-N30</f>
        <v>2100621</v>
      </c>
      <c r="M30" s="4">
        <f>L30/L29-1</f>
        <v>-0.19460120582399576</v>
      </c>
      <c r="N30">
        <f>(B30+C30+D30+E30+F30+G30+H30+I30+J30)</f>
        <v>347327</v>
      </c>
      <c r="O30" s="2">
        <f>N30/N29-1</f>
        <v>1.3668261236950419</v>
      </c>
      <c r="P30" s="3">
        <v>190.45</v>
      </c>
      <c r="Q30" s="2"/>
    </row>
    <row r="31" spans="1:17" x14ac:dyDescent="0.35">
      <c r="A31" s="5">
        <v>45078</v>
      </c>
      <c r="B31" s="1">
        <v>35669</v>
      </c>
      <c r="C31" s="1">
        <v>111837</v>
      </c>
      <c r="D31" s="1">
        <v>17724</v>
      </c>
      <c r="E31" s="1">
        <v>10942</v>
      </c>
      <c r="F31" s="1">
        <v>30512</v>
      </c>
      <c r="G31">
        <v>640</v>
      </c>
      <c r="H31" s="1">
        <v>3867</v>
      </c>
      <c r="I31">
        <v>0</v>
      </c>
      <c r="K31" s="1">
        <v>2633913</v>
      </c>
      <c r="L31" s="4">
        <f>K31-N31</f>
        <v>2422722</v>
      </c>
      <c r="M31" s="4">
        <f>L31/L30-1</f>
        <v>0.15333608490060802</v>
      </c>
      <c r="N31">
        <f>(B31+C31+D31+E31+F31+G31+H31+I31+J31)</f>
        <v>211191</v>
      </c>
      <c r="O31" s="2">
        <f>N31/N30-1</f>
        <v>-0.39195340414076651</v>
      </c>
      <c r="P31" s="3"/>
      <c r="Q31" s="2"/>
    </row>
    <row r="32" spans="1:17" x14ac:dyDescent="0.35">
      <c r="A32" s="5">
        <v>45108</v>
      </c>
      <c r="B32" s="1">
        <v>36999</v>
      </c>
      <c r="C32" s="1">
        <v>93344</v>
      </c>
      <c r="D32" s="1">
        <v>20339</v>
      </c>
      <c r="E32" s="1">
        <v>11768</v>
      </c>
      <c r="F32" s="1">
        <v>57207</v>
      </c>
      <c r="G32">
        <v>268</v>
      </c>
      <c r="H32" s="1">
        <v>1971</v>
      </c>
      <c r="I32" s="1">
        <v>1435</v>
      </c>
      <c r="K32" s="1">
        <v>3002292</v>
      </c>
      <c r="L32" s="4">
        <f>K32-N32</f>
        <v>2778961</v>
      </c>
      <c r="M32" s="4">
        <f>L32/L31-1</f>
        <v>0.14704080781864359</v>
      </c>
      <c r="N32">
        <f>(B32+C32+D32+E32+F32+G32+H32+I32+J32)</f>
        <v>223331</v>
      </c>
      <c r="O32" s="2">
        <f>N32/N31-1</f>
        <v>5.7483510187460674E-2</v>
      </c>
      <c r="P32" s="3">
        <v>152.44999999999999</v>
      </c>
      <c r="Q32" s="2"/>
    </row>
    <row r="33" spans="1:17" x14ac:dyDescent="0.35">
      <c r="A33" s="5">
        <v>45139</v>
      </c>
      <c r="B33" s="1">
        <v>79541</v>
      </c>
      <c r="C33" s="1">
        <v>124992</v>
      </c>
      <c r="D33" s="1">
        <v>27443</v>
      </c>
      <c r="E33" s="1">
        <v>17241</v>
      </c>
      <c r="F33" s="1">
        <v>28783</v>
      </c>
      <c r="G33" s="1">
        <v>6728</v>
      </c>
      <c r="H33">
        <v>5</v>
      </c>
      <c r="I33" s="1">
        <v>19246</v>
      </c>
      <c r="K33" s="1">
        <v>3696430</v>
      </c>
      <c r="L33" s="4">
        <f>K33-N33</f>
        <v>3392451</v>
      </c>
      <c r="M33" s="4">
        <f>L33/L32-1</f>
        <v>0.22076236406340355</v>
      </c>
      <c r="N33">
        <f>(B33+C33+D33+E33+F33+G33+H33+I33+J33)</f>
        <v>303979</v>
      </c>
      <c r="O33" s="2">
        <f>N33/N32-1</f>
        <v>0.36111422059633469</v>
      </c>
      <c r="P33" s="3"/>
      <c r="Q33" s="2"/>
    </row>
    <row r="34" spans="1:17" x14ac:dyDescent="0.35">
      <c r="A34" s="5">
        <v>45170</v>
      </c>
      <c r="B34" s="1">
        <v>101974</v>
      </c>
      <c r="C34" s="1">
        <v>124992</v>
      </c>
      <c r="D34" s="1">
        <v>26996</v>
      </c>
      <c r="E34" s="1">
        <v>29083</v>
      </c>
      <c r="F34" s="1">
        <v>46151</v>
      </c>
      <c r="G34">
        <v>439</v>
      </c>
      <c r="H34" s="1">
        <v>12800</v>
      </c>
      <c r="I34" s="1">
        <v>9588</v>
      </c>
      <c r="K34" s="1">
        <v>3341967</v>
      </c>
      <c r="L34" s="4">
        <f>K34-N34</f>
        <v>2989944</v>
      </c>
      <c r="M34" s="4">
        <f>L34/L33-1</f>
        <v>-0.11864784487675728</v>
      </c>
      <c r="N34">
        <f>(B34+C34+D34+E34+F34+G34+H34+I34+J34)</f>
        <v>352023</v>
      </c>
      <c r="O34" s="2">
        <f>N34/N33-1</f>
        <v>0.158050391638896</v>
      </c>
      <c r="P34" s="3">
        <v>167.5</v>
      </c>
      <c r="Q34" s="2"/>
    </row>
    <row r="35" spans="1:17" x14ac:dyDescent="0.35">
      <c r="A35" s="5">
        <v>45200</v>
      </c>
      <c r="B35" s="1">
        <v>81689</v>
      </c>
      <c r="C35" s="1">
        <v>73273</v>
      </c>
      <c r="D35" s="1">
        <v>9393</v>
      </c>
      <c r="E35" s="1">
        <v>21239</v>
      </c>
      <c r="F35" s="1">
        <v>66156</v>
      </c>
      <c r="G35" s="1">
        <v>28332</v>
      </c>
      <c r="H35">
        <v>433</v>
      </c>
      <c r="I35" s="1">
        <v>1755</v>
      </c>
      <c r="K35" s="1">
        <v>4413423</v>
      </c>
      <c r="L35" s="4">
        <f>K35-N35</f>
        <v>4131153</v>
      </c>
      <c r="M35" s="4">
        <f>L35/L34-1</f>
        <v>0.38168239940279824</v>
      </c>
      <c r="N35">
        <f>(B35+C35+D35+E35+F35+G35+H35+I35+J35)</f>
        <v>282270</v>
      </c>
      <c r="O35" s="2">
        <f>N35/N34-1</f>
        <v>-0.19814898458339369</v>
      </c>
      <c r="P35" s="3"/>
      <c r="Q35" s="2"/>
    </row>
    <row r="36" spans="1:17" x14ac:dyDescent="0.35">
      <c r="A36" s="5">
        <v>45231</v>
      </c>
      <c r="B36" s="1">
        <v>67720</v>
      </c>
      <c r="C36" s="1">
        <v>85250</v>
      </c>
      <c r="D36" s="1">
        <v>17250</v>
      </c>
      <c r="E36" s="1">
        <v>24730</v>
      </c>
      <c r="F36" s="1">
        <v>40889</v>
      </c>
      <c r="G36" s="1">
        <v>53742</v>
      </c>
      <c r="H36" s="1">
        <v>1882</v>
      </c>
      <c r="I36">
        <v>920</v>
      </c>
      <c r="K36" s="1">
        <v>4416942</v>
      </c>
      <c r="L36" s="4">
        <f>K36-N36</f>
        <v>4124559</v>
      </c>
      <c r="M36" s="4">
        <f>L36/L35-1</f>
        <v>-1.5961645574492644E-3</v>
      </c>
      <c r="N36">
        <f>(B36+C36+D36+E36+F36+G36+H36+I36+J36)</f>
        <v>292383</v>
      </c>
      <c r="O36" s="2">
        <f>N36/N35-1</f>
        <v>3.5827399298543838E-2</v>
      </c>
      <c r="P36" s="3"/>
      <c r="Q36" s="2"/>
    </row>
    <row r="37" spans="1:17" x14ac:dyDescent="0.35">
      <c r="A37" s="5">
        <v>45261</v>
      </c>
      <c r="B37" s="1">
        <v>154829</v>
      </c>
      <c r="C37" s="1">
        <v>91104</v>
      </c>
      <c r="D37" s="1">
        <v>24858</v>
      </c>
      <c r="E37" s="1">
        <v>21658</v>
      </c>
      <c r="F37" s="1">
        <v>50541</v>
      </c>
      <c r="G37" s="1">
        <v>32092</v>
      </c>
      <c r="H37">
        <v>0</v>
      </c>
      <c r="I37">
        <v>320</v>
      </c>
      <c r="K37" s="1">
        <v>4145298</v>
      </c>
      <c r="L37" s="4">
        <f>K37-N37</f>
        <v>3769896</v>
      </c>
      <c r="M37" s="4">
        <f>L37/L36-1</f>
        <v>-8.5988102000722932E-2</v>
      </c>
      <c r="N37">
        <f>(B37+C37+D37+E37+F37+G37+H37+I37+J37)</f>
        <v>375402</v>
      </c>
      <c r="O37" s="2">
        <f>N37/N36-1</f>
        <v>0.28393921671232603</v>
      </c>
      <c r="P37" s="3">
        <v>209.55</v>
      </c>
      <c r="Q37" s="2"/>
    </row>
    <row r="38" spans="1:17" x14ac:dyDescent="0.35">
      <c r="J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Spillover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Murphy</dc:creator>
  <cp:lastModifiedBy>Harry Murphy</cp:lastModifiedBy>
  <dcterms:created xsi:type="dcterms:W3CDTF">2024-06-17T13:01:55Z</dcterms:created>
  <dcterms:modified xsi:type="dcterms:W3CDTF">2024-06-17T13:04:47Z</dcterms:modified>
</cp:coreProperties>
</file>