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codeName="ThisWorkbook"/>
  <mc:AlternateContent xmlns:mc="http://schemas.openxmlformats.org/markup-compatibility/2006">
    <mc:Choice Requires="x15">
      <x15ac:absPath xmlns:x15ac="http://schemas.microsoft.com/office/spreadsheetml/2010/11/ac" url="/Users/William/Downloads/"/>
    </mc:Choice>
  </mc:AlternateContent>
  <bookViews>
    <workbookView xWindow="0" yWindow="0" windowWidth="28800" windowHeight="18000"/>
  </bookViews>
  <sheets>
    <sheet name="Main Contract" sheetId="7" r:id="rId1"/>
    <sheet name="DATA TAB HIDDEN" sheetId="5" state="hidden" r:id="rId2"/>
    <sheet name=" Module Code and Title Listing" sheetId="9" state="hidden" r:id="rId3"/>
  </sheets>
  <definedNames>
    <definedName name="_xlnm._FilterDatabase" localSheetId="2" hidden="1">' Module Code and Title Listing'!$A$1:$K$100</definedName>
    <definedName name="_xlnm.Print_Area" localSheetId="0">'Main Contract'!$A$1:$N$270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214" i="7" l="1"/>
  <c r="C54" i="7"/>
  <c r="G244" i="7"/>
  <c r="D167" i="7"/>
  <c r="D166" i="7"/>
  <c r="K80" i="7"/>
  <c r="G195" i="7"/>
  <c r="D121" i="7"/>
  <c r="K187" i="7"/>
  <c r="B32" i="7"/>
  <c r="L244" i="7"/>
  <c r="G182" i="7"/>
  <c r="G180" i="7"/>
  <c r="G178" i="7"/>
  <c r="G176" i="7"/>
  <c r="H172" i="7"/>
  <c r="H189" i="7"/>
  <c r="G189" i="7"/>
  <c r="G199" i="7"/>
  <c r="G197" i="7"/>
  <c r="G193" i="7"/>
  <c r="G191" i="7"/>
  <c r="G174" i="7"/>
  <c r="G172" i="7"/>
  <c r="F199" i="7"/>
  <c r="F197" i="7"/>
  <c r="F195" i="7"/>
  <c r="F193" i="7"/>
  <c r="F191" i="7"/>
  <c r="K170" i="7"/>
  <c r="K102" i="7"/>
  <c r="L158" i="7"/>
  <c r="E152" i="7"/>
  <c r="I151" i="7"/>
  <c r="K148" i="7"/>
  <c r="C148" i="7"/>
  <c r="D153" i="7"/>
  <c r="D151" i="7"/>
  <c r="D150" i="7"/>
  <c r="M143" i="7"/>
  <c r="J143" i="7"/>
  <c r="I114" i="7"/>
  <c r="C114" i="7"/>
  <c r="H199" i="7"/>
  <c r="K191" i="7"/>
  <c r="J196" i="7"/>
  <c r="K174" i="7"/>
  <c r="E216" i="7"/>
  <c r="H195" i="7"/>
  <c r="H193" i="7"/>
  <c r="H197" i="7"/>
  <c r="H191" i="7"/>
  <c r="M101" i="7"/>
  <c r="L101" i="7"/>
  <c r="M100" i="7"/>
  <c r="L100" i="7"/>
  <c r="M99" i="7"/>
  <c r="L99" i="7"/>
  <c r="M98" i="7"/>
  <c r="L98" i="7"/>
  <c r="M97" i="7"/>
  <c r="L97" i="7"/>
  <c r="M96" i="7"/>
  <c r="L96" i="7"/>
  <c r="M95" i="7"/>
  <c r="L95" i="7"/>
  <c r="M94" i="7"/>
  <c r="L94" i="7"/>
  <c r="M93" i="7"/>
  <c r="L93" i="7"/>
  <c r="M92" i="7"/>
  <c r="L92" i="7"/>
  <c r="M91" i="7"/>
  <c r="L91" i="7"/>
  <c r="M90" i="7"/>
  <c r="L90" i="7"/>
  <c r="L89" i="7"/>
  <c r="M89" i="7"/>
  <c r="L191" i="7"/>
  <c r="M102" i="7"/>
  <c r="L67" i="7"/>
  <c r="M67" i="7"/>
  <c r="L78" i="7"/>
  <c r="L70" i="7"/>
  <c r="L71" i="7"/>
  <c r="L72" i="7"/>
  <c r="L73" i="7"/>
  <c r="L74" i="7"/>
  <c r="L75" i="7"/>
  <c r="L76" i="7"/>
  <c r="L77" i="7"/>
  <c r="L69" i="7"/>
  <c r="L68" i="7"/>
  <c r="M68" i="7"/>
  <c r="M69" i="7"/>
  <c r="M70" i="7"/>
  <c r="M71" i="7"/>
  <c r="M72" i="7"/>
  <c r="M73" i="7"/>
  <c r="M74" i="7"/>
  <c r="M75" i="7"/>
  <c r="M76" i="7"/>
  <c r="M77" i="7"/>
  <c r="M78" i="7"/>
  <c r="F182" i="7"/>
  <c r="F180" i="7"/>
  <c r="F178" i="7"/>
  <c r="F176" i="7"/>
  <c r="F174" i="7"/>
  <c r="C4" i="5"/>
  <c r="C5" i="5"/>
  <c r="C6" i="5"/>
  <c r="C7" i="5"/>
  <c r="C3" i="5"/>
  <c r="B155" i="7"/>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D158" i="7"/>
  <c r="M79" i="7"/>
  <c r="L79" i="7"/>
  <c r="M80" i="7"/>
  <c r="H180" i="7"/>
  <c r="H176" i="7"/>
  <c r="H178" i="7"/>
  <c r="H182" i="7"/>
  <c r="H174" i="7"/>
  <c r="J179" i="7"/>
  <c r="L174" i="7"/>
</calcChain>
</file>

<file path=xl/comments1.xml><?xml version="1.0" encoding="utf-8"?>
<comments xmlns="http://schemas.openxmlformats.org/spreadsheetml/2006/main">
  <authors>
    <author>Jenny Wright (TSR)</author>
  </authors>
  <commentList>
    <comment ref="B1" authorId="0">
      <text>
        <r>
          <rPr>
            <b/>
            <sz val="9"/>
            <color indexed="81"/>
            <rFont val="Tahoma"/>
            <family val="2"/>
          </rPr>
          <t>Jenny Wright (TSR):</t>
        </r>
        <r>
          <rPr>
            <sz val="9"/>
            <color indexed="81"/>
            <rFont val="Tahoma"/>
            <family val="2"/>
          </rPr>
          <t xml:space="preserve">
evision 09/10/2017</t>
        </r>
      </text>
    </comment>
  </commentList>
</comments>
</file>

<file path=xl/sharedStrings.xml><?xml version="1.0" encoding="utf-8"?>
<sst xmlns="http://schemas.openxmlformats.org/spreadsheetml/2006/main" count="648" uniqueCount="275">
  <si>
    <t>Employee’s signature:</t>
  </si>
  <si>
    <t>Authorising signatory:</t>
  </si>
  <si>
    <t>Date:</t>
  </si>
  <si>
    <t>Personal Details</t>
  </si>
  <si>
    <t>Title</t>
  </si>
  <si>
    <t>Date of Birth</t>
  </si>
  <si>
    <t>Last Name</t>
  </si>
  <si>
    <t>National Insurance Number</t>
  </si>
  <si>
    <t>Nationality</t>
  </si>
  <si>
    <t>First Name (s)</t>
  </si>
  <si>
    <t>Contact Address</t>
  </si>
  <si>
    <t>Personal Email</t>
  </si>
  <si>
    <t>Sponsorship Certificate</t>
  </si>
  <si>
    <t>Entry Clearance/Limited Leave to remain</t>
  </si>
  <si>
    <t>I am currently a student</t>
  </si>
  <si>
    <t>Pension Scheme</t>
  </si>
  <si>
    <t>Do you wish to contribute to the Universities Superannuation Scheme in respect of this contract?</t>
  </si>
  <si>
    <t>School:</t>
  </si>
  <si>
    <t>Post Title</t>
  </si>
  <si>
    <t>Faculty</t>
  </si>
  <si>
    <t>SCI</t>
  </si>
  <si>
    <t>Name</t>
  </si>
  <si>
    <t>Module Code</t>
  </si>
  <si>
    <t>Lectures</t>
  </si>
  <si>
    <t>Human Resources Division Office Use Only</t>
  </si>
  <si>
    <t>Employee Number</t>
  </si>
  <si>
    <t>Any other information:</t>
  </si>
  <si>
    <t>Signature:</t>
  </si>
  <si>
    <t>Please itemise holiday pay on payslips</t>
  </si>
  <si>
    <t>I have read and understood the conditions applicable to this period of short-term employment. In signing below I accept the appointment of Associate Tutor and certify that the information I have given is correct. I have received a copy of this document and the terms and conditions of appointment for associate tutors.</t>
  </si>
  <si>
    <t>Contract Summary for Payroll</t>
  </si>
  <si>
    <t>PAY RATES</t>
  </si>
  <si>
    <t>2017-18</t>
  </si>
  <si>
    <t>Lecturing</t>
  </si>
  <si>
    <t>Seminar/Tutorial</t>
  </si>
  <si>
    <t>Laboratory Demonstration / Course Delivery</t>
  </si>
  <si>
    <t>Marking</t>
  </si>
  <si>
    <t>Teaching Support Activity</t>
  </si>
  <si>
    <t>FACULTY</t>
  </si>
  <si>
    <t>HUM</t>
  </si>
  <si>
    <t>SSF</t>
  </si>
  <si>
    <t xml:space="preserve">Faculty: </t>
  </si>
  <si>
    <t>Yes/no box</t>
  </si>
  <si>
    <t xml:space="preserve">YES  </t>
  </si>
  <si>
    <t>NO</t>
  </si>
  <si>
    <t>(Please click in coloured cell and use drop down list)</t>
  </si>
  <si>
    <t>FMH</t>
  </si>
  <si>
    <t>Contract Start Date</t>
  </si>
  <si>
    <t>Contract End Date</t>
  </si>
  <si>
    <t>First Name</t>
  </si>
  <si>
    <t>Employment Details</t>
  </si>
  <si>
    <t>Employee Acceptance</t>
  </si>
  <si>
    <t xml:space="preserve">If any of the cells above show the word 'ERROR' you may have forgotten to complete something in the 'personal details' section - please go back and review your form. </t>
  </si>
  <si>
    <r>
      <rPr>
        <b/>
        <sz val="10"/>
        <color theme="1"/>
        <rFont val="Arial"/>
        <family val="2"/>
      </rPr>
      <t>Data Protection Act (1998)</t>
    </r>
    <r>
      <rPr>
        <sz val="10"/>
        <color theme="1"/>
        <rFont val="Arial"/>
        <family val="2"/>
      </rPr>
      <t xml:space="preserve"> - If you submit this contract of employment, the University will record and use the information which you provide for the purpose of establishing your personnel record and for compiling Higher Education statistics. The information will not be kept any longer than it is necessary for these purposes. Personal data provided on the Equal Opportunities Monitoring Form will be recorded and used for the purpose of monitoring the University Equal Opportunities Policy and for statistical purposes. By submitting this contract of employment, you are consenting to the recording and use of the information which you supply.</t>
    </r>
  </si>
  <si>
    <t>School Authorisation</t>
  </si>
  <si>
    <r>
      <rPr>
        <b/>
        <sz val="10"/>
        <color theme="1"/>
        <rFont val="Arial"/>
        <family val="2"/>
      </rPr>
      <t>Position held:</t>
    </r>
    <r>
      <rPr>
        <b/>
        <sz val="11"/>
        <color theme="1"/>
        <rFont val="Arial"/>
        <family val="2"/>
      </rPr>
      <t xml:space="preserve">  </t>
    </r>
    <r>
      <rPr>
        <sz val="11"/>
        <color theme="1"/>
        <rFont val="Arial"/>
        <family val="2"/>
      </rPr>
      <t>Head of School   /   Deputy Head of School   /   School Manager</t>
    </r>
    <r>
      <rPr>
        <sz val="9"/>
        <color theme="1"/>
        <rFont val="Arial"/>
        <family val="2"/>
      </rPr>
      <t xml:space="preserve">  (delete as appropriate)</t>
    </r>
  </si>
  <si>
    <t xml:space="preserve">  (dd/mm/yyyy)</t>
  </si>
  <si>
    <t>Lab Demonstrating / Course Delivery</t>
  </si>
  <si>
    <t>Marking of Scripts</t>
  </si>
  <si>
    <t>Seminars &amp; Tutorials</t>
  </si>
  <si>
    <t>2017 / 18</t>
  </si>
  <si>
    <t>Associate Tutor</t>
  </si>
  <si>
    <t>Module Code/Title</t>
  </si>
  <si>
    <t>Total Pay</t>
  </si>
  <si>
    <t>Hourly rate</t>
  </si>
  <si>
    <t>Number of Hours</t>
  </si>
  <si>
    <t>Pay Scale Rate</t>
  </si>
  <si>
    <t xml:space="preserve">Contract of Employment for Associate Tutors </t>
  </si>
  <si>
    <t>Contract Summary</t>
  </si>
  <si>
    <t>Pay Scale</t>
  </si>
  <si>
    <t>Hourly Rate</t>
  </si>
  <si>
    <t>Total Hours</t>
  </si>
  <si>
    <t>(Office Use Only)</t>
  </si>
  <si>
    <t>Sum of the above lines</t>
  </si>
  <si>
    <t>Sum of Total Hours</t>
  </si>
  <si>
    <t>Sum of Total Pay</t>
  </si>
  <si>
    <t>Convening Fee</t>
  </si>
  <si>
    <t>Period</t>
  </si>
  <si>
    <t>Occ.</t>
  </si>
  <si>
    <t>Level</t>
  </si>
  <si>
    <t>Credit</t>
  </si>
  <si>
    <t>Year</t>
  </si>
  <si>
    <t>Actual</t>
  </si>
  <si>
    <t>Details</t>
  </si>
  <si>
    <t>Timetable</t>
  </si>
  <si>
    <t>CMP-3001B</t>
  </si>
  <si>
    <t>INTRODUCTION TO COMPUTING FOR BUSINESS</t>
  </si>
  <si>
    <t>SEM2</t>
  </si>
  <si>
    <t>B</t>
  </si>
  <si>
    <t>2017/8</t>
  </si>
  <si>
    <t>A</t>
  </si>
  <si>
    <t>CMP-3006B</t>
  </si>
  <si>
    <t>FOUNDATIONS OF COMPUTING 2</t>
  </si>
  <si>
    <t>CMP-4002B</t>
  </si>
  <si>
    <t>COMPUTING PRINCIPLES</t>
  </si>
  <si>
    <t>CMP-4004Y</t>
  </si>
  <si>
    <t>MATHEMATICS FOR COMPUTING A</t>
  </si>
  <si>
    <t>YEAR</t>
  </si>
  <si>
    <t>CMP-4005Y</t>
  </si>
  <si>
    <t>MATHEMATICS FOR COMPUTING B</t>
  </si>
  <si>
    <t>CMP-4008Y</t>
  </si>
  <si>
    <t>PROGRAMMING 1</t>
  </si>
  <si>
    <t>CMP-4009B</t>
  </si>
  <si>
    <t>PROGRAMMING FOR APPLICATIONS</t>
  </si>
  <si>
    <t>CMP-4010B</t>
  </si>
  <si>
    <t>DATABASE SYSTEMS</t>
  </si>
  <si>
    <t>CMP-4011B</t>
  </si>
  <si>
    <t>ACTUARIAL SKILLS 1</t>
  </si>
  <si>
    <t>CMP-5001B</t>
  </si>
  <si>
    <t>ACTUARIAL METHODS</t>
  </si>
  <si>
    <t>CMP-5010B</t>
  </si>
  <si>
    <t>GRAPHICS 1</t>
  </si>
  <si>
    <t>CMP-5012B</t>
  </si>
  <si>
    <t>SOFTWARE ENGINEERING 1</t>
  </si>
  <si>
    <t>CMP-5014Y</t>
  </si>
  <si>
    <t>DATA STRUCTURES AND ALGORITHMS</t>
  </si>
  <si>
    <t>CMP-5015Y</t>
  </si>
  <si>
    <t>PROGRAMMING 2</t>
  </si>
  <si>
    <t>CMP-5017B</t>
  </si>
  <si>
    <t>APPLIED STATISTICS A</t>
  </si>
  <si>
    <t>CMP-5019B</t>
  </si>
  <si>
    <t>APPLIED STATISTICS B</t>
  </si>
  <si>
    <t>CMP-5020B</t>
  </si>
  <si>
    <t>PROGRAMMING FOR NON-SPECIALISTS</t>
  </si>
  <si>
    <t>CMP-5022B</t>
  </si>
  <si>
    <t>LEVEL 2 STUDY ABROAD PROGRAMME 4</t>
  </si>
  <si>
    <t>CMP-5024B</t>
  </si>
  <si>
    <t>LEVEL 2 STUDY ABROAD PROGRAMME 5</t>
  </si>
  <si>
    <t>CMP-5026B</t>
  </si>
  <si>
    <t>LEVEL 2 STUDY ABROAD PROGRAMME 6</t>
  </si>
  <si>
    <t>CMP-5031Y</t>
  </si>
  <si>
    <t>CONTINGENCIES AND MODELLING</t>
  </si>
  <si>
    <t>CMP-5035Y</t>
  </si>
  <si>
    <t>CONTINGENCIES AND DIFFERENTIAL EQUATIONS</t>
  </si>
  <si>
    <t>CMP-5037B</t>
  </si>
  <si>
    <t>NETWORKS</t>
  </si>
  <si>
    <t>CMP-5039Y</t>
  </si>
  <si>
    <t>DIFFERENTIAL EQUATIONS AND LINEAR ALEBRA</t>
  </si>
  <si>
    <t>CMP-5040Y</t>
  </si>
  <si>
    <t>FINANCIAL ACCOUNTING FOR ACTUARIES</t>
  </si>
  <si>
    <t>CMP-5041B</t>
  </si>
  <si>
    <t>COMPUTING FUNDAMENTALS</t>
  </si>
  <si>
    <t>CMP-6001B</t>
  </si>
  <si>
    <t>ACTUARIAL MODELS</t>
  </si>
  <si>
    <t>CMP-6002B</t>
  </si>
  <si>
    <t>MACHINE LEARNING</t>
  </si>
  <si>
    <t>CMP-6003B</t>
  </si>
  <si>
    <t>SYSTEMS ENGINEERING</t>
  </si>
  <si>
    <t>CMP-6011Y</t>
  </si>
  <si>
    <t>YEAR IN INDUSTRY</t>
  </si>
  <si>
    <t>CMP-6012Y</t>
  </si>
  <si>
    <t>BUSINESS INFORMATION SYSTEMS PROJECT</t>
  </si>
  <si>
    <t>CMP-6013Y</t>
  </si>
  <si>
    <t>COMPUTING PROJECT</t>
  </si>
  <si>
    <t>CMP-6014Y</t>
  </si>
  <si>
    <t>INDUSTRIAL PROJECT REPORT</t>
  </si>
  <si>
    <t>CMP-6016B</t>
  </si>
  <si>
    <t>LEVEL 3 STUDY ABROAD PROGRAMME 4</t>
  </si>
  <si>
    <t>CMP-6018B</t>
  </si>
  <si>
    <t>LEVEL 3 STUDY ABROAD PROGRAMME 5</t>
  </si>
  <si>
    <t>CMP-6020B</t>
  </si>
  <si>
    <t>LEVEL 3 STUDY ABROAD PROGRAMME 6</t>
  </si>
  <si>
    <t>CMP-6022B</t>
  </si>
  <si>
    <t>DIRECTED STUDY 2</t>
  </si>
  <si>
    <t>CMP-6024B</t>
  </si>
  <si>
    <t>EMBEDDED SYSTEMS</t>
  </si>
  <si>
    <t>CMP-6028Y</t>
  </si>
  <si>
    <t>STATISTICS PROJECT</t>
  </si>
  <si>
    <t>CMP-6029Y</t>
  </si>
  <si>
    <t>ACTUARIAL SKILLS 2</t>
  </si>
  <si>
    <t>CMP-6032B</t>
  </si>
  <si>
    <t>FURTHER FINANCIAL MATHEMATICS</t>
  </si>
  <si>
    <t>CMP-6034B</t>
  </si>
  <si>
    <t>ALGORITHMS FOR BIOINFORMATICS</t>
  </si>
  <si>
    <t>CMP-6035B</t>
  </si>
  <si>
    <t>COMPUTER VISION</t>
  </si>
  <si>
    <t>CMP-6037B</t>
  </si>
  <si>
    <t>FURTHER CONTINGENCIES</t>
  </si>
  <si>
    <t>CMP-6041Y</t>
  </si>
  <si>
    <t>ACTUARIAL METHODS AND MODELS</t>
  </si>
  <si>
    <t>CMP-6042B</t>
  </si>
  <si>
    <t>CMP-7002Y</t>
  </si>
  <si>
    <t>DIRECTED STUDY</t>
  </si>
  <si>
    <t>CMP-7004B</t>
  </si>
  <si>
    <t>SYSTEMS ENGINEERING ISSUES</t>
  </si>
  <si>
    <t>CMP-7008B</t>
  </si>
  <si>
    <t>APPLIED STATISTICS</t>
  </si>
  <si>
    <t>CMP-7010B</t>
  </si>
  <si>
    <t>DISTRIBUTED COMPUTING</t>
  </si>
  <si>
    <t>CMP-7014B</t>
  </si>
  <si>
    <t>COMPUTER GAMES LABORATORY</t>
  </si>
  <si>
    <t>CMP-7017Y</t>
  </si>
  <si>
    <t>MMATH PROJECT</t>
  </si>
  <si>
    <t>CMP-7021X</t>
  </si>
  <si>
    <t>RESEARCH DISSERTATION</t>
  </si>
  <si>
    <t>CMP-7022B</t>
  </si>
  <si>
    <t>INFORMATION VISUALISATION</t>
  </si>
  <si>
    <t>CMP-7023B</t>
  </si>
  <si>
    <t>DATA MINING</t>
  </si>
  <si>
    <t>CMP-7024Y</t>
  </si>
  <si>
    <t>MCOMP PROJECT</t>
  </si>
  <si>
    <t>CMP-7026B</t>
  </si>
  <si>
    <t>CMP-7027X</t>
  </si>
  <si>
    <t>DISSERTATION</t>
  </si>
  <si>
    <t>CMP-7029B</t>
  </si>
  <si>
    <t>MODERN EMBEDDED TECHNOLOGY</t>
  </si>
  <si>
    <t>CMP-7030Y</t>
  </si>
  <si>
    <t>RESEARCH TECHNIQUES (RESEARCH METHODS)</t>
  </si>
  <si>
    <t>CMP-7031B</t>
  </si>
  <si>
    <t>CMPC5001S</t>
  </si>
  <si>
    <t>NEXT GENERATION: DIGITAL ANIMATION</t>
  </si>
  <si>
    <t>SEM3</t>
  </si>
  <si>
    <t>C</t>
  </si>
  <si>
    <t>Back</t>
  </si>
  <si>
    <t>Module Code and Title</t>
  </si>
  <si>
    <r>
      <t>Convening Fee</t>
    </r>
    <r>
      <rPr>
        <sz val="12"/>
        <rFont val="Arial"/>
        <family val="2"/>
      </rPr>
      <t xml:space="preserve"> (if applicable)</t>
    </r>
  </si>
  <si>
    <t xml:space="preserve"> £</t>
  </si>
  <si>
    <t>Previous employer details:</t>
  </si>
  <si>
    <t>Current employer details:</t>
  </si>
  <si>
    <t>Addition</t>
  </si>
  <si>
    <t>Reduction</t>
  </si>
  <si>
    <t>Manual Entry</t>
  </si>
  <si>
    <r>
      <rPr>
        <b/>
        <sz val="14"/>
        <color theme="1"/>
        <rFont val="Arial"/>
        <family val="2"/>
      </rPr>
      <t xml:space="preserve">Position held:  </t>
    </r>
    <r>
      <rPr>
        <sz val="14"/>
        <color theme="1"/>
        <rFont val="Arial"/>
        <family val="2"/>
      </rPr>
      <t>Head of School   /   Deputy Head of School   /   School Manager  (delete as appropriate)</t>
    </r>
  </si>
  <si>
    <t>Details of hours / dates</t>
  </si>
  <si>
    <t>Chargecode</t>
  </si>
  <si>
    <r>
      <t xml:space="preserve">Your payslips will be available electronically via MyView on the UEA Portal: </t>
    </r>
    <r>
      <rPr>
        <u/>
        <sz val="14"/>
        <color rgb="FF0000FF"/>
        <rFont val="Arial"/>
        <family val="2"/>
      </rPr>
      <t>https://myview.uea.ac.uk/dashboard/</t>
    </r>
    <r>
      <rPr>
        <sz val="14"/>
        <color theme="1"/>
        <rFont val="Arial"/>
        <family val="2"/>
      </rPr>
      <t>.</t>
    </r>
  </si>
  <si>
    <t>Have you been paid by UEA before?</t>
  </si>
  <si>
    <t>School</t>
  </si>
  <si>
    <t>Contact Telephone Number</t>
  </si>
  <si>
    <t>Contracted Work - First chargecode</t>
  </si>
  <si>
    <t>Contracted Work - Second chargecode</t>
  </si>
  <si>
    <t>Contact telephone number</t>
  </si>
  <si>
    <t>Start date</t>
  </si>
  <si>
    <t>End Date</t>
  </si>
  <si>
    <t>This information will be used
for payment purposes.</t>
  </si>
  <si>
    <t>First Chargecode</t>
  </si>
  <si>
    <t>Second Chargecode</t>
  </si>
  <si>
    <t>Bank/Building Society Details</t>
  </si>
  <si>
    <t>Name of Bank/Building Society</t>
  </si>
  <si>
    <t>Address (including post code)</t>
  </si>
  <si>
    <t>Name of account holder(s)</t>
  </si>
  <si>
    <t>Bank/Building Society Account Number</t>
  </si>
  <si>
    <t>Roll Number</t>
  </si>
  <si>
    <t>Branch Sort Code</t>
  </si>
  <si>
    <t>Please complete ALL sections above. In case of query telephone: Finance Division, +44 (0)1603 592678 / 592677.</t>
  </si>
  <si>
    <r>
      <t>This contract offers you a period of temporary employment which, by signing below, you agree to accept. The details of the appointment are as set out below; other conditions relating to your employment have been explained and provided in the statement of main particulars of temporary employment.</t>
    </r>
    <r>
      <rPr>
        <b/>
        <sz val="12"/>
        <color theme="1"/>
        <rFont val="Arial"/>
        <family val="2"/>
      </rPr>
      <t xml:space="preserve"> Please ensure that you complete all sections of this form and your Bank/Building Society details and starter checklist (attached), together with the Equal Opportunities form, and provide evidence of your entitlement to work in the UK prior to commencing employment.</t>
    </r>
    <r>
      <rPr>
        <b/>
        <sz val="12"/>
        <color rgb="FFFF0000"/>
        <rFont val="Arial"/>
        <family val="2"/>
      </rPr>
      <t xml:space="preserve"> </t>
    </r>
    <r>
      <rPr>
        <sz val="12"/>
        <rFont val="Arial"/>
        <family val="2"/>
      </rPr>
      <t>As soon as possible on your first day of work you must give any statement of income tax to the Payroll &amp; Pensions office.</t>
    </r>
    <r>
      <rPr>
        <sz val="12"/>
        <color theme="1"/>
        <rFont val="Arial"/>
        <family val="2"/>
      </rPr>
      <t xml:space="preserve">
</t>
    </r>
  </si>
  <si>
    <t>I confirm that the summary above matches the work offered to me on the Contract of Employment. I understand that this will be paid pro-rata over the length of the contract on the published payroll dates.  I hereby authorize you to remit to the aforementioned Bank/Building Society, for the credit of my account, all amounts due to me from time to time in respect of salary/expenses.</t>
  </si>
  <si>
    <t>Employee Confirmation and Authorisation of Payroll Summary Form</t>
  </si>
  <si>
    <t>School / Faculty</t>
  </si>
  <si>
    <t>(Please complete if applicable)</t>
  </si>
  <si>
    <t>HR Tracking Number</t>
  </si>
  <si>
    <t>Print Name:</t>
  </si>
  <si>
    <t>No more than 20 hours work during semester in accordance with visa restrictions.</t>
  </si>
  <si>
    <t>Do not pay beyond:</t>
  </si>
  <si>
    <t>due to visa expiry.</t>
  </si>
  <si>
    <t>Number of hours</t>
  </si>
  <si>
    <r>
      <t>IMPORTANT</t>
    </r>
    <r>
      <rPr>
        <b/>
        <sz val="12"/>
        <color theme="1"/>
        <rFont val="Arial"/>
        <family val="2"/>
      </rPr>
      <t>: PLEASE NOTE THE INFORMATION REGARDING PENSIONS AUTO-ENROLMENT</t>
    </r>
  </si>
  <si>
    <r>
      <t xml:space="preserve">If you are a member of the Universities Superannuation Scheme this contract will automatically be included in your pension contributions. If you would prefer for this contract </t>
    </r>
    <r>
      <rPr>
        <b/>
        <sz val="14"/>
        <color theme="1"/>
        <rFont val="Arial"/>
        <family val="2"/>
      </rPr>
      <t>NOT</t>
    </r>
    <r>
      <rPr>
        <sz val="14"/>
        <color theme="1"/>
        <rFont val="Arial"/>
        <family val="2"/>
      </rPr>
      <t xml:space="preserve"> to be included, pleas</t>
    </r>
    <r>
      <rPr>
        <sz val="14"/>
        <rFont val="Arial"/>
        <family val="2"/>
      </rPr>
      <t>e check this box</t>
    </r>
    <r>
      <rPr>
        <sz val="14"/>
        <color theme="1"/>
        <rFont val="Arial"/>
        <family val="2"/>
      </rPr>
      <t xml:space="preserve"> </t>
    </r>
  </si>
  <si>
    <t>William</t>
  </si>
  <si>
    <t>Muter</t>
  </si>
  <si>
    <t>CMP</t>
  </si>
  <si>
    <t>CMP-4010B DATABASE SYSTEMS</t>
  </si>
  <si>
    <t>one seminar per week, weeks 2-5, 7-11</t>
  </si>
  <si>
    <t>Any other information:  Hours to be paid pro rata from February to June 2018</t>
  </si>
  <si>
    <t>Mr</t>
  </si>
  <si>
    <t>British</t>
  </si>
  <si>
    <t>4 Greenways, Norwich, Norfolk, NR4 6HE</t>
  </si>
  <si>
    <t>harry.muter95@gmailcom</t>
  </si>
  <si>
    <t>PA 34 94 08 A</t>
  </si>
  <si>
    <t>07794668765</t>
  </si>
  <si>
    <t>Barclay Bank</t>
  </si>
  <si>
    <t>5- 7 Red Lion Street, Norwich, Norfolk, NR1 3QH</t>
  </si>
  <si>
    <t>20-62-57</t>
  </si>
  <si>
    <t>Mr H W Muter</t>
  </si>
  <si>
    <t>CMP10AT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</si>
</sst>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quot;£&quot;* #,##0.00_-;_-&quot;£&quot;* &quot;-&quot;??_-;_-@_-"/>
    <numFmt numFmtId="165" formatCode="&quot;£&quot;#,##0.00"/>
    <numFmt numFmtId="166" formatCode="_-[$£-809]* #,##0.00_-;\-[$£-809]* #,##0.00_-;_-[$£-809]* &quot;-&quot;??_-;_-@_-"/>
    <numFmt numFmtId="167" formatCode="dd\-mmm\-yyyy"/>
  </numFmts>
  <fonts count="44" x14ac:knownFonts="1">
    <font>
      <sz val="11"/>
      <color theme="1"/>
      <name val="Calibri"/>
      <family val="2"/>
      <scheme val="minor"/>
    </font>
    <font>
      <b/>
      <sz val="12"/>
      <color rgb="FF0000FF"/>
      <name val="Arial"/>
      <family val="2"/>
    </font>
    <font>
      <sz val="10"/>
      <color theme="1"/>
      <name val="Arial"/>
      <family val="2"/>
    </font>
    <font>
      <b/>
      <sz val="10"/>
      <color theme="1"/>
      <name val="Arial"/>
      <family val="2"/>
    </font>
    <font>
      <b/>
      <u/>
      <sz val="12"/>
      <color theme="1"/>
      <name val="Arial"/>
      <family val="2"/>
    </font>
    <font>
      <b/>
      <sz val="12"/>
      <color theme="1"/>
      <name val="Arial"/>
      <family val="2"/>
    </font>
    <font>
      <b/>
      <sz val="12"/>
      <name val="Arial"/>
      <family val="2"/>
    </font>
    <font>
      <b/>
      <sz val="14"/>
      <color theme="1"/>
      <name val="Arial"/>
      <family val="2"/>
    </font>
    <font>
      <sz val="11"/>
      <color theme="1"/>
      <name val="Arial"/>
      <family val="2"/>
    </font>
    <font>
      <b/>
      <sz val="11"/>
      <color theme="1"/>
      <name val="Arial"/>
      <family val="2"/>
    </font>
    <font>
      <sz val="12"/>
      <color theme="1"/>
      <name val="Arial"/>
      <family val="2"/>
    </font>
    <font>
      <b/>
      <sz val="16"/>
      <color theme="1"/>
      <name val="Arial"/>
      <family val="2"/>
    </font>
    <font>
      <b/>
      <sz val="14"/>
      <color rgb="FF0000FF"/>
      <name val="Arial"/>
      <family val="2"/>
    </font>
    <font>
      <sz val="11"/>
      <color theme="1"/>
      <name val="Calibri"/>
      <family val="2"/>
      <scheme val="minor"/>
    </font>
    <font>
      <sz val="12"/>
      <name val="Arial"/>
      <family val="2"/>
    </font>
    <font>
      <sz val="14"/>
      <color rgb="FFFF0000"/>
      <name val="Calibri"/>
      <family val="2"/>
      <scheme val="minor"/>
    </font>
    <font>
      <b/>
      <sz val="14"/>
      <color theme="1"/>
      <name val="Calibri"/>
      <family val="2"/>
      <scheme val="minor"/>
    </font>
    <font>
      <b/>
      <sz val="14"/>
      <color rgb="FFFF0000"/>
      <name val="Calibri"/>
      <family val="2"/>
      <scheme val="minor"/>
    </font>
    <font>
      <b/>
      <sz val="18"/>
      <color theme="1"/>
      <name val="Arial"/>
      <family val="2"/>
    </font>
    <font>
      <sz val="9"/>
      <color theme="1"/>
      <name val="Arial"/>
      <family val="2"/>
    </font>
    <font>
      <sz val="11"/>
      <name val="Arial"/>
      <family val="2"/>
    </font>
    <font>
      <sz val="11"/>
      <color rgb="FF0000FF"/>
      <name val="Arial"/>
      <family val="2"/>
    </font>
    <font>
      <b/>
      <sz val="16"/>
      <color rgb="FF0000FF"/>
      <name val="Arial"/>
      <family val="2"/>
    </font>
    <font>
      <b/>
      <sz val="11"/>
      <color rgb="FF0000FF"/>
      <name val="Arial"/>
      <family val="2"/>
    </font>
    <font>
      <b/>
      <sz val="11"/>
      <name val="Arial"/>
      <family val="2"/>
    </font>
    <font>
      <sz val="9"/>
      <name val="Arial"/>
      <family val="2"/>
    </font>
    <font>
      <b/>
      <sz val="12"/>
      <color rgb="FFFF0000"/>
      <name val="Arial"/>
      <family val="2"/>
    </font>
    <font>
      <i/>
      <sz val="12"/>
      <color theme="1"/>
      <name val="Arial"/>
      <family val="2"/>
    </font>
    <font>
      <sz val="12"/>
      <color rgb="FFC00000"/>
      <name val="Arial"/>
      <family val="2"/>
    </font>
    <font>
      <b/>
      <sz val="11"/>
      <color rgb="FF666666"/>
      <name val="Arial"/>
      <family val="2"/>
    </font>
    <font>
      <sz val="11"/>
      <color rgb="FF666666"/>
      <name val="Arial"/>
      <family val="2"/>
    </font>
    <font>
      <u/>
      <sz val="11"/>
      <color theme="10"/>
      <name val="Calibri"/>
      <family val="2"/>
      <scheme val="minor"/>
    </font>
    <font>
      <b/>
      <sz val="9"/>
      <color indexed="81"/>
      <name val="Tahoma"/>
      <family val="2"/>
    </font>
    <font>
      <sz val="9"/>
      <color indexed="81"/>
      <name val="Tahoma"/>
      <family val="2"/>
    </font>
    <font>
      <sz val="9"/>
      <color rgb="FF666666"/>
      <name val="Arial"/>
      <family val="2"/>
    </font>
    <font>
      <sz val="14"/>
      <color theme="1"/>
      <name val="Arial"/>
      <family val="2"/>
    </font>
    <font>
      <b/>
      <sz val="14"/>
      <color rgb="FFFF0000"/>
      <name val="Arial"/>
      <family val="2"/>
    </font>
    <font>
      <sz val="14"/>
      <name val="Arial"/>
      <family val="2"/>
    </font>
    <font>
      <u/>
      <sz val="14"/>
      <color rgb="FF0000FF"/>
      <name val="Arial"/>
      <family val="2"/>
    </font>
    <font>
      <b/>
      <sz val="14"/>
      <name val="Arial"/>
      <family val="2"/>
    </font>
    <font>
      <b/>
      <sz val="11"/>
      <color rgb="FFFF0000"/>
      <name val="Arial"/>
      <family val="2"/>
    </font>
    <font>
      <sz val="16"/>
      <color theme="1"/>
      <name val="Arial"/>
      <family val="2"/>
    </font>
    <font>
      <sz val="14"/>
      <color theme="1"/>
      <name val="Calibri"/>
      <family val="2"/>
      <scheme val="minor"/>
    </font>
    <font>
      <sz val="22"/>
      <color theme="1"/>
      <name val="Arial"/>
      <family val="2"/>
    </font>
  </fonts>
  <fills count="8">
    <fill>
      <patternFill patternType="none"/>
    </fill>
    <fill>
      <patternFill patternType="gray125"/>
    </fill>
    <fill>
      <patternFill patternType="solid">
        <fgColor rgb="FFBFBFBF"/>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EBEBEB"/>
        <bgColor indexed="64"/>
      </patternFill>
    </fill>
    <fill>
      <patternFill patternType="solid">
        <fgColor rgb="FFFFFFFF"/>
        <bgColor indexed="64"/>
      </patternFill>
    </fill>
    <fill>
      <patternFill patternType="solid">
        <fgColor theme="0"/>
        <bgColor indexed="64"/>
      </patternFill>
    </fill>
  </fills>
  <borders count="5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theme="9" tint="-0.499984740745262"/>
      </right>
      <top/>
      <bottom/>
      <diagonal/>
    </border>
    <border>
      <left/>
      <right/>
      <top/>
      <bottom style="thin">
        <color theme="9" tint="-0.499984740745262"/>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style="medium">
        <color theme="9" tint="-0.499984740745262"/>
      </top>
      <bottom style="medium">
        <color theme="9" tint="-0.499984740745262"/>
      </bottom>
      <diagonal/>
    </border>
    <border>
      <left/>
      <right style="medium">
        <color theme="9" tint="-0.499984740745262"/>
      </right>
      <top style="medium">
        <color theme="9" tint="-0.499984740745262"/>
      </top>
      <bottom style="medium">
        <color theme="9" tint="-0.499984740745262"/>
      </bottom>
      <diagonal/>
    </border>
    <border>
      <left style="thin">
        <color theme="9" tint="-0.499984740745262"/>
      </left>
      <right/>
      <top style="thin">
        <color theme="9" tint="-0.499984740745262"/>
      </top>
      <bottom/>
      <diagonal/>
    </border>
    <border>
      <left/>
      <right/>
      <top style="thin">
        <color theme="9" tint="-0.499984740745262"/>
      </top>
      <bottom/>
      <diagonal/>
    </border>
    <border>
      <left/>
      <right style="thin">
        <color theme="9" tint="-0.499984740745262"/>
      </right>
      <top style="thin">
        <color theme="9" tint="-0.499984740745262"/>
      </top>
      <bottom/>
      <diagonal/>
    </border>
    <border>
      <left style="thin">
        <color theme="9" tint="-0.499984740745262"/>
      </left>
      <right/>
      <top/>
      <bottom/>
      <diagonal/>
    </border>
    <border>
      <left style="thin">
        <color theme="9" tint="-0.499984740745262"/>
      </left>
      <right/>
      <top/>
      <bottom style="thin">
        <color theme="9" tint="-0.499984740745262"/>
      </bottom>
      <diagonal/>
    </border>
    <border>
      <left/>
      <right style="thin">
        <color theme="9" tint="-0.499984740745262"/>
      </right>
      <top/>
      <bottom style="thin">
        <color theme="9" tint="-0.499984740745262"/>
      </bottom>
      <diagonal/>
    </border>
    <border>
      <left style="thin">
        <color auto="1"/>
      </left>
      <right style="thin">
        <color auto="1"/>
      </right>
      <top/>
      <bottom/>
      <diagonal/>
    </border>
    <border>
      <left style="medium">
        <color rgb="FFCCCCCC"/>
      </left>
      <right style="medium">
        <color rgb="FF08295C"/>
      </right>
      <top style="medium">
        <color rgb="FFCCCCCC"/>
      </top>
      <bottom style="medium">
        <color rgb="FF08295C"/>
      </bottom>
      <diagonal/>
    </border>
    <border>
      <left style="medium">
        <color rgb="FF08295C"/>
      </left>
      <right style="medium">
        <color rgb="FF08295C"/>
      </right>
      <top style="medium">
        <color rgb="FFCCCCCC"/>
      </top>
      <bottom style="medium">
        <color rgb="FF08295C"/>
      </bottom>
      <diagonal/>
    </border>
    <border>
      <left style="medium">
        <color rgb="FF08295C"/>
      </left>
      <right style="medium">
        <color rgb="FFCCCCCC"/>
      </right>
      <top style="medium">
        <color rgb="FFCCCCCC"/>
      </top>
      <bottom style="medium">
        <color rgb="FF08295C"/>
      </bottom>
      <diagonal/>
    </border>
    <border>
      <left style="medium">
        <color rgb="FFCCCCCC"/>
      </left>
      <right style="medium">
        <color rgb="FF08295C"/>
      </right>
      <top style="medium">
        <color rgb="FF08295C"/>
      </top>
      <bottom style="medium">
        <color rgb="FF08295C"/>
      </bottom>
      <diagonal/>
    </border>
    <border>
      <left style="medium">
        <color rgb="FF08295C"/>
      </left>
      <right style="medium">
        <color rgb="FF08295C"/>
      </right>
      <top style="medium">
        <color rgb="FF08295C"/>
      </top>
      <bottom style="medium">
        <color rgb="FF08295C"/>
      </bottom>
      <diagonal/>
    </border>
    <border>
      <left style="medium">
        <color rgb="FF08295C"/>
      </left>
      <right style="medium">
        <color rgb="FFCCCCCC"/>
      </right>
      <top style="medium">
        <color rgb="FF08295C"/>
      </top>
      <bottom style="medium">
        <color rgb="FF08295C"/>
      </bottom>
      <diagonal/>
    </border>
    <border>
      <left style="thin">
        <color auto="1"/>
      </left>
      <right/>
      <top style="medium">
        <color auto="1"/>
      </top>
      <bottom/>
      <diagonal/>
    </border>
    <border>
      <left style="thin">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164" fontId="13" fillId="0" borderId="0" applyFont="0" applyFill="0" applyBorder="0" applyAlignment="0" applyProtection="0"/>
    <xf numFmtId="0" fontId="31" fillId="0" borderId="0" applyNumberFormat="0" applyFill="0" applyBorder="0" applyAlignment="0" applyProtection="0"/>
  </cellStyleXfs>
  <cellXfs count="477">
    <xf numFmtId="0" fontId="0" fillId="0" borderId="0" xfId="0"/>
    <xf numFmtId="0" fontId="8" fillId="0" borderId="0" xfId="0" applyFont="1" applyProtection="1"/>
    <xf numFmtId="0" fontId="1" fillId="0" borderId="0" xfId="0" applyFont="1" applyAlignment="1" applyProtection="1">
      <alignment horizontal="center" vertical="center"/>
    </xf>
    <xf numFmtId="0" fontId="15" fillId="0" borderId="0" xfId="0" applyFont="1"/>
    <xf numFmtId="166" fontId="0" fillId="0" borderId="0" xfId="1" applyNumberFormat="1" applyFont="1"/>
    <xf numFmtId="0" fontId="16" fillId="0" borderId="0" xfId="0" applyFont="1"/>
    <xf numFmtId="0" fontId="17" fillId="0" borderId="0" xfId="0" applyFont="1"/>
    <xf numFmtId="0" fontId="0" fillId="0" borderId="0" xfId="0" applyFont="1"/>
    <xf numFmtId="0" fontId="9" fillId="0" borderId="0" xfId="0" applyFont="1" applyBorder="1" applyAlignment="1" applyProtection="1">
      <alignment horizontal="center"/>
    </xf>
    <xf numFmtId="0" fontId="11" fillId="0" borderId="0" xfId="0" applyFont="1" applyBorder="1" applyAlignment="1" applyProtection="1">
      <alignment horizontal="center" vertical="center"/>
    </xf>
    <xf numFmtId="0" fontId="11" fillId="0" borderId="1" xfId="0" applyFont="1" applyBorder="1" applyAlignment="1" applyProtection="1">
      <alignment horizontal="center" vertical="center"/>
    </xf>
    <xf numFmtId="0" fontId="9" fillId="0" borderId="0" xfId="0" applyFont="1" applyBorder="1" applyProtection="1"/>
    <xf numFmtId="0" fontId="9" fillId="0" borderId="0" xfId="0" applyFont="1" applyFill="1" applyBorder="1" applyAlignment="1" applyProtection="1">
      <alignment vertical="center" wrapText="1"/>
    </xf>
    <xf numFmtId="0" fontId="8" fillId="0" borderId="0" xfId="0" applyFont="1" applyFill="1" applyProtection="1"/>
    <xf numFmtId="0" fontId="1" fillId="0" borderId="1" xfId="0" applyFont="1" applyBorder="1" applyAlignment="1" applyProtection="1">
      <alignment horizontal="center" vertical="center"/>
    </xf>
    <xf numFmtId="0" fontId="8" fillId="0" borderId="1" xfId="0" applyFont="1" applyBorder="1" applyAlignment="1" applyProtection="1">
      <alignment vertical="center"/>
      <protection locked="0"/>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xf>
    <xf numFmtId="0" fontId="5" fillId="0" borderId="0" xfId="0" applyFont="1" applyBorder="1" applyAlignment="1" applyProtection="1">
      <alignment vertical="center"/>
    </xf>
    <xf numFmtId="0" fontId="6" fillId="0" borderId="3" xfId="0" applyFont="1" applyBorder="1" applyAlignment="1" applyProtection="1">
      <alignment horizontal="center" vertical="center"/>
    </xf>
    <xf numFmtId="0" fontId="6" fillId="0" borderId="6" xfId="0" applyFont="1" applyBorder="1" applyAlignment="1" applyProtection="1">
      <alignment horizontal="center" vertical="center"/>
    </xf>
    <xf numFmtId="0" fontId="9" fillId="0" borderId="6" xfId="0" applyFont="1" applyBorder="1" applyAlignment="1" applyProtection="1">
      <alignment horizontal="center" vertical="center"/>
    </xf>
    <xf numFmtId="0" fontId="20" fillId="0" borderId="0" xfId="0" applyFont="1" applyProtection="1"/>
    <xf numFmtId="0" fontId="24" fillId="0" borderId="0" xfId="0" applyFont="1" applyProtection="1"/>
    <xf numFmtId="0" fontId="14" fillId="0" borderId="0" xfId="0" applyFont="1" applyBorder="1" applyAlignment="1" applyProtection="1">
      <alignment horizontal="center" vertical="center"/>
    </xf>
    <xf numFmtId="0" fontId="14" fillId="0" borderId="0" xfId="0" applyFont="1" applyAlignment="1" applyProtection="1">
      <alignment horizontal="center" vertical="center"/>
    </xf>
    <xf numFmtId="0" fontId="9" fillId="0" borderId="11" xfId="0" applyFont="1" applyBorder="1" applyAlignment="1" applyProtection="1">
      <alignment horizontal="center"/>
    </xf>
    <xf numFmtId="0" fontId="20" fillId="0" borderId="0" xfId="0" applyFont="1" applyFill="1" applyProtection="1"/>
    <xf numFmtId="0" fontId="10" fillId="0" borderId="0" xfId="0" applyFont="1" applyProtection="1"/>
    <xf numFmtId="0" fontId="4" fillId="0" borderId="0"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wrapText="1"/>
    </xf>
    <xf numFmtId="0" fontId="9" fillId="0" borderId="0" xfId="0" applyFont="1" applyFill="1" applyAlignment="1" applyProtection="1">
      <alignment horizontal="left"/>
    </xf>
    <xf numFmtId="0" fontId="5" fillId="0" borderId="0" xfId="0" applyFont="1" applyFill="1" applyBorder="1" applyAlignment="1" applyProtection="1">
      <alignment horizontal="left" vertical="center" wrapText="1"/>
    </xf>
    <xf numFmtId="0" fontId="8" fillId="0" borderId="0" xfId="0" applyFont="1" applyBorder="1" applyAlignment="1" applyProtection="1">
      <alignment horizontal="center"/>
    </xf>
    <xf numFmtId="166" fontId="20" fillId="0" borderId="0" xfId="0" applyNumberFormat="1" applyFont="1" applyFill="1" applyBorder="1" applyProtection="1"/>
    <xf numFmtId="0" fontId="10" fillId="0" borderId="1" xfId="0" applyFont="1" applyBorder="1" applyAlignment="1" applyProtection="1">
      <alignment horizontal="center" vertical="center"/>
      <protection locked="0"/>
    </xf>
    <xf numFmtId="49" fontId="10" fillId="0" borderId="1" xfId="0" applyNumberFormat="1" applyFont="1" applyBorder="1" applyAlignment="1" applyProtection="1">
      <alignment horizontal="center" vertical="center"/>
      <protection locked="0"/>
    </xf>
    <xf numFmtId="0" fontId="10" fillId="0" borderId="1" xfId="0" applyFont="1" applyBorder="1" applyAlignment="1" applyProtection="1">
      <alignment vertical="center"/>
    </xf>
    <xf numFmtId="0" fontId="10" fillId="0" borderId="1" xfId="0" applyFont="1" applyBorder="1" applyAlignment="1" applyProtection="1">
      <alignment vertical="center"/>
      <protection locked="0"/>
    </xf>
    <xf numFmtId="0" fontId="10" fillId="0" borderId="0" xfId="0" applyFont="1" applyAlignment="1" applyProtection="1">
      <alignment vertical="center"/>
    </xf>
    <xf numFmtId="0" fontId="10" fillId="0" borderId="0" xfId="0" applyFont="1" applyAlignment="1" applyProtection="1">
      <alignment horizontal="left" vertical="center"/>
    </xf>
    <xf numFmtId="0" fontId="5" fillId="0" borderId="0" xfId="0" applyFont="1" applyAlignment="1" applyProtection="1">
      <alignment vertical="center"/>
    </xf>
    <xf numFmtId="0" fontId="27" fillId="0" borderId="0" xfId="0" applyFont="1" applyAlignment="1" applyProtection="1">
      <alignment vertical="center"/>
    </xf>
    <xf numFmtId="2" fontId="20" fillId="0" borderId="21" xfId="0" applyNumberFormat="1" applyFont="1" applyBorder="1" applyAlignment="1" applyProtection="1">
      <alignment vertical="center"/>
      <protection locked="0"/>
    </xf>
    <xf numFmtId="166" fontId="20" fillId="0" borderId="21" xfId="0" applyNumberFormat="1" applyFont="1" applyFill="1" applyBorder="1" applyAlignment="1" applyProtection="1">
      <alignment vertical="center"/>
    </xf>
    <xf numFmtId="0" fontId="8" fillId="0" borderId="0" xfId="0" applyFont="1" applyBorder="1" applyAlignment="1" applyProtection="1">
      <alignment horizontal="center" vertical="center"/>
    </xf>
    <xf numFmtId="0" fontId="8" fillId="0" borderId="0" xfId="0" applyFont="1" applyAlignment="1" applyProtection="1">
      <alignment horizontal="center" vertical="center"/>
    </xf>
    <xf numFmtId="0" fontId="12" fillId="0" borderId="0" xfId="0" applyFont="1" applyBorder="1" applyAlignment="1" applyProtection="1">
      <alignment horizontal="left" vertical="center" indent="1"/>
    </xf>
    <xf numFmtId="2" fontId="8" fillId="0" borderId="21" xfId="0" applyNumberFormat="1" applyFont="1" applyFill="1" applyBorder="1" applyAlignment="1" applyProtection="1">
      <alignment horizontal="center" vertical="center" wrapText="1"/>
    </xf>
    <xf numFmtId="165" fontId="8" fillId="0" borderId="21" xfId="0" applyNumberFormat="1" applyFont="1" applyFill="1" applyBorder="1" applyAlignment="1" applyProtection="1">
      <alignment horizontal="center" vertical="center" wrapText="1"/>
    </xf>
    <xf numFmtId="0" fontId="29" fillId="5" borderId="45" xfId="0" applyFont="1" applyFill="1" applyBorder="1" applyAlignment="1">
      <alignment horizontal="left" vertical="top" wrapText="1"/>
    </xf>
    <xf numFmtId="0" fontId="29" fillId="5" borderId="46" xfId="0" applyFont="1" applyFill="1" applyBorder="1" applyAlignment="1">
      <alignment horizontal="left" vertical="top" wrapText="1"/>
    </xf>
    <xf numFmtId="0" fontId="29" fillId="5" borderId="47" xfId="0" applyFont="1" applyFill="1" applyBorder="1" applyAlignment="1">
      <alignment horizontal="left" vertical="top" wrapText="1"/>
    </xf>
    <xf numFmtId="0" fontId="30" fillId="6" borderId="49" xfId="0" applyFont="1" applyFill="1" applyBorder="1" applyAlignment="1">
      <alignment horizontal="left" vertical="top" wrapText="1"/>
    </xf>
    <xf numFmtId="0" fontId="30" fillId="6" borderId="49" xfId="0" applyFont="1" applyFill="1" applyBorder="1" applyAlignment="1">
      <alignment horizontal="right" vertical="top" wrapText="1"/>
    </xf>
    <xf numFmtId="0" fontId="31" fillId="6" borderId="49" xfId="2" applyFill="1" applyBorder="1" applyAlignment="1">
      <alignment horizontal="left" vertical="top" wrapText="1"/>
    </xf>
    <xf numFmtId="0" fontId="31" fillId="6" borderId="50" xfId="2" applyFill="1" applyBorder="1" applyAlignment="1">
      <alignment vertical="top" wrapText="1"/>
    </xf>
    <xf numFmtId="0" fontId="31" fillId="0" borderId="0" xfId="2"/>
    <xf numFmtId="0" fontId="34" fillId="6" borderId="48" xfId="0" applyFont="1" applyFill="1" applyBorder="1" applyAlignment="1">
      <alignment horizontal="left" vertical="top" wrapText="1"/>
    </xf>
    <xf numFmtId="0" fontId="24" fillId="0" borderId="21" xfId="0" applyFont="1" applyBorder="1" applyAlignment="1" applyProtection="1">
      <alignment horizontal="center" vertical="center" wrapText="1"/>
    </xf>
    <xf numFmtId="2" fontId="8" fillId="7" borderId="0" xfId="0" applyNumberFormat="1" applyFont="1" applyFill="1" applyBorder="1" applyAlignment="1" applyProtection="1">
      <alignment horizontal="center" vertical="center" wrapText="1"/>
    </xf>
    <xf numFmtId="0" fontId="24" fillId="0" borderId="21" xfId="0" applyFont="1" applyBorder="1" applyAlignment="1" applyProtection="1">
      <alignment horizontal="left"/>
    </xf>
    <xf numFmtId="0" fontId="29" fillId="6" borderId="48" xfId="0" applyFont="1" applyFill="1" applyBorder="1" applyAlignment="1">
      <alignment horizontal="left" vertical="top" wrapText="1"/>
    </xf>
    <xf numFmtId="0" fontId="8" fillId="0" borderId="0" xfId="0" applyFont="1" applyAlignment="1" applyProtection="1">
      <alignment horizontal="left" indent="1"/>
    </xf>
    <xf numFmtId="0" fontId="1" fillId="0" borderId="0" xfId="0" applyFont="1" applyAlignment="1" applyProtection="1">
      <alignment horizontal="left" vertical="center" indent="1"/>
    </xf>
    <xf numFmtId="0" fontId="9" fillId="0" borderId="0" xfId="0" applyFont="1" applyFill="1" applyBorder="1" applyAlignment="1" applyProtection="1">
      <alignment horizontal="left" vertical="center" wrapText="1" indent="1"/>
    </xf>
    <xf numFmtId="0" fontId="10" fillId="0" borderId="0" xfId="0" applyFont="1" applyBorder="1" applyAlignment="1" applyProtection="1">
      <alignment horizontal="left" vertical="center"/>
    </xf>
    <xf numFmtId="0" fontId="5" fillId="0" borderId="1" xfId="0" applyFont="1" applyFill="1" applyBorder="1" applyAlignment="1" applyProtection="1">
      <alignment vertical="center"/>
    </xf>
    <xf numFmtId="0" fontId="8" fillId="0" borderId="0" xfId="0" applyFont="1" applyBorder="1" applyProtection="1"/>
    <xf numFmtId="0" fontId="8" fillId="0" borderId="11" xfId="0" applyFont="1" applyBorder="1" applyProtection="1"/>
    <xf numFmtId="166" fontId="21" fillId="0" borderId="21" xfId="0" applyNumberFormat="1" applyFont="1" applyBorder="1" applyAlignment="1" applyProtection="1">
      <alignment horizontal="left" vertical="center" indent="1"/>
    </xf>
    <xf numFmtId="0" fontId="23" fillId="0" borderId="0" xfId="0" applyFont="1" applyBorder="1" applyAlignment="1" applyProtection="1">
      <alignment horizontal="left" vertical="center" indent="3"/>
    </xf>
    <xf numFmtId="166" fontId="0" fillId="0" borderId="0" xfId="0" applyNumberFormat="1"/>
    <xf numFmtId="0" fontId="35" fillId="0" borderId="0" xfId="0" applyFont="1" applyProtection="1"/>
    <xf numFmtId="0" fontId="12" fillId="0" borderId="0" xfId="0" applyFont="1" applyBorder="1" applyAlignment="1" applyProtection="1">
      <alignment horizontal="center" vertical="center"/>
    </xf>
    <xf numFmtId="0" fontId="24" fillId="0" borderId="21" xfId="0" applyFont="1" applyBorder="1" applyAlignment="1" applyProtection="1">
      <alignment horizontal="left" wrapText="1"/>
    </xf>
    <xf numFmtId="0" fontId="20" fillId="0" borderId="0" xfId="0" applyFont="1" applyBorder="1" applyProtection="1"/>
    <xf numFmtId="166" fontId="24" fillId="0" borderId="0" xfId="0" applyNumberFormat="1" applyFont="1" applyFill="1" applyBorder="1" applyAlignment="1" applyProtection="1">
      <alignment vertical="center"/>
    </xf>
    <xf numFmtId="166" fontId="24" fillId="0" borderId="44" xfId="0" applyNumberFormat="1" applyFont="1" applyFill="1" applyBorder="1" applyAlignment="1" applyProtection="1">
      <alignment vertical="center"/>
    </xf>
    <xf numFmtId="0" fontId="7" fillId="0" borderId="0" xfId="0" applyFont="1" applyFill="1" applyBorder="1" applyAlignment="1" applyProtection="1">
      <alignment vertical="center" wrapText="1"/>
    </xf>
    <xf numFmtId="0" fontId="35" fillId="0" borderId="0" xfId="0" applyFont="1" applyFill="1" applyProtection="1"/>
    <xf numFmtId="0" fontId="7" fillId="0" borderId="11" xfId="0" applyFont="1" applyBorder="1" applyAlignment="1" applyProtection="1">
      <alignment horizontal="center" vertical="center"/>
    </xf>
    <xf numFmtId="0" fontId="7" fillId="0" borderId="0" xfId="0" applyFont="1" applyBorder="1" applyAlignment="1" applyProtection="1">
      <alignment horizontal="center" vertical="center"/>
    </xf>
    <xf numFmtId="0" fontId="35" fillId="0" borderId="1" xfId="0" applyFont="1" applyBorder="1" applyAlignment="1" applyProtection="1">
      <alignment horizontal="left" vertical="center" indent="1"/>
    </xf>
    <xf numFmtId="0" fontId="35" fillId="0" borderId="0" xfId="0" applyFont="1" applyAlignment="1" applyProtection="1">
      <alignment horizontal="left" vertical="center" indent="1"/>
    </xf>
    <xf numFmtId="0" fontId="7" fillId="0" borderId="0" xfId="0" applyFont="1" applyFill="1" applyAlignment="1" applyProtection="1">
      <alignment horizontal="left"/>
    </xf>
    <xf numFmtId="0" fontId="35" fillId="0" borderId="0" xfId="0" applyFont="1" applyBorder="1" applyAlignment="1" applyProtection="1">
      <alignment horizontal="left" vertical="center"/>
    </xf>
    <xf numFmtId="0" fontId="12" fillId="0" borderId="0" xfId="0" applyFont="1" applyAlignment="1" applyProtection="1">
      <alignment horizontal="center" vertical="center"/>
    </xf>
    <xf numFmtId="0" fontId="35" fillId="0" borderId="1" xfId="0" applyFont="1" applyBorder="1" applyProtection="1">
      <protection locked="0"/>
    </xf>
    <xf numFmtId="0" fontId="35" fillId="0" borderId="0" xfId="0" applyFont="1" applyBorder="1" applyAlignment="1" applyProtection="1">
      <alignment horizontal="left" vertical="center" indent="1" shrinkToFit="1"/>
    </xf>
    <xf numFmtId="0" fontId="35" fillId="0" borderId="0" xfId="0" applyFont="1" applyBorder="1" applyAlignment="1" applyProtection="1">
      <alignment horizontal="left" vertical="center" indent="1"/>
    </xf>
    <xf numFmtId="0" fontId="35" fillId="0" borderId="0" xfId="0" applyFont="1" applyFill="1" applyBorder="1" applyAlignment="1" applyProtection="1">
      <alignment horizontal="center" vertical="center" wrapText="1"/>
    </xf>
    <xf numFmtId="166" fontId="37" fillId="4" borderId="44" xfId="0" applyNumberFormat="1" applyFont="1" applyFill="1" applyBorder="1" applyProtection="1"/>
    <xf numFmtId="0" fontId="35" fillId="0" borderId="44" xfId="0" applyFont="1" applyFill="1" applyBorder="1" applyAlignment="1" applyProtection="1">
      <alignment horizontal="center" vertical="center" wrapText="1"/>
    </xf>
    <xf numFmtId="0" fontId="35" fillId="0" borderId="16" xfId="0" applyFont="1" applyFill="1" applyBorder="1" applyAlignment="1" applyProtection="1">
      <alignment horizontal="left" vertical="center" wrapText="1" indent="1"/>
    </xf>
    <xf numFmtId="0" fontId="35" fillId="0" borderId="0" xfId="0" applyFont="1" applyFill="1" applyBorder="1" applyAlignment="1" applyProtection="1">
      <alignment horizontal="left" vertical="center" wrapText="1" indent="1"/>
    </xf>
    <xf numFmtId="0" fontId="35" fillId="0" borderId="18" xfId="0" applyFont="1" applyFill="1" applyBorder="1" applyAlignment="1" applyProtection="1">
      <alignment horizontal="left" indent="1"/>
    </xf>
    <xf numFmtId="0" fontId="35" fillId="0" borderId="19" xfId="0" applyFont="1" applyFill="1" applyBorder="1" applyAlignment="1" applyProtection="1">
      <alignment horizontal="left" indent="1"/>
    </xf>
    <xf numFmtId="166" fontId="37" fillId="0" borderId="26" xfId="0" applyNumberFormat="1" applyFont="1" applyFill="1" applyBorder="1" applyProtection="1"/>
    <xf numFmtId="166" fontId="39" fillId="4" borderId="44" xfId="0" applyNumberFormat="1" applyFont="1" applyFill="1" applyBorder="1" applyProtection="1"/>
    <xf numFmtId="2" fontId="7" fillId="4" borderId="0" xfId="0" applyNumberFormat="1" applyFont="1" applyFill="1" applyBorder="1" applyAlignment="1" applyProtection="1">
      <alignment horizontal="center" vertical="center" wrapText="1"/>
    </xf>
    <xf numFmtId="2" fontId="35" fillId="0" borderId="0" xfId="0" applyNumberFormat="1" applyFont="1" applyFill="1" applyBorder="1" applyAlignment="1" applyProtection="1">
      <alignment horizontal="center" vertical="center" wrapText="1"/>
    </xf>
    <xf numFmtId="2" fontId="35" fillId="0" borderId="19" xfId="0" applyNumberFormat="1" applyFont="1" applyFill="1" applyBorder="1" applyAlignment="1" applyProtection="1">
      <alignment horizontal="center" vertical="center" wrapText="1"/>
    </xf>
    <xf numFmtId="0" fontId="11" fillId="0" borderId="0" xfId="0" applyFont="1" applyBorder="1" applyAlignment="1" applyProtection="1">
      <alignment horizontal="left" vertical="center"/>
    </xf>
    <xf numFmtId="0" fontId="35" fillId="0" borderId="0" xfId="0" applyFont="1" applyFill="1" applyBorder="1" applyAlignment="1" applyProtection="1">
      <alignment horizontal="left" indent="1"/>
    </xf>
    <xf numFmtId="166" fontId="37" fillId="0" borderId="0" xfId="0" applyNumberFormat="1" applyFont="1" applyFill="1" applyBorder="1" applyProtection="1"/>
    <xf numFmtId="0" fontId="35" fillId="0" borderId="0" xfId="0" applyFont="1" applyBorder="1" applyAlignment="1" applyProtection="1">
      <alignment horizontal="left" vertical="top" wrapText="1"/>
    </xf>
    <xf numFmtId="0" fontId="11" fillId="0" borderId="21" xfId="0" applyFont="1" applyBorder="1" applyAlignment="1" applyProtection="1">
      <alignment horizontal="center" vertical="center"/>
    </xf>
    <xf numFmtId="0" fontId="35" fillId="0" borderId="0" xfId="0" applyFont="1" applyAlignment="1" applyProtection="1">
      <alignment horizontal="center" vertical="center"/>
    </xf>
    <xf numFmtId="0" fontId="40" fillId="0" borderId="0" xfId="0" applyFont="1" applyProtection="1"/>
    <xf numFmtId="0" fontId="10" fillId="0" borderId="0" xfId="0" applyFont="1" applyFill="1" applyProtection="1"/>
    <xf numFmtId="0" fontId="1" fillId="0" borderId="0" xfId="0" applyFont="1" applyBorder="1" applyAlignment="1" applyProtection="1">
      <alignment horizontal="left" vertical="center"/>
    </xf>
    <xf numFmtId="0" fontId="35" fillId="0" borderId="0" xfId="0" applyFont="1" applyBorder="1" applyAlignment="1" applyProtection="1">
      <alignment vertical="center"/>
    </xf>
    <xf numFmtId="0" fontId="35" fillId="0" borderId="2" xfId="0" applyFont="1" applyBorder="1" applyAlignment="1" applyProtection="1">
      <alignment vertical="center"/>
    </xf>
    <xf numFmtId="0" fontId="8" fillId="0" borderId="3" xfId="0" applyFont="1" applyBorder="1" applyProtection="1"/>
    <xf numFmtId="0" fontId="7" fillId="0" borderId="13" xfId="0" applyFont="1" applyFill="1" applyBorder="1" applyAlignment="1" applyProtection="1">
      <alignment horizontal="center" vertical="center" wrapText="1"/>
    </xf>
    <xf numFmtId="0" fontId="7" fillId="0" borderId="14" xfId="0" applyFont="1" applyFill="1" applyBorder="1" applyAlignment="1" applyProtection="1">
      <alignment horizontal="center" vertical="center" wrapText="1"/>
    </xf>
    <xf numFmtId="0" fontId="35" fillId="0" borderId="0" xfId="0" applyFont="1" applyBorder="1" applyAlignment="1" applyProtection="1">
      <alignment horizontal="center" vertical="center"/>
    </xf>
    <xf numFmtId="0" fontId="10" fillId="0" borderId="0" xfId="0" applyFont="1" applyBorder="1" applyAlignment="1" applyProtection="1">
      <alignment vertical="center"/>
    </xf>
    <xf numFmtId="0" fontId="1" fillId="0" borderId="2" xfId="0" applyFont="1" applyBorder="1" applyAlignment="1" applyProtection="1">
      <alignment horizontal="left" vertical="center"/>
    </xf>
    <xf numFmtId="0" fontId="1" fillId="0" borderId="3" xfId="0" applyFont="1" applyBorder="1" applyAlignment="1" applyProtection="1">
      <alignment horizontal="left" vertical="center"/>
    </xf>
    <xf numFmtId="0" fontId="2" fillId="0" borderId="0" xfId="0" applyFont="1" applyBorder="1" applyAlignment="1" applyProtection="1">
      <alignment horizontal="center" vertical="center" wrapText="1"/>
    </xf>
    <xf numFmtId="0" fontId="10" fillId="0" borderId="0" xfId="0" applyFont="1" applyBorder="1" applyAlignment="1" applyProtection="1">
      <alignment horizontal="left" vertical="center" wrapText="1"/>
    </xf>
    <xf numFmtId="0" fontId="10" fillId="0" borderId="0" xfId="0" applyFont="1" applyBorder="1" applyAlignment="1" applyProtection="1">
      <alignment vertical="center" wrapText="1"/>
    </xf>
    <xf numFmtId="0" fontId="9" fillId="0" borderId="0" xfId="0" applyFont="1" applyAlignment="1" applyProtection="1">
      <alignment horizontal="center" vertical="center" wrapText="1"/>
    </xf>
    <xf numFmtId="0" fontId="28" fillId="0" borderId="0" xfId="0" applyFont="1" applyFill="1" applyBorder="1" applyAlignment="1" applyProtection="1">
      <alignment horizontal="center" vertical="center" wrapText="1"/>
    </xf>
    <xf numFmtId="0" fontId="9" fillId="0" borderId="0" xfId="0" applyFont="1" applyBorder="1" applyAlignment="1" applyProtection="1">
      <alignment vertical="center" wrapText="1"/>
    </xf>
    <xf numFmtId="0" fontId="35" fillId="0" borderId="16" xfId="0" applyFont="1" applyFill="1" applyBorder="1" applyAlignment="1" applyProtection="1">
      <alignment horizontal="center" vertical="center" wrapText="1"/>
    </xf>
    <xf numFmtId="0" fontId="35" fillId="0" borderId="0" xfId="0" applyFont="1" applyBorder="1" applyAlignment="1" applyProtection="1">
      <alignment horizontal="center" vertical="center" wrapText="1"/>
    </xf>
    <xf numFmtId="49" fontId="10" fillId="0" borderId="0" xfId="0" applyNumberFormat="1" applyFont="1" applyBorder="1" applyAlignment="1" applyProtection="1">
      <alignment horizontal="left" vertical="center" indent="1"/>
    </xf>
    <xf numFmtId="0" fontId="8" fillId="0" borderId="0" xfId="0" applyFont="1" applyBorder="1" applyAlignment="1" applyProtection="1">
      <alignment vertical="center"/>
    </xf>
    <xf numFmtId="1" fontId="8" fillId="0" borderId="0" xfId="0" applyNumberFormat="1" applyFont="1" applyFill="1" applyBorder="1" applyAlignment="1" applyProtection="1">
      <alignment horizontal="left"/>
    </xf>
    <xf numFmtId="0" fontId="8" fillId="0" borderId="0" xfId="0" applyFont="1" applyFill="1" applyBorder="1" applyAlignment="1" applyProtection="1">
      <alignment horizontal="left"/>
    </xf>
    <xf numFmtId="0" fontId="20" fillId="0" borderId="0" xfId="0" applyFont="1" applyFill="1" applyBorder="1" applyAlignment="1" applyProtection="1">
      <alignment horizontal="left"/>
    </xf>
    <xf numFmtId="2" fontId="20" fillId="0" borderId="0" xfId="0" applyNumberFormat="1" applyFont="1" applyBorder="1" applyProtection="1"/>
    <xf numFmtId="0" fontId="24" fillId="0" borderId="0" xfId="0" applyNumberFormat="1" applyFont="1" applyBorder="1" applyAlignment="1" applyProtection="1">
      <alignment horizontal="center" vertical="center"/>
    </xf>
    <xf numFmtId="0" fontId="24" fillId="0" borderId="0" xfId="0" applyNumberFormat="1" applyFont="1" applyFill="1" applyBorder="1" applyAlignment="1" applyProtection="1">
      <alignment horizontal="center" vertical="center"/>
    </xf>
    <xf numFmtId="2" fontId="24" fillId="0" borderId="21" xfId="0" applyNumberFormat="1" applyFont="1" applyBorder="1" applyAlignment="1" applyProtection="1">
      <alignment vertical="center"/>
    </xf>
    <xf numFmtId="2" fontId="24" fillId="0" borderId="0" xfId="0" applyNumberFormat="1" applyFont="1" applyBorder="1" applyAlignment="1" applyProtection="1">
      <alignment vertical="center"/>
    </xf>
    <xf numFmtId="0" fontId="24" fillId="0" borderId="0" xfId="0" applyFont="1" applyFill="1" applyBorder="1" applyAlignment="1" applyProtection="1">
      <alignment horizontal="center"/>
    </xf>
    <xf numFmtId="0" fontId="35" fillId="0" borderId="1" xfId="0" applyFont="1" applyBorder="1" applyProtection="1"/>
    <xf numFmtId="0" fontId="0" fillId="0" borderId="0" xfId="0" applyProtection="1"/>
    <xf numFmtId="0" fontId="35" fillId="0" borderId="2" xfId="0" applyFont="1" applyBorder="1" applyProtection="1"/>
    <xf numFmtId="0" fontId="42" fillId="0" borderId="0" xfId="0" applyFont="1" applyBorder="1" applyAlignment="1" applyProtection="1">
      <alignment vertical="center"/>
    </xf>
    <xf numFmtId="0" fontId="42" fillId="0" borderId="3" xfId="0" applyFont="1" applyBorder="1" applyAlignment="1" applyProtection="1">
      <alignment vertical="center"/>
    </xf>
    <xf numFmtId="0" fontId="35" fillId="0" borderId="3" xfId="0" applyFont="1" applyBorder="1" applyAlignment="1" applyProtection="1">
      <alignment vertical="center"/>
    </xf>
    <xf numFmtId="0" fontId="42" fillId="0" borderId="4" xfId="0" applyFont="1" applyBorder="1" applyAlignment="1" applyProtection="1">
      <alignment vertical="center"/>
    </xf>
    <xf numFmtId="0" fontId="0" fillId="0" borderId="0" xfId="0" applyBorder="1" applyAlignment="1" applyProtection="1"/>
    <xf numFmtId="0" fontId="10" fillId="0" borderId="0" xfId="0" applyFont="1" applyAlignment="1" applyProtection="1">
      <alignment horizontal="center" vertical="center"/>
      <protection locked="0"/>
    </xf>
    <xf numFmtId="0" fontId="8" fillId="0" borderId="1" xfId="0" applyFont="1" applyBorder="1" applyProtection="1">
      <protection locked="0"/>
    </xf>
    <xf numFmtId="164" fontId="8" fillId="0" borderId="21" xfId="0" applyNumberFormat="1" applyFont="1" applyBorder="1" applyAlignment="1" applyProtection="1">
      <alignment horizontal="center" vertical="center"/>
      <protection locked="0"/>
    </xf>
    <xf numFmtId="2" fontId="8" fillId="0" borderId="21" xfId="0" applyNumberFormat="1" applyFont="1" applyBorder="1" applyAlignment="1" applyProtection="1">
      <alignment horizontal="center" vertical="center"/>
      <protection locked="0"/>
    </xf>
    <xf numFmtId="0" fontId="8" fillId="0" borderId="0" xfId="0" applyFont="1" applyProtection="1">
      <protection locked="0"/>
    </xf>
    <xf numFmtId="0" fontId="1" fillId="0" borderId="0" xfId="0" applyFont="1" applyAlignment="1" applyProtection="1">
      <alignment horizontal="center" vertical="center"/>
      <protection locked="0"/>
    </xf>
    <xf numFmtId="0" fontId="3" fillId="0" borderId="0" xfId="0" applyFont="1" applyBorder="1" applyAlignment="1" applyProtection="1">
      <alignment horizontal="left" vertical="center" wrapText="1" indent="1"/>
      <protection locked="0"/>
    </xf>
    <xf numFmtId="0" fontId="8" fillId="0" borderId="0" xfId="0" applyFont="1" applyAlignment="1" applyProtection="1">
      <alignment horizontal="left" indent="1"/>
      <protection locked="0"/>
    </xf>
    <xf numFmtId="0" fontId="1" fillId="0" borderId="0" xfId="0" applyFont="1" applyAlignment="1" applyProtection="1">
      <alignment horizontal="left" vertical="center" indent="1"/>
      <protection locked="0"/>
    </xf>
    <xf numFmtId="0" fontId="7" fillId="0" borderId="0" xfId="0" applyFont="1" applyFill="1" applyBorder="1" applyAlignment="1" applyProtection="1">
      <alignment horizontal="center" vertical="center" wrapText="1"/>
    </xf>
    <xf numFmtId="0" fontId="9" fillId="0" borderId="0" xfId="0" applyFont="1" applyBorder="1" applyAlignment="1" applyProtection="1">
      <alignment horizontal="center" vertical="center" wrapText="1"/>
    </xf>
    <xf numFmtId="0" fontId="9" fillId="0" borderId="14" xfId="0" applyFont="1" applyBorder="1" applyAlignment="1" applyProtection="1">
      <alignment horizontal="left" vertical="center" wrapText="1" indent="1"/>
    </xf>
    <xf numFmtId="0" fontId="9" fillId="0" borderId="15" xfId="0" applyFont="1" applyBorder="1" applyAlignment="1" applyProtection="1">
      <alignment horizontal="left" vertical="center" wrapText="1" indent="1"/>
    </xf>
    <xf numFmtId="0" fontId="35" fillId="4" borderId="16" xfId="0" applyFont="1" applyFill="1" applyBorder="1" applyAlignment="1" applyProtection="1">
      <alignment horizontal="left" vertical="center" wrapText="1" indent="1"/>
    </xf>
    <xf numFmtId="0" fontId="35" fillId="4" borderId="0" xfId="0" applyFont="1" applyFill="1" applyBorder="1" applyAlignment="1" applyProtection="1">
      <alignment horizontal="left" vertical="center" wrapText="1" indent="1"/>
    </xf>
    <xf numFmtId="0" fontId="35" fillId="4" borderId="16" xfId="0" applyFont="1" applyFill="1" applyBorder="1" applyAlignment="1" applyProtection="1">
      <alignment horizontal="left" vertical="center" indent="1"/>
    </xf>
    <xf numFmtId="0" fontId="35" fillId="4" borderId="0" xfId="0" applyFont="1" applyFill="1" applyBorder="1" applyAlignment="1" applyProtection="1">
      <alignment horizontal="left" vertical="center" indent="1"/>
    </xf>
    <xf numFmtId="0" fontId="35" fillId="4" borderId="16" xfId="0" applyFont="1" applyFill="1" applyBorder="1" applyAlignment="1" applyProtection="1">
      <alignment horizontal="left" indent="1"/>
    </xf>
    <xf numFmtId="0" fontId="35" fillId="4" borderId="0" xfId="0" applyFont="1" applyFill="1" applyBorder="1" applyAlignment="1" applyProtection="1">
      <alignment horizontal="left" indent="1"/>
    </xf>
    <xf numFmtId="0" fontId="11" fillId="0" borderId="2" xfId="0" applyFont="1" applyBorder="1" applyAlignment="1" applyProtection="1">
      <alignment horizontal="center" vertical="center"/>
    </xf>
    <xf numFmtId="0" fontId="11" fillId="0" borderId="3" xfId="0" applyFont="1" applyBorder="1" applyAlignment="1" applyProtection="1">
      <alignment horizontal="center" vertical="center"/>
    </xf>
    <xf numFmtId="0" fontId="11" fillId="0" borderId="4" xfId="0" applyFont="1" applyBorder="1" applyAlignment="1" applyProtection="1">
      <alignment horizontal="center" vertical="center"/>
    </xf>
    <xf numFmtId="0" fontId="35" fillId="0" borderId="16" xfId="0" applyFont="1" applyFill="1" applyBorder="1" applyAlignment="1" applyProtection="1">
      <alignment horizontal="center" vertical="center" wrapText="1"/>
    </xf>
    <xf numFmtId="0" fontId="35" fillId="0" borderId="17" xfId="0" applyFont="1" applyFill="1" applyBorder="1" applyAlignment="1" applyProtection="1">
      <alignment horizontal="center" vertical="center" wrapText="1"/>
    </xf>
    <xf numFmtId="166" fontId="7" fillId="4" borderId="16" xfId="0" applyNumberFormat="1" applyFont="1" applyFill="1" applyBorder="1" applyAlignment="1" applyProtection="1">
      <alignment horizontal="center" vertical="center" wrapText="1"/>
    </xf>
    <xf numFmtId="166" fontId="7" fillId="4" borderId="17" xfId="0" applyNumberFormat="1" applyFont="1" applyFill="1" applyBorder="1" applyAlignment="1" applyProtection="1">
      <alignment horizontal="center" vertical="center" wrapText="1"/>
    </xf>
    <xf numFmtId="0" fontId="28" fillId="0" borderId="0" xfId="0" applyFont="1" applyFill="1" applyBorder="1" applyAlignment="1" applyProtection="1">
      <alignment horizontal="center" vertical="center" wrapText="1"/>
    </xf>
    <xf numFmtId="0" fontId="35" fillId="0" borderId="18" xfId="0" applyFont="1" applyFill="1" applyBorder="1" applyAlignment="1" applyProtection="1">
      <alignment horizontal="center" vertical="center" wrapText="1"/>
    </xf>
    <xf numFmtId="0" fontId="35" fillId="0" borderId="20" xfId="0" applyFont="1" applyFill="1" applyBorder="1" applyAlignment="1" applyProtection="1">
      <alignment horizontal="center" vertical="center" wrapText="1"/>
    </xf>
    <xf numFmtId="0" fontId="35" fillId="0" borderId="2" xfId="0" applyFont="1" applyBorder="1" applyAlignment="1" applyProtection="1">
      <alignment horizontal="left" vertical="center" indent="1"/>
    </xf>
    <xf numFmtId="0" fontId="35" fillId="0" borderId="3" xfId="0" applyFont="1" applyBorder="1" applyAlignment="1" applyProtection="1">
      <alignment horizontal="left" vertical="center" indent="1"/>
    </xf>
    <xf numFmtId="0" fontId="35" fillId="0" borderId="4" xfId="0" applyFont="1" applyBorder="1" applyAlignment="1" applyProtection="1">
      <alignment horizontal="left" vertical="center" indent="1"/>
    </xf>
    <xf numFmtId="0" fontId="35" fillId="0" borderId="5" xfId="0" applyFont="1" applyBorder="1" applyAlignment="1" applyProtection="1">
      <alignment horizontal="center" vertical="center" wrapText="1"/>
    </xf>
    <xf numFmtId="0" fontId="35" fillId="0" borderId="6" xfId="0" applyFont="1" applyBorder="1" applyAlignment="1" applyProtection="1">
      <alignment horizontal="center" vertical="center" wrapText="1"/>
    </xf>
    <xf numFmtId="0" fontId="35" fillId="0" borderId="7" xfId="0" applyFont="1" applyBorder="1" applyAlignment="1" applyProtection="1">
      <alignment horizontal="center" vertical="center" wrapText="1"/>
    </xf>
    <xf numFmtId="0" fontId="35" fillId="0" borderId="8" xfId="0" applyFont="1" applyBorder="1" applyAlignment="1" applyProtection="1">
      <alignment horizontal="center" vertical="center" wrapText="1"/>
    </xf>
    <xf numFmtId="0" fontId="35" fillId="0" borderId="0" xfId="0" applyFont="1" applyBorder="1" applyAlignment="1" applyProtection="1">
      <alignment horizontal="center" vertical="center" wrapText="1"/>
    </xf>
    <xf numFmtId="0" fontId="35" fillId="0" borderId="9" xfId="0" applyFont="1" applyBorder="1" applyAlignment="1" applyProtection="1">
      <alignment horizontal="center" vertical="center" wrapText="1"/>
    </xf>
    <xf numFmtId="0" fontId="35" fillId="0" borderId="10" xfId="0" applyFont="1" applyBorder="1" applyAlignment="1" applyProtection="1">
      <alignment horizontal="center" vertical="center" wrapText="1"/>
    </xf>
    <xf numFmtId="0" fontId="35" fillId="0" borderId="11" xfId="0" applyFont="1" applyBorder="1" applyAlignment="1" applyProtection="1">
      <alignment horizontal="center" vertical="center" wrapText="1"/>
    </xf>
    <xf numFmtId="0" fontId="35" fillId="0" borderId="12" xfId="0" applyFont="1" applyBorder="1" applyAlignment="1" applyProtection="1">
      <alignment horizontal="center" vertical="center" wrapText="1"/>
    </xf>
    <xf numFmtId="0" fontId="4" fillId="2" borderId="5"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4" fillId="2" borderId="10" xfId="0" applyFont="1" applyFill="1" applyBorder="1" applyAlignment="1" applyProtection="1">
      <alignment horizontal="center" vertical="center" wrapText="1"/>
    </xf>
    <xf numFmtId="0" fontId="4" fillId="2" borderId="11" xfId="0" applyFont="1" applyFill="1" applyBorder="1" applyAlignment="1" applyProtection="1">
      <alignment horizontal="center" vertical="center" wrapText="1"/>
    </xf>
    <xf numFmtId="0" fontId="4" fillId="2" borderId="12" xfId="0" applyFont="1" applyFill="1" applyBorder="1" applyAlignment="1" applyProtection="1">
      <alignment horizontal="center" vertical="center" wrapText="1"/>
    </xf>
    <xf numFmtId="0" fontId="7" fillId="0" borderId="21" xfId="0" applyFont="1" applyBorder="1" applyAlignment="1" applyProtection="1">
      <alignment horizontal="center" vertical="center"/>
    </xf>
    <xf numFmtId="0" fontId="8" fillId="0" borderId="21" xfId="0" applyFont="1" applyBorder="1" applyProtection="1"/>
    <xf numFmtId="0" fontId="7" fillId="0" borderId="13" xfId="0" applyFont="1" applyFill="1" applyBorder="1" applyAlignment="1" applyProtection="1">
      <alignment horizontal="center" vertical="center" wrapText="1"/>
    </xf>
    <xf numFmtId="0" fontId="7" fillId="0" borderId="14" xfId="0" applyFont="1" applyFill="1" applyBorder="1" applyAlignment="1" applyProtection="1">
      <alignment horizontal="center" vertical="center" wrapText="1"/>
    </xf>
    <xf numFmtId="0" fontId="7" fillId="0" borderId="15" xfId="0" applyFont="1" applyFill="1" applyBorder="1" applyAlignment="1" applyProtection="1">
      <alignment horizontal="center" vertical="center" wrapText="1"/>
    </xf>
    <xf numFmtId="0" fontId="7" fillId="0" borderId="18" xfId="0" applyFont="1" applyFill="1" applyBorder="1" applyAlignment="1" applyProtection="1">
      <alignment horizontal="center" vertical="center" wrapText="1"/>
    </xf>
    <xf numFmtId="0" fontId="7" fillId="0" borderId="19" xfId="0" applyFont="1" applyFill="1" applyBorder="1" applyAlignment="1" applyProtection="1">
      <alignment horizontal="center" vertical="center" wrapText="1"/>
    </xf>
    <xf numFmtId="0" fontId="7" fillId="0" borderId="20" xfId="0" applyFont="1" applyFill="1" applyBorder="1" applyAlignment="1" applyProtection="1">
      <alignment horizontal="center" vertical="center"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43" fillId="0" borderId="53" xfId="0" applyFont="1" applyBorder="1" applyAlignment="1" applyProtection="1">
      <alignment horizontal="center" vertical="center"/>
      <protection locked="0"/>
    </xf>
    <xf numFmtId="0" fontId="43" fillId="0" borderId="54" xfId="0" applyFont="1" applyBorder="1" applyAlignment="1" applyProtection="1">
      <alignment horizontal="center" vertical="center"/>
      <protection locked="0"/>
    </xf>
    <xf numFmtId="0" fontId="43" fillId="0" borderId="55" xfId="0" applyFont="1" applyBorder="1" applyAlignment="1" applyProtection="1">
      <alignment horizontal="center" vertical="center"/>
      <protection locked="0"/>
    </xf>
    <xf numFmtId="0" fontId="7" fillId="0" borderId="2" xfId="0" applyFont="1" applyBorder="1" applyAlignment="1" applyProtection="1">
      <alignment horizontal="left" vertical="center" indent="1"/>
    </xf>
    <xf numFmtId="0" fontId="7" fillId="0" borderId="3" xfId="0" applyFont="1" applyBorder="1" applyAlignment="1" applyProtection="1">
      <alignment horizontal="left" vertical="center" indent="1"/>
    </xf>
    <xf numFmtId="0" fontId="7" fillId="0" borderId="4" xfId="0" applyFont="1" applyBorder="1" applyAlignment="1" applyProtection="1">
      <alignment horizontal="left" vertical="center" indent="1"/>
    </xf>
    <xf numFmtId="0" fontId="9" fillId="0" borderId="21" xfId="0" applyFont="1" applyFill="1" applyBorder="1" applyAlignment="1" applyProtection="1">
      <alignment horizontal="center" vertical="center" wrapText="1"/>
    </xf>
    <xf numFmtId="167" fontId="11" fillId="0" borderId="21" xfId="0" applyNumberFormat="1" applyFont="1" applyBorder="1" applyAlignment="1" applyProtection="1">
      <alignment horizontal="left" vertical="center"/>
    </xf>
    <xf numFmtId="0" fontId="35" fillId="0" borderId="2" xfId="0" applyFont="1" applyBorder="1" applyAlignment="1" applyProtection="1">
      <alignment horizontal="left" vertical="center" indent="1"/>
      <protection locked="0"/>
    </xf>
    <xf numFmtId="0" fontId="35" fillId="0" borderId="3" xfId="0" applyFont="1" applyBorder="1" applyAlignment="1" applyProtection="1">
      <alignment horizontal="left" vertical="center" indent="1"/>
      <protection locked="0"/>
    </xf>
    <xf numFmtId="0" fontId="35" fillId="0" borderId="4" xfId="0" applyFont="1" applyBorder="1" applyAlignment="1" applyProtection="1">
      <alignment horizontal="left" vertical="center" indent="1"/>
      <protection locked="0"/>
    </xf>
    <xf numFmtId="0" fontId="36" fillId="0" borderId="2" xfId="0" applyFont="1" applyFill="1" applyBorder="1" applyAlignment="1" applyProtection="1">
      <alignment horizontal="center" vertical="center" wrapText="1"/>
    </xf>
    <xf numFmtId="0" fontId="36" fillId="0" borderId="3" xfId="0" applyFont="1" applyFill="1" applyBorder="1" applyAlignment="1" applyProtection="1">
      <alignment horizontal="center" vertical="center" wrapText="1"/>
    </xf>
    <xf numFmtId="0" fontId="36" fillId="0" borderId="4" xfId="0" applyFont="1" applyFill="1" applyBorder="1" applyAlignment="1" applyProtection="1">
      <alignment horizontal="center" vertical="center" wrapText="1"/>
    </xf>
    <xf numFmtId="0" fontId="36" fillId="0" borderId="13" xfId="0" applyFont="1" applyBorder="1" applyAlignment="1" applyProtection="1">
      <alignment horizontal="center" vertical="top" wrapText="1"/>
    </xf>
    <xf numFmtId="0" fontId="36" fillId="0" borderId="14" xfId="0" applyFont="1" applyBorder="1" applyAlignment="1" applyProtection="1">
      <alignment horizontal="center" vertical="top" wrapText="1"/>
    </xf>
    <xf numFmtId="0" fontId="36" fillId="0" borderId="15" xfId="0" applyFont="1" applyBorder="1" applyAlignment="1" applyProtection="1">
      <alignment horizontal="center" vertical="top" wrapText="1"/>
    </xf>
    <xf numFmtId="0" fontId="36" fillId="0" borderId="18" xfId="0" applyFont="1" applyBorder="1" applyAlignment="1" applyProtection="1">
      <alignment horizontal="center" vertical="top" wrapText="1"/>
    </xf>
    <xf numFmtId="0" fontId="36" fillId="0" borderId="19" xfId="0" applyFont="1" applyBorder="1" applyAlignment="1" applyProtection="1">
      <alignment horizontal="center" vertical="top" wrapText="1"/>
    </xf>
    <xf numFmtId="0" fontId="36" fillId="0" borderId="20" xfId="0" applyFont="1" applyBorder="1" applyAlignment="1" applyProtection="1">
      <alignment horizontal="center" vertical="top" wrapText="1"/>
    </xf>
    <xf numFmtId="0" fontId="7" fillId="0" borderId="2" xfId="0" applyFont="1" applyBorder="1" applyAlignment="1" applyProtection="1">
      <alignment horizontal="center" vertical="center"/>
    </xf>
    <xf numFmtId="0" fontId="7" fillId="0" borderId="3" xfId="0" applyFont="1" applyBorder="1" applyAlignment="1" applyProtection="1">
      <alignment horizontal="center" vertical="center"/>
    </xf>
    <xf numFmtId="0" fontId="7" fillId="0" borderId="4" xfId="0" applyFont="1" applyBorder="1" applyAlignment="1" applyProtection="1">
      <alignment horizontal="center" vertical="center"/>
    </xf>
    <xf numFmtId="0" fontId="12" fillId="0" borderId="2" xfId="0" applyFont="1" applyBorder="1" applyAlignment="1" applyProtection="1">
      <alignment horizontal="center" vertical="center"/>
    </xf>
    <xf numFmtId="0" fontId="12" fillId="0" borderId="3" xfId="0" applyFont="1" applyBorder="1" applyAlignment="1" applyProtection="1">
      <alignment horizontal="center" vertical="center"/>
    </xf>
    <xf numFmtId="0" fontId="12" fillId="0" borderId="4" xfId="0" applyFont="1" applyBorder="1" applyAlignment="1" applyProtection="1">
      <alignment horizontal="center" vertical="center"/>
    </xf>
    <xf numFmtId="0" fontId="35" fillId="0" borderId="13" xfId="0" applyFont="1" applyBorder="1" applyAlignment="1" applyProtection="1">
      <alignment horizontal="left" vertical="center" wrapText="1" indent="1"/>
      <protection locked="0"/>
    </xf>
    <xf numFmtId="0" fontId="35" fillId="0" borderId="14" xfId="0" applyFont="1" applyBorder="1" applyAlignment="1" applyProtection="1">
      <alignment horizontal="left" vertical="center" wrapText="1" indent="1"/>
      <protection locked="0"/>
    </xf>
    <xf numFmtId="0" fontId="35" fillId="0" borderId="15" xfId="0" applyFont="1" applyBorder="1" applyAlignment="1" applyProtection="1">
      <alignment horizontal="left" vertical="center" wrapText="1" indent="1"/>
      <protection locked="0"/>
    </xf>
    <xf numFmtId="0" fontId="35" fillId="0" borderId="18" xfId="0" applyFont="1" applyBorder="1" applyAlignment="1" applyProtection="1">
      <alignment horizontal="left" vertical="center" wrapText="1" indent="1"/>
      <protection locked="0"/>
    </xf>
    <xf numFmtId="0" fontId="35" fillId="0" borderId="19" xfId="0" applyFont="1" applyBorder="1" applyAlignment="1" applyProtection="1">
      <alignment horizontal="left" vertical="center" wrapText="1" indent="1"/>
      <protection locked="0"/>
    </xf>
    <xf numFmtId="0" fontId="35" fillId="0" borderId="20" xfId="0" applyFont="1" applyBorder="1" applyAlignment="1" applyProtection="1">
      <alignment horizontal="left" vertical="center" wrapText="1" indent="1"/>
      <protection locked="0"/>
    </xf>
    <xf numFmtId="0" fontId="35" fillId="0" borderId="2" xfId="0" applyFont="1" applyBorder="1" applyAlignment="1" applyProtection="1">
      <alignment horizontal="center" vertical="center"/>
    </xf>
    <xf numFmtId="0" fontId="35" fillId="0" borderId="3" xfId="0" applyFont="1" applyBorder="1" applyAlignment="1" applyProtection="1">
      <alignment horizontal="center" vertical="center"/>
    </xf>
    <xf numFmtId="0" fontId="7" fillId="0" borderId="21" xfId="0" applyFont="1" applyBorder="1" applyAlignment="1" applyProtection="1">
      <alignment horizontal="left" vertical="center" wrapText="1" indent="1"/>
      <protection locked="0"/>
    </xf>
    <xf numFmtId="0" fontId="7" fillId="0" borderId="21" xfId="0" applyFont="1" applyFill="1" applyBorder="1" applyAlignment="1" applyProtection="1">
      <alignment horizontal="center" vertical="center" wrapText="1"/>
    </xf>
    <xf numFmtId="0" fontId="9" fillId="0" borderId="13" xfId="0" applyFont="1" applyBorder="1" applyAlignment="1" applyProtection="1">
      <alignment horizontal="center" vertical="center" wrapText="1"/>
      <protection locked="0"/>
    </xf>
    <xf numFmtId="0" fontId="9" fillId="0" borderId="15" xfId="0" applyFont="1" applyBorder="1" applyAlignment="1" applyProtection="1">
      <alignment horizontal="center" vertical="center" wrapText="1"/>
      <protection locked="0"/>
    </xf>
    <xf numFmtId="0" fontId="9" fillId="0" borderId="18" xfId="0" applyFont="1" applyBorder="1" applyAlignment="1" applyProtection="1">
      <alignment horizontal="center" vertical="center" wrapText="1"/>
      <protection locked="0"/>
    </xf>
    <xf numFmtId="0" fontId="9" fillId="0" borderId="20" xfId="0" applyFont="1" applyBorder="1" applyAlignment="1" applyProtection="1">
      <alignment horizontal="center" vertical="center" wrapText="1"/>
      <protection locked="0"/>
    </xf>
    <xf numFmtId="0" fontId="7" fillId="0" borderId="25" xfId="0" applyFont="1" applyBorder="1" applyAlignment="1" applyProtection="1">
      <alignment horizontal="center" vertical="center" wrapText="1"/>
    </xf>
    <xf numFmtId="0" fontId="7" fillId="0" borderId="26" xfId="0" applyFont="1" applyBorder="1" applyAlignment="1" applyProtection="1">
      <alignment horizontal="center" vertical="center" wrapText="1"/>
    </xf>
    <xf numFmtId="0" fontId="7" fillId="0" borderId="21" xfId="0" applyFont="1" applyBorder="1" applyAlignment="1" applyProtection="1">
      <alignment horizontal="center" vertical="center" wrapText="1"/>
    </xf>
    <xf numFmtId="0" fontId="25" fillId="0" borderId="21" xfId="0" applyNumberFormat="1" applyFont="1" applyBorder="1" applyAlignment="1" applyProtection="1">
      <alignment horizontal="left" vertical="center" wrapText="1"/>
      <protection locked="0"/>
    </xf>
    <xf numFmtId="0" fontId="24" fillId="0" borderId="22" xfId="0" applyNumberFormat="1" applyFont="1" applyFill="1" applyBorder="1" applyAlignment="1" applyProtection="1">
      <alignment horizontal="center" vertical="center"/>
      <protection locked="0"/>
    </xf>
    <xf numFmtId="0" fontId="24" fillId="0" borderId="23" xfId="0" applyNumberFormat="1" applyFont="1" applyFill="1" applyBorder="1" applyAlignment="1" applyProtection="1">
      <alignment horizontal="center" vertical="center"/>
      <protection locked="0"/>
    </xf>
    <xf numFmtId="0" fontId="24" fillId="0" borderId="24" xfId="0" applyNumberFormat="1" applyFont="1" applyFill="1" applyBorder="1" applyAlignment="1" applyProtection="1">
      <alignment horizontal="center" vertical="center"/>
      <protection locked="0"/>
    </xf>
    <xf numFmtId="0" fontId="25" fillId="0" borderId="21" xfId="0" applyFont="1" applyBorder="1" applyAlignment="1" applyProtection="1">
      <alignment horizontal="center" vertical="center" wrapText="1"/>
      <protection locked="0"/>
    </xf>
    <xf numFmtId="164" fontId="24" fillId="0" borderId="22" xfId="1" applyFont="1" applyBorder="1" applyAlignment="1" applyProtection="1">
      <alignment horizontal="center" vertical="center" wrapText="1"/>
    </xf>
    <xf numFmtId="164" fontId="24" fillId="0" borderId="24" xfId="1" applyFont="1" applyBorder="1" applyAlignment="1" applyProtection="1">
      <alignment horizontal="center" vertical="center" wrapText="1"/>
    </xf>
    <xf numFmtId="0" fontId="24" fillId="0" borderId="21" xfId="0" applyNumberFormat="1" applyFont="1" applyFill="1" applyBorder="1" applyAlignment="1" applyProtection="1">
      <alignment horizontal="center" vertical="center"/>
      <protection locked="0"/>
    </xf>
    <xf numFmtId="0" fontId="20" fillId="0" borderId="0" xfId="0" applyNumberFormat="1" applyFont="1" applyBorder="1" applyAlignment="1" applyProtection="1">
      <alignment horizontal="center"/>
    </xf>
    <xf numFmtId="0" fontId="24" fillId="0" borderId="0" xfId="0" applyNumberFormat="1" applyFont="1" applyFill="1" applyBorder="1" applyAlignment="1" applyProtection="1">
      <alignment horizontal="center"/>
    </xf>
    <xf numFmtId="0" fontId="25" fillId="0" borderId="0" xfId="0" applyFont="1" applyBorder="1" applyAlignment="1" applyProtection="1">
      <alignment horizontal="center" wrapText="1"/>
    </xf>
    <xf numFmtId="0" fontId="8" fillId="0" borderId="2" xfId="0" applyFont="1" applyBorder="1" applyAlignment="1" applyProtection="1">
      <alignment horizontal="center"/>
    </xf>
    <xf numFmtId="0" fontId="8" fillId="0" borderId="3" xfId="0" applyFont="1" applyBorder="1" applyAlignment="1" applyProtection="1">
      <alignment horizontal="center"/>
    </xf>
    <xf numFmtId="0" fontId="8" fillId="0" borderId="4" xfId="0" applyFont="1" applyBorder="1" applyAlignment="1" applyProtection="1">
      <alignment horizontal="center"/>
    </xf>
    <xf numFmtId="0" fontId="11" fillId="0" borderId="5" xfId="0" applyFont="1" applyBorder="1" applyAlignment="1" applyProtection="1">
      <alignment horizontal="center" vertical="center"/>
    </xf>
    <xf numFmtId="0" fontId="11" fillId="0" borderId="6" xfId="0" applyFont="1" applyBorder="1" applyAlignment="1" applyProtection="1">
      <alignment horizontal="center" vertical="center"/>
    </xf>
    <xf numFmtId="0" fontId="11" fillId="0" borderId="7" xfId="0" applyFont="1" applyBorder="1" applyAlignment="1" applyProtection="1">
      <alignment horizontal="center" vertical="center"/>
    </xf>
    <xf numFmtId="0" fontId="11" fillId="0" borderId="10" xfId="0" applyFont="1" applyBorder="1" applyAlignment="1" applyProtection="1">
      <alignment horizontal="center" vertical="center"/>
    </xf>
    <xf numFmtId="0" fontId="11" fillId="0" borderId="11" xfId="0" applyFont="1" applyBorder="1" applyAlignment="1" applyProtection="1">
      <alignment horizontal="center" vertical="center"/>
    </xf>
    <xf numFmtId="0" fontId="11" fillId="0" borderId="12" xfId="0" applyFont="1" applyBorder="1" applyAlignment="1" applyProtection="1">
      <alignment horizontal="center" vertical="center"/>
    </xf>
    <xf numFmtId="0" fontId="22" fillId="0" borderId="5" xfId="0" applyFont="1" applyBorder="1" applyAlignment="1" applyProtection="1">
      <alignment horizontal="center" vertical="center"/>
    </xf>
    <xf numFmtId="0" fontId="22" fillId="0" borderId="6" xfId="0" applyFont="1" applyBorder="1" applyAlignment="1" applyProtection="1">
      <alignment horizontal="center" vertical="center"/>
    </xf>
    <xf numFmtId="0" fontId="12" fillId="0" borderId="51" xfId="0" applyFont="1" applyBorder="1" applyAlignment="1" applyProtection="1">
      <alignment horizontal="center" vertical="center"/>
    </xf>
    <xf numFmtId="0" fontId="12" fillId="0" borderId="7" xfId="0" applyFont="1" applyBorder="1" applyAlignment="1" applyProtection="1">
      <alignment horizontal="center" vertical="center"/>
    </xf>
    <xf numFmtId="0" fontId="24" fillId="0" borderId="22" xfId="0" applyNumberFormat="1" applyFont="1" applyBorder="1" applyAlignment="1" applyProtection="1">
      <alignment horizontal="center" vertical="center"/>
    </xf>
    <xf numFmtId="0" fontId="24" fillId="0" borderId="23" xfId="0" applyNumberFormat="1" applyFont="1" applyBorder="1" applyAlignment="1" applyProtection="1">
      <alignment horizontal="center" vertical="center"/>
    </xf>
    <xf numFmtId="0" fontId="24" fillId="0" borderId="24" xfId="0" applyNumberFormat="1" applyFont="1" applyBorder="1" applyAlignment="1" applyProtection="1">
      <alignment horizontal="center" vertical="center"/>
    </xf>
    <xf numFmtId="166" fontId="24" fillId="0" borderId="22" xfId="0" applyNumberFormat="1" applyFont="1" applyFill="1" applyBorder="1" applyAlignment="1" applyProtection="1">
      <alignment vertical="center"/>
    </xf>
    <xf numFmtId="166" fontId="24" fillId="0" borderId="24" xfId="0" applyNumberFormat="1" applyFont="1" applyFill="1" applyBorder="1" applyAlignment="1" applyProtection="1">
      <alignment vertical="center"/>
    </xf>
    <xf numFmtId="0" fontId="11" fillId="0" borderId="21" xfId="0" applyFont="1" applyBorder="1" applyAlignment="1" applyProtection="1">
      <alignment horizontal="left" vertical="center"/>
    </xf>
    <xf numFmtId="166" fontId="37" fillId="0" borderId="21" xfId="0" applyNumberFormat="1" applyFont="1" applyFill="1" applyBorder="1" applyProtection="1">
      <protection locked="0"/>
    </xf>
    <xf numFmtId="0" fontId="21" fillId="0" borderId="21" xfId="0" applyFont="1" applyBorder="1" applyAlignment="1" applyProtection="1">
      <alignment horizontal="left" vertical="center"/>
    </xf>
    <xf numFmtId="0" fontId="35" fillId="0" borderId="2" xfId="0" applyFont="1" applyBorder="1" applyAlignment="1" applyProtection="1">
      <alignment horizontal="left" vertical="center" indent="1" shrinkToFit="1"/>
    </xf>
    <xf numFmtId="0" fontId="35" fillId="0" borderId="3" xfId="0" applyFont="1" applyBorder="1" applyAlignment="1" applyProtection="1">
      <alignment horizontal="left" vertical="center" indent="1" shrinkToFit="1"/>
    </xf>
    <xf numFmtId="0" fontId="35" fillId="0" borderId="4" xfId="0" applyFont="1" applyBorder="1" applyAlignment="1" applyProtection="1">
      <alignment horizontal="left" vertical="center" indent="1" shrinkToFit="1"/>
    </xf>
    <xf numFmtId="0" fontId="35" fillId="0" borderId="6" xfId="0" applyFont="1" applyBorder="1" applyAlignment="1" applyProtection="1">
      <alignment horizontal="left" vertical="center" indent="1" shrinkToFit="1"/>
    </xf>
    <xf numFmtId="0" fontId="35" fillId="0" borderId="7" xfId="0" applyFont="1" applyBorder="1" applyAlignment="1" applyProtection="1">
      <alignment horizontal="left" vertical="center" indent="1" shrinkToFit="1"/>
    </xf>
    <xf numFmtId="0" fontId="35" fillId="0" borderId="34" xfId="0" applyFont="1" applyBorder="1" applyAlignment="1" applyProtection="1">
      <alignment horizontal="left" vertical="center" wrapText="1" indent="1"/>
    </xf>
    <xf numFmtId="0" fontId="35" fillId="0" borderId="0" xfId="0" applyFont="1" applyBorder="1" applyAlignment="1" applyProtection="1">
      <alignment horizontal="left" vertical="center" wrapText="1" indent="1"/>
    </xf>
    <xf numFmtId="0" fontId="35" fillId="0" borderId="29" xfId="0" applyFont="1" applyBorder="1" applyAlignment="1" applyProtection="1">
      <alignment horizontal="left" vertical="center" wrapText="1" indent="1"/>
    </xf>
    <xf numFmtId="0" fontId="35" fillId="0" borderId="30" xfId="0" applyFont="1" applyBorder="1" applyAlignment="1" applyProtection="1">
      <alignment horizontal="left" vertical="center" wrapText="1" indent="1"/>
    </xf>
    <xf numFmtId="0" fontId="35" fillId="0" borderId="35" xfId="0" applyFont="1" applyBorder="1" applyAlignment="1" applyProtection="1">
      <alignment horizontal="left" vertical="center" wrapText="1" indent="1"/>
    </xf>
    <xf numFmtId="0" fontId="35" fillId="0" borderId="31" xfId="0" applyFont="1" applyBorder="1" applyAlignment="1" applyProtection="1">
      <alignment horizontal="left" vertical="center" wrapText="1" indent="1"/>
    </xf>
    <xf numFmtId="0" fontId="35" fillId="0" borderId="32" xfId="0" applyFont="1" applyBorder="1" applyAlignment="1" applyProtection="1">
      <alignment horizontal="left" vertical="center" wrapText="1" indent="1"/>
    </xf>
    <xf numFmtId="0" fontId="35" fillId="0" borderId="33" xfId="0" applyFont="1" applyBorder="1" applyAlignment="1" applyProtection="1">
      <alignment horizontal="left" vertical="center" wrapText="1" indent="1"/>
    </xf>
    <xf numFmtId="0" fontId="35" fillId="0" borderId="36" xfId="0" applyFont="1" applyBorder="1" applyAlignment="1" applyProtection="1">
      <alignment horizontal="left" vertical="center" indent="1"/>
    </xf>
    <xf numFmtId="0" fontId="35" fillId="0" borderId="37" xfId="0" applyFont="1" applyBorder="1" applyAlignment="1" applyProtection="1">
      <alignment horizontal="left" vertical="center" indent="1"/>
    </xf>
    <xf numFmtId="0" fontId="35" fillId="0" borderId="11" xfId="0" applyFont="1" applyBorder="1" applyAlignment="1" applyProtection="1">
      <alignment horizontal="left" vertical="center" indent="1" shrinkToFit="1"/>
    </xf>
    <xf numFmtId="0" fontId="35" fillId="0" borderId="12" xfId="0" applyFont="1" applyBorder="1" applyAlignment="1" applyProtection="1">
      <alignment horizontal="left" vertical="center" indent="1" shrinkToFit="1"/>
    </xf>
    <xf numFmtId="14" fontId="35" fillId="0" borderId="2" xfId="0" applyNumberFormat="1" applyFont="1" applyBorder="1" applyAlignment="1" applyProtection="1">
      <alignment horizontal="left" vertical="center" indent="1"/>
    </xf>
    <xf numFmtId="14" fontId="35" fillId="0" borderId="3" xfId="0" applyNumberFormat="1" applyFont="1" applyBorder="1" applyAlignment="1" applyProtection="1">
      <alignment horizontal="left" vertical="center" indent="1"/>
    </xf>
    <xf numFmtId="14" fontId="35" fillId="0" borderId="4" xfId="0" applyNumberFormat="1" applyFont="1" applyBorder="1" applyAlignment="1" applyProtection="1">
      <alignment horizontal="left" vertical="center" indent="1"/>
    </xf>
    <xf numFmtId="0" fontId="41" fillId="0" borderId="21" xfId="0" applyFont="1" applyBorder="1" applyAlignment="1" applyProtection="1">
      <alignment horizontal="center" vertical="center"/>
      <protection locked="0"/>
    </xf>
    <xf numFmtId="0" fontId="11" fillId="0" borderId="21" xfId="0" applyFont="1" applyBorder="1" applyAlignment="1" applyProtection="1">
      <alignment horizontal="left" vertical="center" wrapText="1"/>
    </xf>
    <xf numFmtId="1" fontId="35" fillId="0" borderId="21" xfId="0" applyNumberFormat="1" applyFont="1" applyBorder="1" applyAlignment="1" applyProtection="1">
      <alignment horizontal="center" vertical="center"/>
      <protection locked="0"/>
    </xf>
    <xf numFmtId="164" fontId="35" fillId="0" borderId="22" xfId="0" applyNumberFormat="1" applyFont="1" applyBorder="1" applyAlignment="1" applyProtection="1">
      <alignment horizontal="center" vertical="center"/>
      <protection locked="0"/>
    </xf>
    <xf numFmtId="164" fontId="35" fillId="0" borderId="24" xfId="0" applyNumberFormat="1" applyFont="1" applyBorder="1" applyAlignment="1" applyProtection="1">
      <alignment horizontal="center" vertical="center"/>
      <protection locked="0"/>
    </xf>
    <xf numFmtId="0" fontId="11" fillId="0" borderId="21" xfId="0" applyFont="1" applyFill="1" applyBorder="1" applyAlignment="1" applyProtection="1">
      <alignment horizontal="left" vertical="center" wrapText="1"/>
    </xf>
    <xf numFmtId="0" fontId="8" fillId="0" borderId="21" xfId="0" applyFont="1" applyFill="1" applyBorder="1" applyProtection="1">
      <protection locked="0"/>
    </xf>
    <xf numFmtId="0" fontId="24" fillId="0" borderId="22" xfId="0" applyFont="1" applyBorder="1" applyAlignment="1" applyProtection="1">
      <alignment horizontal="center" vertical="center"/>
    </xf>
    <xf numFmtId="0" fontId="24" fillId="0" borderId="23" xfId="0" applyFont="1" applyBorder="1" applyAlignment="1" applyProtection="1">
      <alignment horizontal="center" vertical="center"/>
    </xf>
    <xf numFmtId="0" fontId="24" fillId="0" borderId="24" xfId="0" applyFont="1" applyBorder="1" applyAlignment="1" applyProtection="1">
      <alignment horizontal="center" vertical="center"/>
    </xf>
    <xf numFmtId="0" fontId="24" fillId="0" borderId="22" xfId="0" applyFont="1" applyFill="1" applyBorder="1" applyAlignment="1" applyProtection="1">
      <alignment horizontal="center" vertical="center"/>
    </xf>
    <xf numFmtId="0" fontId="24" fillId="0" borderId="23" xfId="0" applyFont="1" applyFill="1" applyBorder="1" applyAlignment="1" applyProtection="1">
      <alignment horizontal="center" vertical="center"/>
    </xf>
    <xf numFmtId="0" fontId="24" fillId="0" borderId="24" xfId="0" applyFont="1" applyFill="1" applyBorder="1" applyAlignment="1" applyProtection="1">
      <alignment horizontal="center" vertical="center"/>
    </xf>
    <xf numFmtId="0" fontId="24" fillId="0" borderId="21" xfId="0" applyFont="1" applyBorder="1" applyAlignment="1" applyProtection="1">
      <alignment horizontal="center" vertical="center"/>
    </xf>
    <xf numFmtId="0" fontId="24" fillId="0" borderId="22" xfId="0" applyFont="1" applyBorder="1" applyAlignment="1" applyProtection="1">
      <alignment horizontal="center" vertical="center" wrapText="1"/>
    </xf>
    <xf numFmtId="0" fontId="24" fillId="0" borderId="24" xfId="0" applyFont="1" applyBorder="1" applyAlignment="1" applyProtection="1">
      <alignment horizontal="center" vertical="center" wrapText="1"/>
    </xf>
    <xf numFmtId="0" fontId="8" fillId="0" borderId="13" xfId="0" applyFont="1" applyBorder="1" applyAlignment="1" applyProtection="1">
      <alignment horizontal="justify" vertical="center" wrapText="1"/>
      <protection locked="0"/>
    </xf>
    <xf numFmtId="0" fontId="8" fillId="0" borderId="14" xfId="0" applyFont="1" applyBorder="1" applyAlignment="1" applyProtection="1">
      <alignment horizontal="justify" vertical="center" wrapText="1"/>
      <protection locked="0"/>
    </xf>
    <xf numFmtId="0" fontId="8" fillId="0" borderId="15" xfId="0" applyFont="1" applyBorder="1" applyAlignment="1" applyProtection="1">
      <alignment horizontal="justify" vertical="center" wrapText="1"/>
      <protection locked="0"/>
    </xf>
    <xf numFmtId="0" fontId="8" fillId="0" borderId="18" xfId="0" applyFont="1" applyBorder="1" applyAlignment="1" applyProtection="1">
      <alignment horizontal="justify" vertical="center" wrapText="1"/>
      <protection locked="0"/>
    </xf>
    <xf numFmtId="0" fontId="8" fillId="0" borderId="19" xfId="0" applyFont="1" applyBorder="1" applyAlignment="1" applyProtection="1">
      <alignment horizontal="justify" vertical="center" wrapText="1"/>
      <protection locked="0"/>
    </xf>
    <xf numFmtId="0" fontId="8" fillId="0" borderId="20" xfId="0" applyFont="1" applyBorder="1" applyAlignment="1" applyProtection="1">
      <alignment horizontal="justify" vertical="center" wrapText="1"/>
      <protection locked="0"/>
    </xf>
    <xf numFmtId="0" fontId="22" fillId="0" borderId="2" xfId="0" applyFont="1" applyBorder="1" applyAlignment="1" applyProtection="1">
      <alignment horizontal="center" vertical="center"/>
    </xf>
    <xf numFmtId="0" fontId="22" fillId="0" borderId="3" xfId="0" applyFont="1" applyBorder="1" applyAlignment="1" applyProtection="1">
      <alignment horizontal="center" vertical="center"/>
    </xf>
    <xf numFmtId="0" fontId="12" fillId="0" borderId="52" xfId="0" applyFont="1" applyBorder="1" applyAlignment="1" applyProtection="1">
      <alignment horizontal="center" vertical="center"/>
    </xf>
    <xf numFmtId="0" fontId="9" fillId="0" borderId="0" xfId="0" applyFont="1" applyAlignment="1" applyProtection="1">
      <alignment horizontal="center" vertical="center" wrapText="1"/>
    </xf>
    <xf numFmtId="0" fontId="3" fillId="0" borderId="13" xfId="0" applyFont="1" applyBorder="1" applyAlignment="1" applyProtection="1">
      <alignment horizontal="justify" vertical="center" wrapText="1"/>
      <protection locked="0"/>
    </xf>
    <xf numFmtId="0" fontId="9" fillId="0" borderId="14" xfId="0" applyFont="1" applyBorder="1" applyAlignment="1" applyProtection="1">
      <alignment wrapText="1"/>
      <protection locked="0"/>
    </xf>
    <xf numFmtId="0" fontId="9" fillId="0" borderId="15" xfId="0" applyFont="1" applyBorder="1" applyAlignment="1" applyProtection="1">
      <alignment wrapText="1"/>
      <protection locked="0"/>
    </xf>
    <xf numFmtId="0" fontId="9" fillId="0" borderId="16" xfId="0" applyFont="1" applyBorder="1" applyAlignment="1" applyProtection="1">
      <alignment wrapText="1"/>
      <protection locked="0"/>
    </xf>
    <xf numFmtId="0" fontId="9" fillId="0" borderId="0" xfId="0" applyFont="1" applyBorder="1" applyAlignment="1" applyProtection="1">
      <alignment wrapText="1"/>
      <protection locked="0"/>
    </xf>
    <xf numFmtId="0" fontId="9" fillId="0" borderId="17" xfId="0" applyFont="1" applyBorder="1" applyAlignment="1" applyProtection="1">
      <alignment wrapText="1"/>
      <protection locked="0"/>
    </xf>
    <xf numFmtId="0" fontId="9" fillId="0" borderId="18" xfId="0" applyFont="1" applyBorder="1" applyAlignment="1" applyProtection="1">
      <alignment wrapText="1"/>
      <protection locked="0"/>
    </xf>
    <xf numFmtId="0" fontId="9" fillId="0" borderId="19" xfId="0" applyFont="1" applyBorder="1" applyAlignment="1" applyProtection="1">
      <alignment wrapText="1"/>
      <protection locked="0"/>
    </xf>
    <xf numFmtId="0" fontId="9" fillId="0" borderId="20" xfId="0" applyFont="1" applyBorder="1" applyAlignment="1" applyProtection="1">
      <alignment wrapText="1"/>
      <protection locked="0"/>
    </xf>
    <xf numFmtId="0" fontId="3" fillId="0" borderId="13" xfId="0" applyFont="1" applyBorder="1" applyAlignment="1" applyProtection="1">
      <alignment vertical="center" wrapText="1"/>
      <protection locked="0"/>
    </xf>
    <xf numFmtId="0" fontId="9" fillId="0" borderId="14" xfId="0" applyFont="1" applyBorder="1" applyAlignment="1" applyProtection="1">
      <alignment vertical="center" wrapText="1"/>
      <protection locked="0"/>
    </xf>
    <xf numFmtId="0" fontId="9" fillId="0" borderId="15" xfId="0" applyFont="1" applyBorder="1" applyAlignment="1" applyProtection="1">
      <alignment vertical="center" wrapText="1"/>
      <protection locked="0"/>
    </xf>
    <xf numFmtId="0" fontId="9" fillId="0" borderId="16" xfId="0" applyFont="1" applyBorder="1" applyAlignment="1" applyProtection="1">
      <alignment vertical="center" wrapText="1"/>
      <protection locked="0"/>
    </xf>
    <xf numFmtId="0" fontId="9" fillId="0" borderId="0" xfId="0" applyFont="1" applyBorder="1" applyAlignment="1" applyProtection="1">
      <alignment vertical="center" wrapText="1"/>
      <protection locked="0"/>
    </xf>
    <xf numFmtId="0" fontId="9" fillId="0" borderId="17" xfId="0" applyFont="1" applyBorder="1" applyAlignment="1" applyProtection="1">
      <alignment vertical="center" wrapText="1"/>
      <protection locked="0"/>
    </xf>
    <xf numFmtId="0" fontId="9" fillId="0" borderId="18" xfId="0" applyFont="1" applyBorder="1" applyAlignment="1" applyProtection="1">
      <alignment vertical="center" wrapText="1"/>
      <protection locked="0"/>
    </xf>
    <xf numFmtId="0" fontId="9" fillId="0" borderId="19" xfId="0" applyFont="1" applyBorder="1" applyAlignment="1" applyProtection="1">
      <alignment vertical="center" wrapText="1"/>
      <protection locked="0"/>
    </xf>
    <xf numFmtId="0" fontId="9" fillId="0" borderId="20" xfId="0" applyFont="1" applyBorder="1" applyAlignment="1" applyProtection="1">
      <alignment vertical="center" wrapText="1"/>
      <protection locked="0"/>
    </xf>
    <xf numFmtId="0" fontId="9" fillId="0" borderId="14" xfId="0" applyFont="1" applyBorder="1" applyAlignment="1" applyProtection="1">
      <alignment horizontal="center" vertical="center" wrapText="1"/>
      <protection locked="0"/>
    </xf>
    <xf numFmtId="0" fontId="9" fillId="0" borderId="19"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xf>
    <xf numFmtId="0" fontId="18" fillId="0" borderId="2" xfId="0" applyFont="1" applyBorder="1" applyAlignment="1" applyProtection="1">
      <alignment horizontal="center" vertical="center"/>
    </xf>
    <xf numFmtId="0" fontId="18" fillId="0" borderId="3" xfId="0" applyFont="1" applyBorder="1" applyAlignment="1" applyProtection="1">
      <alignment horizontal="center" vertical="center"/>
    </xf>
    <xf numFmtId="0" fontId="18" fillId="0" borderId="4" xfId="0" applyFont="1" applyBorder="1" applyAlignment="1" applyProtection="1">
      <alignment horizontal="center" vertical="center"/>
    </xf>
    <xf numFmtId="0" fontId="23" fillId="0" borderId="21" xfId="0" applyFont="1" applyFill="1" applyBorder="1" applyAlignment="1" applyProtection="1">
      <alignment horizontal="center" vertical="center"/>
    </xf>
    <xf numFmtId="0" fontId="23" fillId="0" borderId="21" xfId="0" applyFont="1" applyFill="1" applyBorder="1" applyAlignment="1" applyProtection="1">
      <alignment horizontal="center" vertical="center"/>
      <protection locked="0"/>
    </xf>
    <xf numFmtId="0" fontId="1" fillId="0" borderId="22" xfId="0" applyFont="1" applyFill="1" applyBorder="1" applyAlignment="1" applyProtection="1">
      <alignment horizontal="center" vertical="center" wrapText="1"/>
    </xf>
    <xf numFmtId="0" fontId="1" fillId="0" borderId="23" xfId="0" applyFont="1" applyFill="1" applyBorder="1" applyAlignment="1" applyProtection="1">
      <alignment horizontal="center" vertical="center" wrapText="1"/>
    </xf>
    <xf numFmtId="0" fontId="1" fillId="0" borderId="24" xfId="0" applyFont="1" applyFill="1" applyBorder="1" applyAlignment="1" applyProtection="1">
      <alignment horizontal="center" vertical="center" wrapText="1"/>
    </xf>
    <xf numFmtId="0" fontId="18" fillId="3" borderId="2" xfId="0" applyFont="1" applyFill="1" applyBorder="1" applyAlignment="1" applyProtection="1">
      <alignment horizontal="center"/>
    </xf>
    <xf numFmtId="0" fontId="18" fillId="3" borderId="3" xfId="0" applyFont="1" applyFill="1" applyBorder="1" applyAlignment="1" applyProtection="1">
      <alignment horizontal="center"/>
    </xf>
    <xf numFmtId="0" fontId="18" fillId="3" borderId="4" xfId="0" applyFont="1" applyFill="1" applyBorder="1" applyAlignment="1" applyProtection="1">
      <alignment horizontal="center"/>
    </xf>
    <xf numFmtId="0" fontId="10" fillId="0" borderId="2" xfId="0" applyFont="1" applyBorder="1" applyAlignment="1" applyProtection="1">
      <alignment horizontal="center" vertical="top" wrapText="1"/>
    </xf>
    <xf numFmtId="0" fontId="10" fillId="0" borderId="3" xfId="0" applyFont="1" applyBorder="1" applyAlignment="1" applyProtection="1">
      <alignment horizontal="center" vertical="top" wrapText="1"/>
    </xf>
    <xf numFmtId="0" fontId="10" fillId="0" borderId="4" xfId="0" applyFont="1" applyBorder="1" applyAlignment="1" applyProtection="1">
      <alignment horizontal="center" vertical="top" wrapText="1"/>
    </xf>
    <xf numFmtId="0" fontId="18" fillId="0" borderId="2" xfId="0" applyFont="1" applyBorder="1" applyAlignment="1" applyProtection="1">
      <alignment horizontal="center" wrapText="1"/>
    </xf>
    <xf numFmtId="0" fontId="18" fillId="0" borderId="3" xfId="0" applyFont="1" applyBorder="1" applyAlignment="1" applyProtection="1">
      <alignment horizontal="center" wrapText="1"/>
    </xf>
    <xf numFmtId="0" fontId="18" fillId="0" borderId="4" xfId="0" applyFont="1" applyBorder="1" applyAlignment="1" applyProtection="1">
      <alignment horizontal="center" wrapText="1"/>
    </xf>
    <xf numFmtId="0" fontId="10" fillId="0" borderId="2" xfId="0" applyFont="1" applyBorder="1" applyAlignment="1" applyProtection="1">
      <alignment horizontal="left" vertical="center"/>
    </xf>
    <xf numFmtId="0" fontId="10" fillId="0" borderId="4" xfId="0" applyFont="1" applyBorder="1" applyAlignment="1" applyProtection="1">
      <alignment horizontal="left" vertical="center"/>
    </xf>
    <xf numFmtId="14" fontId="10" fillId="0" borderId="2" xfId="0" applyNumberFormat="1" applyFont="1" applyBorder="1" applyAlignment="1" applyProtection="1">
      <alignment horizontal="center" vertical="center"/>
      <protection locked="0"/>
    </xf>
    <xf numFmtId="14" fontId="10" fillId="0" borderId="3" xfId="0" applyNumberFormat="1" applyFont="1" applyBorder="1" applyAlignment="1" applyProtection="1">
      <alignment horizontal="center" vertical="center"/>
      <protection locked="0"/>
    </xf>
    <xf numFmtId="14" fontId="10" fillId="0" borderId="4" xfId="0" applyNumberFormat="1" applyFont="1" applyBorder="1" applyAlignment="1" applyProtection="1">
      <alignment horizontal="center" vertical="center"/>
      <protection locked="0"/>
    </xf>
    <xf numFmtId="0" fontId="10" fillId="0" borderId="2" xfId="0" applyFont="1" applyBorder="1" applyAlignment="1" applyProtection="1">
      <alignment horizontal="left" vertical="center" shrinkToFit="1"/>
      <protection locked="0"/>
    </xf>
    <xf numFmtId="0" fontId="10" fillId="0" borderId="3" xfId="0" applyFont="1" applyBorder="1" applyAlignment="1" applyProtection="1">
      <alignment horizontal="left" vertical="center" shrinkToFit="1"/>
      <protection locked="0"/>
    </xf>
    <xf numFmtId="0" fontId="10" fillId="0" borderId="4" xfId="0" applyFont="1" applyBorder="1" applyAlignment="1" applyProtection="1">
      <alignment horizontal="left" vertical="center" shrinkToFit="1"/>
      <protection locked="0"/>
    </xf>
    <xf numFmtId="0" fontId="10" fillId="0" borderId="5" xfId="0" applyFont="1" applyBorder="1" applyAlignment="1" applyProtection="1">
      <alignment horizontal="left" vertical="center" indent="1"/>
    </xf>
    <xf numFmtId="0" fontId="10" fillId="0" borderId="7" xfId="0" applyFont="1" applyBorder="1" applyAlignment="1" applyProtection="1">
      <alignment horizontal="left" vertical="center" indent="1"/>
    </xf>
    <xf numFmtId="0" fontId="10" fillId="0" borderId="2" xfId="0" applyFont="1" applyBorder="1" applyAlignment="1" applyProtection="1">
      <alignment horizontal="center" vertical="center"/>
    </xf>
    <xf numFmtId="0" fontId="10" fillId="0" borderId="3" xfId="0" applyFont="1" applyBorder="1" applyAlignment="1" applyProtection="1">
      <alignment horizontal="center" vertical="center"/>
    </xf>
    <xf numFmtId="0" fontId="10" fillId="0" borderId="4" xfId="0" applyFont="1" applyBorder="1" applyAlignment="1" applyProtection="1">
      <alignment horizontal="center" vertical="center"/>
    </xf>
    <xf numFmtId="0" fontId="10" fillId="0" borderId="5" xfId="0" applyFont="1" applyBorder="1" applyAlignment="1" applyProtection="1">
      <alignment horizontal="left" vertical="center"/>
    </xf>
    <xf numFmtId="0" fontId="10" fillId="0" borderId="7" xfId="0" applyFont="1" applyBorder="1" applyAlignment="1" applyProtection="1">
      <alignment horizontal="left" vertical="center"/>
    </xf>
    <xf numFmtId="0" fontId="10" fillId="0" borderId="2" xfId="0" applyFont="1" applyBorder="1" applyAlignment="1" applyProtection="1">
      <alignment horizontal="left" vertical="center" indent="1"/>
      <protection locked="0"/>
    </xf>
    <xf numFmtId="0" fontId="10" fillId="0" borderId="3" xfId="0" applyFont="1" applyBorder="1" applyAlignment="1" applyProtection="1">
      <alignment horizontal="left" vertical="center" indent="1"/>
      <protection locked="0"/>
    </xf>
    <xf numFmtId="0" fontId="10" fillId="0" borderId="4" xfId="0" applyFont="1" applyBorder="1" applyAlignment="1" applyProtection="1">
      <alignment horizontal="left" vertical="center" indent="1"/>
      <protection locked="0"/>
    </xf>
    <xf numFmtId="0" fontId="10" fillId="0" borderId="3" xfId="0" applyFont="1" applyBorder="1" applyAlignment="1" applyProtection="1">
      <alignment horizontal="left" vertical="center"/>
    </xf>
    <xf numFmtId="49" fontId="10" fillId="0" borderId="2" xfId="0" applyNumberFormat="1" applyFont="1" applyBorder="1" applyAlignment="1" applyProtection="1">
      <alignment horizontal="left" vertical="center" indent="1"/>
      <protection locked="0"/>
    </xf>
    <xf numFmtId="49" fontId="10" fillId="0" borderId="3" xfId="0" applyNumberFormat="1" applyFont="1" applyBorder="1" applyAlignment="1" applyProtection="1">
      <alignment horizontal="left" vertical="center" indent="1"/>
      <protection locked="0"/>
    </xf>
    <xf numFmtId="49" fontId="10" fillId="0" borderId="4" xfId="0" applyNumberFormat="1" applyFont="1" applyBorder="1" applyAlignment="1" applyProtection="1">
      <alignment horizontal="left" vertical="center" indent="1"/>
      <protection locked="0"/>
    </xf>
    <xf numFmtId="0" fontId="10" fillId="0" borderId="2" xfId="0" applyFont="1" applyBorder="1" applyAlignment="1" applyProtection="1">
      <alignment horizontal="left" vertical="center" wrapText="1"/>
    </xf>
    <xf numFmtId="0" fontId="10" fillId="0" borderId="3" xfId="0" applyFont="1" applyBorder="1" applyAlignment="1" applyProtection="1">
      <alignment horizontal="left" vertical="center" wrapText="1"/>
    </xf>
    <xf numFmtId="0" fontId="10" fillId="0" borderId="4" xfId="0" applyFont="1" applyBorder="1" applyAlignment="1" applyProtection="1">
      <alignment horizontal="left" vertical="center" wrapText="1"/>
    </xf>
    <xf numFmtId="0" fontId="10" fillId="0" borderId="2" xfId="0" applyFont="1" applyBorder="1" applyAlignment="1" applyProtection="1">
      <alignment horizontal="left" vertical="center" wrapText="1" indent="1"/>
      <protection locked="0"/>
    </xf>
    <xf numFmtId="0" fontId="10" fillId="0" borderId="3" xfId="0" applyFont="1" applyBorder="1" applyAlignment="1" applyProtection="1">
      <alignment horizontal="left" vertical="center" wrapText="1" indent="1"/>
      <protection locked="0"/>
    </xf>
    <xf numFmtId="0" fontId="10" fillId="0" borderId="4" xfId="0" applyFont="1" applyBorder="1" applyAlignment="1" applyProtection="1">
      <alignment horizontal="left" vertical="center" wrapText="1" indent="1"/>
      <protection locked="0"/>
    </xf>
    <xf numFmtId="0" fontId="10" fillId="0" borderId="5" xfId="0" applyFont="1" applyBorder="1" applyAlignment="1" applyProtection="1">
      <alignment horizontal="left" vertical="center" wrapText="1" indent="1"/>
      <protection locked="0"/>
    </xf>
    <xf numFmtId="0" fontId="10" fillId="0" borderId="6" xfId="0" applyFont="1" applyBorder="1" applyAlignment="1" applyProtection="1">
      <alignment horizontal="left" vertical="center" wrapText="1" indent="1"/>
      <protection locked="0"/>
    </xf>
    <xf numFmtId="0" fontId="10" fillId="0" borderId="7" xfId="0" applyFont="1" applyBorder="1" applyAlignment="1" applyProtection="1">
      <alignment horizontal="left" vertical="center" wrapText="1" indent="1"/>
      <protection locked="0"/>
    </xf>
    <xf numFmtId="0" fontId="10" fillId="0" borderId="8" xfId="0" applyFont="1" applyBorder="1" applyAlignment="1" applyProtection="1">
      <alignment horizontal="left" vertical="center" wrapText="1" indent="1"/>
      <protection locked="0"/>
    </xf>
    <xf numFmtId="0" fontId="10" fillId="0" borderId="0" xfId="0" applyFont="1" applyBorder="1" applyAlignment="1" applyProtection="1">
      <alignment horizontal="left" vertical="center" wrapText="1" indent="1"/>
      <protection locked="0"/>
    </xf>
    <xf numFmtId="0" fontId="10" fillId="0" borderId="9" xfId="0" applyFont="1" applyBorder="1" applyAlignment="1" applyProtection="1">
      <alignment horizontal="left" vertical="center" wrapText="1" indent="1"/>
      <protection locked="0"/>
    </xf>
    <xf numFmtId="0" fontId="10" fillId="0" borderId="10" xfId="0" applyFont="1" applyBorder="1" applyAlignment="1" applyProtection="1">
      <alignment horizontal="left" vertical="center" wrapText="1" indent="1"/>
      <protection locked="0"/>
    </xf>
    <xf numFmtId="0" fontId="10" fillId="0" borderId="11" xfId="0" applyFont="1" applyBorder="1" applyAlignment="1" applyProtection="1">
      <alignment horizontal="left" vertical="center" wrapText="1" indent="1"/>
      <protection locked="0"/>
    </xf>
    <xf numFmtId="0" fontId="10" fillId="0" borderId="12" xfId="0" applyFont="1" applyBorder="1" applyAlignment="1" applyProtection="1">
      <alignment horizontal="left" vertical="center" wrapText="1" indent="1"/>
      <protection locked="0"/>
    </xf>
    <xf numFmtId="0" fontId="10" fillId="0" borderId="2" xfId="0" applyFont="1" applyBorder="1" applyAlignment="1" applyProtection="1">
      <alignment horizontal="left" vertical="center"/>
      <protection locked="0"/>
    </xf>
    <xf numFmtId="0" fontId="10" fillId="0" borderId="4" xfId="0" applyFont="1" applyBorder="1" applyAlignment="1" applyProtection="1">
      <alignment horizontal="left" vertical="center"/>
      <protection locked="0"/>
    </xf>
    <xf numFmtId="0" fontId="10" fillId="0" borderId="3" xfId="0" applyFont="1" applyBorder="1" applyAlignment="1" applyProtection="1">
      <alignment horizontal="left" vertical="center"/>
      <protection locked="0"/>
    </xf>
    <xf numFmtId="0" fontId="10" fillId="0" borderId="0" xfId="0" applyFont="1" applyBorder="1" applyAlignment="1" applyProtection="1">
      <alignment horizontal="center" vertical="center" wrapText="1"/>
    </xf>
    <xf numFmtId="0" fontId="10" fillId="0" borderId="38" xfId="0" applyFont="1" applyBorder="1" applyAlignment="1" applyProtection="1">
      <alignment horizontal="left" vertical="center" wrapText="1"/>
      <protection locked="0"/>
    </xf>
    <xf numFmtId="0" fontId="10" fillId="0" borderId="39" xfId="0" applyFont="1" applyBorder="1" applyAlignment="1" applyProtection="1">
      <alignment horizontal="left" vertical="center" wrapText="1"/>
      <protection locked="0"/>
    </xf>
    <xf numFmtId="0" fontId="10" fillId="0" borderId="40" xfId="0" applyFont="1" applyBorder="1" applyAlignment="1" applyProtection="1">
      <alignment horizontal="left" vertical="center" wrapText="1"/>
      <protection locked="0"/>
    </xf>
    <xf numFmtId="0" fontId="10" fillId="0" borderId="41" xfId="0" applyFont="1" applyBorder="1" applyAlignment="1" applyProtection="1">
      <alignment horizontal="left" vertical="center" wrapText="1"/>
      <protection locked="0"/>
    </xf>
    <xf numFmtId="0" fontId="10" fillId="0" borderId="0" xfId="0" applyFont="1" applyBorder="1" applyAlignment="1" applyProtection="1">
      <alignment horizontal="left" vertical="center" wrapText="1"/>
      <protection locked="0"/>
    </xf>
    <xf numFmtId="0" fontId="10" fillId="0" borderId="27" xfId="0" applyFont="1" applyBorder="1" applyAlignment="1" applyProtection="1">
      <alignment horizontal="left" vertical="center" wrapText="1"/>
      <protection locked="0"/>
    </xf>
    <xf numFmtId="0" fontId="10" fillId="0" borderId="42" xfId="0" applyFont="1" applyBorder="1" applyAlignment="1" applyProtection="1">
      <alignment horizontal="left" vertical="center" wrapText="1"/>
      <protection locked="0"/>
    </xf>
    <xf numFmtId="0" fontId="10" fillId="0" borderId="28" xfId="0" applyFont="1" applyBorder="1" applyAlignment="1" applyProtection="1">
      <alignment horizontal="left" vertical="center" wrapText="1"/>
      <protection locked="0"/>
    </xf>
    <xf numFmtId="0" fontId="10" fillId="0" borderId="43" xfId="0" applyFont="1" applyBorder="1" applyAlignment="1" applyProtection="1">
      <alignment horizontal="left" vertical="center" wrapText="1"/>
      <protection locked="0"/>
    </xf>
    <xf numFmtId="0" fontId="10" fillId="0" borderId="13" xfId="0" applyFont="1" applyBorder="1" applyAlignment="1" applyProtection="1">
      <alignment vertical="center" wrapText="1"/>
      <protection locked="0"/>
    </xf>
    <xf numFmtId="0" fontId="10" fillId="0" borderId="14" xfId="0" applyFont="1" applyBorder="1" applyAlignment="1" applyProtection="1">
      <alignment vertical="center" wrapText="1"/>
      <protection locked="0"/>
    </xf>
    <xf numFmtId="0" fontId="10" fillId="0" borderId="15" xfId="0" applyFont="1" applyBorder="1" applyAlignment="1" applyProtection="1">
      <alignment vertical="center" wrapText="1"/>
      <protection locked="0"/>
    </xf>
    <xf numFmtId="0" fontId="10" fillId="0" borderId="16" xfId="0" applyFont="1" applyBorder="1" applyAlignment="1" applyProtection="1">
      <alignment vertical="center" wrapText="1"/>
      <protection locked="0"/>
    </xf>
    <xf numFmtId="0" fontId="10" fillId="0" borderId="0" xfId="0" applyFont="1" applyBorder="1" applyAlignment="1" applyProtection="1">
      <alignment vertical="center" wrapText="1"/>
      <protection locked="0"/>
    </xf>
    <xf numFmtId="0" fontId="10" fillId="0" borderId="17" xfId="0" applyFont="1" applyBorder="1" applyAlignment="1" applyProtection="1">
      <alignment vertical="center" wrapText="1"/>
      <protection locked="0"/>
    </xf>
    <xf numFmtId="0" fontId="10" fillId="0" borderId="18" xfId="0" applyFont="1" applyBorder="1" applyAlignment="1" applyProtection="1">
      <alignment vertical="center" wrapText="1"/>
      <protection locked="0"/>
    </xf>
    <xf numFmtId="0" fontId="10" fillId="0" borderId="19" xfId="0" applyFont="1" applyBorder="1" applyAlignment="1" applyProtection="1">
      <alignment vertical="center" wrapText="1"/>
      <protection locked="0"/>
    </xf>
    <xf numFmtId="0" fontId="10" fillId="0" borderId="20" xfId="0" applyFont="1" applyBorder="1" applyAlignment="1" applyProtection="1">
      <alignment vertical="center" wrapText="1"/>
      <protection locked="0"/>
    </xf>
    <xf numFmtId="0" fontId="28" fillId="0" borderId="0" xfId="0" applyFont="1" applyBorder="1" applyAlignment="1" applyProtection="1">
      <alignment horizontal="left" vertical="center" indent="1"/>
    </xf>
    <xf numFmtId="0" fontId="1" fillId="0" borderId="5" xfId="0" applyFont="1" applyBorder="1" applyAlignment="1" applyProtection="1">
      <alignment horizontal="left" vertical="center"/>
    </xf>
    <xf numFmtId="0" fontId="1" fillId="0" borderId="6" xfId="0" applyFont="1" applyBorder="1" applyAlignment="1" applyProtection="1">
      <alignment horizontal="left" vertical="center"/>
    </xf>
    <xf numFmtId="0" fontId="1" fillId="0" borderId="7" xfId="0" applyFont="1" applyBorder="1" applyAlignment="1" applyProtection="1">
      <alignment horizontal="left" vertical="center"/>
    </xf>
    <xf numFmtId="0" fontId="1" fillId="0" borderId="10" xfId="0" applyFont="1" applyBorder="1" applyAlignment="1" applyProtection="1">
      <alignment horizontal="left" vertical="center"/>
    </xf>
    <xf numFmtId="0" fontId="1" fillId="0" borderId="11" xfId="0" applyFont="1" applyBorder="1" applyAlignment="1" applyProtection="1">
      <alignment horizontal="left" vertical="center"/>
    </xf>
    <xf numFmtId="0" fontId="1" fillId="0" borderId="12" xfId="0" applyFont="1" applyBorder="1" applyAlignment="1" applyProtection="1">
      <alignment horizontal="left" vertical="center"/>
    </xf>
    <xf numFmtId="0" fontId="1" fillId="0" borderId="5" xfId="0" applyFont="1" applyBorder="1" applyAlignment="1" applyProtection="1">
      <alignment horizontal="left" vertical="top"/>
      <protection locked="0"/>
    </xf>
    <xf numFmtId="0" fontId="1" fillId="0" borderId="6" xfId="0" applyFont="1" applyBorder="1" applyAlignment="1" applyProtection="1">
      <alignment horizontal="left" vertical="top"/>
      <protection locked="0"/>
    </xf>
    <xf numFmtId="0" fontId="1" fillId="0" borderId="7" xfId="0" applyFont="1" applyBorder="1" applyAlignment="1" applyProtection="1">
      <alignment horizontal="left" vertical="top"/>
      <protection locked="0"/>
    </xf>
    <xf numFmtId="0" fontId="1" fillId="0" borderId="8" xfId="0" applyFont="1" applyBorder="1" applyAlignment="1" applyProtection="1">
      <alignment horizontal="left" vertical="top"/>
      <protection locked="0"/>
    </xf>
    <xf numFmtId="0" fontId="1" fillId="0" borderId="0" xfId="0" applyFont="1" applyBorder="1" applyAlignment="1" applyProtection="1">
      <alignment horizontal="left" vertical="top"/>
      <protection locked="0"/>
    </xf>
    <xf numFmtId="0" fontId="1" fillId="0" borderId="9" xfId="0" applyFont="1" applyBorder="1" applyAlignment="1" applyProtection="1">
      <alignment horizontal="left" vertical="top"/>
      <protection locked="0"/>
    </xf>
    <xf numFmtId="0" fontId="1" fillId="0" borderId="10" xfId="0" applyFont="1" applyBorder="1" applyAlignment="1" applyProtection="1">
      <alignment horizontal="left" vertical="top"/>
      <protection locked="0"/>
    </xf>
    <xf numFmtId="0" fontId="1" fillId="0" borderId="11" xfId="0" applyFont="1" applyBorder="1" applyAlignment="1" applyProtection="1">
      <alignment horizontal="left" vertical="top"/>
      <protection locked="0"/>
    </xf>
    <xf numFmtId="0" fontId="1" fillId="0" borderId="12" xfId="0" applyFont="1" applyBorder="1" applyAlignment="1" applyProtection="1">
      <alignment horizontal="left" vertical="top"/>
      <protection locked="0"/>
    </xf>
    <xf numFmtId="0" fontId="3" fillId="0" borderId="21"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3" fillId="0" borderId="26" xfId="0" applyFont="1" applyFill="1" applyBorder="1" applyAlignment="1" applyProtection="1">
      <alignment horizontal="center" vertical="center" wrapText="1"/>
    </xf>
    <xf numFmtId="0" fontId="10" fillId="0" borderId="2"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2" xfId="0" applyFont="1" applyBorder="1" applyAlignment="1" applyProtection="1">
      <alignment vertical="center"/>
    </xf>
    <xf numFmtId="0" fontId="10" fillId="0" borderId="3" xfId="0" applyFont="1" applyBorder="1" applyAlignment="1" applyProtection="1">
      <alignment vertical="center"/>
    </xf>
    <xf numFmtId="0" fontId="10" fillId="0" borderId="4" xfId="0" applyFont="1" applyBorder="1" applyAlignment="1" applyProtection="1">
      <alignment vertical="center"/>
    </xf>
    <xf numFmtId="0" fontId="10" fillId="0" borderId="0" xfId="0" applyFont="1" applyBorder="1" applyAlignment="1" applyProtection="1">
      <alignment vertical="center"/>
    </xf>
    <xf numFmtId="0" fontId="21" fillId="0" borderId="0" xfId="0" applyFont="1" applyBorder="1" applyAlignment="1" applyProtection="1">
      <alignment horizontal="center"/>
    </xf>
    <xf numFmtId="0" fontId="1" fillId="0" borderId="2" xfId="0" applyFont="1" applyBorder="1" applyAlignment="1" applyProtection="1">
      <alignment horizontal="left" vertical="center"/>
    </xf>
    <xf numFmtId="0" fontId="1" fillId="0" borderId="3" xfId="0" applyFont="1" applyBorder="1" applyAlignment="1" applyProtection="1">
      <alignment horizontal="left" vertical="center"/>
    </xf>
    <xf numFmtId="0" fontId="2" fillId="0" borderId="0" xfId="0" applyFont="1" applyBorder="1" applyAlignment="1" applyProtection="1">
      <alignment horizontal="center" vertical="center" wrapText="1"/>
    </xf>
    <xf numFmtId="0" fontId="6" fillId="0" borderId="2" xfId="0" applyFont="1" applyBorder="1" applyAlignment="1" applyProtection="1">
      <alignment horizontal="center" vertical="center"/>
    </xf>
    <xf numFmtId="0" fontId="6" fillId="0" borderId="4" xfId="0" applyFont="1" applyBorder="1" applyAlignment="1" applyProtection="1">
      <alignment horizontal="center" vertical="center"/>
    </xf>
    <xf numFmtId="0" fontId="10" fillId="0" borderId="2" xfId="0" applyFont="1" applyBorder="1" applyAlignment="1" applyProtection="1">
      <alignment horizontal="center" vertical="center" shrinkToFit="1"/>
    </xf>
    <xf numFmtId="0" fontId="10" fillId="0" borderId="3" xfId="0" applyFont="1" applyBorder="1" applyAlignment="1" applyProtection="1">
      <alignment horizontal="center" vertical="center" shrinkToFit="1"/>
    </xf>
    <xf numFmtId="0" fontId="10" fillId="0" borderId="4" xfId="0" applyFont="1" applyBorder="1" applyAlignment="1" applyProtection="1">
      <alignment horizontal="center" vertical="center" shrinkToFit="1"/>
    </xf>
    <xf numFmtId="0" fontId="22" fillId="0" borderId="0" xfId="0" applyFont="1" applyBorder="1" applyAlignment="1" applyProtection="1">
      <alignment horizontal="left" vertical="center"/>
    </xf>
    <xf numFmtId="0" fontId="3" fillId="0" borderId="0" xfId="0" applyFont="1" applyBorder="1" applyAlignment="1" applyProtection="1">
      <alignment horizontal="center" vertical="center" wrapText="1"/>
    </xf>
    <xf numFmtId="0" fontId="21" fillId="0" borderId="21" xfId="0" applyFont="1" applyBorder="1" applyAlignment="1" applyProtection="1">
      <alignment horizontal="left" vertical="center" wrapText="1"/>
    </xf>
    <xf numFmtId="167" fontId="35" fillId="0" borderId="2" xfId="0" applyNumberFormat="1" applyFont="1" applyFill="1" applyBorder="1" applyAlignment="1" applyProtection="1">
      <alignment horizontal="left"/>
      <protection locked="0"/>
    </xf>
    <xf numFmtId="167" fontId="35" fillId="0" borderId="4" xfId="0" applyNumberFormat="1" applyFont="1" applyFill="1" applyBorder="1" applyAlignment="1" applyProtection="1">
      <alignment horizontal="left"/>
      <protection locked="0"/>
    </xf>
    <xf numFmtId="0" fontId="23" fillId="0" borderId="11" xfId="0" applyFont="1" applyBorder="1" applyAlignment="1" applyProtection="1">
      <alignment horizontal="center" vertical="center"/>
    </xf>
    <xf numFmtId="0" fontId="23" fillId="0" borderId="0" xfId="0" applyFont="1" applyBorder="1" applyAlignment="1" applyProtection="1">
      <alignment horizontal="center" vertical="center"/>
    </xf>
    <xf numFmtId="0" fontId="35" fillId="0" borderId="0" xfId="2" applyFont="1" applyBorder="1" applyAlignment="1" applyProtection="1">
      <alignment horizontal="left" vertical="center" wrapText="1"/>
    </xf>
    <xf numFmtId="0" fontId="0" fillId="0" borderId="3" xfId="0" applyBorder="1" applyAlignment="1" applyProtection="1"/>
    <xf numFmtId="0" fontId="0" fillId="0" borderId="4" xfId="0" applyBorder="1" applyAlignment="1" applyProtection="1"/>
    <xf numFmtId="0" fontId="35" fillId="0" borderId="2" xfId="0" applyFont="1" applyBorder="1" applyAlignment="1" applyProtection="1">
      <alignment vertical="center" wrapText="1"/>
    </xf>
    <xf numFmtId="0" fontId="0" fillId="0" borderId="3" xfId="0" applyBorder="1" applyAlignment="1" applyProtection="1">
      <alignment vertical="center" wrapText="1"/>
    </xf>
    <xf numFmtId="0" fontId="0" fillId="0" borderId="4" xfId="0" applyBorder="1" applyAlignment="1" applyProtection="1">
      <alignment vertical="center" wrapText="1"/>
    </xf>
    <xf numFmtId="0" fontId="9" fillId="0" borderId="21" xfId="0" applyFont="1" applyBorder="1" applyAlignment="1" applyProtection="1">
      <alignment horizontal="left" vertical="center" wrapText="1" indent="1"/>
      <protection locked="0"/>
    </xf>
    <xf numFmtId="0" fontId="35" fillId="0" borderId="21" xfId="0" applyFont="1" applyBorder="1" applyAlignment="1" applyProtection="1">
      <alignment horizontal="center" vertical="center" shrinkToFit="1"/>
    </xf>
    <xf numFmtId="0" fontId="35" fillId="0" borderId="0" xfId="0" applyFont="1" applyBorder="1" applyAlignment="1" applyProtection="1">
      <alignment horizontal="center" vertical="center"/>
    </xf>
    <xf numFmtId="0" fontId="39" fillId="0" borderId="0" xfId="0" applyFont="1" applyAlignment="1" applyProtection="1">
      <alignment horizontal="left" vertical="center" wrapText="1"/>
    </xf>
    <xf numFmtId="0" fontId="35" fillId="0" borderId="21" xfId="0" applyFont="1" applyFill="1" applyBorder="1" applyAlignment="1" applyProtection="1">
      <alignment horizontal="center" vertical="center"/>
    </xf>
    <xf numFmtId="0" fontId="11" fillId="0" borderId="21" xfId="0" applyFont="1" applyFill="1" applyBorder="1" applyAlignment="1" applyProtection="1">
      <alignment horizontal="left" vertical="center"/>
    </xf>
    <xf numFmtId="164" fontId="35" fillId="0" borderId="21" xfId="0" applyNumberFormat="1" applyFont="1" applyBorder="1" applyAlignment="1" applyProtection="1">
      <alignment horizontal="center" vertical="center"/>
      <protection locked="0"/>
    </xf>
  </cellXfs>
  <cellStyles count="3">
    <cellStyle name="Currency" xfId="1" builtinId="4"/>
    <cellStyle name="Hyperlink" xfId="2" builtinId="8"/>
    <cellStyle name="Normal" xfId="0" builtinId="0"/>
  </cellStyles>
  <dxfs count="39">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ont>
        <color rgb="FFC00000"/>
      </font>
      <fill>
        <patternFill>
          <bgColor rgb="FFFFCCCC"/>
        </patternFill>
      </fill>
    </dxf>
    <dxf>
      <font>
        <color rgb="FFC00000"/>
      </font>
      <fill>
        <patternFill>
          <fgColor theme="0"/>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ont>
        <color rgb="FF9C0006"/>
      </font>
      <fill>
        <patternFill>
          <bgColor rgb="FFFFC7CE"/>
        </patternFill>
      </fill>
    </dxf>
    <dxf>
      <font>
        <color rgb="FFC00000"/>
      </font>
      <fill>
        <patternFill>
          <bgColor rgb="FFFFCCCC"/>
        </patternFill>
      </fill>
    </dxf>
    <dxf>
      <font>
        <color rgb="FFC00000"/>
      </font>
      <fill>
        <patternFill>
          <fgColor theme="0"/>
          <bgColor rgb="FFFFCCCC"/>
        </patternFill>
      </fill>
    </dxf>
    <dxf>
      <font>
        <color rgb="FF9C0006"/>
      </font>
      <fill>
        <patternFill>
          <bgColor theme="7" tint="0.79998168889431442"/>
        </patternFill>
      </fill>
    </dxf>
    <dxf>
      <font>
        <color rgb="FF9C0006"/>
      </font>
      <fill>
        <patternFill>
          <bgColor theme="7" tint="0.79998168889431442"/>
        </patternFill>
      </fill>
    </dxf>
    <dxf>
      <font>
        <color rgb="FF9C0006"/>
      </font>
      <fill>
        <patternFill>
          <bgColor theme="7" tint="0.79998168889431442"/>
        </patternFill>
      </fill>
    </dxf>
    <dxf>
      <font>
        <color rgb="FF9C0006"/>
      </font>
      <fill>
        <patternFill>
          <bgColor theme="7" tint="0.79998168889431442"/>
        </patternFill>
      </fill>
    </dxf>
    <dxf>
      <font>
        <color rgb="FF9C0006"/>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7" tint="0.79998168889431442"/>
        </patternFill>
      </fill>
    </dxf>
    <dxf>
      <font>
        <color rgb="FF9C0006"/>
      </font>
      <fill>
        <patternFill>
          <bgColor theme="7" tint="0.79998168889431442"/>
        </patternFill>
      </fill>
    </dxf>
    <dxf>
      <font>
        <color rgb="FF9C0006"/>
      </font>
      <fill>
        <patternFill>
          <bgColor theme="7" tint="0.79998168889431442"/>
        </patternFill>
      </fill>
    </dxf>
  </dxfs>
  <tableStyles count="0" defaultTableStyle="TableStyleMedium2" defaultPivotStyle="PivotStyleLight16"/>
  <colors>
    <mruColors>
      <color rgb="FF0000FF"/>
      <color rgb="FFFBB7CF"/>
      <color rgb="FFFFCCCC"/>
      <color rgb="FFCCCCFF"/>
      <color rgb="FFFF99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11</xdr:col>
      <xdr:colOff>409575</xdr:colOff>
      <xdr:row>0</xdr:row>
      <xdr:rowOff>190500</xdr:rowOff>
    </xdr:from>
    <xdr:to>
      <xdr:col>13</xdr:col>
      <xdr:colOff>159384</xdr:colOff>
      <xdr:row>5</xdr:row>
      <xdr:rowOff>34290</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6275" y="190500"/>
          <a:ext cx="1432560" cy="891540"/>
        </a:xfrm>
        <a:prstGeom prst="rect">
          <a:avLst/>
        </a:prstGeom>
      </xdr:spPr>
    </xdr:pic>
    <xdr:clientData/>
  </xdr:twoCellAnchor>
  <xdr:twoCellAnchor editAs="oneCell">
    <xdr:from>
      <xdr:col>0</xdr:col>
      <xdr:colOff>209550</xdr:colOff>
      <xdr:row>0</xdr:row>
      <xdr:rowOff>180975</xdr:rowOff>
    </xdr:from>
    <xdr:to>
      <xdr:col>2</xdr:col>
      <xdr:colOff>196215</xdr:colOff>
      <xdr:row>5</xdr:row>
      <xdr:rowOff>27940</xdr:rowOff>
    </xdr:to>
    <xdr:pic>
      <xdr:nvPicPr>
        <xdr:cNvPr id="3" name="Picture 2" descr="Y:\NEW LSO Shared Folder\Governance and Strategy USE WITH CARE\Equality And Diversity - Athena Swan\ENV Equality and Diversity Committee\AS_RGB_Silver Award logo.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80975"/>
          <a:ext cx="1386840" cy="89471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myview.uea.ac.uk/dashboard/"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0" Type="http://schemas.openxmlformats.org/officeDocument/2006/relationships/hyperlink" Target="https://evision.uea.ac.uk/urd/sits.urd/run/SIW_XTTB_1.start_url?48847818ACE911E7FhcGKMdawHeCH7r-dM03-vi-lvWbMlCsHDmmwcAgfAzguOWm5EE4d8TiuWke0lNlQafomIwBcEm52UrmXg9Hf2yrFYs6Ad64WF-HhJ1Qx7PPKjW0sf0cjjmvMsT6P06Oqx_3IvOagMCIoAd4gHNOkQyKV00VUxnZrH3CbiI5RRg9LnLYU5lj0E_oYlL26lJC2h77Myw362_hkwlY6tAS9G7AF2Q_zRZ_cNHljY9PXio4_qEEtfGIm-IusiAYvH6fGTP8STYWZLkMvks_hssopcHuH3g7fqNOxqTe9yajPeMulQYV2P0fymzQT8jsmWc29z2XobnxfGnPV4qJDPNKv71ARO9oMLamD1r9rzUVqps" TargetMode="External"/><Relationship Id="rId11" Type="http://schemas.openxmlformats.org/officeDocument/2006/relationships/hyperlink" Target="https://evision.uea.ac.uk/urd/sits.urd/run/SIW_YGSL.start_url?48868B58ACE911E7iSv6-DG9UNrtfl3YBw9tc76dUz7_49FGRDDeCSsGuwz4xnjh9Q1GG4sQRAIWrf10O9c9hknf4ftVeUgpLu6TBH1iDmnVHrzjLtYOKv_b-yqVJPhH9HpTs8_Vw_MLJ652vmRaeCjdAbg-PmC4OqpfzkU4SeeXojKMMqpl6VACmZRsbeclOickMpXvi_3UwpDBZmQ_PuOmkyTu3e5qelkLvh2tkkTahrxKOllymCbxxtyQMHi8r6R1wTPEmqLoJDvXfhE4A0hMEcjlXkYUDqRe4GI4cCLoRxtrFQd7Hy-x8xA" TargetMode="External"/><Relationship Id="rId12" Type="http://schemas.openxmlformats.org/officeDocument/2006/relationships/hyperlink" Target="https://evision.uea.ac.uk/urd/sits.urd/run/SIW_XTTB_1.start_url?4886CEECACE911E7SHXaKlEMQYGML_Ckl6q2IeqbUJ9evhvEu7u-7CGS0VCfpb3S7EEUsNW6kEOQ5X07sQjgKN6qCoeqQ5UJlPcmipvJdLbHPgF00eP-hPwhX5frTsjW-bXtMx_jQHjqS0MXJJKX_G9qD3ZL2ViuftKy0CBskG-jYKk-X1lt7OtayULb7qLp-XNbNdCDqNI_spQuMe08jdaP5wLLH_N-VnWQtGv-bNl-WHyysYUv7A9K8zxr01cCjfpJND3N2YirBanzCZc2Vzx-8A4rkk2j7iLiLI825uv0eYH4C5vZHrjXTAHBeDToOyd-ltokZELcHjPDIIqxTFqzrQgJKHtFqIXxfFwHtWXzYfM3TdQ1XpQJVTE" TargetMode="External"/><Relationship Id="rId13" Type="http://schemas.openxmlformats.org/officeDocument/2006/relationships/hyperlink" Target="https://evision.uea.ac.uk/urd/sits.urd/run/SIW_YGSL.start_url?48890234ACE911E7ldpKrdH6eQ2OrBNkf1aiOQpKxMzLKGOSiwTc6F1du2h9sYHZDKJVUvFlyiictPQLM_GBIC5tzOraplIx_v-dMhKPjM8hVQMt2so8cdbGrmO0jpvRP_GwIqPVZ9ay2S27G3mkuq8w3lxNRUUCJDPnH21Ju-HP3Xc3IsuH1NcTlARPFYRfhfO3atB4dHPzuCSfN-dLiaAzb4gR2XPG4zKVZ25G3iPivQv5t-_i4usUEbUPrCtw55vfMatbNmaJy05b4SELY2RuWd03jOTF_2dkM5AUlje6Ds9hAab3zRvHc7g" TargetMode="External"/><Relationship Id="rId14" Type="http://schemas.openxmlformats.org/officeDocument/2006/relationships/hyperlink" Target="https://evision.uea.ac.uk/urd/sits.urd/run/SIW_XTTB_1.start_url?488945D2ACE911E7HfQRnvf4adet9v2khk9oRPcGXXTSfIB5xxRuby4mS91dq79wYcf9fmkkJK13uZnemtrtueHUOaIhWeDufcH6hpBEbs-pbNPR9OOeWH4jJGQIlWxCXDB-XYWkxzoHTgtoqZDpsIzM9MUjruSAMmoKOPHJd5PjKY2vg24iBDU7CH73xA054VaCMb84uHrpTwIpY-JOVZlwDDx_ShRnE6PwXE9D7YrjQ-xj-hEV5S4_CBRG3jMzhjGndupXdtk2UbCTebuqzITa5rOaUk2YNfCBYGvBazdt7FJM3-061vjAVcu6KnoC64tdTcm4dQQT_uGIwUhhGoafSbEDh8SGMXHGFW9rJDekhBPvYEuOxagPtkM" TargetMode="External"/><Relationship Id="rId15" Type="http://schemas.openxmlformats.org/officeDocument/2006/relationships/hyperlink" Target="https://evision.uea.ac.uk/urd/sits.urd/run/SIW_YGSL.start_url?488B68C6ACE911E7nkLXv7crD2E6zHy0kHCMBa5iGWHuZOj95wDIPIyjcl-uho0-LNzN52N3eBlZNBsPnItTNdS9yXTz3cnCPldp3qNYqoQt1rXujb_u_x3dSbMztLoZILQEodRLXfirgxqrX9Fzmdxj669AjONlCPgGhuIKJxKHBmfU0FiL4jSGm20YhavBWx6-Yyi9xgURm4J3_Z-AkM7tYRzLZ7jEM_NYevxcyXSruMuvetLS2Mcfh6Pwt6YchoEvXvJxyOpXcfJ1NY6BiQ1Dtw5yqofpWsmVGs7VjgNhFAyopfRV_Z61Zio" TargetMode="External"/><Relationship Id="rId16" Type="http://schemas.openxmlformats.org/officeDocument/2006/relationships/hyperlink" Target="https://evision.uea.ac.uk/urd/sits.urd/run/SIW_XTTB_1.start_url?488BACC8ACE911E73m4dcIHO3gNlHqf1eRcgDIcsysdhqYW0n2LBh_d-W-qikgREEic26XYeNvxAUPJ7qj4MhVuYYJEkoGMq3wvRMcTnkcuklARMWmagGM-7kLL_U68lG_T6yJB0IwqH4qztxEmgorvvSW13dScyuUnBRtt3VMlQLfYfqPdR60XrFX88X4juEhgX__Zjmc2xNKRGh-4ViFZOQs1-NoZdDbjq4CuPB1Aql6HgZ6uLiJ7yVfqnltt9ec3xOdmSYWHEEhzsRdcGti_bZSZmlXPFkzWHm5l3VlPVUTGZ-PI9OFKE8NrWkI9lIvI9EjSDY_0HqrarXkDnpSncBXlcpHAqGyK5Lr7hZia9_JTBPa4XzeedWj8" TargetMode="External"/><Relationship Id="rId17" Type="http://schemas.openxmlformats.org/officeDocument/2006/relationships/hyperlink" Target="https://evision.uea.ac.uk/urd/sits.urd/run/SIW_YGSL.start_url?488FF562ACE911E7n2KAqmcw5LRj-wseiGmnV2pfsR7hTvml17FMwJehZt4J-5kVnpLlU_j8KqI2LAqKHehXE2dtMMVmiWg1w2FQ5BEY-bm5O5n26TVku6a5HRveqUJEiJmm-ZZ7DmRP9KSpK9_dTo2XrHWdbO3IhlXP2vOsG13xFYoRhieqA22MdT-GAAa5Racc04cxNxKkY1QLH30KL4pdvUyQMq_zfvoI2b8g34RchokaKa1v3B8ZHbCy08PeqZorz9Vd4olZnKhoT4RDf8bLnOlQgVvEbiG9ZndwS-fykH7VVFyP7Rr7hPA" TargetMode="External"/><Relationship Id="rId18" Type="http://schemas.openxmlformats.org/officeDocument/2006/relationships/hyperlink" Target="https://evision.uea.ac.uk/urd/sits.urd/run/SIW_XTTB_1.start_url?489038ECACE911E7JC710D80GpdWmvJopyq3qWzAbl2QF-ems2z7jpSSKNT-gopxv9hnyxwbUlyTHS0if6onhMnlcKLeGcmypN-iPz6cgnkh0kd-UioVKaFCOKiCa1twkCBG8fQeqOsTr5j7_bXCgRXTVsTnB5wHoXHoUlSB4tRKz5etqE6fhASJH4-y28EN9-Jt6s5zSt8YU5u4fhUI9hVbT4VNEZ383rarb1Zg1xxiurWE9rwZJwA_zUOhIPw1nOAP88KwX_Bhy62Topty2sIKXtwYJq-kWoqvr7eEV0ZFaSutNZb3-FrrxVRvNxzvj63ur04AP5-eU6p17IzK3VTBkUoilPkjiB-fRD8Pcmi0qI1v6OdVXZr_cWQ" TargetMode="External"/><Relationship Id="rId19" Type="http://schemas.openxmlformats.org/officeDocument/2006/relationships/hyperlink" Target="https://evision.uea.ac.uk/urd/sits.urd/run/SIW_YGSL.start_url?48940A26ACE911E7y6SJWLtL-EDFwBFediuPZowPoKPIBrW0rIQbJ0Pzo6J9feE4iZ4GTdZLzinOVT491dY_bdsrSwaIe6uyW-hpH9uJleiasi-hm466J2GhHxqyAl0ayUPhDeC2EGcY2yYAr3nagAhFbxC-uPdV0FrzgvgpbEBTppMV77Y9NRQMn2oSc0YgLpUoT13Z7b0Pyk6AT-HPCigUFQ2Qlnj2TsBlSJkDKxJO-X7VaN47KWapXYMGCxdyBQQzYbgCEjkD7-MkDsQInxL7oZw8PwAwkQvzwSKkC6anzF2PilBZOdP2Nro" TargetMode="External"/><Relationship Id="rId60" Type="http://schemas.openxmlformats.org/officeDocument/2006/relationships/hyperlink" Target="https://evision.uea.ac.uk/urd/sits.urd/run/SIW_XTTB_1.start_url?48E3E0D2ACE911E7MKqbeSEH1eVhify628ZDo9ovMYjXIhEBzsh_BmEIRvQJNODHbSZHvbIc86GGrqfcj4VcQQwiN2B8ZCfr5cvknzk6r1KWhxgJnWd19O1VNE-G2nhUbLOLKTYE5dlHGvhQbTTfyi0068nY0mMx5YvUcOMMQwFfuoNKjKWzWqtUy0hSuR4zhOgCiq8cQ-VyWplmfmy4Cvd0d_xm1B71-607aREMeOZJlGTmSd2exXPTCHCb4NWTg2fNRq58zjdtyl7G3Zk-_nThmtj_igDxXOod7AY2SrOZgYI_mrLpmYTshlZoeLNiYIADhU-sImQ21mfeL7CPRxQDEntwCsM78Kbovz4OfXt3VsMEHibJa6hWUHg" TargetMode="External"/><Relationship Id="rId61" Type="http://schemas.openxmlformats.org/officeDocument/2006/relationships/hyperlink" Target="https://evision.uea.ac.uk/urd/sits.urd/run/SIW_YGSL.start_url?48E5FCAAACE911E7MwRuWY08rJc-QZh3Ii8Cwk5_69sr5eXsgk-fkx7jhP2gZmU1HZq2UWddaWN8gnO87t4pmF9VRHyiIpx0EFj3VRIsYNILgMUtURDJU2XJPM-FgX-M6rJYXEmwB_10xPG2MeJ7GzGQJm8eU4CaQhTDnHeCbXyfIXCSYzZqlL-Aup7Ilz_a5b3ycaiSHPs69s7sUcjkjMVsZ6OCxobstg2Nib-hbMzU-FRS_N0uu9ZbqhUOCpCzcFzZzYh4DtRs5igUkQeNmSUG9rx10JQfQt1ALpuLHfiXqFxUuwEHcCPnC0Q" TargetMode="External"/><Relationship Id="rId62" Type="http://schemas.openxmlformats.org/officeDocument/2006/relationships/hyperlink" Target="https://evision.uea.ac.uk/urd/sits.urd/run/SIW_XTTB_1.start_url?48E64C32ACE911E7qu690q1HgoYRlsZA902UOhUEbXf7wgxJkElaSCG25OEEEMMfKCUZNCS5BegdLKUTyerLHP82M7pXVB38l28RBg4fL4ET0Zn5AJpQzczyPHW7HYl2LXkwt8gmsxR5sMtdobxRE4Bqbi0Vb9e6jqO3DJmyKxEiuhioaHhSzXnR89t1AZvO3NveZkywkPRwLiujNRjJHFbSj9lO2SVjjTf8lkO_FSytd8V_-wtBhhl3tQ_7-PqR-bPh_uA0SWSXGeXDlTosV47BFMtwaaVfm3SbB34DOQg7IBm4VJYbromJ3KeC9RuB_o90FC8WMI6IXde9tRVufJ8wb4o8lptkl-cgKR9ntobrzDF7No9qO4j3WYM" TargetMode="External"/><Relationship Id="rId63" Type="http://schemas.openxmlformats.org/officeDocument/2006/relationships/hyperlink" Target="https://evision.uea.ac.uk/urd/sits.urd/run/SIW_YGSL.start_url?48E8C89AACE911E75TsJ9Tq8e3fyopJjt1xrhxQdwEOmPJcHRelsSpVUtfq6pPuVNvtJcHQnBbF_CgWmSAzYXfyyssz2lIOaYgmQfTacvkc9IXWHJAJsObG7V5j4hsmTfS6fuwDsgOnsSMR1kAk-InZ5sEhjic1mJ0oqqYpdwa8jiL50-FuVVMUkMJf-5NQIAccsNoIYF_7Ik-HsEyXE-iiPgnagRBTLt9cQR1YS84F6jMV9Il0rMpqR1eIj3cPK-ROKGkYnyGz19qeRzVIpMyaCct2Wj1CJUw-qIea2SAFF4rbbf1E6BHc5ekQ" TargetMode="External"/><Relationship Id="rId64" Type="http://schemas.openxmlformats.org/officeDocument/2006/relationships/hyperlink" Target="https://evision.uea.ac.uk/urd/sits.urd/run/SIW_XTTB_1.start_url?48E90E36ACE911E7druYuNsIxUQahOm1yi2uxgDqc5AteIF-HkdZaxfb-NbaeAh18NeR-hGLHRwxgaTKV42u6ob0JkhQPTfssSHs1_8TMA8HqIjC_ha8xgoRpnUzGZuqun4fK8zfGAHLDE_7E-IVK2g6zTZnACPIgrIT7OdiED88zv9qwRuqIxteili6qziHq-yi_b_O2HiAJYikbJ8W9bPpYPLFj5R6YRqhvfR2Vsdrej7vk_qqUQmbRaIMlfuhkGOUnSZJl0CgRELQCZ_QRbr6XDIC-xsrxrzZihJX8iuTGU6l7fto4FoWVdivmRqAwgxYLh7hH6QTEVXYwu1U1h7wVt8ydOU19hEHLjUs2fU8J7wc6FIc1ydmZ3g" TargetMode="External"/><Relationship Id="rId65" Type="http://schemas.openxmlformats.org/officeDocument/2006/relationships/hyperlink" Target="https://evision.uea.ac.uk/urd/sits.urd/run/SIW_YGSL.start_url?48EB3B0CACE911E7x-_sj4ynIO3GyB-7XE58jc4ghYfl6O_PWvEUOp9P9g7flr9DUDQlXQ0A7zqompwBrx2CwLSNJRQ4d4Ja60_2zRz7d_9R0NIzkEB5JixhotYvxHEQDfM33Kglui3WWfkho1n02cJXKNg-d4gILiPBw6mfsEs8DPtwyu51j0jxi9FTr3NXGuQFqK9i5PmORQtFdV2NgaP0hJnI-XVZRyUh4BKWkBf3jlfUJ1gkQo-m1gDhGO5bSgzUPCBK-s-EYLNhOPRV55a_J253rwM7PI9SICBWPtVuAdInjUHMxdhJ_28" TargetMode="External"/><Relationship Id="rId66" Type="http://schemas.openxmlformats.org/officeDocument/2006/relationships/hyperlink" Target="https://evision.uea.ac.uk/urd/sits.urd/run/SIW_XTTB_1.start_url?48EB7F86ACE911E7AbQpPshXhNlSZczz7ahV8q525rJHinz2SBq16Sww94mAcHo7DEbrEr2U484qbDdNLao9hSTyD0I0WNAP-25_oSapykOw18N6S7_tb-_FEKYUDMwMc9RZ8q-HeGaFTy3ghtz2AfhFerOqpHfUFFzoVIQMe_yPudwaYkaCtF8x7qFAXyBWPZpq1F4nbnqXfC43kvzpCoBzq1zrlp04DJy5NY5AFzRgRNTyAqLXKYaWbpaqFi1EQNGZgC3OgseRDjthn0mTkXi7pF85xKwapaTkvtU6sKL3JI-MMIw0j4JG64EuSgd3VRCUF5MYlkgt8yM2EoGTWmRKiDRJ5onBHH7dOC-XMxVHdKTfHlUsrTr7eac" TargetMode="External"/><Relationship Id="rId67" Type="http://schemas.openxmlformats.org/officeDocument/2006/relationships/hyperlink" Target="https://evision.uea.ac.uk/urd/sits.urd/run/SIW_YGSL.start_url?48F068A2ACE911E7Ad83854rNTAvyzMh5WMreXbefhZNcdIdQt2oYVIuUMxuISK-aiw9O8rmYsd_06nBCGTSl_rezad5hEeM5BcDYA0P1UtOVQ0GWFheU1hLzPPl9xEcnCoLMiQLASO3BX_1Exe-x3AaPDweyf-dDxgaA-juFDybcjcvlwJ198u9bRDUZQlQWhq4QmPOJl6w73uL7cex0SPAMmSwRScOByNP-X3Er_2swsU6XIOPQvOstm5Dz9og9t2T3tQ6ZhiqQEjEy_x78seq-ZxpES8uNWbntPHCgBmXOFWAP_O8Pb_LjBM" TargetMode="External"/><Relationship Id="rId68" Type="http://schemas.openxmlformats.org/officeDocument/2006/relationships/hyperlink" Target="https://evision.uea.ac.uk/urd/sits.urd/run/SIW_XTTB_1.start_url?48F0AC5EACE911E7A9sGMQXLE_2dLq0G2lI5imU9QrfHuFFSD26iev84bBZvqAGsGNKWi-HhdwAuJzAyJgEVaaSz-hhQ33OEoXYEqgX_ex12zj2z2WRdflhayamsPk1psrcPgN208fAiwZqmuiYeI7YIwXuwBDj8cMJP7WB5soRYUQh_cjUKGM3xZnjaFvqC1U63OiARr66ywGyGAE1grTPKzn5soxaHYSMVKuV5cNYkS84AIT8KP558tp7gGkIc4WCt1uRKYb_FIF8-8bU7_GdsfNVkn4hjgkUDfPui-a5B5JzLWQ-UcgAA84iZCgSRegfqhI1s7ZjV9GCEhUUwyoQ9SuFNKMRFlQvVr46Jrr6DA6O6Np7E5iy8WI0" TargetMode="External"/><Relationship Id="rId69" Type="http://schemas.openxmlformats.org/officeDocument/2006/relationships/hyperlink" Target="https://evision.uea.ac.uk/urd/sits.urd/run/SIW_YGSL.start_url?48F5CDB0ACE911E7tDbLRPao7YZlkOXYAvjAqmv5VAAU5jazkKupWc689CWBw9UyPg5g6UzTHRxNZyqKmlfdENMPHmYzL5-qy_lRQk6WAXOerv5MgK97i9R-9Cwf3Zwm0x4-puV0CdboDyzGgfdi_FozFBBmajugjx0YUSe9MTgC5lgbAXsAc9OPzrhodE4c7okBchZc9_r07H1O4VH9-dSskYUeQzUXFk4nbxpQ6rS6jy3uYYj-zuV9wVI62YcZkGqcI-0f7bmn12MIglEQ2GNbB7yud2GVUfZ86SANXzhSMUwFmpZUHOHfVOg" TargetMode="External"/><Relationship Id="rId120" Type="http://schemas.openxmlformats.org/officeDocument/2006/relationships/hyperlink" Target="https://evision.uea.ac.uk/urd/sits.urd/run/SIW_XTTB_1.start_url?496BAA8AACE911E7pKrf6pzZw53chRwDREIkeewB0cNkRrTtj8fJRuRceT6CZx6mL4rsZsD4A3Po4feGkZrrqZ0nUJfKGAOwXQg6wpex0QM6EDJvvWevdPoITjbzSXPiwehJLaS11Ck4bauiSviZjJMCfku79Jgkj_W7SrF1gMtMftCJxjJqd5RT_Dpy4YJByi3djUe9cddZF1CL4SkgS8CMoO8gLi2Vxr0TmGzfTSvvN_2bQsAR43THOd_Kl3zDBH4y14VAiWeEbH2vN9y2-n7dl0lp641vtXY8Ov5_VFZzBe7q_IQ46P4pJrfDG7MZ1KRovmKa5Vw86pqBcgIyPb-GNdLkCfPF-EpDlQG-yOtbRLmX-g9NcAPKS5M" TargetMode="External"/><Relationship Id="rId121" Type="http://schemas.openxmlformats.org/officeDocument/2006/relationships/hyperlink" Target="https://evision.uea.ac.uk/urd/sits.urd/run/SIW_YGSL.start_url?496DEDC2ACE911E7tk0EOjsmaOfPeVmekqPoT3-6i11fOuwOdGtSi8B_w_iekAvy-EnaYfsNiM9ZLHjtlvATUirCPevv_yTTdTyiLRJ9E-hnGCIrTcRmTPBHGZdluY8V2OPH-eExUGlyGhXsJzqGsjrjXPV5TGyVDOd9IFpdhG9udsVyzNw8aS_ZzDY7FN1usrcQHeS7RYuvhytlDpDR1u2cnvOHNrxUph25sxnNpvsRWv6uE8Ql8ziIpRMTrHcVCfSGORmwCIBB-hcDOta_vNfa9DTvaGxQ5jGu1xPNIZO9C-90XvGcPD3EiZs" TargetMode="External"/><Relationship Id="rId122" Type="http://schemas.openxmlformats.org/officeDocument/2006/relationships/hyperlink" Target="https://evision.uea.ac.uk/urd/sits.urd/run/SIW_XTTB_1.start_url?496E2FEEACE911E7PfQNhF6wxracuMAsZJGXGEwMzjVb5rXSPg98l02JFWO5Gf3YCFXEKnouZJfzvlybzT3hZ1AvTUbAlgZlVDbi2YftyE2QlSNOyVCHXxk1VZKy2KPw2oTAAFpJLp0iBoasT3wI-frkTWLT3mzOcdWgQODSJHTvAY4aLrBUUcSI2Qjwj18hr1llI-hVaasV7Hym19WvlsZMcD_XbqqdM20bKYgeYQ_QvepxUnQPoFsjmdxXI47R4hrK5uUNsFUzFIEpJTco6Xprs4tWeCO3PSf373Ni0NrubIDkBGix7tNodStk3qArJ58uAEQ1YmM_bxLfeIqP13TBLtiBgYuh52X_H_-hGVY2L8Qu2FpsYb3uoVc" TargetMode="External"/><Relationship Id="rId123" Type="http://schemas.openxmlformats.org/officeDocument/2006/relationships/hyperlink" Target="https://evision.uea.ac.uk/urd/sits.urd/run/SIW_YGSL.start_url?497056CAACE911E7oHOuKDAGw--CDV_o_-icQDCJptWpLJiScwXNRZxQ7MQCTCaavRijwVVc8vJsT7b1GrrD2VDLx0-gu-r8hc5yp8Te71pVoyaGShPFBeOhiK4n7uQMKgc1lQIvn0hwpzpz19ewPCfYJISY0nGEYLGbfvsFXdPZxN2ahTMTRE-Qb4fcNarvPrnlZlKvXewIBM3EdBsBTpXaMmlGWA2mzzzjgGGnkVj0EOqNSeJAtzGv6yy7_K0r1dW-ZicYSSQrIT2w-tYoTrNH_lq8V4GiYdqybIF-u8i9Drs6syUWfhmJr08" TargetMode="External"/><Relationship Id="rId124" Type="http://schemas.openxmlformats.org/officeDocument/2006/relationships/hyperlink" Target="https://evision.uea.ac.uk/urd/sits.urd/run/SIW_XTTB_1.start_url?49709964ACE911E7hqDfulFsvkUvjyIQs1_iS6oGe5gzKYwtcyJDcyBIOnLDNmWLfc1EL33qGdC_01a8vBnsKrXSjNS8AOV3ceS8yWQbirMPEu6o0TBC82f9KlK8VyEhUFMdi8m_8Lz-W3LGUOkWVdK1CgLYj2_FOZR9BlphhIK_WnbHdvuz9bHkn7CuQW94kRz_CNGOuwLe-du767CCmz0_xPf6RFMT7u-h2q59W7ovfgtaw3K1ep8gTKlySRUtbE5GDFKrvvGBR0pMXrzkvtqEQ8ARwOgeGqeOvOT6cH4gzqMrgW2xHgXr0ZKgTCgiCvWbyUCdX74Lz9g23YQDYALISh0OvR9cle9o3IH0OhTbeNCT84O2Xdpxcgk" TargetMode="External"/><Relationship Id="rId125" Type="http://schemas.openxmlformats.org/officeDocument/2006/relationships/hyperlink" Target="https://evision.uea.ac.uk/urd/sits.urd/run/SIW_POD.start_url?49E29956ACE911E7WUoBTuBIH69HClFbEPsLhE6UXRD94oTZvwyiMPLZT0BWBvNv28wSw9F7jDbj9fSXU0TOdBVahrq5aF48OWhbF2Icq80SKl-4ZAnrkV-X8jphav3W-nnWDtdxXydRTtE5" TargetMode="External"/><Relationship Id="rId126" Type="http://schemas.openxmlformats.org/officeDocument/2006/relationships/printerSettings" Target="../printerSettings/printerSettings3.bin"/><Relationship Id="rId127" Type="http://schemas.openxmlformats.org/officeDocument/2006/relationships/vmlDrawing" Target="../drawings/vmlDrawing1.vml"/><Relationship Id="rId128" Type="http://schemas.openxmlformats.org/officeDocument/2006/relationships/comments" Target="../comments1.xml"/><Relationship Id="rId40" Type="http://schemas.openxmlformats.org/officeDocument/2006/relationships/hyperlink" Target="https://evision.uea.ac.uk/urd/sits.urd/run/SIW_XTTB_1.start_url?48BB612AACE911E7bjXV_QvJWKQw8yC9apvAuqjBqe5vguM9WEJpMZ1JQZvCXqeePsRo2MOhgKkRdK7ytzWjeRkcmq6QjCLunyGN4mc-gbT0DywK4kVdrjeKCYarOXetahRj6Qnp11AC8z3LjvAuZajqgxzwQQzLCxwhCUL6ErMEeH-80jQJ60QZjD1hsW3jlwI86eaA-5O3M1w62nM_Zge8p33PqtzGqh5uZjI8UyfllQ0NNlmiovKR_tjoPD2-NeY1ZEyL_7kLTtI937fCr1A1u67fJu9QZf-iyt01A9z6Io3Rlve5OC0J1cQZo2Bmq8pOksbvMUcdZI-_o_r-RZPO5kM0plF3yJmrpQjzHC6PE6npFRCJ9T_6J1M" TargetMode="External"/><Relationship Id="rId41" Type="http://schemas.openxmlformats.org/officeDocument/2006/relationships/hyperlink" Target="https://evision.uea.ac.uk/urd/sits.urd/run/SIW_YGSL.start_url?48BFCCC4ACE911E7GLtU1WrNQALOhxqP30YalqhYvWQI9n_-bcs8CZlKNzbc8405Kk2UkWYoEl8Dm7MEQHyAS3mCE_oHe-vWQ2Zc6dWL7p7MDiHtIHxnrGSvDxuTbYJmsr2m-nsfIRaGSIZxC0PoNmZgRDVuDWSvnla1Q8yKMHTFewT5FHDxHd6vAxFOyBkNJcCw35LB4oCtOWx58Vm4tcyZNbPCmKr8wABXmCCl964pYPkrPmsAV1eerA_bjQEvQZLvDyBg7170VZbmxrmM8XDXw4ZUXIYl2UKTU7lZ7BcdDWndoFzCzy9PAq4" TargetMode="External"/><Relationship Id="rId42" Type="http://schemas.openxmlformats.org/officeDocument/2006/relationships/hyperlink" Target="https://evision.uea.ac.uk/urd/sits.urd/run/SIW_XTTB_1.start_url?48C0118EACE911E7wnjov0qiwV_xRTxD4UGuudxCIyoxTMxwr36vQ29FhCPBz3dkgAB1NOVh0HHOU8s8UQK0g7yHE-q2HYjoSxNooWymf_WluKQzmU1On4H0EDlrs9hh4x16LeMTN5HbC5S7-GwK6qssv_egys3hc2o_3GUFrHyxdyvAHMcrckHM_5HrNdY5Qxkn1hqlFFD9O_InzyBKG_uNq3-gbER-S6KzIRn9Aq8nQyhVAyM4xfdWDStWTYx3gYv7qBxLWRk-ZW2zIcD90Eb_We8H2HinJGLCJ2QAp6jvn6eveB5IICeXqLI4IUB0mLctOVAUJQEcBS9JIMd_uGv9a5sLn26zR-ft8OgtVt4CcWOYmJVy5K6IfsE" TargetMode="External"/><Relationship Id="rId90" Type="http://schemas.openxmlformats.org/officeDocument/2006/relationships/hyperlink" Target="https://evision.uea.ac.uk/urd/sits.urd/run/SIW_XTTB_1.start_url?49292E44ACE911E73psETPF04D-7l3YdAaxQrp6j-Z63UcFV0xPZZxANZmir0mLC1w4kzSV7lAxhW0wZwfu4iS1IG2H5-u2AWqq6OW4sDv-Fn_sIRaOUOU0bvhCXFM4zZ_-gYa3Cuqu3ygCPh-nUbsxbxJMU0vat_K9ZPLhQSqkrZzfxxkXSB__TP4cCGlDaNic1WWNl_sp6q6joJimBSOMM0gNGV6GZcQ9x3Y20X62P60CtkTcNsRacDFcDp7g3uk-bXZJ7QjvqrnYNzQPBpDEQPYR3PnM26ukvevzFXnI3nvjMC45KBtgkWlprIFRdeLDq0VJ0i_f64fQ4d03cVzpepwa8h5rx8S6Yd7MyV-X3pNs_2ub7wtYqthQ" TargetMode="External"/><Relationship Id="rId91" Type="http://schemas.openxmlformats.org/officeDocument/2006/relationships/hyperlink" Target="https://evision.uea.ac.uk/urd/sits.urd/run/SIW_YGSL.start_url?492B652EACE911E7Fh0dfryGKAPNoLCTKyChyGhBx9AH8ksBBPpyBLmGTZPdpa3ABtK6cNqYIMxL8b9DN0ULme-6ZYvflPg9b7vrQaANc8uqSY429kLzzY4S8UKIA_vUfBzUcfFUqpuZ4AQSuJ9zmGUilUH9-SwD99zRIdgRqaYSKsOG5_JtOrfwBqSruAdi-AR9cSTISZoJqWxFIv8Fky6ipbkqlbjVd6qUWhS3qDV3xNWdqWdtu3ryUUCMLxyA8PLyPbqbWcVdivwFob7zMVQx3Kj_ZpX3iZ-SeuBzpPP3caAxYXbxp41pbSU" TargetMode="External"/><Relationship Id="rId92" Type="http://schemas.openxmlformats.org/officeDocument/2006/relationships/hyperlink" Target="https://evision.uea.ac.uk/urd/sits.urd/run/SIW_XTTB_1.start_url?492BA728ACE911E7sYoAet1fdUtYTgDyttuIZWJlb9VReBV9ZFQQZ3nyWrnXlUCzd--NluydqgwWdsTZRL4SXs569VtpGgyfjAsJyUtf8xjGP32JO4qQshdWoLJ6mZR1yoAGkm03QJVIvTYXVN8Ilvk38wl_-asrzP_MHaNG1axiQcEIAd-pK7fZXBpu7xc3u74rIkkRbHPlGWMyycGvShb3M9kLSVO7IcEnyVJ3Lv06n4i9dvZ-o7l583T7yvHqt0_x6UWz-0ff8SsaIWhCAvfF-tw_5OafhFLAtIbrq8VvR7d0fE8_MDGRC1WeD2PMnJn4Y-feTpbjFd9vDeO4-KOMW1fdX6I_xwXdgjfia38zasLHMEfsXwOVbNg" TargetMode="External"/><Relationship Id="rId93" Type="http://schemas.openxmlformats.org/officeDocument/2006/relationships/hyperlink" Target="https://evision.uea.ac.uk/urd/sits.urd/run/SIW_YGSL.start_url?4930B722ACE911E7LVbg5T7ky2_6NmWmBjKtITQGwU4pDsv2SRiIPfdfsvptYhKWYhGkBeX__VzfiXJLqCSyWUpP_zf5vWKSEoodTIKB9ng4CiYvFFOiYyed70Hrb--OIoWy-aA6kEKbTzT5EP5BPlgH60owp597xDZa8eKZkOz95aEhZi6_jrIxM-v0PYo3Z_5qcLlKrxDkc7H-LslyHZmxZtLX0NCNkhgF-X1lw6-ojwMr22vXSB0gdhupF_sgH_Jir2IlNdmbtJqTpSA0WM9AcmwVWxFkZlcYgOCZWdgZpNmoWVL6lVyEHyc" TargetMode="External"/><Relationship Id="rId94" Type="http://schemas.openxmlformats.org/officeDocument/2006/relationships/hyperlink" Target="https://evision.uea.ac.uk/urd/sits.urd/run/SIW_XTTB_1.start_url?4930F976ACE911E7KFX4nUwLzV5jwe6XJfzku6TE_TrsjNamMcGI3UuIran5WtpONhkABmlX43muaVGND-3ojx3bYCrloPZ4tpCP3Q_urVWK-mF23JE7uSyaoOzukADJPcfKDe1PzIm4lt2zQFn318B-PSTCFF18v1qM4VaOnIRbfBzoCu6hOoYnM3zQAIvUbiawRepHeSpVUq7xeIGSV2BImXeXVQRkYIdkITVuWR6A8-asS3KJbSNbahL3kkYvSPPqAebKACEVVc5vsnvSEIt5xABgMBKA5-ron1G9yDauDgC1GMhmxRDMSZwx7DxYkS5uFX3BNQ4509HjnPQeJ0j24othF418ta0aSKFQm6mqHv77B3O2U_WCFUQ" TargetMode="External"/><Relationship Id="rId95" Type="http://schemas.openxmlformats.org/officeDocument/2006/relationships/hyperlink" Target="https://evision.uea.ac.uk/urd/sits.urd/run/SIW_YGSL.start_url?4935EEF4ACE911E7INIFAYgLfvkxJZmApiErUer7Bqzl4U-xkcvriZWHx4W1ma0usPf37GmwfnZTcGB0cX1O0u4CnfdnOpOjfMNH1uZYSpIrbkHaldL3-Oum6q6CKS-3XqifCgZ9Kzoi6Xh9E_NuvR-OHRWqFBZkpBU9mQ2C4frLlL8LMxFA7XSRfmCTJpD6qhtODOl2UJ6731jyLBTQZAaWPiKGOkNCvvwRrcVY3QDlNNBi2fTMm8ExbD9ceyltc3GcXelvVShuB9L5xgcr3bVuJpMBlg0Zh7RLjBjqXQabAZmny0Wz7P_FNbE" TargetMode="External"/><Relationship Id="rId96" Type="http://schemas.openxmlformats.org/officeDocument/2006/relationships/hyperlink" Target="https://evision.uea.ac.uk/urd/sits.urd/run/SIW_XTTB_1.start_url?49363152ACE911E7SzbRAlob6J3uV_yrujc7LTHzp_oJAu_6ppg59OO-pWpJlWFh64EplwyWzJWgHp3xRP1aZMbUVzHo8P0LrUnt5ArivehqPL6XQLvh8_POZZGzbmcuCpIJjjkhBV3qckxy5l5qYxeQCE5uG0CrdTdo-C21DnD7rQLuPmTAVVQYnEz0eYlw18zDhiwUCLpbeUBOHLFmrfCcSWtV6SFemApQX8lkhA8ukRaNjn9PAzXlJY8stEzQlr0rZEInUqJLlOhQBxGo-PBkUkZTFpl39s-wUScMvbBv-ZymcdhnlnL0F20Gsb4mCiaWHfF8xGKlCR1Y7CndZhtlv4n5R5sBHfp00zU-Fi1yWji3gSlnvjVCfTM" TargetMode="External"/><Relationship Id="rId101" Type="http://schemas.openxmlformats.org/officeDocument/2006/relationships/hyperlink" Target="https://evision.uea.ac.uk/urd/sits.urd/run/SIW_YGSL.start_url?49433320ACE911E7Q8JxiJWlC-Oz2vFnFUhMtVSQ9Qjh_oq0N9wnm_AzTKwfaIJp5y606QUfbBmKhfvKzUZHoZ7pUiShs3P3xiPovvDY_FGtOlmXE7TLNqF8c6SF1waI9yNkGvLFMPM6zs1QVhWlNGsrHCro0WjLb-U0YYaYBAooPdn3piMf9VmgjkRWykXZdNUon_kQrHx59Lblm2nb-dAXbnT1LVkVBoE_CyMkJZeM_auQyL6BGJfpoyf1Z-w0J6Y9dR0retGmyPLQIcoDnUm7h5xKVkG1eakN9Et2S-2adou9TTDIl_fJkFs" TargetMode="External"/><Relationship Id="rId102" Type="http://schemas.openxmlformats.org/officeDocument/2006/relationships/hyperlink" Target="https://evision.uea.ac.uk/urd/sits.urd/run/SIW_XTTB_1.start_url?49437524ACE911E7SxFS-_ZeHDbxHSOSIE-pkrnPr2ZwQo3tkUctOPYuwW6-qq4hmWwbq90G4TtTfn77OdqdqAkzuE9LSgp9u4Qz6oVDCNqr00Y3UMoSNuUKjQydg4bpCegS8Y4CtFwmiOw_oASgt0NZ1pwZ2GWyz4iADxbL_pX8wu6F2rSSquTu7Si1vrGL4pT-a4oIKop3qnLddjwfQjOOxIz9EhpTy5WLPTgJYdZcA-GaE94uklxWoxLuwYeLea_kV-7nlHu7-bQ01HalT3DfHoCpgzjzkGbe6WZ1DPqbY3J-uwLBLiLI8qsLTyKaGFIqJqPIrtY-73ti2DMvAJn7FykpZiU4SaN7REOg2VSob0BJ48vG1RE5HMk" TargetMode="External"/><Relationship Id="rId103" Type="http://schemas.openxmlformats.org/officeDocument/2006/relationships/hyperlink" Target="https://evision.uea.ac.uk/urd/sits.urd/run/SIW_YGSL.start_url?49487696ACE911E7AHRaBidmZl-eeatDUkvloL1jFLeyT1eMiU6bo2SW2Rr_owKCJgJUFtDWn5eYd8ZW6VQe0kPB4JrloWFPIb8dtrOvUM133bhfSqUF_87x5gp1wae9jct61JMaqn6KSei2EzD0u_vYeNbZdC_tvqf0cFhmusLHA9-L0B-rGnWWM22PNY1T_AgczW6SnaeLw7LU0WFeUs_B4YHMDCwJQMd8j30t9pDk8H6UpEumoZ9kAWAd4zf0e5Jg_wEkLvbENW3rfK4uq3rXrQ5uOHhf-7dtAjJhq3S19vX5fVfIDK3Ozps" TargetMode="External"/><Relationship Id="rId104" Type="http://schemas.openxmlformats.org/officeDocument/2006/relationships/hyperlink" Target="https://evision.uea.ac.uk/urd/sits.urd/run/SIW_XTTB_1.start_url?4948B976ACE911E7BkhvaGk1m0XkC3BiePiRvWFNNLPTXLZf6mh15Qs2CllQk8Quse6herah116JPT3_oPnY-Ezx-9Mk-Gbl5zmWx5iia1RndzxapDb4lqB4mT953mDorobYsBba0VIXZPbIhMlfqKkMwql2-VqatAez6vEHuRNuEwziObC_TbvQIlLtUTyjGz8OfUAMYiazaSf0DrsYTQoTBsJHDGSOQop2vmw9D8HWFjA1SQebWWI9hb0OnTwxOxDbO_3oo1lao5ccsk4cyj6nRs0vVSJWrtS5K7ODrz-R6E47-I3zHKWQEdzSP0aBMxqTVU9U5eQv4f-je0lGlT5rnR07zcirGQvkCk-ViK85XokRQhvFWPFLoMs" TargetMode="External"/><Relationship Id="rId105" Type="http://schemas.openxmlformats.org/officeDocument/2006/relationships/hyperlink" Target="https://evision.uea.ac.uk/urd/sits.urd/run/SIW_YGSL.start_url?49515DF6ACE911E7oVIEUXIz1UkVpgV1TcmanVDv3B__fbBbgfzluh9n0BMmdByZ27O-8Is2-n0gsXbNvoL_BlrPjma2YwaXyGkEKEcOted3fjgXNlQSnddVzcu3KNAPsiY_KE9Q8D5VpVtREOFnH5rA9LJlMPnlowpspUiCPfZHsdztIT8dhc27mtvwbAmK-YYa0pLgzH0ScD5R_Nj7ToUvMqBsh7oawY_9aXcDHstkmSO1L69858JR4vXmAX6NNTvGpNg0gx8Yxv6D3oy5c9hZnk9uWE8K34OzimN8yBJxU_mAi5Vvvfvi5FU" TargetMode="External"/><Relationship Id="rId106" Type="http://schemas.openxmlformats.org/officeDocument/2006/relationships/hyperlink" Target="https://evision.uea.ac.uk/urd/sits.urd/run/SIW_XTTB_1.start_url?4951A00EACE911E74RkePae3RdTm8NL8bXPKFFGyoq8lfWmof_tQVDsXh6_7fnNrb5K8RLl6PHVo10TWxQAm4LvNZRGXzrFJZEHM0g4KK-Xo1uJd1PdK1Yn9g5A5x4MTauZJ_Y9Wi72JHJQzjXMQkqwhPDkb8Y_PNcAvAHlzaof43VwDxnIl5X3yzhdhw3o4hEMje3TZC3w8LMPERJFL1Q6ofJXW9hVMXgTNwpsG24hXFe172F1KpqsiSW-M8czsoIIaUAlLBh4ZExtVTVMbvhc1mIDoIYmd-CkGXQmBSHykry0Vs4jWOrC5GsL2vaDUYTl6K6h4zNUIucNnzEWJrOHTsm1gWBbZpQYMfKVPcY8ZrGWHObcP7_zh9O4" TargetMode="External"/><Relationship Id="rId107" Type="http://schemas.openxmlformats.org/officeDocument/2006/relationships/hyperlink" Target="https://evision.uea.ac.uk/urd/sits.urd/run/SIW_YGSL.start_url?4953D19EACE911E7rnLzFoqkiwmmwyH2rMUI2BzCCIA2Az74ODqW67gGlq_uRIPaOol8zxu8aI5NZXcT4Dp7XQTIZ76pPvQL-SjxuFQVIArd7s9SIwgYM-id0RbQgtO0F-iDOx2v9RF-MyQUKf1cTPzXt6_xtR7TmC4RL74cbbZQa50aRFjcEp7GwwFQyZz3TG1y2J4T1XOg1695g3w9_9f60pYNwO7vzZhGACulFvhKmBOeBWdJdYBtwld6ROIs9J5UJCO5ZRUnpr1zAbjanvmG6k8ho0xwzLa4b7A6wknUFA7k4ryoDADudDY" TargetMode="External"/><Relationship Id="rId108" Type="http://schemas.openxmlformats.org/officeDocument/2006/relationships/hyperlink" Target="https://evision.uea.ac.uk/urd/sits.urd/run/SIW_XTTB_1.start_url?49541410ACE911E7Op74_I8t-2y43d7werUZJeflZ0zkUp7iTOn-Chj2P4r73P0y7PwoBngCRg_l7anx0N3aTjWAqcvhtRBTV5z9kiNHHxM9PmTOTCsI6V9V5GCmBdtOxQzRvhnjQmczeaiCvMZ-SwpxYIUMhq0PXpRFnde9-KKDCPUdF7d49i9m0wAtu27ZbLop_Ez462f7j_LKi8gueTSbjl_zN2ehFddGjy34PoH6jleIcd_7ETfvLEfBzM0a6waDCFfg1uF4DyE1pQaBRJL-FDuSeEHTkXK2bWkwTPMk2tfNVY-jbpFqwVltrt81FXu_gxC-m9n1EHj44x_6V5cC9fSm8IhwfLEu6HNzbUdZOulkTP1Zqdt6Ask" TargetMode="External"/><Relationship Id="rId109" Type="http://schemas.openxmlformats.org/officeDocument/2006/relationships/hyperlink" Target="https://evision.uea.ac.uk/urd/sits.urd/run/SIW_YGSL.start_url?4956627EACE911E7jbg0VqkLDZoDJCWN6JCuyK-wNyBN6jKjh9-wxNHBkeG4Tj80iQiOB4Vbf25AOg2aTzUzncIiCg2Vd0POz41FU834JurilZBwgZkoBOMWoU5U-NimvzBRin3mRhorAaWvPh1kebp8azPyOS5ZcDU3L1VtIANT9dJCajmfXIShqp8sOA7hVJ1p0Q6h4xn08W4nLEg8u0Ma6CiwQ3hc25IA30sxvRdgP1LomvFjfeycmZAavS6NHhmZRhhkE7YsfLBUbP7AJ_HjsM2z30doSmseqYxcmg1P62cBN09a_TwugRw" TargetMode="External"/><Relationship Id="rId97" Type="http://schemas.openxmlformats.org/officeDocument/2006/relationships/hyperlink" Target="https://evision.uea.ac.uk/urd/sits.urd/run/SIW_YGSL.start_url?49389E4CACE911E78XJmgFZGIQ4Jnn78Jgq7UDnh4DKMoQN41eZORg2yU5AQqd073QtQGsKEBpKb8nKnz1XRvrbs38iqlzNqIkoCLlJdf0FwS22rm1i6XdBG_OW1pH_el6IrGwhmWu2i65XuhPJjCG6epaZL-tYAaau5phhWz2alrjG8PqIZQQxv0vZ0w_lNUc25EPcjqKQOfi8xJ0kUuNi2WvBgylrFBZoNcctkb9W2vEopq1o7lmTYpXTRPu5RW_p2naDBfMZ1L3wk5PPH3KHYat5TSvyflQdZ-baGuypOvgZknwq83_CiZIc" TargetMode="External"/><Relationship Id="rId98" Type="http://schemas.openxmlformats.org/officeDocument/2006/relationships/hyperlink" Target="https://evision.uea.ac.uk/urd/sits.urd/run/SIW_XTTB_1.start_url?4938E10EACE911E7xSFD6RXJSAn-5iF-3Ur2N2hjvui5nUHtUbbC6UFPTmzSS14cuOpiZz8L0ITaimiQst2xg5t6Bpw-lwhz1JeyP_PpcS3CAApGSJEp5BLcsYGqtE0AfENqAt5XhrqG6Cz6951i-TzHFL1I1IbtZjs0tRuS-mryIQrTP__8U6qYpJ0Fp0D6sy-o0p-mUopCuNjl1Kwpc2_bmAxibImEdLPzuvPZG3Nx-zC6QahqhyfugQKvxYxmGxMYB73Jg0XV3BprKqQC28kD9ADi9w4nSB5wfIzXWC-kCkJVyUCMVIvJEUJoQDvMzfoJIpy7bZTCbB5Oh4h3Aa3I-_FguusXZZCbIAKVNWmm-nqnKmz7KtiHpiI" TargetMode="External"/><Relationship Id="rId99" Type="http://schemas.openxmlformats.org/officeDocument/2006/relationships/hyperlink" Target="https://evision.uea.ac.uk/urd/sits.urd/run/SIW_YGSL.start_url?493DF8CEACE911E7FpDAt_R5rN1Yf_36u0UXQGua7HiQJdMt7KVRX0nG9IAdQr8sbY-qiY-1JUwJIHJOt4yxX45-C2PTARtkDyxMGihSH80yNenboZ_C178tOLm4KH8vM2WKHGl6u2WKn2x0u48m3cEuA2tWgEnmRNP9JfqTtyHz-a2XiYM6zbjSVPdD2YZlkF6NKF52IAtzlZ1yTZup8RkZsTn63rBZuYvzNhUQ4itDLWnnhCkCPSdcrdyTt42DuXgE_xTmhbUY8qAiejsizsEWEEnGSf0c5wePav-kFuOFQT6VxAslViNnzS4" TargetMode="External"/><Relationship Id="rId43" Type="http://schemas.openxmlformats.org/officeDocument/2006/relationships/hyperlink" Target="https://evision.uea.ac.uk/urd/sits.urd/run/SIW_YGSL.start_url?48C50DB0ACE911E7A6y3nZucWyJsaGmtOD7szneih0hjDY1xtnfdzDHQDbjiszu_tdHWJlyWQnUwO7r-oVxDXxf5iMYKTeRVttr1HETbvgRP1-jICgK_DgLFAtD4M7mjoJTP8SMWav6vkx6LYaEe8bVqn0-5R5ejaZBMHTF1HD9IQFQ1_kOVW6zaRQx0_oaZzNmHSySbRzlqU5l2LFOInUugJUHoNXgBVm4m_mYVfJuo-5GvB8_jO1oT052UgjXKNDPnzdIcpebfNU0fXwucauRZqDO5JdbffY2SfSF6jAM9AR7phZ7tpO6YlWM" TargetMode="External"/><Relationship Id="rId44" Type="http://schemas.openxmlformats.org/officeDocument/2006/relationships/hyperlink" Target="https://evision.uea.ac.uk/urd/sits.urd/run/SIW_XTTB_1.start_url?48C552E8ACE911E7Rj5yUvChmIIwRGW6gDOwC4n_vl8YT-57Hi26H_x3AsXZ31j7NvjET3oONPBFNAdYrDqK188nizCwPJ4Re2ilmP3ttLicw5PDoT_f4m6EYg4g-K6ftDcgOtLF_iglm2cJSO5WHHywDbSuyOpxJRMDz1_RXKnTm0EjNKjIU8oOCxV_UCoSriqRcpi3SkpksCtX2rv8p3UkCCZWhMfxFP_NOcnOeV1dDsOIqpBb2sgGo_-ieSM0v5zAsVxpbHct7ysO0QkvuC_Yx1IY_OzXGp4sF-91jFJGuBuy0CZLRKbc14-en9hC6JCDKiN89y09TKBXvXi0XbbOtwiCblFrIy0LlUkJ9rTUggOmXtCrnA8g5rI" TargetMode="External"/><Relationship Id="rId45" Type="http://schemas.openxmlformats.org/officeDocument/2006/relationships/hyperlink" Target="https://evision.uea.ac.uk/urd/sits.urd/run/SIW_YGSL.start_url?48C9B2A2ACE911E7kjgIWKOje2oDMFdsgL1SjaesebsWeL_vTrnDbo_IHqHChV3IaF5nKSLDife15ScleUGr8pP1APcft3mTvph49sk3cMHwVQNIrXtydl6BdAFaPRgnLGdh51tx346K0T9sPDyND9s18uFvTG9qtBV0UprHiturvy71El2JvRoCAMjHBgK_cck1c6Nn2XMVW1Kqlo-q2QFo_1lEUxObWJkO1x3auCjA-ehL5byLY-Sp_p34QUxJmihpyez8zQxyElSoIL6VDNY1KHecfWGobOGBSvJimH4JAamd7HlDNp40fZg" TargetMode="External"/><Relationship Id="rId46" Type="http://schemas.openxmlformats.org/officeDocument/2006/relationships/hyperlink" Target="https://evision.uea.ac.uk/urd/sits.urd/run/SIW_XTTB_1.start_url?48C9F578ACE911E79HChqJ61wcTlykRvx35fpP1dKtSbLScG7tYBOzM2LhtYQtXPGGbuBt4lt01NIVgcA2xB9B6ZXcC38i-KdVxzeawg8m7VOgb7dSerZi5-eto7ce6-RzM9pCyNEPV2vB667_lNkk3wXKRbhLap904Kj4GucWIh9acVsxqNtmdt5ZJSLOu5KuXl1MBVcvsYj96hK4JnNvpIKB03Cw7zw1OlqdP9mlYk8UlWMH8UbOOrZz8LWcAD_KXeUjiC5JhD4ICEm1FHbQquxrEqehfPaKJreWIt_dpVrlCrC4YMgbikSzViiUKI1LLDAdd09QI4hCrNPgEEYDEiSM-1IlrTZKw4_o-Uhx_qPnq_Bi1624peB1g" TargetMode="External"/><Relationship Id="rId47" Type="http://schemas.openxmlformats.org/officeDocument/2006/relationships/hyperlink" Target="https://evision.uea.ac.uk/urd/sits.urd/run/SIW_YGSL.start_url?48CD73ECACE911E7u-HUxQFhCXDiDdoOpbRrH5aLtXrPSkfPxv8hbP8GdquuPzfzX-t6QW009PNfxzHFO2XgA2f6B4d36fJKuM4DaP9NbtoY7TvALpDqrXGJ1rVzKmFuEs4ptgseyqgB8sMXcxjsSG9j3iKlsNDltNp1CJOHUiTRNLwuIiNFOL78YozWa11fN_pcfbqudENt40DZBziFPSpsyIxgorkcRvsvXYowph4c3uRIsnr8tU_C7UAGQ9GUV6bxnA5Kk1wojR83UNX2WJpvraO-l0CbtZ6t06dbTFmw9Rf0gRvmLWeRaEc" TargetMode="External"/><Relationship Id="rId48" Type="http://schemas.openxmlformats.org/officeDocument/2006/relationships/hyperlink" Target="https://evision.uea.ac.uk/urd/sits.urd/run/SIW_XTTB_1.start_url?48CDB726ACE911E7Q8p_Ae64k-IttixKg1zGOJ-qWo80OrcEGtFWbOxQK9yiFIxsU-DJsT91PV7HuWepKVhLWiEZX2uJJARQEoTFJ8LY_03ALievdaKmRQbuwpZU_y6IQESN89lvbwls5kd9Ri7NyB7BERY1JNRixXNXIN6Q3N8aRVj1sGEoMCG_6rDlFNppRWtBIOrWrDoVC8TiPVs2dEIWaJEHcCJitk-S7rir6tQzUH8NkOMyuPtbw00hck3B3jFvMRRu1y4651piYrlSpjLKho1-HnhdK7lw2g8tcPAGDSwrqcIyhrvyJVTLWr2UB8x7H8AtcwaeiGM2jZAb0KJIocw42fydMSud-EGmPlzX6H3MmADcpZW57iI" TargetMode="External"/><Relationship Id="rId49" Type="http://schemas.openxmlformats.org/officeDocument/2006/relationships/hyperlink" Target="https://evision.uea.ac.uk/urd/sits.urd/run/SIW_YGSL.start_url?48CFFC3EACE911E7pcLD7SWYZzQOZ-6ODKj8Un8x9QJIRj1beRs7N5QgKIYouT3th7kYJ-5o0aexOLNtM9Lkg9HzaKG2N92n6BFAuLCVCCDeuRaAoNwCYwGcSTzldc73SlaQky_FwJD0vdVfnXD5Mm6dGkEYYps4w3E6Jb33hXvVmiKnDlFWNnqJKZsHNRLJ_d7wfFpVSZMNL76e4yb5olpbF85aHiOnAWXigrF2mim5TPDwoiLPLekqjeBPpi9yWSmnEnZcQrdUQsP_bMUHOTUdo5wEXss7v9jfKhRpPzD0nfhYmi8K0R3rxxM" TargetMode="External"/><Relationship Id="rId100" Type="http://schemas.openxmlformats.org/officeDocument/2006/relationships/hyperlink" Target="https://evision.uea.ac.uk/urd/sits.urd/run/SIW_XTTB_1.start_url?493E3B36ACE911E7o4ysHwbA8qYwpZtkFnZwgzoLGvsq58OmQDHXvcblXSJSZRUA-KEbY_2oUR5LboqkPxEeRv8XuA_5-9gRtnu41jAC13fjo7Rmf-n_xfyxMaTBHxtT58c29ZAdb7dd68W-5-bh_V_fnFx95Vj10z9xiTJez1l7GTvoPe1zHPJZ2HnsJY4xbkZFpedZTx-B8SWheaPsop-t32lZnNVZ7VtSlgZfw76Y6wtxldvUUBFOECvQcY4_-wm5JKRQdJrLY3qPCthVLsff8nnx8vJqSQ28UVbHWlQ62HelZ8Yorsf9YizpTS-T2VKTin7twyvKbvL7Ugm3Yz06tKYkFhc3wO26O7AbmBfW-yClPe4WzBiLQJw" TargetMode="External"/><Relationship Id="rId20" Type="http://schemas.openxmlformats.org/officeDocument/2006/relationships/hyperlink" Target="https://evision.uea.ac.uk/urd/sits.urd/run/SIW_XTTB_1.start_url?48944CA2ACE911E7L1ryNhfVYwQwhfV9XEfXFec01z2FHLvEaw1FVQCPfbf8NLIcIirWoB8G-aiU47elPgBYWYThzD0lP4dPS-V7o6iZwC40bXrMmtfmq3vZ8D5FcWoormvW-hIdwAbTglMbX_tW06eSfoLZPQ-R8WHeDhatBVrzKQGf7lXiBdP_Q3J2PFEHENyZ4nukSCF0Bc0x9jFoEEHgz_nDAVYBJdPJLCg7n2dhoPoxORF2FpCGeRgSp0bIOW0kR1WVSJaO8MtYld38cP8V_asoevebPfG0OLPF_KAUSLF0wPV8iJYXkk-Hjx0DnHntSzZP64AkgDNz7CinobRnJk_D2liQVu9NCD7rR8KrNgCravJnG789r8s" TargetMode="External"/><Relationship Id="rId21" Type="http://schemas.openxmlformats.org/officeDocument/2006/relationships/hyperlink" Target="https://evision.uea.ac.uk/urd/sits.urd/run/SIW_YGSL.start_url?489CAECEACE911E7FXXyTAWSdVXZSg0Wd6tlGoLWBIbU-G1MkxYHHgc27QIhVXsW-YAekF8lXjxDSyX6ndUXAjcSJ4eVuRcd3Fde9tAo0O0QkMcWeA-LKZsoxxW8kk4BMfc_75ognCPJnWOUYtWXoXmsKWag8sXdNpxNtLqINezb7Ga5LV1noppimfl2-GklCuVjTw4g4AHyleaGiO5fmrBabpoo_e6QjR67ERLoRYdSyglaD0kTXNFRa6fkPklCIjPLjONFLGlrozobF45-KeVeRPAYuKZ8sRMUbY_RFnh8qSAevAK8I9DsHas" TargetMode="External"/><Relationship Id="rId22" Type="http://schemas.openxmlformats.org/officeDocument/2006/relationships/hyperlink" Target="https://evision.uea.ac.uk/urd/sits.urd/run/SIW_XTTB_1.start_url?489CF276ACE911E7E0RZs7WOMedjk2ipXf2yfwiwwbnhx6GUJsAW9AHo0bsxPy4SST9w9lFGYJ9KNYLNmJjOsr8j0W0CvS6_1UeGkecXfV6KQ0gdsChraCEih71Sqg3V2pyHd_1a5_P8KRc7cpl7xF7kzumO4UFH9Qr8zTQZ01sreCfAY3_ylCxN3X7zk6Zw0r3vPi87hpSZfDP7GqNNRdz79PR9z-6gUMjetDw00hjK0IQCvOChj8KcoM2sG-1btXHAwy-4XjnaHIdOZH5YGYtvVzXJ7lo_keQgRW9hYF4y8W7MF0dJoqzxUAsVnBCdZuxs1lOgEpX9oon3phWQTUzvcb_Ltkd0i1Cb9jRV1d0NdGv99sI-4HA69cU" TargetMode="External"/><Relationship Id="rId70" Type="http://schemas.openxmlformats.org/officeDocument/2006/relationships/hyperlink" Target="https://evision.uea.ac.uk/urd/sits.urd/run/SIW_XTTB_1.start_url?48F61338ACE911E7ImH7RhtajadvcsqW8oU7tzQLUvCRBt3hN7CAUWmlFUzWuV-QuHIAmZSGVPPuIBajzqk1BfVQ5SDTmFEXe9IQlNzmMd7p-Lf_BfmYt6l3YdlB-hy3qE8hIKpSRS-tzXymO5vrJ9WEcVMs4CQL4p45IaMAr5IOyPdiBieDdNm907ioTVSkt0oSElwuxBpO2MBBUqQIlL6lNrNOcbGwUm89fnQyiScHaXgfBUnM95_6w0kO9dxKW8wUVMrr8eM9g_nw_qQtV4CJulAxaYWRIgx2Lq6SjsmFqGM1ZPevLMPUkWDNY-jJwnpo6hnANqee5uY-5PsLpXcyKunwg-r-3acR3WGj4kGm8OFOAp518vBjGJA" TargetMode="External"/><Relationship Id="rId71" Type="http://schemas.openxmlformats.org/officeDocument/2006/relationships/hyperlink" Target="https://evision.uea.ac.uk/urd/sits.urd/run/SIW_YGSL.start_url?4902B4B2ACE911E7v9GjO_MMQ-9VwBnghQzrNJAxD9--A7yjBFsRjPJpLhvcJFjuzvT0UVXZJUeLWXKAYem5ewPf20D7MVSTqqWf3dF5cWz3nZaerOWT4BvSQeUMTzasFnNSfLlapw_fq4Tpirn7pryGoxsTekIDuCptw-dwL6EoHMDmqkhWwbgnTH3gDTLcYXz1wn_MiPNBDtUNSbXM8P7gFq4m8zhCT7oN5xh3ewnliVm9BUJjpnbgCb3Iri_ymPsOCC2qXWgNmg4GBefqHnHgTZh7IixVG1ADB33YqIUScT3lCte7llrLYzw" TargetMode="External"/><Relationship Id="rId72" Type="http://schemas.openxmlformats.org/officeDocument/2006/relationships/hyperlink" Target="https://evision.uea.ac.uk/urd/sits.urd/run/SIW_XTTB_1.start_url?4902F8C8ACE911E7pdpXJNmr7MWSV4wFiocZ2hSLFiUxiquIOa-RftcKpRfM0Lau1dLSlLaYkk84ECTcDkjmvyQB-f0uckvWcdZO7dBDSnn32r0-FQfiaZcf4phl63RnG8vVPMoBwQsjDehkth9xHgdtp7SNkNxoC38dkSJNdLDyiFcYTP7L0Mb2LhWzvm09XtpyXlMgMHNJiM1anDHe5RKHIDE0lspULYN_pFUL9JK3Cd1B8YagfoRwhQv4bxNA5mqtfOfHwhBURmNFWJ4hoPSNoWhMKIas27Rj503SnPxqZnuHP1jNdEbKWF6-NrYXzXdoqQsPa7MibWacJ4fQZnDGpHRq0uPK3ajysigDDc44d7Zq2buZn_DFDrg" TargetMode="External"/><Relationship Id="rId73" Type="http://schemas.openxmlformats.org/officeDocument/2006/relationships/hyperlink" Target="https://evision.uea.ac.uk/urd/sits.urd/run/SIW_YGSL.start_url?4907D910ACE911E76ylxyzVc32BeXY_tM-2F0IqmapGb-ecwfcZUR5cq-SRk7u__dNu3N8ggorHjMPwyGMvD-kkigER0ig6RCteoZbett4NRce7M_d0Byse5jIXdXwg97kZS5crTJxRblDNretalnmo3sGHcTPaVRZ0VfV2dnrEJ_br32Vr-aO2aUhijW2-TI1YW7NPRseu02IhAQafT5nw2zq6N8XwL0Y9CaHrQLp93yganQ-DItDGp3pLn4D4aoWCrrPKzbmZRqVFYUNWdulDJqPg_9DqWeNjziHHusCDxmTUkOExx_wx8esI" TargetMode="External"/><Relationship Id="rId74" Type="http://schemas.openxmlformats.org/officeDocument/2006/relationships/hyperlink" Target="https://evision.uea.ac.uk/urd/sits.urd/run/SIW_XTTB_1.start_url?49085444ACE911E7q6Xwd5lSlr-IA1oYPbEaV3C-7g6xMXGhE1i3moCAFGR1hoO7_q4_PBXCmajc8GkxGiUC5IRvCNQVLMyPzNKs8IAlK7HjmyRN3IRe9Y-1H74cfB37xtY5Jebt8noDiutGjcEqWJmJsxU8V5OCXkma6dd14TZtMusb-WXEkPAyzOOT7N_UIIbUWOvjPwJwA9y7rjhu3cQlH9sk2QBrtmWN9thUyZNrIwgC_jdaRWEABhdMcTgRwU2st8GQCe4nKx8a7p53F86Fa_KxQRUT71e6sFNnaUg1K3J12ZcOkTT7Foo8BIylNmfgruchOtajN4lwhnpB6qeNSo4W1aUue6TawaQ-yQ4X_voVHxugFPrB5XE" TargetMode="External"/><Relationship Id="rId75" Type="http://schemas.openxmlformats.org/officeDocument/2006/relationships/hyperlink" Target="https://evision.uea.ac.uk/urd/sits.urd/run/SIW_YGSL.start_url?490B6EEAACE911E7iKJQUGvQmIKZ1u9G0JHEpcrIhie-ATCoA9SjqexYkpbs715Ywj_3sJDz16tjcHk-EEN5XFL7o3nvAw53keypGKd3rF5trk9m-DdGf8efU0oQo4Yuargub0JRQR2wPVqVzXuaqr1eBdClZylfyMS8sv75-EoObX1E0doIoYHJdoM8KAKiTaw0yxfofzqDqM-bxwd25cFq3tePAmTtrqDLd9qfmqvRnUaZ1bC2z6E97ATAmC7XdHfYdcx4omv2a1GcndjSRCw9W2r9oBczeJMP5gG6E8CmS0tNhC8NS8KJxto" TargetMode="External"/><Relationship Id="rId76" Type="http://schemas.openxmlformats.org/officeDocument/2006/relationships/hyperlink" Target="https://evision.uea.ac.uk/urd/sits.urd/run/SIW_XTTB_1.start_url?490BB26AACE911E7aO4NQ6qEP2y2yHHppvnpsAJ0ogXw0LWUS5zXKt0B2bqdFl7MFP8CGekN0wm68GB0L2fAjt3nKHFhXF6qaG811grA3oFOFjM_3EPRuYeD2prPCwaBR31Wh8ncfbKUGzcmI5YhaNFkiul03UnF6wQCrwBSnNdHBaV4IlZK7JOxwlr0re5wwkUgpAzgW7m1ILn16YVZ6swozIy7xyLzWmnUmfrNG2daAeCbVP3Zj_zynFtmxo-g8exnp3KC-n55wo9-CBXx1U-WSeCxpsHg8sMlNCUk4iH9mY3x-8NrC3Vm4v2Y4RY3VkXZsOiTu-DATL3rHfKDqYEzXZhKmXB1BU2dirSEBzZZwR5lg0VopNocpkk" TargetMode="External"/><Relationship Id="rId77" Type="http://schemas.openxmlformats.org/officeDocument/2006/relationships/hyperlink" Target="https://evision.uea.ac.uk/urd/sits.urd/run/SIW_YGSL.start_url?49109960ACE911E74RReg2cZdg7WMYv_hjiqao2UlmxhvAhTT3lmz10RbXGAsjtAwypWvc-Rp-oa37pHZuxNBsW7W0LGHw8XelQ1vCGac8GnTDVf2aczHv8IOpoVxdGl4E1Om2Be-6tFHW-xrSLXb2Cn4UqwFcNFT7OyLtMFrgJADvYXgXP2uq1khWEksHJ4XtZx-6pT7F3Ce3r4oRQSU28fWu6-in_xmXLHh-EglKjRoBFyiuHTxjG-oNZS_QVMYKCq9q78b2OQq6uX3wgJFj1-i5iQ-CO_iyo_hOs8Ngezajvls8AHnCtNKgk" TargetMode="External"/><Relationship Id="rId78" Type="http://schemas.openxmlformats.org/officeDocument/2006/relationships/hyperlink" Target="https://evision.uea.ac.uk/urd/sits.urd/run/SIW_XTTB_1.start_url?4910DC90ACE911E7nNvqHh-RiP6WGZL4nPtfSUx5jOqAS7PypxLzGJXwdiO96vUao8edkAwsbxUyKCSiHzxJoKay8fz2sQUtaYND6hz19Vmqht1DeI8CRs23Sn6Nj9Munh0c-xLptxFEPltm06CAU-ieK10W0FhGDo43MSdOYRalQaWpQB8zFL98oiWFMQ7qiXpxXso0E5zJA0JsJJIy-OaqJhx-o6V_LwcMZqiSNhDfwb5jWjX4_Qmy00_D8xujS6U-5PdxOeNTO-X5L4_QHrQc6Dvnhwzk0wLu27Ftz2_m7vKH_6ZoJsjKJM5S6jddnwQKZyGHpKlOQqiVq3cppn_E6lbHA7YlIiqDDYP03GRJl2YuVcifCyZKEUs" TargetMode="External"/><Relationship Id="rId79" Type="http://schemas.openxmlformats.org/officeDocument/2006/relationships/hyperlink" Target="https://evision.uea.ac.uk/urd/sits.urd/run/SIW_YGSL.start_url?49132752ACE911E7l0Q6-7K4dkdQlB9v_tcMO4WS7HE6yY3u5srKdbOoalF8VV-Y_ofjOhH027Z_6IS5teAB1ks7XCIBwCpw69g9n-tOoKeDk9969LwfNvS0XQuPnkGqg7A5k81YiFiaPcHoZ5g5Ad5a4ucugkjP6AFR-BkVvzuvt3OekhrVjWSwcxF7snhLx2vEvcg16Eb7598IcSUgPjbcDzqPiXbw-NLIVLtsUtazNOqDS5xuaB3sboKrEH8rm78NH1wpB7m74-tZulFJStIgCuqH3-Bktc6TPr4ZSvhMMhY8j-BmhS5LlXg" TargetMode="External"/><Relationship Id="rId23" Type="http://schemas.openxmlformats.org/officeDocument/2006/relationships/hyperlink" Target="https://evision.uea.ac.uk/urd/sits.urd/run/SIW_YGSL.start_url?489EE55EACE911E7GJTnTnzfnsArLqK8xucvQchZ7w2aoTp2jhR4TG3xC1f0uLeh0oIktiCdPOsunk1Z5I4aUKqJTpdRFMuQq2gIKN71sptBEJcy1ARcsFYfASMnOp-9UeXxwbhPvNYX83Oh1_CAhctAtIH85ue1P609bMTNWkm5rjKI4JqhSRyvc8D1Yim-bbzlsrKyF0Q7339eK-Q3aMJyLS4qgdT-2q2Dh4UtAvpwyV0uvInwA2_PXTxeKWqIzfHY6rpaZekD3aaIQc96CQMno1cO_rsUY9VkE9-ngsty9yV1873lVCdhC8k" TargetMode="External"/><Relationship Id="rId24" Type="http://schemas.openxmlformats.org/officeDocument/2006/relationships/hyperlink" Target="https://evision.uea.ac.uk/urd/sits.urd/run/SIW_XTTB_1.start_url?489F28B6ACE911E7TlMo8iyaSx__GYPTBACwi5pi3m0cJa2nRIz8MnrttRmtg8WO8CD2lpF14fuEr_qo5dIorRoJ6X5Jw5OKZ-2GypcwpPlAQQdZsd3wEU8rju51Al4owp25b1ExsRgTxVx5mZn2ku5g_RTI0dzA9VLPPI3wV_IllceukiE2XSPmFirMFL44guWSAdpdYVHkNSOoA0tkWSKHklV01uWplzGdFrnr535b8MT6vuMebsBKio17jmIxU7jP6JZOnYtVGo5jkICTSodPvmnep3xC2VmNu7DjU8lwdD4rN66EDlmioVMLPSe-TmjqiQZK-0a2t1wsrfLKvgI-HNdgivG25L08AEmoZ2pWAK30tGjmAHGekoQ" TargetMode="External"/><Relationship Id="rId25" Type="http://schemas.openxmlformats.org/officeDocument/2006/relationships/hyperlink" Target="https://evision.uea.ac.uk/urd/sits.urd/run/SIW_YGSL.start_url?48A35DFAACE911E701a61IrWmn2tcQpG8AvpYhOBDeLwss3s4KtGFU2ly7y4Z7by2c9db96pi-BIOKbvDa_NNcEA2cNMcba8IICUSKDCEmF1DqeHt6W78fNFCbWm8QM0MAXzX-acFUgpItihFcxV_ktEeuPv537ouBaC4Q469W8MDWr9mfjaqz1UCjyVjKVZ6Jai-VE4Ed35siMp5rSRO_d2NgEFOSbo5tlODtetzOmOgbSakS3DfJqZbh8mrqifMJG4I9DvQR8NhR8ZL1hgHpavyk3gyGAzkd58UeAq-Fz3vbxijTKhNCnzbSc" TargetMode="External"/><Relationship Id="rId26" Type="http://schemas.openxmlformats.org/officeDocument/2006/relationships/hyperlink" Target="https://evision.uea.ac.uk/urd/sits.urd/run/SIW_XTTB_1.start_url?48A3A15CACE911E7Np1RQd13_qdnKTodkkVkzCf0nROnKAHgLxVsure1RsHHKz4-JecUdhsmveUImOpOLb-FGx7znmIOhtHLwxmn-wN0E6Oe8rtmuSzLCPgZL8ZzDJEV7P37BehpMfE6jgQNLrNimTXpxbE17OmieoIFAfPw-5PwvznXDAfyBSrR0ZSZAxF190tQY5Taeo-8q4Dg7taq4gHQ9TTq57xdNAc1VCdsZQB4Y-yfOEHu-VV45NJjxrbBGEwt325s0Rk75qoTtD0kAI33w0P5hTW3wqvCV-JSzitnT1hXR8xQgWbdvEVf20Zk4uzzXAESoxunMWGI5S44m3LHIPNtbKa_9GuszJp1heLW96-ijihzc0YwETQ" TargetMode="External"/><Relationship Id="rId27" Type="http://schemas.openxmlformats.org/officeDocument/2006/relationships/hyperlink" Target="https://evision.uea.ac.uk/urd/sits.urd/run/SIW_YGSL.start_url?48A5B672ACE911E7Sc5FjnE3-eoPjCjBZZgftB8Ob7oeJuq_iZac38J1bW31qlnh6djI60kRJ6YF-4F-4QXvyo5eFP6oR53RowmvL89TMpkn-0lkGh0dul56Mo20c0M3u7w1kq2kytY5bBQKrEFfWxH4p9sNEIOEPKUd5ASOeH_l_SzSri0rvyWx_w75tuVhL1utVneydRYG4FgQUY9lSMI6CHOWQ6IizpC_38EdOvJyzTPPuc5Wrp4eqiqAF266Oi_iPKCwdSap-Z31OeU_yaeK0x9v29Dp54-dbwcVVRHfRVXz1vv2qyBzEqg" TargetMode="External"/><Relationship Id="rId28" Type="http://schemas.openxmlformats.org/officeDocument/2006/relationships/hyperlink" Target="https://evision.uea.ac.uk/urd/sits.urd/run/SIW_XTTB_1.start_url?48A5F8E4ACE911E7-lMgbWHinacZ_eiqUBpAQ1qG25nbD8VMhfoVo2IpQJoGb11Voj-LYJVaXReCfast4hPQXA37D_gcfPerGZ_0QqeiqTw77MB6MFVVlbMoqKBXmV6rZZ-Yf51NUzbu2k6KoTg_Xyzruz-pPAZChJVGUO0dcb3Sn4HYAA7CpAep2lXRgirbFYrZEegejXrQdXkg_Vk_GEFtibL5FqC6PUDDcIte_LeQFy-l9I5X5ECjkluqfLnhsjDh_HmAcaLdvApH4hdLHEuhprgmJzd8fQHKjFmPFkMoyIyfJ_qcL75sEdoZ-LWJMJorwxlrBscxXi-YuqKJ1EHyFf--8NoDE28SqlCb4QrBlFyW3NHRQSBGUmM" TargetMode="External"/><Relationship Id="rId29" Type="http://schemas.openxmlformats.org/officeDocument/2006/relationships/hyperlink" Target="https://evision.uea.ac.uk/urd/sits.urd/run/SIW_YGSL.start_url?48A82D26ACE911E7C21RTY94IEcbFZ385wqJ7PsZPPjcZ4s-xbbJ4IK5WB_9MwcxlIDsk4WkynxJ-Iko8tOWlp9SMPmRdVjuGGKfUIY_JqtM-ePP-p6TA8OFBWEuDLrbNqhdby_2-_KD3eNBSgqQsPaMP8COEr4UaeChlrN2IeI6ob5CKw1TG0mZYSheIf8ltdr9e42xN2y8VXmoY--1AOQA-VGsQ0yRdw5Q2wmkh86tUxZePgTYO8qbaTy81KkTo0Ad5A8Xd0xrGYQxx9bOUPMbXr6D-y2ssK0yn4Jmgcltt9TumC-MKJfaEwg" TargetMode="External"/><Relationship Id="rId1" Type="http://schemas.openxmlformats.org/officeDocument/2006/relationships/hyperlink" Target="https://evision.uea.ac.uk/urd/sits.urd/run/SIW_YGSL.start_url?48726772ACE911E7o3KHLhMpWPgIOg0WaJHj2VShO-xreLEstwlGAnuozmvKZqTEg6CYNJbkPDxfc9xUueLoY0isBe-ju57GXf9-4h0N-j6KmVyC9hvRA13TAgvJYDy9tByTTq0dSFH3hTHepzbOtGVILN_UalkuxJaeVtXw_AuY9ipvWEFbg8O629v2omb7THUJmBed3ybcC3NuZewnvRqaSkIZqQv4xOkl-LmBcVCihg2GqtFEfuSOEyY8-OBw0uWvvRMyfUp9hlaGpAJ1i3hDI3cJ6xn8UWg4jyXGJRB6fEURIFvxKluvqgM" TargetMode="External"/><Relationship Id="rId2" Type="http://schemas.openxmlformats.org/officeDocument/2006/relationships/hyperlink" Target="https://evision.uea.ac.uk/urd/sits.urd/run/SIW_XTTB_1.start_url?4872FED0ACE911E7tL4LQiLyVUuTJH-SjmiEqLANiwUKr9RS9doc3Vo3oZTvHlx5NsAt-Afox0yLd2GyM-7myph84Vz-Lv3T2wiZRn3zNwnfcezj0Z8Y4CyegiJ_u2PHePheDBV31cIREGvYKJue8kJLyGd-BpVSm4UTbmRbq54rkBVkCO-Uf9gfokNS9DaSI_Lt8jhTm8iaGbp_duc_4KDZBrfkz1m9OlD91JD642XUSa1HLBOxwlmJUL50nYYP77BM6wKxJekmy8Xyc9Wi1zwu1dha4wPd59u_46Jhqt22rGVYFGDvBbPaeZbkIGVDpaK8pHN4JiAk5VVtuLhR2X8scoQ1zk-SELxC59YX4QXTdD_0pjUkWz4LavM" TargetMode="External"/><Relationship Id="rId3" Type="http://schemas.openxmlformats.org/officeDocument/2006/relationships/hyperlink" Target="https://evision.uea.ac.uk/urd/sits.urd/run/SIW_YGSL.start_url?487A7E62ACE911E7Wek1lTL9EPMLxDk_rBfy6o0XP3UiTjVkOH7X_XVYuF_swZCE2YUrgNkWqo5Bu6w4zwQX4zgjwm1DGAYbd7pXzQ3cL84uMj_JNPyTqYQ0058EwrGYDTI7DKyuN_QyR6831U7gM3S_nUwVZe4K3jg-ZOzkR1AVrmRkaCb__J3pyeN9Lu8EHrhLrHm_aHpH3Pr_Di3Akl6FbqKDfNMubHIHl4pSf3lI-4eIRliX4rZmlO--8q0c_hPUWU1FZkghYsMVe4UKmKsRkBcnwmf8_X6ZWxzNDuyBAJV0kxr4Ofuct6w" TargetMode="External"/><Relationship Id="rId4" Type="http://schemas.openxmlformats.org/officeDocument/2006/relationships/hyperlink" Target="https://evision.uea.ac.uk/urd/sits.urd/run/SIW_XTTB_1.start_url?487AC2AAACE911E73I0WkQjlNBSkbPQMi3PRD-njSRK2xe08qceR1UBwkkWBmpyAqsuy7dqJ138dL5kFYuNcRY2L-ryomsH4WKm0BPMW3xAlJL000foKESMwRjM0diao2tDyMGY7epU12xH5bjJ5ttJPE6dZ6lFW5o2eG282vgpeofpT8BJ0-5mpNzaHnR66Tqvza933WcXyQ5uuZMZxw3EbYADtRmQxbDRdGKB0s1qjIZna9jrpN7nTfCsLl1AUh-hfHcWzdpOBL3k7NolKZuMwlhbE5jV3KmxvInCk--Cbg0nJqsAOG8YlCe3M6KWZWMp9I1y-42ZYAQthwiKLnDQTiFgRQZ9joukB_NuxHbl4Rx7nqE2Bs-Sf1BA" TargetMode="External"/><Relationship Id="rId5" Type="http://schemas.openxmlformats.org/officeDocument/2006/relationships/hyperlink" Target="https://evision.uea.ac.uk/urd/sits.urd/run/SIW_YGSL.start_url?487D2220ACE911E7GRO-z8RJAXhIm6cz4Vfilztad1XziSJpUwN4eyOBwkEGwvA8nNqlSWT2_0vWiHfHKJX5PlK0_yGnbTcQJ2MQYSHhAIgAE8DKA2lmmTvp8P-Xe8J4rzMj-ny8c661juA2iFsO_ViDc9Jhc_Lo9_Fy537XGIEj1Jh37IS9tf3-VdIkpGylUNR4DHxxFdgl0ngCJ_mjYwka57IHIw6bA82nXnOnGgrFRVUmpcM_NxL1uRey5_qG4SIhQf5w7dGlDS-OQnq178UPitOJe1G3UgWDNu_ZQICqJBY40HJCwwROLkw" TargetMode="External"/><Relationship Id="rId6" Type="http://schemas.openxmlformats.org/officeDocument/2006/relationships/hyperlink" Target="https://evision.uea.ac.uk/urd/sits.urd/run/SIW_XTTB_1.start_url?487D651EACE911E7MOTvx5gd4oWoN7fxUowaE47hIb5sllcJa9O5hzbG5u-p56_BixfIsL3w9VzbTHYDZQTv-IGqRWVPLgm3qs1cYcCH_0nMGoLtkBYVtGsIUku5AxKKptvVyd1d-ISQ9NcCcBKQnwpRhmww-X9ZkJzyZeS-1VbydLi8dJ6WAjxj6uQrGN--gOHZhbiR0YUD0Vn2UONwvEaC6JYdXRi5Tk3nBV758qbGxAwSmDBLo3xfjWjfW6C8I8OwiaYjVMhxzhHMRuHrmHQi8ErTqHEYl9gXxtVUqqgc78F4spwE9HeeP34OxaWzykLG4dnr4uKhsrgX8jM9C8X3RpPVc29BfdtrDSEH_4ZHGaZFdBOZjKXlnn8" TargetMode="External"/><Relationship Id="rId7" Type="http://schemas.openxmlformats.org/officeDocument/2006/relationships/hyperlink" Target="https://evision.uea.ac.uk/urd/sits.urd/run/SIW_YGSL.start_url?4881DCD4ACE911E76SeAL-7VD6AanrcpodAzFfywqkWFOqN1HhltGTgatFttaLZH-LJi5nBtDre0fqIfY6D6zfXFxMwXbj4bh5-adpoOZ_MS-SpsPQ8XfSLfOlEb2Iv4vZGHxHI8qiUiwRDTui9ycfxd5fItXTfdlHvg3b2qXmK22QF75zrCX4XT5s1s8Xk8cJGzQ7TwGD44oTPFjQ8UQRCqcYTz0TJesgmgiC32PJPNV86vIyRS0K2d4cKfRfzRobBQeO_eBJEBGIvs7vTQd1CxoX9e614JS7eho2OTDXBrf0jSjBMSUuCmMGo" TargetMode="External"/><Relationship Id="rId8" Type="http://schemas.openxmlformats.org/officeDocument/2006/relationships/hyperlink" Target="https://evision.uea.ac.uk/urd/sits.urd/run/SIW_XTTB_1.start_url?48821F5AACE911E7wM3aw1ydc9zbIWVyytclnZW_yho3QvduY9zZAzpGnYazdcPbdO3bwcXpgWDiLnLeB_V2nYD9LmXl86MRg4k_lPsgn8t-bs4m0DFqN5oSo_ExmFsNZTVr5iprG6Z-R2LhqbONP_xkGNRo4YWdBDViUKz-ljmjV9ZPBB891Idt9Usd0bhZnrCQ9aaLxLGJPOcGaKjRITFLwLkaVF189ckbV-DS8A7DXn1B3b5Oz4p0JihLTY5eY3hGg5HbzjcnXGrDsb2QGhSXy84R2PdpStI59RARsmvkV8sFRayCpsO0W0vJZ7kFuGMqXuGXwMwBIv25WSPWb0s-hPQh0h93KbScNBk-nftkHrDd6-D4dYEn_gc" TargetMode="External"/><Relationship Id="rId9" Type="http://schemas.openxmlformats.org/officeDocument/2006/relationships/hyperlink" Target="https://evision.uea.ac.uk/urd/sits.urd/run/SIW_YGSL.start_url?48843402ACE911E7I6C9l_uxThy7rwAPTLMaJtDctQHgxUD2vi3bAmw1NTww2PHfY4bHjX6TNK5Bo6wbOM4Bs0BsN9X9mHPUsgmAmOG20rybBoY8dee9sxAZ2fdsQ9Vf-YZkB8u3SYVcFWR4-d8HWo4IszIc0O7toYr74KdZX3853eApWJKGKhl5e1BQoAk24Ro50ZVgxg7FvueGZ8_GfX6RSVDC10id3sCmluUXW1OBhbAV-vnqiQNuYclmGfuM3Z47gOFd9SYfnFAxl9Xng8DwtsXp3Gvk_aRW2jw4GeIInsUabngciX3fDac" TargetMode="External"/><Relationship Id="rId50" Type="http://schemas.openxmlformats.org/officeDocument/2006/relationships/hyperlink" Target="https://evision.uea.ac.uk/urd/sits.urd/run/SIW_XTTB_1.start_url?48D04F5EACE911E7abGBcRMljp5Ie29H8iekU3Dy-3FmrWftOyQ21F2bfVzNtyG7-IJyVMA7AhL4lrHFdPt7oxRHzsStsnvHhSlL0WuHM25s3PIL99HIX0zEZjyvF-nznx8U2vNeq61mQjLd52jQ_cxd-OHeqhe0P21eZTfgfsrCGyWsiaTU4I_SnwowrkIFPEksuEVpSDT9pSCSYz4E_ZhkNw1UzysyXC1-eKFEbphDQ_JvTQwQdHXItN6lkDoAQSlSkx5AyaweoXNphO2WfQ5D9wylmbE6IodC6jh5vwzoZUxWFnZj9rEndmIPZ2CLM28CuGbgl3anUCpZ2XBEw6L6vy0-RhGg1cN3FmjMXYsV_nKC7o198aKT7ZA" TargetMode="External"/><Relationship Id="rId51" Type="http://schemas.openxmlformats.org/officeDocument/2006/relationships/hyperlink" Target="https://evision.uea.ac.uk/urd/sits.urd/run/SIW_YGSL.start_url?48D2854EACE911E7Au1Iugzs1Az3sZbZ1LXVZRyZQ5ewN96lDZwYzZoyYf4uDoXZGGuWRyD5MXWDj0cEFqFbiOJt8XwjS2uVuIIvk7qOr8Yj4rV2rWB7oxujBOPVsrKYY3ckzJXhmARND_OGACEDozXCBVpnsg97W0b9HPxcdwDIMVxcZyZ24GBu3_mAYrcScyJbxilCNhq6_MuPP-N8XDsZPGCGXidx26x2M-0SR50ed3UfqHJcorruJQNFEk0Z9xaMjLxRAK0Decm-5CEkuhODfMhnRMEwTKQKskXZED3igbhiSxt6SvRqn3E" TargetMode="External"/><Relationship Id="rId52" Type="http://schemas.openxmlformats.org/officeDocument/2006/relationships/hyperlink" Target="https://evision.uea.ac.uk/urd/sits.urd/run/SIW_XTTB_1.start_url?48D2D706ACE911E7wweal-QnwpJXPtF5TOLriJfgcK2KhrzmwFc1kG7IOM3s0XH2VmslRwe-wbVlypLSEM6eOfkgOLbwJOB0IzTG5y-JZ3mFDIp5pENCMjEt7lEklD7g2F08VKg__aTROESEo5gIsiIyFEuFptxpTdZ8mWZfFJPO3E9fSZjWLQw3hi4-SApHNlS0iVF9Tkqsaxc18lvpLTOY_4ahVAkJXmRqD2hDt0hvkXb0yT89M2iiiZpZGyN855mAtFctNs0WsEaCGFUqCr1Jxyk3gu_-ZOmiqQLK2Q4WTHoM_zbVCYX6qWk55JqJiZNkFOVo1VUDmqtCzLL1daSbCnqHj_jrgh_JlKrh_EN1SNnpgAMp18wHpmU" TargetMode="External"/><Relationship Id="rId53" Type="http://schemas.openxmlformats.org/officeDocument/2006/relationships/hyperlink" Target="https://evision.uea.ac.uk/urd/sits.urd/run/SIW_YGSL.start_url?48D6654CACE911E7i1CxBNH2YRftImkS30IdeiMZpZCl86kenDFl0-d6Kw0c8jdyCRuPHfTaUbhCEHz8c0OBCxkNgu0PHVygHhIYWsGyVpTRNLAFwmHZqPTFMd6FHurtvc5Tk56TnO-W5WY5Djdih9qnUjtJFgutgq-prJvWZycwpvezJBt1bbgXmuLyu-eKn77VkVnaoJxUfs6pMHd8ZJmrdAVaarYGjI-INMeAKTMdagSYGIEgEfElnKgcAm13GL340685ScApF4NOcFVeJr3AYEtnGJJOjpDnk25reaJU9mJhdY9RXGfGD88" TargetMode="External"/><Relationship Id="rId54" Type="http://schemas.openxmlformats.org/officeDocument/2006/relationships/hyperlink" Target="https://evision.uea.ac.uk/urd/sits.urd/run/SIW_XTTB_1.start_url?48D6B696ACE911E74IMZzXp-Ht_0GqBhuAOa5JQRhyvAw-fLN6-ZXiGvVlCEAV587Y-eii-dE8IZJnTfvu24WM_TnPIEy0qf7U2Su2WKxZ0wEelJUGo8oJhc7EfnGT3YAF6EG2mVCvexLnLlWXowNOBRdwBNr3FJR8ZKGQ6hvxkU-tpHiN1nKXsVbx3DxeBkmTlvoPM6b_HBjyxnc-MnJpb1NJ2jh0znpSy41sBG73ygiGJWxCBkvwHR32-LzurU5jAIOOjWgK3jaLFsyUqVeimo7wRVkJ3amrb1GFy2Yvi3G_34xVguGiHR4cSv5OQVmGUCSDljusHmobUdBXZ7Vmwb85fEhOdxca5mHm_g1FEp9AlbgAsPEwgBI_Y" TargetMode="External"/><Relationship Id="rId55" Type="http://schemas.openxmlformats.org/officeDocument/2006/relationships/hyperlink" Target="https://evision.uea.ac.uk/urd/sits.urd/run/SIW_YGSL.start_url?48D91986ACE911E7jI9hNs-GJcOB2hW-DZDy_ydXDh9T1jYDWivwaDSctUehmj17_6K2YeY9guwaR9RqRHJvUVrPQtIEazTm9VmvhmLYL5QeXW668lVg8BzeipId_EjrrZqmEERodo0GugSpYFQ-aaoHFpBNUORP6rfJYgQNSVleRzaSd38Num0IqvW-6DUDpEv9N5oI8hLceIQZNuX5JvfY7ynRtkPsmtvHPOt-MWR4HoxLsLa7uYiGHOZLpWFGQCgFgIAFs26sz6lIo9-C0gigBZtpSR18VV5dnG3iVE_wzOLfuQv68RtHHP4" TargetMode="External"/><Relationship Id="rId56" Type="http://schemas.openxmlformats.org/officeDocument/2006/relationships/hyperlink" Target="https://evision.uea.ac.uk/urd/sits.urd/run/SIW_XTTB_1.start_url?48D961D4ACE911E74WCY1TvcFQXsPc9c2cCatPe5uCBdi9GzP8i8KxejklyoWbN9DIM557mkFDMa1z-UUmii2WyX7Ki5t280TVbQ4LGbTHckslciLeT__e7cctlvz-7-cud9D5F-6wyU0OP37HOfGKKN3WlFOAC32b604GJhpG_jB4eK1PYoQPihw0hkvux8k0aO6Q8BnZbYh3Hf-poP6cmeNFbrGHjSyrMhPGZ8xH0KOxZUzwUSFETyB1tVMooG3TlmiVfMXOupT9DO7vCTfA_576vggW14k43JFjmyWE-hvIM8Yni3PsZ4Ari7fsNMwQe847s7TkjzzXmIXol3t0o56IvKJXy6fNwTiQGZUoOJ9YxKO1671HlH6P4" TargetMode="External"/><Relationship Id="rId57" Type="http://schemas.openxmlformats.org/officeDocument/2006/relationships/hyperlink" Target="https://evision.uea.ac.uk/urd/sits.urd/run/SIW_YGSL.start_url?48DBC456ACE911E7MddvPt40HvGB-faecKVTcQWppSafyC6ourJtEFzQ7HmMjQdBXdX2rkBc4Y3fp6m1kJj4uQ-r0wGYAZ2T8WM6HrhE3zUXcixBL2wNL6peAFn1fKDVMLzoFhrsdyQjZ_GHglxae3FbpV0Q5QVDPUeFXv9y1xfmDRLZ_nXg-oW9UGu1OGKQJd4Qn9ZxiKcWKLEU7LIH2JPFOwZ8kHpdGMO9FB-GFJH-nMfmyXCCGoIpXrqdAUhfbmp6DWYLDNXXvmbSC3WA5VwosifTPq3OhINK5BBPpKUpFx38rFcAIua6WDI" TargetMode="External"/><Relationship Id="rId58" Type="http://schemas.openxmlformats.org/officeDocument/2006/relationships/hyperlink" Target="https://evision.uea.ac.uk/urd/sits.urd/run/SIW_XTTB_1.start_url?48DC089EACE911E78v7Tig0mTM33Nk2sVjd9pJHToSdap2F8gRlDQ-2-PfYSOfhd4AgZs01I2UjgCPtAwcq5by34xp32RsIZdInV1Q1-B3dy5HcLlG9FOy2Xg_K7YPG7c-nNjr4qEsTksL9pbCKMFKuWX3BbyVIx6xwtEd0mcUQPr5VI48hZiGZ_15MRDLWgZdPKYlYQp1aLbDGhsRaTP9UT6j6nYZ36uG-b_5iByvA5CRr6Jj8i6FMaPwppnFXv65a4skjUx0cLVk6i51XZhcGdudZCJYAXp9TwvfIJ0ua5V6uJBI5SOE5jyQ4oY29UUmmBVmtsesppJoAXUcjcxdbc3Rv9xTWPgWoWkH35POcBWEGb-fdskADNQRo" TargetMode="External"/><Relationship Id="rId59" Type="http://schemas.openxmlformats.org/officeDocument/2006/relationships/hyperlink" Target="https://evision.uea.ac.uk/urd/sits.urd/run/SIW_YGSL.start_url?48E395B4ACE911E7NlR3eDRiSrv_nKKnYYkwOssUAVgwUmL9lgSgco7elC5fUkmOLsyB1Y3BtMP0--RLfXOdklcj-CIBujLbuHf_w6MDRSanVZ3d5ZBzuxQ7Is-4dLRX0w2jq4_E3dqm2olgO3iyHlAEUcHxNqLG1USOIkC0GlzWI9Sb-WryfkIU897719TxHY0ZLVw1_8hfJn0DCxgpzr3MBQSSVJgVG0KizwIg_xRejoEWAwJlSoOIGR7CtU-VymnewRbtffkPMyQp5RCL9FTgLQMKzkv8qzwgEe9lIkCXdTniwMogXpQiiW4" TargetMode="External"/><Relationship Id="rId110" Type="http://schemas.openxmlformats.org/officeDocument/2006/relationships/hyperlink" Target="https://evision.uea.ac.uk/urd/sits.urd/run/SIW_XTTB_1.start_url?4956A50EACE911E7HvzHrO1rqnayVa8W0k6--_1aauN_hjGMKid8KSDhMmoPG-g9_P1Srf8e37vSHsBofxX6M8T3xFzwRgpuAeVXRO8Mw4vjj6fouwu3ljHtDTIAVxL79n5mDi4kUnkhpOamdqBJcSji2gNROZN6a13I8knj4N22rGT8wV-c1-Y21l-w0kHK7ALevZQW08qUmIRcmQp-ly2t7_b3IM2pn2dwuEIOq9OW5cteUqAdM2xHcsH1I11zjpGSlWpsGZ3tqWQyT99e_aoNoTL1g3fCk_rnUOZGpsdC10hywnK87mr7RqwBxhxlwTK2jmq-Hi763GFakwNBZ05Em0cjQdEY6z6Og3exuk1DzHCY_QZKeSdrJbM" TargetMode="External"/><Relationship Id="rId111" Type="http://schemas.openxmlformats.org/officeDocument/2006/relationships/hyperlink" Target="https://evision.uea.ac.uk/urd/sits.urd/run/SIW_YGSL.start_url?4958F3FEACE911E7rTuQwRkgOQrWh_OMxErq3lrhSwQTDwS5MdXwV5Ycqijfj88INsJWsSeTMeOtd7HEk-Z7pEFmnj8elNYw2WpOaCp-icC4FJc5G0KsR59Kk3ocuxJrtkXyzyPyq3vTs3cuo1wduzbS7Dg7aV8xm-0pQP4Em4SAfGSCKbudi-jOsJjDRsHMu0okIY1yFbWMVPvMhRkqAqE8i8jR92nwk_3KCDnkKGZmprTzXuzMIzVT4Z23CibT-26rhPPVgbASkBcwiu88O1DqB3TKc6ln8bxyrKZqiHHW48IFbezzHmBuV4Y" TargetMode="External"/><Relationship Id="rId112" Type="http://schemas.openxmlformats.org/officeDocument/2006/relationships/hyperlink" Target="https://evision.uea.ac.uk/urd/sits.urd/run/SIW_XTTB_1.start_url?495936B6ACE911E7Ju3ro3_Ilf3R2BKEsb5Vr1mXPlRYQwAd7YAKPu1WC3WYwOAjjxXPfICo39JB2RZTBr3zFoh_S-Z1a9WcyRfsOuW9nYZyAcm6IcnANNUQ9hKA_QObhiHfKPYvJ2bn28OJ0JzT38KGJmcNJU0le74qQ3Ebs1ORZ-_S5mexDzfzpzXLbGnAKuH0s4tGv9SfqU1o9bdtT-YGrXVWcVkzAxguV4jBANAgzCly-EmHjwjFzVmcVtaN7iCpfRRYG5fRR_UlFObsBmvPQqW1ZplNxHRGhH5Lc72dFAx8_7QJepjbLR5G9qPKgkf2yYWoLiq9dwrp1QYUG_4C9pOTcPVNQTn6c0p7EtNo9QRYtbrsHJqW7jA" TargetMode="External"/><Relationship Id="rId113" Type="http://schemas.openxmlformats.org/officeDocument/2006/relationships/hyperlink" Target="https://evision.uea.ac.uk/urd/sits.urd/run/SIW_YGSL.start_url?495E5376ACE911E7nenSnM_3sz0K3MJx3s5zGsH-aJqLEMpbZz00QI5TMxwxExuJtKqNKh4q3-__M3Kmw_SyDWFRV0qJG0HcapXtrVQwHwBRwMKRw6eIxhJbknPgol1K43qZjhODMw5LVmdscoHSbyLKQRQOOc3tJsYP13iW4LVjeD_tlVuCB9McqI5dIgQSAeCSdYxNu8Xg-RGwRx23IwLYRiwu4hOmXrPlyhQSgpMP7EsbKRaZJkX3sir92mGhjLJlZrdzUSv0FxQvCiIF6F-OiFeMqY8c-yUv6se62jdWDRQUv7BEU_LCKHM" TargetMode="External"/><Relationship Id="rId114" Type="http://schemas.openxmlformats.org/officeDocument/2006/relationships/hyperlink" Target="https://evision.uea.ac.uk/urd/sits.urd/run/SIW_XTTB_1.start_url?495E9642ACE911E7kwcm8QiGf2fsPGDoa0o4g3OS4pLDSYp1ZNKoQB0lGLbShIu7uhmTQXRJs4v3AmRuCv6xwDIguykz7kmxWvtCZzr9Aj67QtJnXNISl2IV7rk8OLHqvEZqGO86dyenjS-BlSGz1tpGPco0W5bd3glofjwo2Fql5DuRHkMhuHVfV1G8hQ2o1w8Zrt9p9hiayauHD7j5MKy0AS4YvAMR7cti36i6M6qRNLbQFLl3rxM5D3G_2jXrz063ET2xQ8l56VTev6b39IgZhrvU5BxqYRp1lc71BCaLesyNy1hl9IV65YmBlGQV8XSVYX1XG7E_cUB--b5EETLvIWM9MviycqREkyI-IJixm1bf_Tz3YamdCGU" TargetMode="External"/><Relationship Id="rId115" Type="http://schemas.openxmlformats.org/officeDocument/2006/relationships/hyperlink" Target="https://evision.uea.ac.uk/urd/sits.urd/run/SIW_YGSL.start_url?4963A222ACE911E7MDF86g4ZGjsliWcKcr3zWc0c3FF7sRmbMbOHDolFnOh87SRrYRJoYvxSjgpHzE6FwJlY72xZnZNPVPrlYKBsiCsRFjXdt2BaZMweipez5SmRfjqSvhhU3BpBn0iDNxY7o-2NVCHxkPJfzGeX4um-PjHGCP1D_UVyTrC4Pgl6I__CyddNhR9Lij3dLO3ZzDb3X2WEu8dk8uZYWXM7CPBXZG92DWog6rjBlcwRmDL2UiJxh2B_TlcIGTNG08hcGuLWlo-81KRjQ3QYmMNQvvpXfA51WOvxi7G5Q8Q75h2T0LU" TargetMode="External"/><Relationship Id="rId116" Type="http://schemas.openxmlformats.org/officeDocument/2006/relationships/hyperlink" Target="https://evision.uea.ac.uk/urd/sits.urd/run/SIW_XTTB_1.start_url?4963E552ACE911E7wJoHFRUi2GKgdkh39NzGnOroz10R-JVVu_vqroX0asTodztXXul6LAPbZOt17hLoxut-N-dyaCwnLtct9-qmgXg4FX3irqbk9ZnIgy7q88LT--_h1UgZ2_RO25DFnJ3VNODYE84lsD7jRTKir1wXl0F-n1JzTnwPeJbjVGg21gGhajtt0bmmT98gWadig4qp9gzrd_e-9IwGA8PHuSubkts7jTXKDVG2moA2izPMV8H8jSqIPoFmcKVVmh4WcIfuIndhL1EzLHZiqNs4_WO-Hg-f1Ek4jChWK5g0ZSW8NfJUdpn4cbbkzqpi6jAdrbtnvK5YoIWzkTNEyzB2f1Rl2YfszP9a_LSjBB1PNHdFTBE" TargetMode="External"/><Relationship Id="rId117" Type="http://schemas.openxmlformats.org/officeDocument/2006/relationships/hyperlink" Target="https://evision.uea.ac.uk/urd/sits.urd/run/SIW_YGSL.start_url?4968E8D6ACE911E7fDkll9S2nkgHVYqK8Ivcyhwxyu2qsidz9rkOACW4l_wiIuTPOUFcS6VjD5msRamz3_BJXEFWTesB00Qf_2mOvXXOIcSKVlNbGUUZVu1WWxuHjGnZS9V7JpYm57ejKCoj4SoEUTesvNuNyCrfwcvvmLX8fEIsilgJgl0PWmdbQDm6R_lo_QiB98oP8L1efG7L1m5BbqSoGNFh7J1uSXPx7LFsNUZo_85VN2nIBoAiQ92zx3ssYUa4tmmpSaxfxe7Px7lYKUIgMCoXB9ccy2nQSrHvI-0PKqVurjg1_a6ZhIg" TargetMode="External"/><Relationship Id="rId118" Type="http://schemas.openxmlformats.org/officeDocument/2006/relationships/hyperlink" Target="https://evision.uea.ac.uk/urd/sits.urd/run/SIW_XTTB_1.start_url?49692B98ACE911E74SDPAA8bZR7Pl5HDKaELElLNm_lqr_NLgZvofty3oio0h6XLEkj0pAxbta5EmVVtI5_oW5l0hYgtBwlEj1WjkmvQoS7N94cv_cWjv55UD-ykfwGSpwNkVGN7uNl9rDFzCnstS1BJQGr7jyw0T0xBelbUfAU4nJAAKTJyGF_tMmYsBN9R0xgo3idThvdmgpE65TMf4Tuj3LAftm0cFAXn5tE43qSoj54vXS8PUIH_mnJlc7OoF-WFhuJrpprP55isEKrltaBskN0P9YNoQWXKozd8kGKWtuCnpoyuz90ydB7nn9ElR01G2TZpyIx4ZU2rv5k28-TIhlt18bxSXIMDH7uUXJbo3SviNUNzGKISG1E" TargetMode="External"/><Relationship Id="rId119" Type="http://schemas.openxmlformats.org/officeDocument/2006/relationships/hyperlink" Target="https://evision.uea.ac.uk/urd/sits.urd/run/SIW_YGSL.start_url?496B6764ACE911E7kSgDtJwVRHJk_Z-Ze-_BBHF23mXQnYT2eEWukA1DDZ5UUXU7k32FXY8r-SRjureD0sL8R4NMrE4eajv7OI2tT9UVXMMXfMO3rWnu9fTDC-9HnLiDN9ez6ppLMaCTKEUoKx5Fl_SM0achcga4D_LzUxwhO2LJIUdKtw1lazZY6gOsIbxfxRq-G5eRUvC4k88OT7xlWhPaetE_vwXymVrmTlpKMblp0suAq_RjWUmNi4ZuofYTxkGUN0EW6GCk6WeIo4qaML1ZfmlgtvsQvhO6wFzCTGZAh6hV_4p9cO95jIQ" TargetMode="External"/><Relationship Id="rId30" Type="http://schemas.openxmlformats.org/officeDocument/2006/relationships/hyperlink" Target="https://evision.uea.ac.uk/urd/sits.urd/run/SIW_XTTB_1.start_url?48A86FE8ACE911E7mKvxw_keG0OuCaI95gSJSBAmUjpPDAllpA4zN60jTrpoQVOITyoQP4izQ2kDnDu-f5fY9xq1MnkCugFBPfyp9xgrbAy1YqPsXJLn1qkdDKqiu8bsABQ8u2mUBp5clHyTH0cjXnYHUm4ee2yx-plA4ZRnlrK8RsMczHs89KtmhxMpr-UTdS3J_Q4rEvYEJGfkW7qToplmGIDbYLSdkAPMYBQbMCVv8XQKQBABPh1vfVI3YvIKwlHZ8_HsIsijv7Zm-3ciKvLCHXOeKXcDWNpbsZP46pK9YMThECWB8zoah-4Io7Ln_hfusnckUZAwyaKuhOLbt0sXtdtRMcrWyb8UcWPot-dFkWtRliRtm3MB63E" TargetMode="External"/><Relationship Id="rId31" Type="http://schemas.openxmlformats.org/officeDocument/2006/relationships/hyperlink" Target="https://evision.uea.ac.uk/urd/sits.urd/run/SIW_YGSL.start_url?48AA696AACE911E76plaHRtXDP-u2l1f19TCvZCTf7FAWdqzGq2FI-bcTX94M1OMhB7iAsv-R-Iw67VIS5RzqU9HoeSaNuE9Iq3LRCNU63eAwyCvDkzyDV52zexURexxj9bIuI4KeKn9u40lDylCI07CMZds6jf1uLVufyqw3905PbvblnFqMsCZCvevAVxFHrgeZWIHiCAq1ohVQI3-Qk0hq1BnS0tGIBsE22UYnLcSUpxMmEsgnXSAD-DDJNHxMNNVlmq-5PufubQHx6M7G6Tmfb3Jk6ZuMrk88OxF2MgoIu7JHWWbd47uNuQ" TargetMode="External"/><Relationship Id="rId32" Type="http://schemas.openxmlformats.org/officeDocument/2006/relationships/hyperlink" Target="https://evision.uea.ac.uk/urd/sits.urd/run/SIW_XTTB_1.start_url?48AAAD12ACE911E7vqfhOmmozs9UkJdFVnHJoAE2Xgv6GgzUsdihJQh3xUOeq3aQ26AvG8x666HsywamTlZc9hXVpcIXXVpJEIqLIEu3tYj_bluoROE3r-Rza35uNc4WtvXuyoDAa4I5BKM3K9vQiUmd6mO4w9gqVPRaniQU3bXzLEXhLKIMCqo1fGq2sfoWWFaiSzbHBCwLl5mrvyhdXLT_6e1iYJEZbj0JWT1ajK8SzcP7HtN2FIClqasuMcdbJ3Rc2PdAE0SKtteXq69tyAso8Vbfa9hq9hjcZIteK14dxTpI_hUBpa_FjcNFv5T59B-AhDQtA_6UItJPX8LAUqQLBJUrLhfgwiTBdAwZecxscH4kHcRuVObuc1s" TargetMode="External"/><Relationship Id="rId33" Type="http://schemas.openxmlformats.org/officeDocument/2006/relationships/hyperlink" Target="https://evision.uea.ac.uk/urd/sits.urd/run/SIW_YGSL.start_url?48ACA536ACE911E76ynNbbxJmd9r-GTnBAnHwKN23K4OqzT_UroVtZ8kI1ywE2kyirxm80Nur-WjwmI_KekOVTxnYtPQ01YJF5QdM8zHrG1aoPaFpbZPS60Uo4IZ4LpDgmlYhWUvaPv6_VM_68fU-YGlEfYcHZlryaL-sHOoLYatAMcp5wlHrVKvKQwd8aq7zG7SG23K7tqTxR6Y7ZZaO3Uy8drxpubhZDCHb5XlSsTn3ut3T2DfiHtROV3Ji6MU1LmP0pd4GYtbrpthM5Pz0mbhjM54jl-zboO0Y88gytumJ4Q9CbPtBnmKYVY" TargetMode="External"/><Relationship Id="rId34" Type="http://schemas.openxmlformats.org/officeDocument/2006/relationships/hyperlink" Target="https://evision.uea.ac.uk/urd/sits.urd/run/SIW_XTTB_1.start_url?48ACE898ACE911E7FULN2_JQJk2XuKMbPBZlrcGMnq0exMH6-fvIskBa_Bv3MihYtmCFuEVr3fnxpS8EBkwYJVeneVwpMWtcZwSqHyI3TShneRlcMf5Z53_-8F2HI4JKCOTcqj4-LRmsb2P0-Sc3ifBuUDWpXZ-xjHKSeHCK6-ruJHU8DptmwNaKppK8XZU8CbnSzfzAWToCIShfqHqlPo2sUTsY9nvrXCobCTFxUDAkr0OiWtflaEU9Bklz8N2yArqy1T_XwxXSISg7PGWiBOyZDGXsNjQ3RyQMS3LkOMjk3wGeUdkVYVUSZyeDC6nJMRN7CCYvmP3cV_ldRnRpKEusWkiU_BsI5x-IcdRYCr6yYPrBhfClaxVMQVs" TargetMode="External"/><Relationship Id="rId35" Type="http://schemas.openxmlformats.org/officeDocument/2006/relationships/hyperlink" Target="https://evision.uea.ac.uk/urd/sits.urd/run/SIW_YGSL.start_url?48B1345CACE911E7AmZO3NLFfEL69q2H_4Gunt4Gf_4dqd8da-f8VS1cD1URmmiCZt5lPyfVSUwukLjm0taaeeLtBUyapQUUtBaraUEEQTAc-5ZQ4wKP4BqSgOJE3ojfJmZjgrBruS2--jlfjZOuwom6Nz67NTPwD-LEEPbGXhoaMYJBygx9cxZf8Wph4s-eSRX3GqLt_EpGvuQNx5fMSo0u1pualwcqLEQbs61YYapS_4648x0B3vhx3VHMnmBPcIP0fZhmvCYcpq7vJq558Qtzs_mBw2muweCiycS-u1HdNuL6S0DnAvRZ3qU" TargetMode="External"/><Relationship Id="rId36" Type="http://schemas.openxmlformats.org/officeDocument/2006/relationships/hyperlink" Target="https://evision.uea.ac.uk/urd/sits.urd/run/SIW_XTTB_1.start_url?48B177FAACE911E7Rb-Mp_EeRuUoBb9XxMCnKqGRug9xOQarkxTuZBR9BOgiG4C-uS57InH_UHc51o1MBpf81rCEINqTNHg20Aue1s1q94ZV6c-O9zPrTuRKr0aMyTC2hziDPMjVlnGMQhQdWRPJSnrXEwTr4pCGHUVgDUNn33YL9t3HV-aTVfBSnz5u31ZVkPmD7dBkWIvVTUyixCakGhuzHGfiBJcaC_FRxgRZmwMKTjIfXCTBU3GyEjFvIq2gywDZtUlpSQ05CwTifhmuEL-YN9ZP4WEJlrsVrRs4kOapWQFsT7Rq-ucTrsLACz3pbl-t4jg1J57iO2iGAJYWhSlLRvDrS8-KDYnY2RrOap4geSz_ZvJW9mULVsk" TargetMode="External"/><Relationship Id="rId37" Type="http://schemas.openxmlformats.org/officeDocument/2006/relationships/hyperlink" Target="https://evision.uea.ac.uk/urd/sits.urd/run/SIW_YGSL.start_url?48B63600ACE911E7uQ8rc_SjZSfqC_yh2qerPk_MwuK4NhFw8gsJD43Uv3XCbdAdSliB-YDAvUmYTtYv6y1xEWvuMC2RhA4_y8G77wzkcIDNpaIAavkxeu8j59d3sEa5Zqd_g__JEvQi7h4YaExWtUPHv_XefjcCmJ_qs7fHX5iNCubRBgfNrCEBxcstqGLZA63e0zt4TDr3QsKnVkPyuHMjRkeNt8kXVgfb9CUko55NDd9K9vXr43CSOx6WzAaszAPD2zj_u2L8X13o_5ZfZQtYoH8M4qA-LevGrcpnLd6JyU6T4IwJMtNgAig" TargetMode="External"/><Relationship Id="rId38" Type="http://schemas.openxmlformats.org/officeDocument/2006/relationships/hyperlink" Target="https://evision.uea.ac.uk/urd/sits.urd/run/SIW_XTTB_1.start_url?48B67912ACE911E7vmjypefGoMU2b_Q7UdLaZjpvzHdG-d91Wv87TNRT699_4ET2msQtPyz0of5UcmSbMCr7jiaXuIo2imJXCrwjGCUoA6x_AYAMtMf6aB1R_NyPKoIzOVK0rgRtShwJuCF8SjkJB27sGF043EXlvUoK3PMi8JSm7nvSVol-VFyOwi-0CQKb27i5aj-QYjlp63EN1KeRabhi_M8yrhnXHQXalLr2kEuVRP7uu_SjpZo_50cEFPmPDpE5zFbukt8YjrhYyXLvSiuOY1zxep1K4wE_bNy5ALV4V3lIo0HUkgkXwCB38DrQBlttyXR6XLO2RcMN5MzYJunMJLMo8Np66p6C2qYHhHSFZl7cPtPAnqy2AhQ" TargetMode="External"/><Relationship Id="rId39" Type="http://schemas.openxmlformats.org/officeDocument/2006/relationships/hyperlink" Target="https://evision.uea.ac.uk/urd/sits.urd/run/SIW_YGSL.start_url?48BB1D82ACE911E7JCiNi89z9lS5W4taJl8ry_aXzHm9oCMBqjXuanYvood-0T_06bYO_6X8QoEB5L9sUci2fqRsMFh8bNtRydkEMT6hr75rKsDQRpPP8-6oQO9scjooYQ18h3ksbCe6baYATfi78tNRyci_KnPv7zPm_C5yvxxWC-d6fqnucrA4K7tOiVln583zwahP9AMPrtD3TWdLcx6LzghokQ9gwzFbUU40lgWuECQQ1bDgxkbkERPqItA3Y_xkf9kdToUG5dwT2erC56hPbuqRJmWLoFHNyb8EnZnWSaBUbrS_xvenh5I" TargetMode="External"/><Relationship Id="rId80" Type="http://schemas.openxmlformats.org/officeDocument/2006/relationships/hyperlink" Target="https://evision.uea.ac.uk/urd/sits.urd/run/SIW_XTTB_1.start_url?491369B0ACE911E75NW1cCT_0taBJh9NqfUH-IVdNUvQj-u8GrD_1_57e0tMr1BrTHSF4v0dWwBHiTVYT1Kur8gJ1KCJL-f4PTQB4cY6nxSHBFo6pXvycSnKbxtTH0qP7HNMfkuH9X5MzS5w9pFPJhztHH_DVpPtX2u8XGk4Ohbc2UlN0yK8KTbnGpRKULl0qpUEefdXWQYUOIekuTRhnmEtFtlNAJ-bLMPNi1OUKpiSBlH0v8eyjRrdTQ7ZmTlCUERRHxyXolKBZEcjwEzZ-3iFZgq2Stw8VIRRGndEm9XJEYcZfML89MNYBQ62gshplnax4q7IttNQnqusdkOQg09DYsiHlnEpD9cVx6WHnAGJm4mkFfQvVIWgvG8" TargetMode="External"/><Relationship Id="rId81" Type="http://schemas.openxmlformats.org/officeDocument/2006/relationships/hyperlink" Target="https://evision.uea.ac.uk/urd/sits.urd/run/SIW_YGSL.start_url?491575E8ACE911E7dsw6N3Z4v8KnRKNXORTP8vOcRwFu8Vc2MI_U6M5obsbjKJJV7ZTzvStMPyRFclIxNy2uxhUZE2NVt7rM7qo5PB0mD5TKKulYRM_wqdxRBFRx5yLV7hBQD5IJKmi0SfSiauiIQi9RNjK4ggj0s1BHccNN6w7tiGorYU6sV17Lg4B6EJxJrHl7X9OnziQPPK6Dl0KV-_9rtX9FqBVmJBri0bSFBje6limLu_pWwTeHIiK3Ab2bakkSZbKqiFHa1Kqqm2ZTAXdODf7e2C8t6b_RpFi9y1hvzTvI-NXFU4gcyls" TargetMode="External"/><Relationship Id="rId82" Type="http://schemas.openxmlformats.org/officeDocument/2006/relationships/hyperlink" Target="https://evision.uea.ac.uk/urd/sits.urd/run/SIW_XTTB_1.start_url?4915B8AAACE911E70y_fCpMeZGsuD9sEeNoFp_JIC3fw_gQ86_R39OGHegDV9uD2n1gl_v6Yiz7agYP7wd0QeJX9ZODWdFY6hKGa_-jGEcwj_BvmPjGsQumosxC-awJzIS-7gFSfQ97NseiRiL1mNl4royyU1_X9OD2l8SUDQLE0TSfxCy144ehBTekCUZ2IMVlUkn2toSrm6BUcDRXM5vKK5GECv_Hd41-pGBeaU8VL9Qm0gSSxUicLTFpmW5o6eWneEbqwkn3frJdiR573puxbZHybqcXHLaAgHYOnqXWbNviqJ0wb178Ma3n6HlDOMaWb03aMI2WynYOfwLhXIdAgLCowNygxXbybv5aYTGfUn4fmyaRfhWN30Mo" TargetMode="External"/><Relationship Id="rId83" Type="http://schemas.openxmlformats.org/officeDocument/2006/relationships/hyperlink" Target="https://evision.uea.ac.uk/urd/sits.urd/run/SIW_YGSL.start_url?491A57ACACE911E795BffCYf6D32JtBa1tLvR64qJ8HoAO9AtfQ9EtvblOycKy6QlWaUBy9MaQvLryqgx97wNWYT2lFKPcEHFBYvScckS_-k2nxIRbb9Mbf0mXBco3uI5279SERGg1rizPQw4-XC1Y6XH3BkjZ79LcAWx_2ZhKcN_U4aYUiNM0iLX7Gwn28NkdR5bni9paWqMHg9h4YKhKAt9MG-V7O5c4xQTzN0b9dnGaPqXPWoF_uNRXaD1pqjAJwLj82q9J0Tw6G8b6r86SmXxmutVzm1sgY_luSVR5zxd82_OGZHPVpCe_w" TargetMode="External"/><Relationship Id="rId84" Type="http://schemas.openxmlformats.org/officeDocument/2006/relationships/hyperlink" Target="https://evision.uea.ac.uk/urd/sits.urd/run/SIW_XTTB_1.start_url?491A9A64ACE911E7IUOJvWS3qUNQSRxdZxpzI5BLTN5wG_27MohXitofMUOrbJrP1ECAYOmF030rmCf03SiJPpocO_-TSCAvGMFwyzvolftd5OSRw9vhEnIMMubkZMO9ffZVOMRb7p2nwFrM4djT7ohvWtRyBHKWQDQTD8Dm_KI1Kpuj2eI4HTO9UQ63bk_gL7cU7R9AhgLrtkwHnxqEn-Uzu6tVHIiL3makoXm6aHlZ5gdXm2Gcysxhql_oXsf7JXBssxjmmWK6rlCwXH1TFShtbdNEGSGil8btNQTIXNmN3GSCNRzaIO90AxSpuXNAnaKfmM9Ne4fDZzSh8YYIcAb3-PESyTGTRamDs-FRl-y5ScbmsLMx_nawYuk" TargetMode="External"/><Relationship Id="rId85" Type="http://schemas.openxmlformats.org/officeDocument/2006/relationships/hyperlink" Target="https://evision.uea.ac.uk/urd/sits.urd/run/SIW_YGSL.start_url?491F6EAEACE911E7tMz1D5_f-IIHAOHJ7714HuyMFnSzpBGNtraVxUYtT1zyTUIs1UlU_COks3zYf4X3TNuJJQZzgFaTcUcgRTsPqPTbJSKUDum3eRMd5Pk4RTrgDnqPnMi4izEjjgk1q5E9HMP5HZxXiPtSEqcKJaWrWqrr2A6kFDMFlpumZg0YRjUuIiPPcHjD66k2NH493przr6-yYD9tmqb4XDEjrT40RRlyTiR1EOS8Ho38sfEcjEEXQzpUDI9eAcAh9aYfn7U3Pcod8GYtTndg3pIlkqIstgwaJzfPc5OPGYMUdK3-xyg" TargetMode="External"/><Relationship Id="rId86" Type="http://schemas.openxmlformats.org/officeDocument/2006/relationships/hyperlink" Target="https://evision.uea.ac.uk/urd/sits.urd/run/SIW_XTTB_1.start_url?491FB1C0ACE911E7r7TIdiIqB4GcDRlLGQtYRZnpn8g0eJIwBdEgT_kJji6VPWJVVwhxvrkFAjAaIXeueZx6pEtCDTVTVnR8DmXuB2LtJoHupnFssorCcxpGtrpg7LcC5DkRBLxXLht8MMDVA8DvwYwwxAZKOlGRUzQkuQQdth2gUD6kG2kZoJ6bR6E8SYt7mrEurjAHzWj8mwhpIwrmKo8Tx_w-AzumeXlEpegsNHiqY0NzmITmpdQBabMW0ljqN7gQoTcinomBhwJKF0SQGiW0da8I-QRGdpqgzB3MNocFQsiMM1muF0D0w90kTcoVCnodRKYnnJ6UCdjjkeCsvg_jbvur7IGNmw4lFJvp0JdA0eCwlR5iBNe14Yw" TargetMode="External"/><Relationship Id="rId87" Type="http://schemas.openxmlformats.org/officeDocument/2006/relationships/hyperlink" Target="https://evision.uea.ac.uk/urd/sits.urd/run/SIW_YGSL.start_url?4921CAF0ACE911E7MuBT2634Ole6R8Vk5dxEYUVgxs9bL29nJ6MbATio4YvmnqqwmbGCfmT2tRJDVD6PdfQ3OuOybv1d0tXePJ0BF-amuYJB6HkCblnLvRpJJR59f_xMmTUnpJrVA8YumecEZsnzza4OgmBPS_6tH2MoIhPO8fX_jkNUHu2sQdHo2r_EWWX71SSqlhKZgjY2XM2Z8xr2yV-Cl4GpuwxDC2YcWM0T-i4axzhEp9ra3xqW-FMB3IygulxiHzansNLGUDSdZ7o9-HpMcQEeFSbvX1B5yk6MJ_yaMlwaP4rkSviOJGk" TargetMode="External"/><Relationship Id="rId88" Type="http://schemas.openxmlformats.org/officeDocument/2006/relationships/hyperlink" Target="https://evision.uea.ac.uk/urd/sits.urd/run/SIW_XTTB_1.start_url?49220D1CACE911E73q6Aataxg155PZNT8x8cj6nJ3SPGfBJJPls6tV6HvTl3eGcNKBBuY7uYTzmm1nehKDV5uJNiXVG16g77fL2V35O7f2Mq4ux48q6eZ27NARfeY7LojS3sNLD0zzRoOiQ2lmJoYaZfErK2JW2p5WwCKDqwjRdPH9OmuhAeqQNP2IJfgC133N8CbdGQIjounGnN3CUV8Ui9RVXIkG_748_zHESazcQDc8YzEV8tj9BsJe6MqZlYI8o0f3ajUWda1VBDhKqTUK_POiJpLRzwp4NDO_Sw6JkQn7fMFK-e_n5YMx4M3J2OSgbZqf1SMI1mLep3SuT6-whbKpfu1o1PZYxsUED0xZR4sXNfnN5EAH7uvjI" TargetMode="External"/><Relationship Id="rId89" Type="http://schemas.openxmlformats.org/officeDocument/2006/relationships/hyperlink" Target="https://evision.uea.ac.uk/urd/sits.urd/run/SIW_YGSL.start_url?4928EBFAACE911E7WGcGnToiM5gPt4VkkZRzfiIoloyeBEBv-PdoRt_1CQ8dzV5lu7fB4LPDEy8wScMvh9rQP6g9FYkW0FDS0k0PH704RRLKHgLAL40U2fe4EFLrDrua8Wz3E8WepqjNCfc2Ylyh_WL9hUv8kOv-fp8hAEYGN4EnNyEsfyEoPEzgt2RzowpPfDz_WnIB-rUBL_YTgEE4jL18xGC0lcVfAX73UQW_b-ZqOS8NWjTcoSswzgCmxz3PhIG7wDQYkH6LXhijPAUtVmPEQ3DFgKGadzzmkI57lmHkhq1JRe19xwWkUF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FF0000"/>
    <pageSetUpPr fitToPage="1"/>
  </sheetPr>
  <dimension ref="A1:Z270"/>
  <sheetViews>
    <sheetView showGridLines="0" tabSelected="1" topLeftCell="A228" workbookViewId="0">
      <selection activeCell="B236" sqref="B236:G238"/>
    </sheetView>
  </sheetViews>
  <sheetFormatPr baseColWidth="10" defaultColWidth="8.83203125" defaultRowHeight="16" x14ac:dyDescent="0.15"/>
  <cols>
    <col min="1" max="1" width="8.83203125" style="1"/>
    <col min="2" max="2" width="11.83203125" style="2" customWidth="1"/>
    <col min="3" max="3" width="16.5" style="1" customWidth="1"/>
    <col min="4" max="5" width="8.83203125" style="1"/>
    <col min="6" max="6" width="11.6640625" style="1" customWidth="1"/>
    <col min="7" max="7" width="11" style="1" customWidth="1"/>
    <col min="8" max="8" width="12" style="1" customWidth="1"/>
    <col min="9" max="9" width="13.33203125" style="1" customWidth="1"/>
    <col min="10" max="10" width="9.6640625" style="1" customWidth="1"/>
    <col min="11" max="11" width="14" style="1" customWidth="1"/>
    <col min="12" max="12" width="16.33203125" style="1" customWidth="1"/>
    <col min="13" max="16384" width="8.83203125" style="1"/>
  </cols>
  <sheetData>
    <row r="1" spans="1:14" ht="19.5" customHeight="1" x14ac:dyDescent="0.15"/>
    <row r="6" spans="1:14" ht="15" thickBot="1" x14ac:dyDescent="0.2">
      <c r="B6" s="1"/>
    </row>
    <row r="7" spans="1:14" ht="24" thickBot="1" x14ac:dyDescent="0.3">
      <c r="A7" s="355" t="s">
        <v>67</v>
      </c>
      <c r="B7" s="356"/>
      <c r="C7" s="356"/>
      <c r="D7" s="356"/>
      <c r="E7" s="356"/>
      <c r="F7" s="356"/>
      <c r="G7" s="356"/>
      <c r="H7" s="356"/>
      <c r="I7" s="356"/>
      <c r="J7" s="356"/>
      <c r="K7" s="356"/>
      <c r="L7" s="356"/>
      <c r="M7" s="356"/>
      <c r="N7" s="357"/>
    </row>
    <row r="8" spans="1:14" ht="15" thickBot="1" x14ac:dyDescent="0.2">
      <c r="B8" s="1"/>
    </row>
    <row r="9" spans="1:14" ht="100.5" customHeight="1" thickBot="1" x14ac:dyDescent="0.2">
      <c r="B9" s="358" t="s">
        <v>245</v>
      </c>
      <c r="C9" s="359"/>
      <c r="D9" s="359"/>
      <c r="E9" s="359"/>
      <c r="F9" s="359"/>
      <c r="G9" s="359"/>
      <c r="H9" s="359"/>
      <c r="I9" s="359"/>
      <c r="J9" s="359"/>
      <c r="K9" s="359"/>
      <c r="L9" s="359"/>
      <c r="M9" s="360"/>
    </row>
    <row r="10" spans="1:14" ht="15" thickBot="1" x14ac:dyDescent="0.2">
      <c r="B10" s="1"/>
    </row>
    <row r="11" spans="1:14" ht="24" customHeight="1" thickBot="1" x14ac:dyDescent="0.3">
      <c r="A11" s="361" t="s">
        <v>3</v>
      </c>
      <c r="B11" s="362"/>
      <c r="C11" s="362"/>
      <c r="D11" s="362"/>
      <c r="E11" s="362"/>
      <c r="F11" s="362"/>
      <c r="G11" s="362"/>
      <c r="H11" s="362"/>
      <c r="I11" s="362"/>
      <c r="J11" s="362"/>
      <c r="K11" s="362"/>
      <c r="L11" s="362"/>
      <c r="M11" s="362"/>
      <c r="N11" s="363"/>
    </row>
    <row r="12" spans="1:14" ht="18" customHeight="1" thickBot="1" x14ac:dyDescent="0.2">
      <c r="B12" s="26"/>
      <c r="C12" s="26"/>
      <c r="D12" s="8"/>
      <c r="E12" s="26"/>
      <c r="F12" s="26"/>
      <c r="G12" s="26"/>
      <c r="H12" s="26"/>
      <c r="I12" s="26"/>
      <c r="J12" s="8"/>
      <c r="K12" s="8"/>
    </row>
    <row r="13" spans="1:14" s="28" customFormat="1" ht="25.5" customHeight="1" thickBot="1" x14ac:dyDescent="0.25">
      <c r="B13" s="37" t="s">
        <v>4</v>
      </c>
      <c r="C13" s="38" t="s">
        <v>264</v>
      </c>
      <c r="D13" s="39"/>
      <c r="E13" s="364" t="s">
        <v>5</v>
      </c>
      <c r="F13" s="365"/>
      <c r="G13" s="366">
        <v>34918</v>
      </c>
      <c r="H13" s="367"/>
      <c r="I13" s="368"/>
      <c r="J13" s="39" t="s">
        <v>56</v>
      </c>
      <c r="K13" s="39"/>
    </row>
    <row r="14" spans="1:14" s="28" customFormat="1" ht="18" customHeight="1" thickBot="1" x14ac:dyDescent="0.25">
      <c r="B14" s="39"/>
      <c r="C14" s="39"/>
      <c r="D14" s="39"/>
      <c r="E14" s="39"/>
      <c r="F14" s="39"/>
      <c r="G14" s="39"/>
      <c r="H14" s="39"/>
      <c r="I14" s="39"/>
      <c r="J14" s="39"/>
      <c r="K14" s="39"/>
    </row>
    <row r="15" spans="1:14" s="28" customFormat="1" ht="25.5" customHeight="1" thickBot="1" x14ac:dyDescent="0.25">
      <c r="B15" s="364" t="s">
        <v>49</v>
      </c>
      <c r="C15" s="365"/>
      <c r="D15" s="369" t="s">
        <v>258</v>
      </c>
      <c r="E15" s="370"/>
      <c r="F15" s="371"/>
      <c r="G15" s="40"/>
      <c r="H15" s="372" t="s">
        <v>10</v>
      </c>
      <c r="I15" s="373"/>
      <c r="J15" s="39"/>
      <c r="K15" s="39"/>
    </row>
    <row r="16" spans="1:14" s="28" customFormat="1" ht="25.5" customHeight="1" thickBot="1" x14ac:dyDescent="0.25">
      <c r="B16" s="364" t="s">
        <v>6</v>
      </c>
      <c r="C16" s="365"/>
      <c r="D16" s="369" t="s">
        <v>259</v>
      </c>
      <c r="E16" s="370"/>
      <c r="F16" s="371"/>
      <c r="G16" s="40"/>
      <c r="H16" s="392" t="s">
        <v>266</v>
      </c>
      <c r="I16" s="393"/>
      <c r="J16" s="393"/>
      <c r="K16" s="394"/>
    </row>
    <row r="17" spans="2:15" s="28" customFormat="1" ht="25.5" customHeight="1" thickBot="1" x14ac:dyDescent="0.25">
      <c r="B17" s="364" t="s">
        <v>7</v>
      </c>
      <c r="C17" s="382"/>
      <c r="D17" s="365"/>
      <c r="E17" s="401" t="s">
        <v>268</v>
      </c>
      <c r="F17" s="402"/>
      <c r="G17" s="40"/>
      <c r="H17" s="395"/>
      <c r="I17" s="396"/>
      <c r="J17" s="396"/>
      <c r="K17" s="397"/>
    </row>
    <row r="18" spans="2:15" s="28" customFormat="1" ht="25.5" customHeight="1" thickBot="1" x14ac:dyDescent="0.25">
      <c r="B18" s="364" t="s">
        <v>8</v>
      </c>
      <c r="C18" s="365"/>
      <c r="D18" s="401" t="s">
        <v>265</v>
      </c>
      <c r="E18" s="403"/>
      <c r="F18" s="402"/>
      <c r="G18" s="40"/>
      <c r="H18" s="398"/>
      <c r="I18" s="399"/>
      <c r="J18" s="399"/>
      <c r="K18" s="400"/>
    </row>
    <row r="19" spans="2:15" s="28" customFormat="1" ht="18" customHeight="1" thickBot="1" x14ac:dyDescent="0.25">
      <c r="B19" s="40"/>
      <c r="C19" s="40"/>
      <c r="D19" s="40"/>
      <c r="E19" s="40"/>
      <c r="F19" s="40"/>
      <c r="G19" s="40"/>
      <c r="H19" s="39"/>
      <c r="I19" s="39"/>
      <c r="J19" s="39"/>
      <c r="K19" s="39"/>
    </row>
    <row r="20" spans="2:15" s="28" customFormat="1" ht="25.5" customHeight="1" thickBot="1" x14ac:dyDescent="0.25">
      <c r="B20" s="377" t="s">
        <v>11</v>
      </c>
      <c r="C20" s="378"/>
      <c r="D20" s="379" t="s">
        <v>267</v>
      </c>
      <c r="E20" s="380"/>
      <c r="F20" s="380"/>
      <c r="G20" s="381"/>
      <c r="H20" s="39"/>
      <c r="I20" s="39"/>
      <c r="J20" s="39"/>
      <c r="K20" s="39"/>
    </row>
    <row r="21" spans="2:15" s="28" customFormat="1" ht="25.5" customHeight="1" thickBot="1" x14ac:dyDescent="0.25">
      <c r="B21" s="364" t="s">
        <v>228</v>
      </c>
      <c r="C21" s="382"/>
      <c r="D21" s="365"/>
      <c r="E21" s="383" t="s">
        <v>269</v>
      </c>
      <c r="F21" s="384"/>
      <c r="G21" s="385"/>
      <c r="H21" s="39"/>
      <c r="I21" s="39"/>
      <c r="J21" s="39"/>
      <c r="K21" s="39"/>
    </row>
    <row r="22" spans="2:15" s="28" customFormat="1" ht="8.25" customHeight="1" x14ac:dyDescent="0.2">
      <c r="B22" s="66"/>
      <c r="C22" s="66"/>
      <c r="D22" s="66"/>
      <c r="E22" s="66"/>
      <c r="F22" s="66"/>
      <c r="G22" s="66"/>
      <c r="H22" s="66"/>
      <c r="I22" s="39"/>
      <c r="J22" s="39"/>
      <c r="K22" s="39"/>
    </row>
    <row r="23" spans="2:15" s="28" customFormat="1" ht="23.25" customHeight="1" thickBot="1" x14ac:dyDescent="0.25">
      <c r="B23" s="42" t="s">
        <v>249</v>
      </c>
      <c r="C23" s="66"/>
      <c r="D23" s="66"/>
      <c r="E23" s="66"/>
      <c r="F23" s="66"/>
      <c r="G23" s="129"/>
      <c r="H23" s="39"/>
      <c r="I23" s="39"/>
      <c r="J23" s="39"/>
      <c r="K23" s="39"/>
    </row>
    <row r="24" spans="2:15" ht="25.5" customHeight="1" thickBot="1" x14ac:dyDescent="0.2">
      <c r="B24" s="386" t="s">
        <v>218</v>
      </c>
      <c r="C24" s="387"/>
      <c r="D24" s="388"/>
      <c r="E24" s="389"/>
      <c r="F24" s="390"/>
      <c r="G24" s="390"/>
      <c r="H24" s="390"/>
      <c r="I24" s="390"/>
      <c r="J24" s="390"/>
      <c r="K24" s="391"/>
    </row>
    <row r="25" spans="2:15" s="28" customFormat="1" ht="25.5" customHeight="1" thickBot="1" x14ac:dyDescent="0.25">
      <c r="B25" s="386" t="s">
        <v>217</v>
      </c>
      <c r="C25" s="387"/>
      <c r="D25" s="388"/>
      <c r="E25" s="379"/>
      <c r="F25" s="380"/>
      <c r="G25" s="380"/>
      <c r="H25" s="380"/>
      <c r="I25" s="380"/>
      <c r="J25" s="380"/>
      <c r="K25" s="381"/>
    </row>
    <row r="26" spans="2:15" s="28" customFormat="1" ht="11.25" customHeight="1" x14ac:dyDescent="0.2">
      <c r="C26" s="41"/>
      <c r="D26" s="41"/>
      <c r="E26" s="41"/>
      <c r="F26" s="41"/>
      <c r="G26" s="41"/>
      <c r="H26" s="41"/>
      <c r="I26" s="39"/>
      <c r="J26" s="39"/>
      <c r="K26" s="39"/>
    </row>
    <row r="27" spans="2:15" s="28" customFormat="1" ht="22.5" customHeight="1" thickBot="1" x14ac:dyDescent="0.25">
      <c r="B27" s="42" t="s">
        <v>45</v>
      </c>
      <c r="C27" s="39"/>
      <c r="D27" s="39"/>
      <c r="E27" s="39"/>
      <c r="F27" s="39"/>
      <c r="G27" s="39"/>
      <c r="H27" s="39"/>
      <c r="I27" s="39"/>
      <c r="J27" s="39"/>
      <c r="K27" s="39"/>
    </row>
    <row r="28" spans="2:15" s="28" customFormat="1" ht="25.5" customHeight="1" thickBot="1" x14ac:dyDescent="0.25">
      <c r="B28" s="374" t="s">
        <v>12</v>
      </c>
      <c r="C28" s="375"/>
      <c r="D28" s="375"/>
      <c r="E28" s="375"/>
      <c r="F28" s="375"/>
      <c r="G28" s="35" t="s">
        <v>44</v>
      </c>
      <c r="H28" s="118"/>
      <c r="I28" s="444" t="s">
        <v>226</v>
      </c>
      <c r="J28" s="445"/>
      <c r="K28" s="445"/>
      <c r="L28" s="446"/>
      <c r="M28" s="442" t="s">
        <v>44</v>
      </c>
      <c r="N28" s="443"/>
    </row>
    <row r="29" spans="2:15" s="28" customFormat="1" ht="25.5" customHeight="1" thickBot="1" x14ac:dyDescent="0.25">
      <c r="B29" s="374" t="s">
        <v>13</v>
      </c>
      <c r="C29" s="375"/>
      <c r="D29" s="375"/>
      <c r="E29" s="375"/>
      <c r="F29" s="375"/>
      <c r="G29" s="35" t="s">
        <v>44</v>
      </c>
      <c r="H29" s="118"/>
      <c r="I29" s="447"/>
      <c r="J29" s="447"/>
      <c r="K29" s="447"/>
      <c r="L29" s="447"/>
      <c r="O29" s="110"/>
    </row>
    <row r="30" spans="2:15" s="28" customFormat="1" ht="25.5" customHeight="1" thickBot="1" x14ac:dyDescent="0.25">
      <c r="B30" s="39"/>
      <c r="C30" s="39"/>
      <c r="D30" s="39"/>
      <c r="E30" s="39"/>
      <c r="F30" s="39"/>
      <c r="G30" s="148"/>
      <c r="H30" s="39"/>
      <c r="I30" s="39"/>
      <c r="J30" s="39"/>
      <c r="K30" s="39"/>
    </row>
    <row r="31" spans="2:15" s="28" customFormat="1" ht="25.5" customHeight="1" thickBot="1" x14ac:dyDescent="0.25">
      <c r="B31" s="374" t="s">
        <v>14</v>
      </c>
      <c r="C31" s="375"/>
      <c r="D31" s="375"/>
      <c r="E31" s="375"/>
      <c r="F31" s="376"/>
      <c r="G31" s="36" t="s">
        <v>43</v>
      </c>
      <c r="H31" s="39"/>
      <c r="I31" s="118"/>
      <c r="J31" s="118"/>
      <c r="K31" s="39"/>
    </row>
    <row r="32" spans="2:15" s="28" customFormat="1" ht="25.5" customHeight="1" x14ac:dyDescent="0.2">
      <c r="B32" s="423" t="str">
        <f>IF(G31='DATA TAB HIDDEN'!A18,"As you are currently a student please also complete the  'Student Contract additional information sheet' ","")</f>
        <v xml:space="preserve">As you are currently a student please also complete the  'Student Contract additional information sheet' </v>
      </c>
      <c r="C32" s="423"/>
      <c r="D32" s="423"/>
      <c r="E32" s="423"/>
      <c r="F32" s="423"/>
      <c r="G32" s="423"/>
      <c r="H32" s="423"/>
      <c r="I32" s="423"/>
      <c r="J32" s="423"/>
      <c r="K32" s="423"/>
    </row>
    <row r="33" spans="1:14" s="13" customFormat="1" ht="24" customHeight="1" x14ac:dyDescent="0.15">
      <c r="B33" s="423"/>
      <c r="C33" s="423"/>
      <c r="D33" s="423"/>
      <c r="E33" s="423"/>
      <c r="F33" s="423"/>
      <c r="G33" s="423"/>
      <c r="H33" s="423"/>
      <c r="I33" s="423"/>
      <c r="J33" s="423"/>
      <c r="K33" s="423"/>
    </row>
    <row r="34" spans="1:14" ht="15" thickBot="1" x14ac:dyDescent="0.2">
      <c r="B34" s="1"/>
    </row>
    <row r="35" spans="1:14" ht="21" customHeight="1" thickBot="1" x14ac:dyDescent="0.2">
      <c r="A35" s="347" t="s">
        <v>51</v>
      </c>
      <c r="B35" s="348"/>
      <c r="C35" s="348"/>
      <c r="D35" s="348"/>
      <c r="E35" s="348"/>
      <c r="F35" s="348"/>
      <c r="G35" s="348"/>
      <c r="H35" s="348"/>
      <c r="I35" s="348"/>
      <c r="J35" s="348"/>
      <c r="K35" s="348"/>
      <c r="L35" s="348"/>
      <c r="M35" s="348"/>
      <c r="N35" s="349"/>
    </row>
    <row r="36" spans="1:14" ht="20" x14ac:dyDescent="0.15">
      <c r="B36" s="9"/>
      <c r="C36" s="9"/>
      <c r="D36" s="9"/>
      <c r="E36" s="9"/>
      <c r="F36" s="9"/>
      <c r="G36" s="9"/>
      <c r="H36" s="9"/>
      <c r="I36" s="9"/>
      <c r="J36" s="9"/>
      <c r="K36" s="9"/>
    </row>
    <row r="37" spans="1:14" ht="18" customHeight="1" x14ac:dyDescent="0.15">
      <c r="B37" s="404" t="s">
        <v>29</v>
      </c>
      <c r="C37" s="404"/>
      <c r="D37" s="404"/>
      <c r="E37" s="404"/>
      <c r="F37" s="404"/>
      <c r="G37" s="404"/>
      <c r="H37" s="404"/>
      <c r="I37" s="404"/>
      <c r="J37" s="404"/>
      <c r="K37" s="404"/>
      <c r="L37" s="404"/>
      <c r="M37" s="404"/>
    </row>
    <row r="38" spans="1:14" ht="14.25" customHeight="1" x14ac:dyDescent="0.15">
      <c r="B38" s="404"/>
      <c r="C38" s="404"/>
      <c r="D38" s="404"/>
      <c r="E38" s="404"/>
      <c r="F38" s="404"/>
      <c r="G38" s="404"/>
      <c r="H38" s="404"/>
      <c r="I38" s="404"/>
      <c r="J38" s="404"/>
      <c r="K38" s="404"/>
      <c r="L38" s="404"/>
      <c r="M38" s="404"/>
    </row>
    <row r="39" spans="1:14" ht="14.25" customHeight="1" x14ac:dyDescent="0.15">
      <c r="B39" s="404"/>
      <c r="C39" s="404"/>
      <c r="D39" s="404"/>
      <c r="E39" s="404"/>
      <c r="F39" s="404"/>
      <c r="G39" s="404"/>
      <c r="H39" s="404"/>
      <c r="I39" s="404"/>
      <c r="J39" s="404"/>
      <c r="K39" s="404"/>
      <c r="L39" s="404"/>
      <c r="M39" s="404"/>
    </row>
    <row r="40" spans="1:14" ht="18" customHeight="1" x14ac:dyDescent="0.15">
      <c r="B40" s="404"/>
      <c r="C40" s="404"/>
      <c r="D40" s="404"/>
      <c r="E40" s="404"/>
      <c r="F40" s="404"/>
      <c r="G40" s="404"/>
      <c r="H40" s="404"/>
      <c r="I40" s="404"/>
      <c r="J40" s="404"/>
      <c r="K40" s="404"/>
      <c r="L40" s="404"/>
      <c r="M40" s="404"/>
    </row>
    <row r="41" spans="1:14" ht="9" customHeight="1" x14ac:dyDescent="0.2">
      <c r="B41" s="405" t="s">
        <v>0</v>
      </c>
      <c r="C41" s="406"/>
      <c r="D41" s="406"/>
      <c r="E41" s="406"/>
      <c r="F41" s="406"/>
      <c r="G41" s="406"/>
      <c r="H41" s="407"/>
      <c r="I41" s="28"/>
      <c r="J41" s="414" t="s">
        <v>2</v>
      </c>
      <c r="K41" s="415"/>
      <c r="L41" s="415"/>
      <c r="M41" s="416"/>
    </row>
    <row r="42" spans="1:14" ht="9" customHeight="1" x14ac:dyDescent="0.2">
      <c r="B42" s="408"/>
      <c r="C42" s="409"/>
      <c r="D42" s="409"/>
      <c r="E42" s="409"/>
      <c r="F42" s="409"/>
      <c r="G42" s="409"/>
      <c r="H42" s="410"/>
      <c r="I42" s="28"/>
      <c r="J42" s="417"/>
      <c r="K42" s="418"/>
      <c r="L42" s="418"/>
      <c r="M42" s="419"/>
    </row>
    <row r="43" spans="1:14" ht="9" customHeight="1" x14ac:dyDescent="0.2">
      <c r="B43" s="411"/>
      <c r="C43" s="412"/>
      <c r="D43" s="412"/>
      <c r="E43" s="412"/>
      <c r="F43" s="412"/>
      <c r="G43" s="412"/>
      <c r="H43" s="413"/>
      <c r="I43" s="28"/>
      <c r="J43" s="420"/>
      <c r="K43" s="421"/>
      <c r="L43" s="421"/>
      <c r="M43" s="422"/>
    </row>
    <row r="44" spans="1:14" ht="15.75" customHeight="1" x14ac:dyDescent="0.2">
      <c r="B44" s="122"/>
      <c r="C44" s="122"/>
      <c r="D44" s="122"/>
      <c r="E44" s="122"/>
      <c r="F44" s="122"/>
      <c r="G44" s="122"/>
      <c r="H44" s="122"/>
      <c r="I44" s="28"/>
      <c r="J44" s="123"/>
      <c r="K44" s="123"/>
      <c r="L44" s="123"/>
      <c r="M44" s="123"/>
    </row>
    <row r="45" spans="1:14" ht="15.75" customHeight="1" x14ac:dyDescent="0.15">
      <c r="B45" s="464" t="s">
        <v>225</v>
      </c>
      <c r="C45" s="464"/>
      <c r="D45" s="464"/>
      <c r="E45" s="464"/>
      <c r="F45" s="464"/>
      <c r="G45" s="464"/>
      <c r="H45" s="464"/>
      <c r="I45" s="464"/>
      <c r="J45" s="464"/>
      <c r="K45" s="464"/>
      <c r="L45" s="464"/>
      <c r="M45" s="464"/>
    </row>
    <row r="46" spans="1:14" ht="15" customHeight="1" x14ac:dyDescent="0.15">
      <c r="B46" s="464"/>
      <c r="C46" s="464"/>
      <c r="D46" s="464"/>
      <c r="E46" s="464"/>
      <c r="F46" s="464"/>
      <c r="G46" s="464"/>
      <c r="H46" s="464"/>
      <c r="I46" s="464"/>
      <c r="J46" s="464"/>
      <c r="K46" s="464"/>
      <c r="L46" s="464"/>
      <c r="M46" s="464"/>
    </row>
    <row r="47" spans="1:14" ht="80.25" customHeight="1" x14ac:dyDescent="0.15">
      <c r="B47" s="451" t="s">
        <v>53</v>
      </c>
      <c r="C47" s="451"/>
      <c r="D47" s="451"/>
      <c r="E47" s="451"/>
      <c r="F47" s="451"/>
      <c r="G47" s="451"/>
      <c r="H47" s="451"/>
      <c r="I47" s="451"/>
      <c r="J47" s="451"/>
      <c r="K47" s="451"/>
      <c r="L47" s="451"/>
      <c r="M47" s="451"/>
    </row>
    <row r="48" spans="1:14" ht="23.25" customHeight="1" x14ac:dyDescent="0.15">
      <c r="B48" s="121"/>
      <c r="C48" s="121"/>
      <c r="D48" s="121"/>
      <c r="E48" s="458"/>
      <c r="F48" s="458"/>
      <c r="G48" s="458"/>
      <c r="H48" s="458"/>
      <c r="I48" s="458"/>
      <c r="J48" s="458"/>
      <c r="K48" s="121"/>
      <c r="L48" s="121"/>
      <c r="M48" s="121"/>
    </row>
    <row r="49" spans="1:14" ht="11.25" customHeight="1" thickBot="1" x14ac:dyDescent="0.2">
      <c r="B49" s="1"/>
    </row>
    <row r="50" spans="1:14" ht="24" thickBot="1" x14ac:dyDescent="0.2">
      <c r="A50" s="347" t="s">
        <v>50</v>
      </c>
      <c r="B50" s="348"/>
      <c r="C50" s="348"/>
      <c r="D50" s="348"/>
      <c r="E50" s="348"/>
      <c r="F50" s="348"/>
      <c r="G50" s="348"/>
      <c r="H50" s="348"/>
      <c r="I50" s="348"/>
      <c r="J50" s="348"/>
      <c r="K50" s="348"/>
      <c r="L50" s="348"/>
      <c r="M50" s="348"/>
      <c r="N50" s="349"/>
    </row>
    <row r="51" spans="1:14" ht="24" customHeight="1" thickBot="1" x14ac:dyDescent="0.2"/>
    <row r="52" spans="1:14" ht="24" customHeight="1" thickBot="1" x14ac:dyDescent="0.2">
      <c r="B52" s="452" t="s">
        <v>18</v>
      </c>
      <c r="C52" s="453"/>
      <c r="D52" s="374" t="s">
        <v>61</v>
      </c>
      <c r="E52" s="375"/>
      <c r="F52" s="376"/>
      <c r="G52" s="11"/>
      <c r="H52" s="67" t="s">
        <v>19</v>
      </c>
      <c r="I52" s="15" t="s">
        <v>20</v>
      </c>
      <c r="K52" s="67" t="s">
        <v>227</v>
      </c>
      <c r="L52" s="149" t="s">
        <v>260</v>
      </c>
    </row>
    <row r="53" spans="1:14" ht="17" thickBot="1" x14ac:dyDescent="0.2">
      <c r="B53" s="19"/>
      <c r="C53" s="20"/>
      <c r="D53" s="21"/>
      <c r="E53" s="21"/>
      <c r="F53" s="17"/>
      <c r="G53" s="11"/>
      <c r="H53" s="18"/>
      <c r="I53" s="130"/>
    </row>
    <row r="54" spans="1:14" ht="21" thickBot="1" x14ac:dyDescent="0.2">
      <c r="B54" s="10" t="s">
        <v>21</v>
      </c>
      <c r="C54" s="454" t="str">
        <f>CONCATENATE($D$15," ",$D$16)</f>
        <v>William Muter</v>
      </c>
      <c r="D54" s="455"/>
      <c r="E54" s="455"/>
      <c r="F54" s="456"/>
      <c r="G54" s="9"/>
      <c r="H54" s="457" t="s">
        <v>31</v>
      </c>
      <c r="I54" s="457"/>
      <c r="J54" s="457"/>
      <c r="L54" s="71" t="s">
        <v>60</v>
      </c>
    </row>
    <row r="55" spans="1:14" ht="22.5" customHeight="1" x14ac:dyDescent="0.15">
      <c r="H55" s="279" t="s">
        <v>23</v>
      </c>
      <c r="I55" s="279"/>
      <c r="J55" s="279"/>
      <c r="K55" s="279"/>
      <c r="L55" s="70">
        <v>59.72</v>
      </c>
      <c r="M55" s="68"/>
    </row>
    <row r="56" spans="1:14" ht="22.5" customHeight="1" x14ac:dyDescent="0.15">
      <c r="D56" s="448"/>
      <c r="E56" s="448"/>
      <c r="F56" s="448"/>
      <c r="H56" s="279" t="s">
        <v>59</v>
      </c>
      <c r="I56" s="279"/>
      <c r="J56" s="279"/>
      <c r="K56" s="279"/>
      <c r="L56" s="70">
        <v>36.18</v>
      </c>
      <c r="M56" s="68"/>
    </row>
    <row r="57" spans="1:14" ht="22.5" customHeight="1" thickBot="1" x14ac:dyDescent="0.2">
      <c r="D57" s="462" t="s">
        <v>72</v>
      </c>
      <c r="E57" s="462"/>
      <c r="F57" s="463"/>
      <c r="H57" s="279" t="s">
        <v>57</v>
      </c>
      <c r="I57" s="279"/>
      <c r="J57" s="279"/>
      <c r="K57" s="279"/>
      <c r="L57" s="70">
        <v>18.14</v>
      </c>
      <c r="M57" s="68"/>
    </row>
    <row r="58" spans="1:14" ht="22.5" customHeight="1" thickBot="1" x14ac:dyDescent="0.25">
      <c r="B58" s="449" t="s">
        <v>47</v>
      </c>
      <c r="C58" s="450"/>
      <c r="D58" s="460">
        <v>43122</v>
      </c>
      <c r="E58" s="461"/>
      <c r="F58" s="131"/>
      <c r="G58" s="68"/>
      <c r="H58" s="459" t="s">
        <v>58</v>
      </c>
      <c r="I58" s="459"/>
      <c r="J58" s="459"/>
      <c r="K58" s="459"/>
      <c r="L58" s="70">
        <v>18.14</v>
      </c>
      <c r="M58" s="68"/>
    </row>
    <row r="59" spans="1:14" ht="22.5" customHeight="1" thickBot="1" x14ac:dyDescent="0.25">
      <c r="B59" s="119" t="s">
        <v>48</v>
      </c>
      <c r="C59" s="120"/>
      <c r="D59" s="460">
        <v>43281</v>
      </c>
      <c r="E59" s="461"/>
      <c r="F59" s="131"/>
      <c r="H59" s="279" t="s">
        <v>37</v>
      </c>
      <c r="I59" s="279"/>
      <c r="J59" s="279"/>
      <c r="K59" s="279"/>
      <c r="L59" s="70">
        <v>13.18</v>
      </c>
    </row>
    <row r="60" spans="1:14" ht="21" customHeight="1" thickBot="1" x14ac:dyDescent="0.2">
      <c r="B60" s="16"/>
      <c r="C60" s="16"/>
      <c r="D60" s="132"/>
      <c r="E60" s="132"/>
      <c r="F60" s="132"/>
      <c r="H60" s="69"/>
      <c r="I60" s="69"/>
      <c r="J60" s="69"/>
      <c r="K60" s="69"/>
      <c r="L60" s="69"/>
    </row>
    <row r="61" spans="1:14" ht="24" thickBot="1" x14ac:dyDescent="0.2">
      <c r="A61" s="347" t="s">
        <v>229</v>
      </c>
      <c r="B61" s="348"/>
      <c r="C61" s="348"/>
      <c r="D61" s="348"/>
      <c r="E61" s="348"/>
      <c r="F61" s="348"/>
      <c r="G61" s="348"/>
      <c r="H61" s="348"/>
      <c r="I61" s="348"/>
      <c r="J61" s="348"/>
      <c r="K61" s="348"/>
      <c r="L61" s="348"/>
      <c r="M61" s="348"/>
      <c r="N61" s="349"/>
    </row>
    <row r="62" spans="1:14" x14ac:dyDescent="0.15">
      <c r="B62" s="1"/>
      <c r="C62" s="16"/>
      <c r="D62" s="16"/>
      <c r="E62" s="132"/>
      <c r="F62" s="132"/>
      <c r="G62" s="132"/>
    </row>
    <row r="63" spans="1:14" x14ac:dyDescent="0.15">
      <c r="B63" s="1"/>
      <c r="C63" s="16"/>
      <c r="D63" s="16"/>
      <c r="E63" s="132"/>
      <c r="F63" s="132"/>
      <c r="G63" s="132"/>
      <c r="K63" s="61" t="s">
        <v>216</v>
      </c>
      <c r="L63" s="75" t="s">
        <v>255</v>
      </c>
    </row>
    <row r="64" spans="1:14" s="22" customFormat="1" ht="15.75" customHeight="1" x14ac:dyDescent="0.15">
      <c r="B64" s="350" t="s">
        <v>224</v>
      </c>
      <c r="C64" s="350"/>
      <c r="D64" s="351" t="s">
        <v>274</v>
      </c>
      <c r="E64" s="351"/>
      <c r="G64" s="132"/>
      <c r="H64" s="352" t="s">
        <v>215</v>
      </c>
      <c r="I64" s="353"/>
      <c r="J64" s="354"/>
      <c r="K64" s="150"/>
      <c r="L64" s="151"/>
    </row>
    <row r="65" spans="1:17" s="23" customFormat="1" x14ac:dyDescent="0.15">
      <c r="B65" s="22"/>
      <c r="C65" s="24"/>
      <c r="D65" s="24"/>
      <c r="E65" s="133"/>
      <c r="F65" s="133"/>
      <c r="G65" s="133"/>
      <c r="H65" s="22"/>
      <c r="I65" s="22"/>
      <c r="J65" s="22"/>
      <c r="K65" s="22"/>
      <c r="L65" s="22"/>
      <c r="M65" s="22"/>
    </row>
    <row r="66" spans="1:17" s="22" customFormat="1" ht="30.75" customHeight="1" x14ac:dyDescent="0.15">
      <c r="B66" s="307" t="s">
        <v>62</v>
      </c>
      <c r="C66" s="308"/>
      <c r="D66" s="309"/>
      <c r="E66" s="310" t="s">
        <v>223</v>
      </c>
      <c r="F66" s="311"/>
      <c r="G66" s="311"/>
      <c r="H66" s="312"/>
      <c r="I66" s="313" t="s">
        <v>66</v>
      </c>
      <c r="J66" s="313"/>
      <c r="K66" s="59" t="s">
        <v>65</v>
      </c>
      <c r="L66" s="59" t="s">
        <v>64</v>
      </c>
      <c r="M66" s="314" t="s">
        <v>63</v>
      </c>
      <c r="N66" s="315"/>
    </row>
    <row r="67" spans="1:17" s="22" customFormat="1" ht="25.5" customHeight="1" x14ac:dyDescent="0.15">
      <c r="B67" s="248" t="s">
        <v>261</v>
      </c>
      <c r="C67" s="248"/>
      <c r="D67" s="248"/>
      <c r="E67" s="249" t="s">
        <v>262</v>
      </c>
      <c r="F67" s="250"/>
      <c r="G67" s="250"/>
      <c r="H67" s="251"/>
      <c r="I67" s="252" t="s">
        <v>57</v>
      </c>
      <c r="J67" s="252"/>
      <c r="K67" s="43">
        <v>9</v>
      </c>
      <c r="L67" s="44">
        <f>IF(ISBLANK(I67),"",VLOOKUP(I67,$H$55:$L$59,5,FALSE))</f>
        <v>18.14</v>
      </c>
      <c r="M67" s="253">
        <f>IF(ISBLANK(I67),"",K67*L67)</f>
        <v>163.26</v>
      </c>
      <c r="N67" s="254"/>
    </row>
    <row r="68" spans="1:17" s="22" customFormat="1" ht="25.5" customHeight="1" x14ac:dyDescent="0.15">
      <c r="B68" s="248"/>
      <c r="C68" s="248"/>
      <c r="D68" s="248"/>
      <c r="E68" s="249"/>
      <c r="F68" s="250"/>
      <c r="G68" s="250"/>
      <c r="H68" s="251"/>
      <c r="I68" s="252"/>
      <c r="J68" s="252"/>
      <c r="K68" s="43"/>
      <c r="L68" s="44" t="str">
        <f>IF(ISBLANK(I68),"",VLOOKUP(I68,$H$55:$L$59,5,FALSE))</f>
        <v/>
      </c>
      <c r="M68" s="253" t="str">
        <f>IF(ISBLANK(I68),"",K68*L68)</f>
        <v/>
      </c>
      <c r="N68" s="254"/>
    </row>
    <row r="69" spans="1:17" s="22" customFormat="1" ht="25.5" customHeight="1" x14ac:dyDescent="0.15">
      <c r="B69" s="248"/>
      <c r="C69" s="248"/>
      <c r="D69" s="248"/>
      <c r="E69" s="249"/>
      <c r="F69" s="250"/>
      <c r="G69" s="250"/>
      <c r="H69" s="251"/>
      <c r="I69" s="252"/>
      <c r="J69" s="252"/>
      <c r="K69" s="43"/>
      <c r="L69" s="44" t="str">
        <f>IF(ISBLANK(I69),"",VLOOKUP(I69,$H$55:$L$59,5,FALSE))</f>
        <v/>
      </c>
      <c r="M69" s="253" t="str">
        <f t="shared" ref="M69:M79" si="0">IF(ISBLANK(I69),"",K69*L69)</f>
        <v/>
      </c>
      <c r="N69" s="254"/>
      <c r="Q69" s="27"/>
    </row>
    <row r="70" spans="1:17" s="22" customFormat="1" ht="25.5" customHeight="1" x14ac:dyDescent="0.15">
      <c r="B70" s="248"/>
      <c r="C70" s="248"/>
      <c r="D70" s="248"/>
      <c r="E70" s="249"/>
      <c r="F70" s="250"/>
      <c r="G70" s="250"/>
      <c r="H70" s="251"/>
      <c r="I70" s="252"/>
      <c r="J70" s="252"/>
      <c r="K70" s="43"/>
      <c r="L70" s="44" t="str">
        <f t="shared" ref="L70:L78" si="1">IF(ISBLANK(I70),"",VLOOKUP(I70,$H$55:$L$59,5,FALSE))</f>
        <v/>
      </c>
      <c r="M70" s="253" t="str">
        <f t="shared" si="0"/>
        <v/>
      </c>
      <c r="N70" s="254"/>
    </row>
    <row r="71" spans="1:17" s="22" customFormat="1" ht="25.5" customHeight="1" x14ac:dyDescent="0.15">
      <c r="B71" s="248"/>
      <c r="C71" s="248"/>
      <c r="D71" s="248"/>
      <c r="E71" s="249"/>
      <c r="F71" s="250"/>
      <c r="G71" s="250"/>
      <c r="H71" s="251"/>
      <c r="I71" s="252"/>
      <c r="J71" s="252"/>
      <c r="K71" s="43"/>
      <c r="L71" s="44" t="str">
        <f t="shared" si="1"/>
        <v/>
      </c>
      <c r="M71" s="253" t="str">
        <f t="shared" si="0"/>
        <v/>
      </c>
      <c r="N71" s="254"/>
    </row>
    <row r="72" spans="1:17" s="22" customFormat="1" ht="25.5" customHeight="1" x14ac:dyDescent="0.15">
      <c r="B72" s="248"/>
      <c r="C72" s="248"/>
      <c r="D72" s="248"/>
      <c r="E72" s="249"/>
      <c r="F72" s="250"/>
      <c r="G72" s="250"/>
      <c r="H72" s="251"/>
      <c r="I72" s="252"/>
      <c r="J72" s="252"/>
      <c r="K72" s="43"/>
      <c r="L72" s="44" t="str">
        <f t="shared" si="1"/>
        <v/>
      </c>
      <c r="M72" s="253" t="str">
        <f t="shared" si="0"/>
        <v/>
      </c>
      <c r="N72" s="254"/>
    </row>
    <row r="73" spans="1:17" s="22" customFormat="1" ht="25.5" customHeight="1" x14ac:dyDescent="0.15">
      <c r="B73" s="248"/>
      <c r="C73" s="248"/>
      <c r="D73" s="248"/>
      <c r="E73" s="249"/>
      <c r="F73" s="250"/>
      <c r="G73" s="250"/>
      <c r="H73" s="251"/>
      <c r="I73" s="252"/>
      <c r="J73" s="252"/>
      <c r="K73" s="43"/>
      <c r="L73" s="44" t="str">
        <f t="shared" si="1"/>
        <v/>
      </c>
      <c r="M73" s="253" t="str">
        <f t="shared" si="0"/>
        <v/>
      </c>
      <c r="N73" s="254"/>
    </row>
    <row r="74" spans="1:17" s="22" customFormat="1" ht="25.5" customHeight="1" x14ac:dyDescent="0.15">
      <c r="B74" s="248"/>
      <c r="C74" s="248"/>
      <c r="D74" s="248"/>
      <c r="E74" s="249"/>
      <c r="F74" s="250"/>
      <c r="G74" s="250"/>
      <c r="H74" s="251"/>
      <c r="I74" s="252"/>
      <c r="J74" s="252"/>
      <c r="K74" s="43"/>
      <c r="L74" s="44" t="str">
        <f t="shared" si="1"/>
        <v/>
      </c>
      <c r="M74" s="253" t="str">
        <f t="shared" si="0"/>
        <v/>
      </c>
      <c r="N74" s="254"/>
    </row>
    <row r="75" spans="1:17" s="22" customFormat="1" ht="25.5" customHeight="1" x14ac:dyDescent="0.15">
      <c r="B75" s="248"/>
      <c r="C75" s="248"/>
      <c r="D75" s="248"/>
      <c r="E75" s="249"/>
      <c r="F75" s="250"/>
      <c r="G75" s="250"/>
      <c r="H75" s="251"/>
      <c r="I75" s="252"/>
      <c r="J75" s="252"/>
      <c r="K75" s="43"/>
      <c r="L75" s="44" t="str">
        <f t="shared" si="1"/>
        <v/>
      </c>
      <c r="M75" s="253" t="str">
        <f t="shared" si="0"/>
        <v/>
      </c>
      <c r="N75" s="254"/>
    </row>
    <row r="76" spans="1:17" s="22" customFormat="1" ht="25.5" customHeight="1" x14ac:dyDescent="0.15">
      <c r="B76" s="248"/>
      <c r="C76" s="248"/>
      <c r="D76" s="248"/>
      <c r="E76" s="249"/>
      <c r="F76" s="250"/>
      <c r="G76" s="250"/>
      <c r="H76" s="251"/>
      <c r="I76" s="252"/>
      <c r="J76" s="252"/>
      <c r="K76" s="43"/>
      <c r="L76" s="44" t="str">
        <f t="shared" si="1"/>
        <v/>
      </c>
      <c r="M76" s="253" t="str">
        <f t="shared" si="0"/>
        <v/>
      </c>
      <c r="N76" s="254"/>
    </row>
    <row r="77" spans="1:17" s="22" customFormat="1" ht="25.5" customHeight="1" x14ac:dyDescent="0.15">
      <c r="B77" s="248"/>
      <c r="C77" s="248"/>
      <c r="D77" s="248"/>
      <c r="E77" s="249"/>
      <c r="F77" s="250"/>
      <c r="G77" s="250"/>
      <c r="H77" s="251"/>
      <c r="I77" s="252"/>
      <c r="J77" s="252"/>
      <c r="K77" s="43"/>
      <c r="L77" s="44" t="str">
        <f t="shared" si="1"/>
        <v/>
      </c>
      <c r="M77" s="253" t="str">
        <f t="shared" si="0"/>
        <v/>
      </c>
      <c r="N77" s="254"/>
    </row>
    <row r="78" spans="1:17" s="22" customFormat="1" ht="25.5" customHeight="1" x14ac:dyDescent="0.15">
      <c r="B78" s="248"/>
      <c r="C78" s="248"/>
      <c r="D78" s="248"/>
      <c r="E78" s="255"/>
      <c r="F78" s="255"/>
      <c r="G78" s="255"/>
      <c r="H78" s="255"/>
      <c r="I78" s="252"/>
      <c r="J78" s="252"/>
      <c r="K78" s="43"/>
      <c r="L78" s="44" t="str">
        <f t="shared" si="1"/>
        <v/>
      </c>
      <c r="M78" s="253" t="str">
        <f t="shared" si="0"/>
        <v/>
      </c>
      <c r="N78" s="254"/>
    </row>
    <row r="79" spans="1:17" s="22" customFormat="1" ht="15" customHeight="1" x14ac:dyDescent="0.15">
      <c r="B79" s="256"/>
      <c r="C79" s="256"/>
      <c r="D79" s="256"/>
      <c r="E79" s="257"/>
      <c r="F79" s="257"/>
      <c r="G79" s="257"/>
      <c r="H79" s="257"/>
      <c r="I79" s="258"/>
      <c r="J79" s="258"/>
      <c r="K79" s="134"/>
      <c r="L79" s="34" t="str">
        <f t="shared" ref="L79" si="2">IF(ISBLANK(I79),"",VLOOKUP(I79,$H$55:$L$59,4,FALSE))</f>
        <v/>
      </c>
      <c r="M79" s="34" t="str">
        <f t="shared" si="0"/>
        <v/>
      </c>
    </row>
    <row r="80" spans="1:17" s="22" customFormat="1" ht="14" x14ac:dyDescent="0.15">
      <c r="A80" s="76"/>
      <c r="B80" s="135"/>
      <c r="C80" s="135"/>
      <c r="D80" s="135"/>
      <c r="E80" s="136"/>
      <c r="F80" s="136"/>
      <c r="G80" s="136"/>
      <c r="H80" s="272" t="s">
        <v>73</v>
      </c>
      <c r="I80" s="273"/>
      <c r="J80" s="274"/>
      <c r="K80" s="137">
        <f>SUM(K67:K78)</f>
        <v>9</v>
      </c>
      <c r="L80" s="78"/>
      <c r="M80" s="275">
        <f>SUM(M67:M78)+K64</f>
        <v>163.26</v>
      </c>
      <c r="N80" s="276"/>
    </row>
    <row r="81" spans="1:21" s="22" customFormat="1" ht="14" x14ac:dyDescent="0.15">
      <c r="A81" s="76"/>
      <c r="B81" s="135"/>
      <c r="C81" s="135"/>
      <c r="D81" s="135"/>
      <c r="E81" s="136"/>
      <c r="F81" s="136"/>
      <c r="G81" s="136"/>
      <c r="H81" s="135"/>
      <c r="I81" s="135"/>
      <c r="J81" s="135"/>
      <c r="K81" s="138"/>
      <c r="L81" s="77"/>
      <c r="M81" s="77"/>
      <c r="N81" s="77"/>
    </row>
    <row r="82" spans="1:21" s="22" customFormat="1" ht="15" thickBot="1" x14ac:dyDescent="0.2">
      <c r="A82" s="76"/>
      <c r="B82" s="135"/>
      <c r="C82" s="135"/>
      <c r="D82" s="135"/>
      <c r="E82" s="136"/>
      <c r="F82" s="136"/>
      <c r="G82" s="136"/>
      <c r="H82" s="135"/>
      <c r="I82" s="135"/>
      <c r="J82" s="135"/>
      <c r="K82" s="138"/>
      <c r="L82" s="77"/>
      <c r="M82" s="77"/>
      <c r="N82" s="77"/>
    </row>
    <row r="83" spans="1:21" s="22" customFormat="1" ht="24" thickBot="1" x14ac:dyDescent="0.2">
      <c r="A83" s="347" t="s">
        <v>230</v>
      </c>
      <c r="B83" s="348"/>
      <c r="C83" s="348"/>
      <c r="D83" s="348"/>
      <c r="E83" s="348"/>
      <c r="F83" s="348"/>
      <c r="G83" s="348"/>
      <c r="H83" s="348"/>
      <c r="I83" s="348"/>
      <c r="J83" s="348"/>
      <c r="K83" s="348"/>
      <c r="L83" s="348"/>
      <c r="M83" s="348"/>
      <c r="N83" s="349"/>
      <c r="O83" s="139"/>
      <c r="P83" s="139"/>
      <c r="U83" s="27"/>
    </row>
    <row r="84" spans="1:21" x14ac:dyDescent="0.15">
      <c r="B84" s="1"/>
      <c r="C84" s="16"/>
      <c r="D84" s="16"/>
      <c r="E84" s="132"/>
      <c r="F84" s="132"/>
      <c r="G84" s="132"/>
      <c r="Q84" s="22"/>
      <c r="R84" s="22"/>
    </row>
    <row r="85" spans="1:21" x14ac:dyDescent="0.15">
      <c r="B85" s="1"/>
      <c r="C85" s="16"/>
      <c r="D85" s="16"/>
      <c r="E85" s="132"/>
      <c r="F85" s="132"/>
      <c r="G85" s="132"/>
      <c r="K85" s="61" t="s">
        <v>216</v>
      </c>
      <c r="L85" s="75" t="s">
        <v>255</v>
      </c>
    </row>
    <row r="86" spans="1:21" ht="15.75" customHeight="1" x14ac:dyDescent="0.15">
      <c r="A86" s="22"/>
      <c r="B86" s="350" t="s">
        <v>224</v>
      </c>
      <c r="C86" s="350"/>
      <c r="D86" s="351"/>
      <c r="E86" s="351"/>
      <c r="F86" s="22"/>
      <c r="G86" s="132"/>
      <c r="H86" s="352" t="s">
        <v>215</v>
      </c>
      <c r="I86" s="353"/>
      <c r="J86" s="354"/>
      <c r="K86" s="150"/>
      <c r="L86" s="150"/>
      <c r="M86" s="22"/>
      <c r="N86" s="22"/>
      <c r="Q86" s="22"/>
      <c r="R86" s="22"/>
    </row>
    <row r="87" spans="1:21" x14ac:dyDescent="0.15">
      <c r="A87" s="23"/>
      <c r="B87" s="22"/>
      <c r="C87" s="24"/>
      <c r="D87" s="24"/>
      <c r="E87" s="133"/>
      <c r="F87" s="133"/>
      <c r="G87" s="133"/>
      <c r="H87" s="22"/>
      <c r="I87" s="22"/>
      <c r="J87" s="22"/>
      <c r="K87" s="22"/>
      <c r="L87" s="22"/>
      <c r="M87" s="22"/>
      <c r="N87" s="23"/>
    </row>
    <row r="88" spans="1:21" s="22" customFormat="1" ht="30.75" customHeight="1" x14ac:dyDescent="0.15">
      <c r="B88" s="307" t="s">
        <v>62</v>
      </c>
      <c r="C88" s="308"/>
      <c r="D88" s="309"/>
      <c r="E88" s="310" t="s">
        <v>223</v>
      </c>
      <c r="F88" s="311"/>
      <c r="G88" s="311"/>
      <c r="H88" s="312"/>
      <c r="I88" s="313" t="s">
        <v>66</v>
      </c>
      <c r="J88" s="313"/>
      <c r="K88" s="59" t="s">
        <v>65</v>
      </c>
      <c r="L88" s="59" t="s">
        <v>64</v>
      </c>
      <c r="M88" s="314" t="s">
        <v>63</v>
      </c>
      <c r="N88" s="315"/>
    </row>
    <row r="89" spans="1:21" s="22" customFormat="1" ht="25.5" customHeight="1" x14ac:dyDescent="0.15">
      <c r="B89" s="248"/>
      <c r="C89" s="248"/>
      <c r="D89" s="248"/>
      <c r="E89" s="249"/>
      <c r="F89" s="250"/>
      <c r="G89" s="250"/>
      <c r="H89" s="251"/>
      <c r="I89" s="252"/>
      <c r="J89" s="252"/>
      <c r="K89" s="43"/>
      <c r="L89" s="44" t="str">
        <f>IF(ISBLANK(I89),"",VLOOKUP(I89,$H$55:$L$59,5,FALSE))</f>
        <v/>
      </c>
      <c r="M89" s="253" t="str">
        <f>IF(ISBLANK(I89),"",K89*L89)</f>
        <v/>
      </c>
      <c r="N89" s="254"/>
    </row>
    <row r="90" spans="1:21" s="22" customFormat="1" ht="25.5" customHeight="1" x14ac:dyDescent="0.15">
      <c r="B90" s="248"/>
      <c r="C90" s="248"/>
      <c r="D90" s="248"/>
      <c r="E90" s="249"/>
      <c r="F90" s="250"/>
      <c r="G90" s="250"/>
      <c r="H90" s="251"/>
      <c r="I90" s="252"/>
      <c r="J90" s="252"/>
      <c r="K90" s="43"/>
      <c r="L90" s="44" t="str">
        <f>IF(ISBLANK(I90),"",VLOOKUP(I90,$H$55:$L$59,5,FALSE))</f>
        <v/>
      </c>
      <c r="M90" s="253" t="str">
        <f>IF(ISBLANK(I90),"",K90*L90)</f>
        <v/>
      </c>
      <c r="N90" s="254"/>
    </row>
    <row r="91" spans="1:21" s="22" customFormat="1" ht="25.5" customHeight="1" x14ac:dyDescent="0.15">
      <c r="B91" s="248"/>
      <c r="C91" s="248"/>
      <c r="D91" s="248"/>
      <c r="E91" s="249"/>
      <c r="F91" s="250"/>
      <c r="G91" s="250"/>
      <c r="H91" s="251"/>
      <c r="I91" s="252"/>
      <c r="J91" s="252"/>
      <c r="K91" s="43"/>
      <c r="L91" s="44" t="str">
        <f>IF(ISBLANK(I91),"",VLOOKUP(I91,$H$55:$L$59,5,FALSE))</f>
        <v/>
      </c>
      <c r="M91" s="253" t="str">
        <f t="shared" ref="M91:M101" si="3">IF(ISBLANK(I91),"",K91*L91)</f>
        <v/>
      </c>
      <c r="N91" s="254"/>
      <c r="Q91" s="27"/>
    </row>
    <row r="92" spans="1:21" s="22" customFormat="1" ht="25.5" customHeight="1" x14ac:dyDescent="0.15">
      <c r="B92" s="248"/>
      <c r="C92" s="248"/>
      <c r="D92" s="248"/>
      <c r="E92" s="249"/>
      <c r="F92" s="250"/>
      <c r="G92" s="250"/>
      <c r="H92" s="251"/>
      <c r="I92" s="252"/>
      <c r="J92" s="252"/>
      <c r="K92" s="43"/>
      <c r="L92" s="44" t="str">
        <f t="shared" ref="L92:L100" si="4">IF(ISBLANK(I92),"",VLOOKUP(I92,$H$55:$L$59,5,FALSE))</f>
        <v/>
      </c>
      <c r="M92" s="253" t="str">
        <f t="shared" si="3"/>
        <v/>
      </c>
      <c r="N92" s="254"/>
    </row>
    <row r="93" spans="1:21" s="22" customFormat="1" ht="25.5" customHeight="1" x14ac:dyDescent="0.15">
      <c r="B93" s="248"/>
      <c r="C93" s="248"/>
      <c r="D93" s="248"/>
      <c r="E93" s="249"/>
      <c r="F93" s="250"/>
      <c r="G93" s="250"/>
      <c r="H93" s="251"/>
      <c r="I93" s="252"/>
      <c r="J93" s="252"/>
      <c r="K93" s="43"/>
      <c r="L93" s="44" t="str">
        <f t="shared" si="4"/>
        <v/>
      </c>
      <c r="M93" s="253" t="str">
        <f t="shared" si="3"/>
        <v/>
      </c>
      <c r="N93" s="254"/>
    </row>
    <row r="94" spans="1:21" s="22" customFormat="1" ht="25.5" customHeight="1" x14ac:dyDescent="0.15">
      <c r="B94" s="248"/>
      <c r="C94" s="248"/>
      <c r="D94" s="248"/>
      <c r="E94" s="249"/>
      <c r="F94" s="250"/>
      <c r="G94" s="250"/>
      <c r="H94" s="251"/>
      <c r="I94" s="252"/>
      <c r="J94" s="252"/>
      <c r="K94" s="43"/>
      <c r="L94" s="44" t="str">
        <f t="shared" si="4"/>
        <v/>
      </c>
      <c r="M94" s="253" t="str">
        <f t="shared" si="3"/>
        <v/>
      </c>
      <c r="N94" s="254"/>
    </row>
    <row r="95" spans="1:21" s="22" customFormat="1" ht="25.5" customHeight="1" x14ac:dyDescent="0.15">
      <c r="B95" s="248"/>
      <c r="C95" s="248"/>
      <c r="D95" s="248"/>
      <c r="E95" s="249"/>
      <c r="F95" s="250"/>
      <c r="G95" s="250"/>
      <c r="H95" s="251"/>
      <c r="I95" s="252"/>
      <c r="J95" s="252"/>
      <c r="K95" s="43"/>
      <c r="L95" s="44" t="str">
        <f t="shared" si="4"/>
        <v/>
      </c>
      <c r="M95" s="253" t="str">
        <f t="shared" si="3"/>
        <v/>
      </c>
      <c r="N95" s="254"/>
    </row>
    <row r="96" spans="1:21" s="22" customFormat="1" ht="25.5" customHeight="1" x14ac:dyDescent="0.15">
      <c r="B96" s="248"/>
      <c r="C96" s="248"/>
      <c r="D96" s="248"/>
      <c r="E96" s="249"/>
      <c r="F96" s="250"/>
      <c r="G96" s="250"/>
      <c r="H96" s="251"/>
      <c r="I96" s="252"/>
      <c r="J96" s="252"/>
      <c r="K96" s="43"/>
      <c r="L96" s="44" t="str">
        <f t="shared" si="4"/>
        <v/>
      </c>
      <c r="M96" s="253" t="str">
        <f t="shared" si="3"/>
        <v/>
      </c>
      <c r="N96" s="254"/>
    </row>
    <row r="97" spans="1:19" s="22" customFormat="1" ht="25.5" customHeight="1" x14ac:dyDescent="0.15">
      <c r="B97" s="248"/>
      <c r="C97" s="248"/>
      <c r="D97" s="248"/>
      <c r="E97" s="249"/>
      <c r="F97" s="250"/>
      <c r="G97" s="250"/>
      <c r="H97" s="251"/>
      <c r="I97" s="252"/>
      <c r="J97" s="252"/>
      <c r="K97" s="43"/>
      <c r="L97" s="44" t="str">
        <f t="shared" si="4"/>
        <v/>
      </c>
      <c r="M97" s="253" t="str">
        <f t="shared" si="3"/>
        <v/>
      </c>
      <c r="N97" s="254"/>
    </row>
    <row r="98" spans="1:19" s="22" customFormat="1" ht="25.5" customHeight="1" x14ac:dyDescent="0.15">
      <c r="B98" s="248"/>
      <c r="C98" s="248"/>
      <c r="D98" s="248"/>
      <c r="E98" s="249"/>
      <c r="F98" s="250"/>
      <c r="G98" s="250"/>
      <c r="H98" s="251"/>
      <c r="I98" s="252"/>
      <c r="J98" s="252"/>
      <c r="K98" s="43"/>
      <c r="L98" s="44" t="str">
        <f t="shared" si="4"/>
        <v/>
      </c>
      <c r="M98" s="253" t="str">
        <f t="shared" si="3"/>
        <v/>
      </c>
      <c r="N98" s="254"/>
    </row>
    <row r="99" spans="1:19" s="22" customFormat="1" ht="25.5" customHeight="1" x14ac:dyDescent="0.15">
      <c r="B99" s="248"/>
      <c r="C99" s="248"/>
      <c r="D99" s="248"/>
      <c r="E99" s="249"/>
      <c r="F99" s="250"/>
      <c r="G99" s="250"/>
      <c r="H99" s="251"/>
      <c r="I99" s="252"/>
      <c r="J99" s="252"/>
      <c r="K99" s="43"/>
      <c r="L99" s="44" t="str">
        <f t="shared" si="4"/>
        <v/>
      </c>
      <c r="M99" s="253" t="str">
        <f t="shared" si="3"/>
        <v/>
      </c>
      <c r="N99" s="254"/>
    </row>
    <row r="100" spans="1:19" s="22" customFormat="1" ht="25.5" customHeight="1" x14ac:dyDescent="0.15">
      <c r="B100" s="248"/>
      <c r="C100" s="248"/>
      <c r="D100" s="248"/>
      <c r="E100" s="255"/>
      <c r="F100" s="255"/>
      <c r="G100" s="255"/>
      <c r="H100" s="255"/>
      <c r="I100" s="252"/>
      <c r="J100" s="252"/>
      <c r="K100" s="43"/>
      <c r="L100" s="44" t="str">
        <f t="shared" si="4"/>
        <v/>
      </c>
      <c r="M100" s="253" t="str">
        <f t="shared" si="3"/>
        <v/>
      </c>
      <c r="N100" s="254"/>
    </row>
    <row r="101" spans="1:19" ht="15" customHeight="1" x14ac:dyDescent="0.15">
      <c r="A101" s="22"/>
      <c r="B101" s="256"/>
      <c r="C101" s="256"/>
      <c r="D101" s="256"/>
      <c r="E101" s="257"/>
      <c r="F101" s="257"/>
      <c r="G101" s="257"/>
      <c r="H101" s="257"/>
      <c r="I101" s="258"/>
      <c r="J101" s="258"/>
      <c r="K101" s="134"/>
      <c r="L101" s="34" t="str">
        <f t="shared" ref="L101" si="5">IF(ISBLANK(I101),"",VLOOKUP(I101,$H$55:$L$59,4,FALSE))</f>
        <v/>
      </c>
      <c r="M101" s="34" t="str">
        <f t="shared" si="3"/>
        <v/>
      </c>
      <c r="N101" s="22"/>
    </row>
    <row r="102" spans="1:19" ht="14" x14ac:dyDescent="0.15">
      <c r="A102" s="76"/>
      <c r="B102" s="135"/>
      <c r="C102" s="135"/>
      <c r="D102" s="135"/>
      <c r="E102" s="136"/>
      <c r="F102" s="136"/>
      <c r="G102" s="136"/>
      <c r="H102" s="272" t="s">
        <v>73</v>
      </c>
      <c r="I102" s="273"/>
      <c r="J102" s="274"/>
      <c r="K102" s="137">
        <f>SUM(K89:K100)</f>
        <v>0</v>
      </c>
      <c r="L102" s="78"/>
      <c r="M102" s="275">
        <f>SUM(M89:M100)+K86</f>
        <v>0</v>
      </c>
      <c r="N102" s="276"/>
    </row>
    <row r="103" spans="1:19" ht="14.25" customHeight="1" x14ac:dyDescent="0.15">
      <c r="A103" s="76"/>
      <c r="B103" s="135"/>
      <c r="C103" s="135"/>
      <c r="D103" s="135"/>
      <c r="E103" s="136"/>
      <c r="F103" s="136"/>
      <c r="G103" s="136"/>
      <c r="H103" s="135"/>
      <c r="I103" s="135"/>
      <c r="J103" s="135"/>
      <c r="K103" s="138"/>
      <c r="L103" s="77"/>
      <c r="M103" s="77"/>
      <c r="N103" s="77"/>
    </row>
    <row r="104" spans="1:19" ht="15" customHeight="1" thickBot="1" x14ac:dyDescent="0.2">
      <c r="A104" s="22"/>
      <c r="B104" s="22"/>
      <c r="C104" s="22"/>
      <c r="D104" s="22"/>
      <c r="E104" s="22"/>
      <c r="F104" s="22"/>
      <c r="G104" s="22"/>
      <c r="H104" s="22"/>
      <c r="I104" s="22"/>
      <c r="J104" s="22"/>
      <c r="K104" s="22"/>
      <c r="L104" s="25"/>
      <c r="M104" s="22"/>
      <c r="N104" s="139"/>
    </row>
    <row r="105" spans="1:19" ht="21" thickBot="1" x14ac:dyDescent="0.2">
      <c r="A105" s="167" t="s">
        <v>54</v>
      </c>
      <c r="B105" s="168"/>
      <c r="C105" s="168"/>
      <c r="D105" s="168"/>
      <c r="E105" s="168"/>
      <c r="F105" s="168"/>
      <c r="G105" s="168"/>
      <c r="H105" s="168"/>
      <c r="I105" s="168"/>
      <c r="J105" s="168"/>
      <c r="K105" s="168"/>
      <c r="L105" s="168"/>
      <c r="M105" s="168"/>
      <c r="N105" s="169"/>
    </row>
    <row r="106" spans="1:19" ht="9.75" customHeight="1" x14ac:dyDescent="0.15"/>
    <row r="107" spans="1:19" ht="25.5" customHeight="1" x14ac:dyDescent="0.15">
      <c r="B107" s="326" t="s">
        <v>1</v>
      </c>
      <c r="C107" s="327"/>
      <c r="D107" s="327"/>
      <c r="E107" s="327"/>
      <c r="F107" s="328"/>
      <c r="G107" s="152"/>
      <c r="H107" s="335" t="s">
        <v>2</v>
      </c>
      <c r="I107" s="336"/>
      <c r="J107" s="336"/>
      <c r="K107" s="337"/>
      <c r="O107" s="13"/>
      <c r="P107" s="13"/>
      <c r="Q107" s="13"/>
      <c r="R107" s="13"/>
      <c r="S107" s="13"/>
    </row>
    <row r="108" spans="1:19" ht="25.5" customHeight="1" x14ac:dyDescent="0.15">
      <c r="B108" s="329"/>
      <c r="C108" s="330"/>
      <c r="D108" s="330"/>
      <c r="E108" s="330"/>
      <c r="F108" s="331"/>
      <c r="G108" s="152"/>
      <c r="H108" s="338"/>
      <c r="I108" s="339"/>
      <c r="J108" s="339"/>
      <c r="K108" s="340"/>
      <c r="O108" s="13"/>
      <c r="P108" s="13"/>
      <c r="Q108" s="13"/>
      <c r="R108" s="13"/>
      <c r="S108" s="13"/>
    </row>
    <row r="109" spans="1:19" ht="20.25" customHeight="1" x14ac:dyDescent="0.15">
      <c r="B109" s="332"/>
      <c r="C109" s="333"/>
      <c r="D109" s="333"/>
      <c r="E109" s="333"/>
      <c r="F109" s="334"/>
      <c r="G109" s="152"/>
      <c r="H109" s="341"/>
      <c r="I109" s="342"/>
      <c r="J109" s="342"/>
      <c r="K109" s="343"/>
    </row>
    <row r="110" spans="1:19" ht="14.25" customHeight="1" x14ac:dyDescent="0.15">
      <c r="B110" s="153"/>
      <c r="C110" s="152"/>
      <c r="D110" s="152"/>
      <c r="E110" s="152"/>
      <c r="F110" s="152"/>
      <c r="G110" s="152"/>
      <c r="H110" s="152"/>
      <c r="I110" s="152"/>
      <c r="J110" s="152"/>
      <c r="K110" s="152"/>
    </row>
    <row r="111" spans="1:19" ht="15" customHeight="1" x14ac:dyDescent="0.15">
      <c r="B111" s="316" t="s">
        <v>55</v>
      </c>
      <c r="C111" s="317"/>
      <c r="D111" s="317"/>
      <c r="E111" s="317"/>
      <c r="F111" s="317"/>
      <c r="G111" s="317"/>
      <c r="H111" s="317"/>
      <c r="I111" s="317"/>
      <c r="J111" s="317"/>
      <c r="K111" s="318"/>
    </row>
    <row r="112" spans="1:19" ht="14" x14ac:dyDescent="0.15">
      <c r="B112" s="319"/>
      <c r="C112" s="320"/>
      <c r="D112" s="320"/>
      <c r="E112" s="320"/>
      <c r="F112" s="320"/>
      <c r="G112" s="320"/>
      <c r="H112" s="320"/>
      <c r="I112" s="320"/>
      <c r="J112" s="320"/>
      <c r="K112" s="321"/>
    </row>
    <row r="113" spans="1:15" ht="15" customHeight="1" x14ac:dyDescent="0.15"/>
    <row r="114" spans="1:15" ht="14" x14ac:dyDescent="0.15">
      <c r="B114" s="439" t="s">
        <v>41</v>
      </c>
      <c r="C114" s="241" t="str">
        <f>IF(ISBLANK($I$52),"",$I$52)</f>
        <v>SCI</v>
      </c>
      <c r="D114" s="242"/>
      <c r="E114" s="12"/>
      <c r="F114" s="12"/>
      <c r="H114" s="440" t="s">
        <v>17</v>
      </c>
      <c r="I114" s="241" t="str">
        <f>IF(ISBLANK($L$52),"",$L$52)</f>
        <v>CMP</v>
      </c>
      <c r="J114" s="344"/>
      <c r="K114" s="242"/>
    </row>
    <row r="115" spans="1:15" ht="14" x14ac:dyDescent="0.15">
      <c r="B115" s="439"/>
      <c r="C115" s="243"/>
      <c r="D115" s="244"/>
      <c r="E115" s="12"/>
      <c r="F115" s="12"/>
      <c r="H115" s="441"/>
      <c r="I115" s="243"/>
      <c r="J115" s="345"/>
      <c r="K115" s="244"/>
    </row>
    <row r="116" spans="1:15" ht="17.25" customHeight="1" thickBot="1" x14ac:dyDescent="0.2">
      <c r="B116" s="126"/>
      <c r="C116" s="126"/>
      <c r="D116" s="126"/>
      <c r="E116" s="126"/>
      <c r="F116" s="126"/>
      <c r="H116" s="126"/>
      <c r="I116" s="126"/>
      <c r="J116" s="126"/>
      <c r="K116" s="126"/>
    </row>
    <row r="117" spans="1:15" ht="21" thickBot="1" x14ac:dyDescent="0.2">
      <c r="A117" s="322" t="s">
        <v>24</v>
      </c>
      <c r="B117" s="323"/>
      <c r="C117" s="323"/>
      <c r="D117" s="323"/>
      <c r="E117" s="323"/>
      <c r="F117" s="323"/>
      <c r="G117" s="323"/>
      <c r="H117" s="323"/>
      <c r="I117" s="323"/>
      <c r="J117" s="323"/>
      <c r="K117" s="323"/>
      <c r="L117" s="323"/>
      <c r="M117" s="323"/>
      <c r="N117" s="346"/>
    </row>
    <row r="118" spans="1:15" ht="19" thickBot="1" x14ac:dyDescent="0.2">
      <c r="M118" s="13"/>
      <c r="N118" s="13"/>
      <c r="O118" s="74"/>
    </row>
    <row r="119" spans="1:15" ht="19" thickBot="1" x14ac:dyDescent="0.2">
      <c r="B119" s="228" t="s">
        <v>250</v>
      </c>
      <c r="C119" s="230"/>
      <c r="D119" s="259"/>
      <c r="E119" s="260"/>
      <c r="F119" s="261"/>
    </row>
    <row r="120" spans="1:15" ht="9.75" customHeight="1" thickBot="1" x14ac:dyDescent="0.2">
      <c r="B120" s="16"/>
      <c r="C120" s="16"/>
      <c r="D120" s="33"/>
      <c r="E120" s="33"/>
      <c r="F120" s="33"/>
    </row>
    <row r="121" spans="1:15" ht="19" thickBot="1" x14ac:dyDescent="0.2">
      <c r="B121" s="228" t="s">
        <v>25</v>
      </c>
      <c r="C121" s="230"/>
      <c r="D121" s="259" t="str">
        <f>IF(ISBLANK($M$29),"",$M$29)</f>
        <v/>
      </c>
      <c r="E121" s="260"/>
      <c r="F121" s="261"/>
    </row>
    <row r="122" spans="1:15" ht="17" thickBot="1" x14ac:dyDescent="0.2"/>
    <row r="123" spans="1:15" ht="15.75" customHeight="1" x14ac:dyDescent="0.15">
      <c r="B123" s="430" t="s">
        <v>26</v>
      </c>
      <c r="C123" s="431"/>
      <c r="D123" s="431"/>
      <c r="E123" s="431"/>
      <c r="F123" s="431"/>
      <c r="G123" s="431"/>
      <c r="H123" s="431"/>
      <c r="I123" s="431"/>
      <c r="J123" s="431"/>
      <c r="K123" s="432"/>
    </row>
    <row r="124" spans="1:15" ht="15.75" customHeight="1" x14ac:dyDescent="0.15">
      <c r="B124" s="433"/>
      <c r="C124" s="434"/>
      <c r="D124" s="434"/>
      <c r="E124" s="434"/>
      <c r="F124" s="434"/>
      <c r="G124" s="434"/>
      <c r="H124" s="434"/>
      <c r="I124" s="434"/>
      <c r="J124" s="434"/>
      <c r="K124" s="435"/>
    </row>
    <row r="125" spans="1:15" ht="15.75" customHeight="1" x14ac:dyDescent="0.15">
      <c r="B125" s="433"/>
      <c r="C125" s="434"/>
      <c r="D125" s="434"/>
      <c r="E125" s="434"/>
      <c r="F125" s="434"/>
      <c r="G125" s="434"/>
      <c r="H125" s="434"/>
      <c r="I125" s="434"/>
      <c r="J125" s="434"/>
      <c r="K125" s="435"/>
    </row>
    <row r="126" spans="1:15" ht="15.75" customHeight="1" x14ac:dyDescent="0.15">
      <c r="B126" s="433"/>
      <c r="C126" s="434"/>
      <c r="D126" s="434"/>
      <c r="E126" s="434"/>
      <c r="F126" s="434"/>
      <c r="G126" s="434"/>
      <c r="H126" s="434"/>
      <c r="I126" s="434"/>
      <c r="J126" s="434"/>
      <c r="K126" s="435"/>
    </row>
    <row r="127" spans="1:15" ht="15.75" customHeight="1" thickBot="1" x14ac:dyDescent="0.2">
      <c r="B127" s="436"/>
      <c r="C127" s="437"/>
      <c r="D127" s="437"/>
      <c r="E127" s="437"/>
      <c r="F127" s="437"/>
      <c r="G127" s="437"/>
      <c r="H127" s="437"/>
      <c r="I127" s="437"/>
      <c r="J127" s="437"/>
      <c r="K127" s="438"/>
    </row>
    <row r="128" spans="1:15" ht="17" thickBot="1" x14ac:dyDescent="0.2"/>
    <row r="129" spans="1:26" ht="14" x14ac:dyDescent="0.15">
      <c r="B129" s="424" t="s">
        <v>27</v>
      </c>
      <c r="C129" s="425"/>
      <c r="D129" s="425"/>
      <c r="E129" s="425"/>
      <c r="F129" s="425"/>
      <c r="G129" s="425"/>
      <c r="H129" s="425"/>
      <c r="I129" s="425"/>
      <c r="J129" s="425"/>
      <c r="K129" s="426"/>
    </row>
    <row r="130" spans="1:26" ht="24.75" customHeight="1" thickBot="1" x14ac:dyDescent="0.2">
      <c r="B130" s="427"/>
      <c r="C130" s="428"/>
      <c r="D130" s="428"/>
      <c r="E130" s="428"/>
      <c r="F130" s="428"/>
      <c r="G130" s="428"/>
      <c r="H130" s="428"/>
      <c r="I130" s="428"/>
      <c r="J130" s="428"/>
      <c r="K130" s="429"/>
    </row>
    <row r="131" spans="1:26" ht="17" thickBot="1" x14ac:dyDescent="0.2"/>
    <row r="132" spans="1:26" ht="14" x14ac:dyDescent="0.15">
      <c r="B132" s="424" t="s">
        <v>251</v>
      </c>
      <c r="C132" s="425"/>
      <c r="D132" s="425"/>
      <c r="E132" s="425"/>
      <c r="F132" s="425"/>
      <c r="G132" s="425"/>
      <c r="H132" s="425"/>
      <c r="I132" s="425"/>
      <c r="J132" s="425"/>
      <c r="K132" s="426"/>
    </row>
    <row r="133" spans="1:26" ht="24.75" customHeight="1" thickBot="1" x14ac:dyDescent="0.2">
      <c r="B133" s="427"/>
      <c r="C133" s="428"/>
      <c r="D133" s="428"/>
      <c r="E133" s="428"/>
      <c r="F133" s="428"/>
      <c r="G133" s="428"/>
      <c r="H133" s="428"/>
      <c r="I133" s="428"/>
      <c r="J133" s="428"/>
      <c r="K133" s="429"/>
    </row>
    <row r="134" spans="1:26" ht="15" customHeight="1" thickBot="1" x14ac:dyDescent="0.2"/>
    <row r="135" spans="1:26" ht="24.75" customHeight="1" thickBot="1" x14ac:dyDescent="0.2">
      <c r="B135" s="14" t="s">
        <v>2</v>
      </c>
      <c r="C135" s="259"/>
      <c r="D135" s="260"/>
      <c r="E135" s="261"/>
    </row>
    <row r="136" spans="1:26" x14ac:dyDescent="0.15">
      <c r="B136" s="16"/>
      <c r="C136" s="33"/>
      <c r="D136" s="33"/>
      <c r="E136" s="33"/>
    </row>
    <row r="137" spans="1:26" ht="30" customHeight="1" x14ac:dyDescent="0.15">
      <c r="E137" s="325"/>
      <c r="F137" s="325"/>
      <c r="G137" s="325"/>
      <c r="H137" s="325"/>
      <c r="I137" s="325"/>
      <c r="J137" s="325"/>
      <c r="M137" s="13"/>
      <c r="N137" s="13"/>
    </row>
    <row r="138" spans="1:26" ht="30" customHeight="1" x14ac:dyDescent="0.15">
      <c r="E138" s="124"/>
      <c r="F138" s="124"/>
      <c r="G138" s="124"/>
      <c r="H138" s="124"/>
      <c r="I138" s="124"/>
      <c r="J138" s="124"/>
      <c r="M138" s="13"/>
      <c r="N138" s="13"/>
    </row>
    <row r="139" spans="1:26" ht="17" thickBot="1" x14ac:dyDescent="0.2"/>
    <row r="140" spans="1:26" ht="14" x14ac:dyDescent="0.15">
      <c r="A140" s="262" t="s">
        <v>30</v>
      </c>
      <c r="B140" s="263"/>
      <c r="C140" s="263"/>
      <c r="D140" s="263"/>
      <c r="E140" s="263"/>
      <c r="F140" s="263"/>
      <c r="G140" s="263"/>
      <c r="H140" s="263"/>
      <c r="I140" s="263"/>
      <c r="J140" s="263"/>
      <c r="K140" s="263"/>
      <c r="L140" s="263"/>
      <c r="M140" s="263"/>
      <c r="N140" s="264"/>
    </row>
    <row r="141" spans="1:26" ht="18.75" customHeight="1" thickBot="1" x14ac:dyDescent="0.2">
      <c r="A141" s="265"/>
      <c r="B141" s="266"/>
      <c r="C141" s="266"/>
      <c r="D141" s="266"/>
      <c r="E141" s="266"/>
      <c r="F141" s="266"/>
      <c r="G141" s="266"/>
      <c r="H141" s="266"/>
      <c r="I141" s="266"/>
      <c r="J141" s="266"/>
      <c r="K141" s="266"/>
      <c r="L141" s="266"/>
      <c r="M141" s="266"/>
      <c r="N141" s="267"/>
    </row>
    <row r="142" spans="1:26" ht="21" thickBot="1" x14ac:dyDescent="0.2">
      <c r="A142" s="46"/>
      <c r="B142" s="9"/>
      <c r="C142" s="9"/>
      <c r="D142" s="9"/>
      <c r="E142" s="9"/>
      <c r="F142" s="9"/>
      <c r="G142" s="9"/>
      <c r="H142" s="9"/>
      <c r="I142" s="9"/>
      <c r="J142" s="9"/>
      <c r="K142" s="9"/>
      <c r="L142" s="45"/>
    </row>
    <row r="143" spans="1:26" s="73" customFormat="1" ht="26.25" customHeight="1" thickBot="1" x14ac:dyDescent="0.25">
      <c r="A143" s="108"/>
      <c r="B143" s="268" t="s">
        <v>250</v>
      </c>
      <c r="C143" s="269"/>
      <c r="D143" s="269"/>
      <c r="E143" s="270"/>
      <c r="F143" s="271"/>
      <c r="G143" s="74"/>
      <c r="H143" s="108"/>
      <c r="I143" s="203" t="s">
        <v>41</v>
      </c>
      <c r="J143" s="245" t="str">
        <f>IF(ISBLANK($I$52),"",$I$52)</f>
        <v>SCI</v>
      </c>
      <c r="K143" s="79"/>
      <c r="L143" s="240" t="s">
        <v>17</v>
      </c>
      <c r="M143" s="247" t="str">
        <f>IF(ISBLANK($L$52),"",$L$52)</f>
        <v>CMP</v>
      </c>
      <c r="P143" s="80"/>
      <c r="Q143" s="80"/>
      <c r="R143" s="80"/>
      <c r="S143" s="80"/>
      <c r="T143" s="80"/>
      <c r="W143" s="80"/>
      <c r="X143" s="80"/>
      <c r="Y143" s="80"/>
      <c r="Z143" s="80"/>
    </row>
    <row r="144" spans="1:26" s="73" customFormat="1" ht="26.25" customHeight="1" thickBot="1" x14ac:dyDescent="0.25">
      <c r="A144" s="108"/>
      <c r="B144" s="322" t="s">
        <v>25</v>
      </c>
      <c r="C144" s="323"/>
      <c r="D144" s="323"/>
      <c r="E144" s="324"/>
      <c r="F144" s="230"/>
      <c r="G144" s="74"/>
      <c r="H144" s="108"/>
      <c r="I144" s="204"/>
      <c r="J144" s="246"/>
      <c r="K144" s="79"/>
      <c r="L144" s="240"/>
      <c r="M144" s="247"/>
      <c r="P144" s="80"/>
      <c r="Q144" s="80"/>
      <c r="R144" s="80"/>
      <c r="S144" s="80"/>
      <c r="T144" s="80"/>
      <c r="W144" s="80"/>
      <c r="X144" s="80"/>
      <c r="Y144" s="80"/>
      <c r="Z144" s="80"/>
    </row>
    <row r="145" spans="1:24" s="73" customFormat="1" ht="19" thickBot="1" x14ac:dyDescent="0.25">
      <c r="A145" s="108"/>
      <c r="B145" s="74"/>
      <c r="C145" s="74"/>
      <c r="D145" s="74"/>
      <c r="E145" s="74"/>
      <c r="F145" s="74"/>
      <c r="G145" s="108"/>
      <c r="H145" s="74"/>
      <c r="I145" s="74"/>
      <c r="J145" s="74"/>
      <c r="K145" s="74"/>
      <c r="L145" s="74"/>
      <c r="O145" s="80"/>
      <c r="P145" s="80"/>
      <c r="Q145" s="80"/>
      <c r="R145" s="80"/>
      <c r="S145" s="80"/>
    </row>
    <row r="146" spans="1:24" s="73" customFormat="1" ht="21.75" customHeight="1" thickBot="1" x14ac:dyDescent="0.25">
      <c r="A146" s="108"/>
      <c r="B146" s="225" t="s">
        <v>3</v>
      </c>
      <c r="C146" s="226"/>
      <c r="D146" s="226"/>
      <c r="E146" s="226"/>
      <c r="F146" s="226"/>
      <c r="G146" s="226"/>
      <c r="H146" s="226"/>
      <c r="I146" s="226"/>
      <c r="J146" s="226"/>
      <c r="K146" s="226"/>
      <c r="L146" s="226"/>
      <c r="M146" s="227"/>
      <c r="O146" s="80"/>
      <c r="P146" s="80"/>
      <c r="Q146" s="80"/>
      <c r="R146" s="80"/>
      <c r="S146" s="80"/>
    </row>
    <row r="147" spans="1:24" s="73" customFormat="1" ht="14.25" customHeight="1" thickBot="1" x14ac:dyDescent="0.25">
      <c r="A147" s="108"/>
      <c r="B147" s="81"/>
      <c r="C147" s="81"/>
      <c r="D147" s="82"/>
      <c r="E147" s="82"/>
      <c r="F147" s="82"/>
      <c r="G147" s="82"/>
      <c r="H147" s="82"/>
      <c r="I147" s="81"/>
      <c r="J147" s="82"/>
      <c r="K147" s="82"/>
      <c r="L147" s="74"/>
      <c r="O147" s="80"/>
      <c r="P147" s="80"/>
      <c r="Q147" s="80"/>
      <c r="R147" s="80"/>
      <c r="S147" s="80"/>
    </row>
    <row r="148" spans="1:24" s="73" customFormat="1" ht="20" customHeight="1" thickBot="1" x14ac:dyDescent="0.25">
      <c r="A148" s="108"/>
      <c r="B148" s="83" t="s">
        <v>4</v>
      </c>
      <c r="C148" s="177" t="str">
        <f>IF(ISBLANK($C$13), "ERROR", $C$13)</f>
        <v>Mr</v>
      </c>
      <c r="D148" s="178"/>
      <c r="E148" s="179"/>
      <c r="F148" s="117"/>
      <c r="G148" s="117"/>
      <c r="H148" s="117"/>
      <c r="I148" s="177" t="s">
        <v>5</v>
      </c>
      <c r="J148" s="179"/>
      <c r="K148" s="297">
        <f>IF(ISBLANK($G$13), "ERROR", $G$13)</f>
        <v>34918</v>
      </c>
      <c r="L148" s="298"/>
      <c r="M148" s="299"/>
      <c r="P148" s="80"/>
      <c r="Q148" s="80"/>
      <c r="R148" s="80"/>
      <c r="S148" s="80"/>
      <c r="T148" s="80"/>
      <c r="U148" s="80"/>
      <c r="V148" s="80"/>
      <c r="W148" s="80"/>
      <c r="X148" s="80"/>
    </row>
    <row r="149" spans="1:24" s="80" customFormat="1" ht="15" customHeight="1" thickBot="1" x14ac:dyDescent="0.25">
      <c r="A149" s="108"/>
      <c r="B149" s="108"/>
      <c r="C149" s="108"/>
      <c r="D149" s="108"/>
      <c r="E149" s="108"/>
      <c r="F149" s="108"/>
      <c r="G149" s="108"/>
      <c r="H149" s="108"/>
      <c r="I149" s="84"/>
      <c r="J149" s="84"/>
      <c r="K149" s="84"/>
      <c r="L149" s="84"/>
      <c r="M149" s="47"/>
      <c r="N149" s="73"/>
      <c r="O149" s="73"/>
    </row>
    <row r="150" spans="1:24" s="80" customFormat="1" ht="20" customHeight="1" thickBot="1" x14ac:dyDescent="0.25">
      <c r="A150" s="108"/>
      <c r="B150" s="177" t="s">
        <v>6</v>
      </c>
      <c r="C150" s="179"/>
      <c r="D150" s="280" t="str">
        <f>IF(ISBLANK($D$15), "ERROR", $D$15)</f>
        <v>William</v>
      </c>
      <c r="E150" s="281"/>
      <c r="F150" s="282"/>
      <c r="G150" s="89"/>
      <c r="H150" s="108"/>
      <c r="I150" s="208" t="s">
        <v>10</v>
      </c>
      <c r="J150" s="209"/>
      <c r="K150" s="210"/>
      <c r="L150" s="84"/>
      <c r="M150" s="47"/>
      <c r="N150" s="73"/>
      <c r="O150" s="73"/>
    </row>
    <row r="151" spans="1:24" s="73" customFormat="1" ht="20" customHeight="1" thickBot="1" x14ac:dyDescent="0.25">
      <c r="A151" s="108"/>
      <c r="B151" s="177" t="s">
        <v>9</v>
      </c>
      <c r="C151" s="179"/>
      <c r="D151" s="280" t="str">
        <f>IF(ISBLANK($D$16), "ERROR", $D$16)</f>
        <v>Muter</v>
      </c>
      <c r="E151" s="283"/>
      <c r="F151" s="284"/>
      <c r="G151" s="89"/>
      <c r="H151" s="108"/>
      <c r="I151" s="285" t="str">
        <f>IF(ISBLANK($H$16), "ERROR", $H$16)</f>
        <v>4 Greenways, Norwich, Norfolk, NR4 6HE</v>
      </c>
      <c r="J151" s="286"/>
      <c r="K151" s="286"/>
      <c r="L151" s="287"/>
      <c r="M151" s="288"/>
    </row>
    <row r="152" spans="1:24" s="80" customFormat="1" ht="20" customHeight="1" thickBot="1" x14ac:dyDescent="0.25">
      <c r="A152" s="108"/>
      <c r="B152" s="177" t="s">
        <v>7</v>
      </c>
      <c r="C152" s="178"/>
      <c r="D152" s="178"/>
      <c r="E152" s="293" t="str">
        <f>IF(ISBLANK($E$17),"",$E$17)</f>
        <v>PA 34 94 08 A</v>
      </c>
      <c r="F152" s="294"/>
      <c r="G152" s="90"/>
      <c r="H152" s="108"/>
      <c r="I152" s="285"/>
      <c r="J152" s="286"/>
      <c r="K152" s="286"/>
      <c r="L152" s="286"/>
      <c r="M152" s="289"/>
      <c r="N152" s="73"/>
      <c r="O152" s="73"/>
    </row>
    <row r="153" spans="1:24" s="85" customFormat="1" ht="20" customHeight="1" thickBot="1" x14ac:dyDescent="0.25">
      <c r="A153" s="108"/>
      <c r="B153" s="177" t="s">
        <v>8</v>
      </c>
      <c r="C153" s="179"/>
      <c r="D153" s="280" t="str">
        <f>IF(ISBLANK($D$18), "ERROR", $D$18)</f>
        <v>British</v>
      </c>
      <c r="E153" s="295"/>
      <c r="F153" s="296"/>
      <c r="G153" s="89"/>
      <c r="H153" s="108"/>
      <c r="I153" s="290"/>
      <c r="J153" s="291"/>
      <c r="K153" s="291"/>
      <c r="L153" s="291"/>
      <c r="M153" s="292"/>
      <c r="N153" s="73"/>
      <c r="O153" s="73"/>
    </row>
    <row r="154" spans="1:24" s="80" customFormat="1" ht="15" customHeight="1" x14ac:dyDescent="0.2">
      <c r="A154" s="108"/>
      <c r="B154" s="117"/>
      <c r="C154" s="117"/>
      <c r="D154" s="117"/>
      <c r="E154" s="117"/>
      <c r="F154" s="117"/>
      <c r="G154" s="108"/>
      <c r="H154" s="128"/>
      <c r="I154" s="128"/>
      <c r="J154" s="128"/>
      <c r="K154" s="128"/>
      <c r="L154" s="74"/>
      <c r="M154" s="73"/>
      <c r="N154" s="73"/>
    </row>
    <row r="155" spans="1:24" s="80" customFormat="1" ht="20" customHeight="1" thickBot="1" x14ac:dyDescent="0.25">
      <c r="A155" s="108"/>
      <c r="B155" s="86" t="str">
        <f>IF(ISBLANK(E17),"If you have not suppled a National Insurance number please explain why in the box below:","")</f>
        <v/>
      </c>
      <c r="C155" s="117"/>
      <c r="D155" s="117"/>
      <c r="E155" s="117"/>
      <c r="F155" s="117"/>
      <c r="G155" s="108"/>
      <c r="H155" s="128"/>
      <c r="I155" s="128"/>
      <c r="J155" s="128"/>
      <c r="K155" s="128"/>
      <c r="L155" s="74"/>
      <c r="M155" s="73"/>
      <c r="N155" s="73"/>
    </row>
    <row r="156" spans="1:24" s="80" customFormat="1" ht="20" customHeight="1" thickBot="1" x14ac:dyDescent="0.25">
      <c r="A156" s="108"/>
      <c r="B156" s="213"/>
      <c r="C156" s="214"/>
      <c r="D156" s="214"/>
      <c r="E156" s="214"/>
      <c r="F156" s="214"/>
      <c r="G156" s="214"/>
      <c r="H156" s="214"/>
      <c r="I156" s="214"/>
      <c r="J156" s="214"/>
      <c r="K156" s="214"/>
      <c r="L156" s="214"/>
      <c r="M156" s="215"/>
      <c r="N156" s="73"/>
    </row>
    <row r="157" spans="1:24" s="80" customFormat="1" ht="15" customHeight="1" thickBot="1" x14ac:dyDescent="0.25">
      <c r="A157" s="108"/>
      <c r="B157" s="108"/>
      <c r="C157" s="108"/>
      <c r="D157" s="108"/>
      <c r="E157" s="108"/>
      <c r="F157" s="108"/>
      <c r="G157" s="108"/>
      <c r="H157" s="108"/>
      <c r="I157" s="108"/>
      <c r="J157" s="108"/>
      <c r="K157" s="108"/>
      <c r="L157" s="74"/>
      <c r="M157" s="73"/>
      <c r="N157" s="73"/>
    </row>
    <row r="158" spans="1:24" s="80" customFormat="1" ht="20" customHeight="1" thickBot="1" x14ac:dyDescent="0.25">
      <c r="A158" s="108"/>
      <c r="B158" s="177" t="s">
        <v>11</v>
      </c>
      <c r="C158" s="178"/>
      <c r="D158" s="177" t="str">
        <f>IF(ISBLANK($D$20),"",$D$20)</f>
        <v>harry.muter95@gmailcom</v>
      </c>
      <c r="E158" s="178"/>
      <c r="F158" s="178"/>
      <c r="G158" s="179"/>
      <c r="H158" s="108"/>
      <c r="I158" s="237" t="s">
        <v>231</v>
      </c>
      <c r="J158" s="238"/>
      <c r="K158" s="238"/>
      <c r="L158" s="225" t="str">
        <f>IF(ISBLANK($E$21),"",$E$21)</f>
        <v>07794668765</v>
      </c>
      <c r="M158" s="227"/>
      <c r="N158" s="73"/>
    </row>
    <row r="159" spans="1:24" s="80" customFormat="1" ht="15" customHeight="1" thickBot="1" x14ac:dyDescent="0.25">
      <c r="A159" s="73"/>
      <c r="B159" s="87"/>
      <c r="C159" s="73"/>
      <c r="D159" s="73"/>
      <c r="E159" s="73"/>
      <c r="F159" s="73"/>
      <c r="G159" s="73"/>
      <c r="H159" s="73"/>
      <c r="I159" s="73"/>
      <c r="J159" s="73"/>
      <c r="K159" s="73"/>
      <c r="L159" s="74"/>
      <c r="M159" s="73"/>
      <c r="N159" s="73"/>
    </row>
    <row r="160" spans="1:24" s="80" customFormat="1" ht="40" customHeight="1" thickBot="1" x14ac:dyDescent="0.25">
      <c r="A160" s="73"/>
      <c r="B160" s="216" t="s">
        <v>52</v>
      </c>
      <c r="C160" s="217"/>
      <c r="D160" s="217"/>
      <c r="E160" s="217"/>
      <c r="F160" s="217"/>
      <c r="G160" s="217"/>
      <c r="H160" s="217"/>
      <c r="I160" s="217"/>
      <c r="J160" s="217"/>
      <c r="K160" s="217"/>
      <c r="L160" s="217"/>
      <c r="M160" s="218"/>
      <c r="N160" s="73"/>
    </row>
    <row r="161" spans="1:14" s="80" customFormat="1" ht="15" customHeight="1" x14ac:dyDescent="0.2">
      <c r="A161" s="73"/>
      <c r="B161" s="73"/>
      <c r="C161" s="73"/>
      <c r="D161" s="73"/>
      <c r="E161" s="73"/>
      <c r="F161" s="73"/>
      <c r="G161" s="73"/>
      <c r="H161" s="73"/>
      <c r="I161" s="73"/>
      <c r="J161" s="73"/>
      <c r="K161" s="73"/>
      <c r="L161" s="74"/>
      <c r="M161" s="73"/>
      <c r="N161" s="73"/>
    </row>
    <row r="162" spans="1:14" ht="14.25" customHeight="1" x14ac:dyDescent="0.15">
      <c r="A162" s="13"/>
      <c r="B162" s="29"/>
      <c r="C162" s="29"/>
      <c r="D162" s="29"/>
      <c r="E162" s="29"/>
      <c r="F162" s="29"/>
      <c r="G162" s="29"/>
      <c r="H162" s="29"/>
      <c r="I162" s="29"/>
      <c r="J162" s="29"/>
      <c r="K162" s="29"/>
      <c r="L162" s="29"/>
      <c r="M162" s="13"/>
      <c r="N162" s="13"/>
    </row>
    <row r="163" spans="1:14" ht="15" customHeight="1" thickBot="1" x14ac:dyDescent="0.2">
      <c r="A163" s="13"/>
      <c r="B163" s="29"/>
      <c r="C163" s="29"/>
      <c r="D163" s="29"/>
      <c r="E163" s="29"/>
      <c r="F163" s="29"/>
      <c r="G163" s="29"/>
      <c r="H163" s="29"/>
      <c r="I163" s="29"/>
      <c r="J163" s="29"/>
      <c r="K163" s="29"/>
      <c r="L163" s="29"/>
      <c r="M163" s="13"/>
      <c r="N163" s="13"/>
    </row>
    <row r="164" spans="1:14" ht="21" thickBot="1" x14ac:dyDescent="0.2">
      <c r="B164" s="167" t="s">
        <v>68</v>
      </c>
      <c r="C164" s="168"/>
      <c r="D164" s="168"/>
      <c r="E164" s="168"/>
      <c r="F164" s="168"/>
      <c r="G164" s="168"/>
      <c r="H164" s="168"/>
      <c r="I164" s="168"/>
      <c r="J164" s="168"/>
      <c r="K164" s="168"/>
      <c r="L164" s="168"/>
      <c r="M164" s="169"/>
    </row>
    <row r="165" spans="1:14" ht="20" x14ac:dyDescent="0.15">
      <c r="B165" s="9"/>
      <c r="C165" s="9"/>
      <c r="D165" s="9"/>
      <c r="E165" s="9"/>
      <c r="F165" s="9"/>
      <c r="G165" s="9"/>
      <c r="H165" s="9"/>
      <c r="I165" s="9"/>
      <c r="J165" s="9"/>
      <c r="K165" s="9"/>
      <c r="L165" s="9"/>
      <c r="M165" s="9"/>
    </row>
    <row r="166" spans="1:14" ht="20.25" customHeight="1" x14ac:dyDescent="0.15">
      <c r="B166" s="195" t="s">
        <v>232</v>
      </c>
      <c r="C166" s="195"/>
      <c r="D166" s="212">
        <f>IF(D58="","",D58)</f>
        <v>43122</v>
      </c>
      <c r="E166" s="212"/>
      <c r="F166" s="212"/>
      <c r="G166" s="212"/>
      <c r="J166" s="9"/>
      <c r="K166" s="219" t="s">
        <v>234</v>
      </c>
      <c r="L166" s="220"/>
      <c r="M166" s="221"/>
    </row>
    <row r="167" spans="1:14" ht="20" x14ac:dyDescent="0.15">
      <c r="B167" s="195" t="s">
        <v>233</v>
      </c>
      <c r="C167" s="195"/>
      <c r="D167" s="212">
        <f>IF(D59="","",D59)</f>
        <v>43281</v>
      </c>
      <c r="E167" s="212"/>
      <c r="F167" s="212"/>
      <c r="G167" s="212"/>
      <c r="H167" s="82"/>
      <c r="I167" s="103"/>
      <c r="J167" s="9"/>
      <c r="K167" s="222"/>
      <c r="L167" s="223"/>
      <c r="M167" s="224"/>
    </row>
    <row r="168" spans="1:14" ht="15" customHeight="1" x14ac:dyDescent="0.15">
      <c r="A168" s="13"/>
      <c r="B168" s="29"/>
      <c r="C168" s="29"/>
      <c r="D168" s="29"/>
      <c r="E168" s="29"/>
      <c r="F168" s="29"/>
      <c r="G168" s="29"/>
      <c r="H168" s="29"/>
      <c r="I168" s="29"/>
      <c r="J168" s="29"/>
      <c r="K168" s="31"/>
      <c r="L168" s="31"/>
      <c r="M168" s="31"/>
      <c r="N168" s="13"/>
    </row>
    <row r="169" spans="1:14" ht="23" customHeight="1" x14ac:dyDescent="0.15">
      <c r="A169" s="31"/>
      <c r="B169" s="197" t="s">
        <v>69</v>
      </c>
      <c r="C169" s="198"/>
      <c r="D169" s="198"/>
      <c r="E169" s="199"/>
      <c r="F169" s="203" t="s">
        <v>70</v>
      </c>
      <c r="G169" s="203" t="s">
        <v>71</v>
      </c>
      <c r="H169" s="197" t="s">
        <v>63</v>
      </c>
      <c r="I169" s="199"/>
      <c r="J169" s="32"/>
      <c r="K169" s="195" t="s">
        <v>235</v>
      </c>
      <c r="L169" s="195"/>
      <c r="N169" s="31"/>
    </row>
    <row r="170" spans="1:14" ht="23" customHeight="1" x14ac:dyDescent="0.15">
      <c r="A170" s="31"/>
      <c r="B170" s="200"/>
      <c r="C170" s="201"/>
      <c r="D170" s="201"/>
      <c r="E170" s="202"/>
      <c r="F170" s="204"/>
      <c r="G170" s="204"/>
      <c r="H170" s="200"/>
      <c r="I170" s="202"/>
      <c r="J170" s="32"/>
      <c r="K170" s="196" t="str">
        <f>IF(ISBLANK($D$64),"",$D$64)</f>
        <v>CMP10AT</v>
      </c>
      <c r="L170" s="196"/>
      <c r="N170" s="31"/>
    </row>
    <row r="171" spans="1:14" ht="18" customHeight="1" x14ac:dyDescent="0.15">
      <c r="A171" s="13"/>
      <c r="B171" s="127"/>
      <c r="C171" s="91"/>
      <c r="D171" s="91"/>
      <c r="E171" s="91"/>
      <c r="F171" s="93"/>
      <c r="G171" s="91"/>
      <c r="H171" s="170"/>
      <c r="I171" s="171"/>
      <c r="J171" s="30"/>
      <c r="N171" s="13"/>
    </row>
    <row r="172" spans="1:14" ht="18" customHeight="1" x14ac:dyDescent="0.2">
      <c r="A172" s="13"/>
      <c r="B172" s="161" t="s">
        <v>76</v>
      </c>
      <c r="C172" s="162"/>
      <c r="D172" s="162"/>
      <c r="E172" s="162"/>
      <c r="F172" s="92"/>
      <c r="G172" s="100">
        <f>$L$64</f>
        <v>0</v>
      </c>
      <c r="H172" s="172">
        <f>$K$64</f>
        <v>0</v>
      </c>
      <c r="I172" s="173"/>
      <c r="J172" s="60"/>
      <c r="K172" s="211" t="s">
        <v>74</v>
      </c>
      <c r="L172" s="211" t="s">
        <v>75</v>
      </c>
    </row>
    <row r="173" spans="1:14" ht="18" customHeight="1" x14ac:dyDescent="0.15">
      <c r="A173" s="13"/>
      <c r="B173" s="127"/>
      <c r="C173" s="91"/>
      <c r="D173" s="91"/>
      <c r="E173" s="91"/>
      <c r="F173" s="93"/>
      <c r="G173" s="91"/>
      <c r="H173" s="170"/>
      <c r="I173" s="171"/>
      <c r="J173" s="60"/>
      <c r="K173" s="211"/>
      <c r="L173" s="211"/>
    </row>
    <row r="174" spans="1:14" ht="18" customHeight="1" x14ac:dyDescent="0.2">
      <c r="A174" s="13"/>
      <c r="B174" s="161" t="s">
        <v>23</v>
      </c>
      <c r="C174" s="162"/>
      <c r="D174" s="162"/>
      <c r="E174" s="162"/>
      <c r="F174" s="99">
        <f>$L$55</f>
        <v>59.72</v>
      </c>
      <c r="G174" s="100">
        <f ca="1">SUMIF($I$67:$J$78,B174,$K$67:$K$78)</f>
        <v>0</v>
      </c>
      <c r="H174" s="172">
        <f ca="1">F174*G174</f>
        <v>0</v>
      </c>
      <c r="I174" s="173"/>
      <c r="J174" s="30"/>
      <c r="K174" s="48">
        <f ca="1">SUM(G174:G183)</f>
        <v>9</v>
      </c>
      <c r="L174" s="49">
        <f ca="1">SUM(H171:H183)</f>
        <v>163.26</v>
      </c>
    </row>
    <row r="175" spans="1:14" ht="18" customHeight="1" x14ac:dyDescent="0.15">
      <c r="A175" s="13"/>
      <c r="B175" s="94"/>
      <c r="C175" s="95"/>
      <c r="D175" s="95"/>
      <c r="E175" s="95"/>
      <c r="F175" s="93"/>
      <c r="G175" s="101"/>
      <c r="H175" s="170"/>
      <c r="I175" s="171"/>
    </row>
    <row r="176" spans="1:14" ht="18" customHeight="1" x14ac:dyDescent="0.2">
      <c r="A176" s="13"/>
      <c r="B176" s="161" t="s">
        <v>59</v>
      </c>
      <c r="C176" s="162"/>
      <c r="D176" s="162"/>
      <c r="E176" s="162"/>
      <c r="F176" s="99">
        <f>$L$56</f>
        <v>36.18</v>
      </c>
      <c r="G176" s="100">
        <f ca="1">SUMIF($I$67:$J$78,B176,$K$67:$K$78)</f>
        <v>0</v>
      </c>
      <c r="H176" s="172">
        <f ca="1">F176*G176</f>
        <v>0</v>
      </c>
      <c r="I176" s="173"/>
      <c r="M176" s="31"/>
    </row>
    <row r="177" spans="1:14" ht="18" customHeight="1" x14ac:dyDescent="0.15">
      <c r="A177" s="13"/>
      <c r="B177" s="94"/>
      <c r="C177" s="95"/>
      <c r="D177" s="95"/>
      <c r="E177" s="95"/>
      <c r="F177" s="93"/>
      <c r="G177" s="101"/>
      <c r="H177" s="170"/>
      <c r="I177" s="171"/>
      <c r="J177" s="13"/>
      <c r="M177" s="13"/>
    </row>
    <row r="178" spans="1:14" ht="18" customHeight="1" x14ac:dyDescent="0.2">
      <c r="A178" s="13"/>
      <c r="B178" s="161" t="s">
        <v>57</v>
      </c>
      <c r="C178" s="162"/>
      <c r="D178" s="162"/>
      <c r="E178" s="162"/>
      <c r="F178" s="99">
        <f>$L$57</f>
        <v>18.14</v>
      </c>
      <c r="G178" s="100">
        <f ca="1">SUMIF($I$67:$J$78,B178,$K$67:$K$78)</f>
        <v>9</v>
      </c>
      <c r="H178" s="172">
        <f ca="1">F178*G178</f>
        <v>163.26</v>
      </c>
      <c r="I178" s="173"/>
      <c r="L178" s="13"/>
      <c r="M178" s="13"/>
    </row>
    <row r="179" spans="1:14" ht="18" customHeight="1" x14ac:dyDescent="0.15">
      <c r="A179" s="13"/>
      <c r="B179" s="94"/>
      <c r="C179" s="95"/>
      <c r="D179" s="95"/>
      <c r="E179" s="95"/>
      <c r="F179" s="93"/>
      <c r="G179" s="101"/>
      <c r="H179" s="170"/>
      <c r="I179" s="171"/>
      <c r="J179" s="174" t="str">
        <f ca="1">IF($K$174=$K$80,"","Reconciliation error please check Sum of Total Hours match Contracted Work Summary - Total Hours")</f>
        <v/>
      </c>
      <c r="K179" s="174"/>
      <c r="L179" s="13"/>
      <c r="M179" s="13"/>
    </row>
    <row r="180" spans="1:14" ht="18" customHeight="1" x14ac:dyDescent="0.2">
      <c r="A180" s="13"/>
      <c r="B180" s="163" t="s">
        <v>58</v>
      </c>
      <c r="C180" s="164"/>
      <c r="D180" s="164"/>
      <c r="E180" s="164"/>
      <c r="F180" s="99">
        <f>$L$58</f>
        <v>18.14</v>
      </c>
      <c r="G180" s="100">
        <f ca="1">SUMIF($I$67:$J$78,B180,$K$67:$K$78)</f>
        <v>0</v>
      </c>
      <c r="H180" s="172">
        <f ca="1">F180*G180</f>
        <v>0</v>
      </c>
      <c r="I180" s="173"/>
      <c r="J180" s="174"/>
      <c r="K180" s="174"/>
      <c r="L180" s="13"/>
      <c r="M180" s="13"/>
    </row>
    <row r="181" spans="1:14" ht="18" customHeight="1" x14ac:dyDescent="0.15">
      <c r="A181" s="13"/>
      <c r="B181" s="94"/>
      <c r="C181" s="95"/>
      <c r="D181" s="95"/>
      <c r="E181" s="95"/>
      <c r="F181" s="93"/>
      <c r="G181" s="101"/>
      <c r="H181" s="170"/>
      <c r="I181" s="171"/>
      <c r="J181" s="174"/>
      <c r="K181" s="174"/>
      <c r="L181" s="13"/>
      <c r="M181" s="13"/>
    </row>
    <row r="182" spans="1:14" ht="18" customHeight="1" x14ac:dyDescent="0.2">
      <c r="A182" s="13"/>
      <c r="B182" s="165" t="s">
        <v>37</v>
      </c>
      <c r="C182" s="166"/>
      <c r="D182" s="166"/>
      <c r="E182" s="166"/>
      <c r="F182" s="99">
        <f>$L$59</f>
        <v>13.18</v>
      </c>
      <c r="G182" s="100">
        <f ca="1">SUMIF($I$67:$J$78,B182,$K$67:$K$78)</f>
        <v>0</v>
      </c>
      <c r="H182" s="172">
        <f ca="1">F182*G182</f>
        <v>0</v>
      </c>
      <c r="I182" s="173"/>
      <c r="J182" s="174"/>
      <c r="K182" s="174"/>
      <c r="L182" s="13"/>
      <c r="M182" s="13"/>
    </row>
    <row r="183" spans="1:14" ht="18" customHeight="1" x14ac:dyDescent="0.2">
      <c r="A183" s="13"/>
      <c r="B183" s="96"/>
      <c r="C183" s="97"/>
      <c r="D183" s="97"/>
      <c r="E183" s="97"/>
      <c r="F183" s="98"/>
      <c r="G183" s="102"/>
      <c r="H183" s="175"/>
      <c r="I183" s="176"/>
      <c r="J183" s="174"/>
      <c r="K183" s="174"/>
      <c r="L183" s="13"/>
      <c r="M183" s="13"/>
    </row>
    <row r="184" spans="1:14" ht="20" x14ac:dyDescent="0.15">
      <c r="B184" s="91"/>
      <c r="C184" s="91"/>
      <c r="D184" s="91"/>
      <c r="E184" s="91"/>
      <c r="F184" s="91"/>
      <c r="G184" s="91"/>
      <c r="H184" s="91"/>
      <c r="I184" s="91"/>
      <c r="J184" s="9"/>
    </row>
    <row r="185" spans="1:14" ht="20.25" customHeight="1" x14ac:dyDescent="0.15">
      <c r="A185" s="13"/>
      <c r="B185" s="29"/>
      <c r="C185" s="29"/>
      <c r="D185" s="29"/>
      <c r="E185" s="29"/>
      <c r="F185" s="29"/>
      <c r="G185" s="29"/>
      <c r="H185" s="29"/>
      <c r="I185" s="29"/>
      <c r="J185" s="29"/>
      <c r="N185" s="13"/>
    </row>
    <row r="186" spans="1:14" ht="23" customHeight="1" x14ac:dyDescent="0.15">
      <c r="A186" s="31"/>
      <c r="B186" s="197" t="s">
        <v>69</v>
      </c>
      <c r="C186" s="198"/>
      <c r="D186" s="198"/>
      <c r="E186" s="199"/>
      <c r="F186" s="203" t="s">
        <v>70</v>
      </c>
      <c r="G186" s="203" t="s">
        <v>71</v>
      </c>
      <c r="H186" s="197" t="s">
        <v>63</v>
      </c>
      <c r="I186" s="199"/>
      <c r="J186" s="32"/>
      <c r="K186" s="195" t="s">
        <v>236</v>
      </c>
      <c r="L186" s="195"/>
      <c r="N186" s="31"/>
    </row>
    <row r="187" spans="1:14" ht="23" customHeight="1" x14ac:dyDescent="0.15">
      <c r="A187" s="31"/>
      <c r="B187" s="200"/>
      <c r="C187" s="201"/>
      <c r="D187" s="201"/>
      <c r="E187" s="202"/>
      <c r="F187" s="204"/>
      <c r="G187" s="204"/>
      <c r="H187" s="200"/>
      <c r="I187" s="202"/>
      <c r="J187" s="32"/>
      <c r="K187" s="196" t="str">
        <f>IF(ISBLANK($D$86),"",$D$86)</f>
        <v/>
      </c>
      <c r="L187" s="196"/>
      <c r="N187" s="31"/>
    </row>
    <row r="188" spans="1:14" ht="18" customHeight="1" x14ac:dyDescent="0.15">
      <c r="A188" s="13"/>
      <c r="B188" s="127"/>
      <c r="C188" s="91"/>
      <c r="D188" s="91"/>
      <c r="E188" s="91"/>
      <c r="F188" s="93"/>
      <c r="G188" s="91"/>
      <c r="H188" s="170"/>
      <c r="I188" s="171"/>
      <c r="J188" s="30"/>
      <c r="N188" s="13"/>
    </row>
    <row r="189" spans="1:14" ht="18" customHeight="1" x14ac:dyDescent="0.2">
      <c r="A189" s="13"/>
      <c r="B189" s="161" t="s">
        <v>76</v>
      </c>
      <c r="C189" s="162"/>
      <c r="D189" s="162"/>
      <c r="E189" s="162"/>
      <c r="F189" s="92"/>
      <c r="G189" s="100">
        <f>$L$86</f>
        <v>0</v>
      </c>
      <c r="H189" s="172">
        <f>$K$86</f>
        <v>0</v>
      </c>
      <c r="I189" s="173"/>
      <c r="J189" s="60"/>
      <c r="K189" s="211" t="s">
        <v>74</v>
      </c>
      <c r="L189" s="211" t="s">
        <v>75</v>
      </c>
      <c r="M189" s="106"/>
    </row>
    <row r="190" spans="1:14" ht="18" customHeight="1" x14ac:dyDescent="0.15">
      <c r="A190" s="13"/>
      <c r="B190" s="127"/>
      <c r="C190" s="91"/>
      <c r="D190" s="91"/>
      <c r="E190" s="91"/>
      <c r="F190" s="93"/>
      <c r="G190" s="91"/>
      <c r="H190" s="170"/>
      <c r="I190" s="171"/>
      <c r="J190" s="60"/>
      <c r="K190" s="211"/>
      <c r="L190" s="211"/>
      <c r="M190" s="106"/>
    </row>
    <row r="191" spans="1:14" ht="18" customHeight="1" x14ac:dyDescent="0.2">
      <c r="A191" s="13"/>
      <c r="B191" s="161" t="s">
        <v>23</v>
      </c>
      <c r="C191" s="162"/>
      <c r="D191" s="162"/>
      <c r="E191" s="162"/>
      <c r="F191" s="99">
        <f>$L$55</f>
        <v>59.72</v>
      </c>
      <c r="G191" s="100">
        <f ca="1">SUMIF($I$89:$J$100,B191,$K$89:$K$100)</f>
        <v>0</v>
      </c>
      <c r="H191" s="172">
        <f ca="1">F191*G191</f>
        <v>0</v>
      </c>
      <c r="I191" s="173"/>
      <c r="J191" s="30"/>
      <c r="K191" s="48">
        <f ca="1">SUM(G191:G200)</f>
        <v>0</v>
      </c>
      <c r="L191" s="49">
        <f ca="1">SUM(H188:H200)</f>
        <v>0</v>
      </c>
    </row>
    <row r="192" spans="1:14" ht="18" customHeight="1" x14ac:dyDescent="0.15">
      <c r="A192" s="13"/>
      <c r="B192" s="94"/>
      <c r="C192" s="95"/>
      <c r="D192" s="95"/>
      <c r="E192" s="95"/>
      <c r="F192" s="93"/>
      <c r="G192" s="101"/>
      <c r="H192" s="170"/>
      <c r="I192" s="171"/>
    </row>
    <row r="193" spans="1:15" ht="18" customHeight="1" x14ac:dyDescent="0.2">
      <c r="A193" s="13"/>
      <c r="B193" s="161" t="s">
        <v>59</v>
      </c>
      <c r="C193" s="162"/>
      <c r="D193" s="162"/>
      <c r="E193" s="162"/>
      <c r="F193" s="99">
        <f>$L$56</f>
        <v>36.18</v>
      </c>
      <c r="G193" s="100">
        <f ca="1">SUMIF($I$89:$J$100,B193,$K$89:$K$100)</f>
        <v>0</v>
      </c>
      <c r="H193" s="172">
        <f ca="1">F193*G193</f>
        <v>0</v>
      </c>
      <c r="I193" s="173"/>
      <c r="M193" s="31"/>
    </row>
    <row r="194" spans="1:15" ht="18" customHeight="1" x14ac:dyDescent="0.15">
      <c r="A194" s="13"/>
      <c r="B194" s="94"/>
      <c r="C194" s="95"/>
      <c r="D194" s="95"/>
      <c r="E194" s="95"/>
      <c r="F194" s="93"/>
      <c r="G194" s="101"/>
      <c r="H194" s="170"/>
      <c r="I194" s="171"/>
      <c r="J194" s="13"/>
      <c r="M194" s="13"/>
    </row>
    <row r="195" spans="1:15" ht="18" customHeight="1" x14ac:dyDescent="0.2">
      <c r="A195" s="13"/>
      <c r="B195" s="161" t="s">
        <v>57</v>
      </c>
      <c r="C195" s="162"/>
      <c r="D195" s="162"/>
      <c r="E195" s="162"/>
      <c r="F195" s="99">
        <f>$L$57</f>
        <v>18.14</v>
      </c>
      <c r="G195" s="100">
        <f ca="1">SUMIF($I$89:$J$100,B195,$K$89:$K$100)</f>
        <v>0</v>
      </c>
      <c r="H195" s="172">
        <f ca="1">F195*G195</f>
        <v>0</v>
      </c>
      <c r="I195" s="173"/>
      <c r="L195" s="13"/>
      <c r="M195" s="13"/>
    </row>
    <row r="196" spans="1:15" ht="18" customHeight="1" x14ac:dyDescent="0.15">
      <c r="A196" s="13"/>
      <c r="B196" s="94"/>
      <c r="C196" s="95"/>
      <c r="D196" s="95"/>
      <c r="E196" s="95"/>
      <c r="F196" s="93"/>
      <c r="G196" s="101"/>
      <c r="H196" s="170"/>
      <c r="I196" s="171"/>
      <c r="J196" s="174" t="str">
        <f ca="1">IF($K$191=$K$102,"","Reconciliation error please check Sum of Total Hours match Contracted Work Summary - Total Hours")</f>
        <v/>
      </c>
      <c r="K196" s="174"/>
      <c r="L196" s="13"/>
      <c r="M196" s="13"/>
    </row>
    <row r="197" spans="1:15" ht="18" customHeight="1" x14ac:dyDescent="0.2">
      <c r="A197" s="13"/>
      <c r="B197" s="163" t="s">
        <v>58</v>
      </c>
      <c r="C197" s="164"/>
      <c r="D197" s="164"/>
      <c r="E197" s="164"/>
      <c r="F197" s="99">
        <f>$L$58</f>
        <v>18.14</v>
      </c>
      <c r="G197" s="100">
        <f ca="1">SUMIF($I$89:$J$100,B197,$K$89:$K$100)</f>
        <v>0</v>
      </c>
      <c r="H197" s="172">
        <f ca="1">F197*G197</f>
        <v>0</v>
      </c>
      <c r="I197" s="173"/>
      <c r="J197" s="174"/>
      <c r="K197" s="174"/>
      <c r="L197" s="13"/>
      <c r="M197" s="13"/>
    </row>
    <row r="198" spans="1:15" ht="18" customHeight="1" x14ac:dyDescent="0.15">
      <c r="A198" s="13"/>
      <c r="B198" s="94"/>
      <c r="C198" s="95"/>
      <c r="D198" s="95"/>
      <c r="E198" s="95"/>
      <c r="F198" s="93"/>
      <c r="G198" s="101"/>
      <c r="H198" s="170"/>
      <c r="I198" s="171"/>
      <c r="J198" s="174"/>
      <c r="K198" s="174"/>
      <c r="L198" s="13"/>
      <c r="M198" s="13"/>
    </row>
    <row r="199" spans="1:15" ht="18" customHeight="1" x14ac:dyDescent="0.2">
      <c r="A199" s="13"/>
      <c r="B199" s="165" t="s">
        <v>37</v>
      </c>
      <c r="C199" s="166"/>
      <c r="D199" s="166"/>
      <c r="E199" s="166"/>
      <c r="F199" s="99">
        <f>$L$59</f>
        <v>13.18</v>
      </c>
      <c r="G199" s="100">
        <f ca="1">SUMIF($I$89:$J$100,B199,$K$89:$K$100)</f>
        <v>0</v>
      </c>
      <c r="H199" s="172">
        <f ca="1">F199*G199</f>
        <v>0</v>
      </c>
      <c r="I199" s="173"/>
      <c r="J199" s="174"/>
      <c r="K199" s="174"/>
      <c r="L199" s="13"/>
      <c r="M199" s="13"/>
    </row>
    <row r="200" spans="1:15" ht="18" customHeight="1" x14ac:dyDescent="0.2">
      <c r="A200" s="13"/>
      <c r="B200" s="96"/>
      <c r="C200" s="97"/>
      <c r="D200" s="97"/>
      <c r="E200" s="97"/>
      <c r="F200" s="98"/>
      <c r="G200" s="102"/>
      <c r="H200" s="175"/>
      <c r="I200" s="176"/>
      <c r="J200" s="174"/>
      <c r="K200" s="174"/>
      <c r="L200" s="13"/>
      <c r="M200" s="13"/>
    </row>
    <row r="201" spans="1:15" ht="9" customHeight="1" thickBot="1" x14ac:dyDescent="0.25">
      <c r="A201" s="13"/>
      <c r="B201" s="104"/>
      <c r="C201" s="104"/>
      <c r="D201" s="104"/>
      <c r="E201" s="104"/>
      <c r="F201" s="105"/>
      <c r="G201" s="101"/>
      <c r="H201" s="91"/>
      <c r="I201" s="91"/>
      <c r="J201" s="125"/>
      <c r="K201" s="125"/>
      <c r="L201" s="13"/>
      <c r="M201" s="13"/>
    </row>
    <row r="202" spans="1:15" s="80" customFormat="1" ht="28.5" customHeight="1" thickBot="1" x14ac:dyDescent="0.25">
      <c r="A202" s="73"/>
      <c r="B202" s="262" t="s">
        <v>15</v>
      </c>
      <c r="C202" s="264"/>
      <c r="D202" s="73"/>
      <c r="E202" s="73"/>
      <c r="F202" s="73"/>
      <c r="G202" s="73"/>
      <c r="H202" s="73"/>
      <c r="I202" s="73"/>
      <c r="J202" s="73"/>
      <c r="K202" s="73"/>
      <c r="L202" s="74"/>
      <c r="M202" s="73"/>
      <c r="N202" s="73"/>
    </row>
    <row r="203" spans="1:15" s="80" customFormat="1" ht="20" customHeight="1" thickBot="1" x14ac:dyDescent="0.25">
      <c r="A203" s="73"/>
      <c r="B203" s="177" t="s">
        <v>16</v>
      </c>
      <c r="C203" s="178"/>
      <c r="D203" s="178"/>
      <c r="E203" s="178"/>
      <c r="F203" s="178"/>
      <c r="G203" s="178"/>
      <c r="H203" s="178"/>
      <c r="I203" s="178"/>
      <c r="J203" s="178"/>
      <c r="K203" s="178"/>
      <c r="L203" s="179"/>
      <c r="M203" s="88" t="s">
        <v>44</v>
      </c>
      <c r="N203" s="73"/>
      <c r="O203" s="73"/>
    </row>
    <row r="204" spans="1:15" s="80" customFormat="1" ht="15" customHeight="1" thickBot="1" x14ac:dyDescent="0.25">
      <c r="A204" s="73"/>
      <c r="B204" s="73"/>
      <c r="C204" s="73"/>
      <c r="D204" s="73"/>
      <c r="E204" s="73"/>
      <c r="F204" s="73"/>
      <c r="G204" s="73"/>
      <c r="H204" s="73"/>
      <c r="I204" s="73"/>
      <c r="J204" s="73"/>
      <c r="K204" s="73"/>
      <c r="L204" s="74"/>
      <c r="M204" s="73"/>
      <c r="N204" s="73"/>
    </row>
    <row r="205" spans="1:15" s="80" customFormat="1" ht="18" x14ac:dyDescent="0.2">
      <c r="A205" s="73"/>
      <c r="B205" s="180" t="s">
        <v>257</v>
      </c>
      <c r="C205" s="181"/>
      <c r="D205" s="181"/>
      <c r="E205" s="181"/>
      <c r="F205" s="181"/>
      <c r="G205" s="181"/>
      <c r="H205" s="181"/>
      <c r="I205" s="181"/>
      <c r="J205" s="181"/>
      <c r="K205" s="181"/>
      <c r="L205" s="182"/>
      <c r="M205" s="205"/>
      <c r="N205" s="73"/>
    </row>
    <row r="206" spans="1:15" s="80" customFormat="1" ht="18" x14ac:dyDescent="0.2">
      <c r="A206" s="73"/>
      <c r="B206" s="183"/>
      <c r="C206" s="184"/>
      <c r="D206" s="184"/>
      <c r="E206" s="184"/>
      <c r="F206" s="184"/>
      <c r="G206" s="184"/>
      <c r="H206" s="184"/>
      <c r="I206" s="184"/>
      <c r="J206" s="184"/>
      <c r="K206" s="184"/>
      <c r="L206" s="185"/>
      <c r="M206" s="206"/>
      <c r="N206" s="73"/>
    </row>
    <row r="207" spans="1:15" s="80" customFormat="1" ht="19" thickBot="1" x14ac:dyDescent="0.25">
      <c r="A207" s="73"/>
      <c r="B207" s="186"/>
      <c r="C207" s="187"/>
      <c r="D207" s="187"/>
      <c r="E207" s="187"/>
      <c r="F207" s="187"/>
      <c r="G207" s="187"/>
      <c r="H207" s="187"/>
      <c r="I207" s="187"/>
      <c r="J207" s="187"/>
      <c r="K207" s="187"/>
      <c r="L207" s="188"/>
      <c r="M207" s="207"/>
      <c r="N207" s="73"/>
    </row>
    <row r="208" spans="1:15" ht="18" customHeight="1" thickBot="1" x14ac:dyDescent="0.2">
      <c r="B208" s="1"/>
    </row>
    <row r="209" spans="1:23" ht="14" x14ac:dyDescent="0.15">
      <c r="B209" s="189" t="s">
        <v>256</v>
      </c>
      <c r="C209" s="190"/>
      <c r="D209" s="190"/>
      <c r="E209" s="190"/>
      <c r="F209" s="190"/>
      <c r="G209" s="190"/>
      <c r="H209" s="190"/>
      <c r="I209" s="190"/>
      <c r="J209" s="190"/>
      <c r="K209" s="190"/>
      <c r="L209" s="190"/>
      <c r="M209" s="191"/>
      <c r="O209" s="13"/>
      <c r="P209" s="13"/>
      <c r="Q209" s="13"/>
      <c r="R209" s="13"/>
      <c r="S209" s="13"/>
      <c r="T209" s="13"/>
      <c r="U209" s="13"/>
      <c r="V209" s="13"/>
      <c r="W209" s="13"/>
    </row>
    <row r="210" spans="1:23" ht="14.25" customHeight="1" thickBot="1" x14ac:dyDescent="0.2">
      <c r="B210" s="192"/>
      <c r="C210" s="193"/>
      <c r="D210" s="193"/>
      <c r="E210" s="193"/>
      <c r="F210" s="193"/>
      <c r="G210" s="193"/>
      <c r="H210" s="193"/>
      <c r="I210" s="193"/>
      <c r="J210" s="193"/>
      <c r="K210" s="193"/>
      <c r="L210" s="193"/>
      <c r="M210" s="194"/>
      <c r="N210" s="13"/>
    </row>
    <row r="211" spans="1:23" ht="18" customHeight="1" thickBot="1" x14ac:dyDescent="0.25">
      <c r="A211" s="13"/>
      <c r="B211" s="104"/>
      <c r="C211" s="104"/>
      <c r="D211" s="104"/>
      <c r="E211" s="104"/>
      <c r="F211" s="105"/>
      <c r="G211" s="101"/>
      <c r="H211" s="91"/>
      <c r="I211" s="91"/>
      <c r="J211" s="125"/>
      <c r="K211" s="125"/>
      <c r="L211" s="13"/>
      <c r="M211" s="13"/>
    </row>
    <row r="212" spans="1:23" ht="18" customHeight="1" thickBot="1" x14ac:dyDescent="0.2">
      <c r="A212" s="13"/>
      <c r="B212" s="167" t="s">
        <v>237</v>
      </c>
      <c r="C212" s="168"/>
      <c r="D212" s="168"/>
      <c r="E212" s="168"/>
      <c r="F212" s="168"/>
      <c r="G212" s="168"/>
      <c r="H212" s="168"/>
      <c r="I212" s="168"/>
      <c r="J212" s="168"/>
      <c r="K212" s="168"/>
      <c r="L212" s="168"/>
      <c r="M212" s="169"/>
    </row>
    <row r="213" spans="1:23" ht="18" customHeight="1" x14ac:dyDescent="0.15">
      <c r="A213" s="13"/>
      <c r="B213" s="9"/>
      <c r="C213" s="9"/>
      <c r="D213" s="9"/>
      <c r="E213" s="9"/>
      <c r="F213" s="9"/>
      <c r="G213" s="9"/>
      <c r="H213" s="9"/>
      <c r="I213" s="9"/>
      <c r="J213" s="9"/>
      <c r="K213" s="9"/>
      <c r="L213" s="9"/>
      <c r="M213" s="9"/>
    </row>
    <row r="214" spans="1:23" ht="18" customHeight="1" x14ac:dyDescent="0.15">
      <c r="A214" s="13"/>
      <c r="B214" s="107" t="s">
        <v>21</v>
      </c>
      <c r="C214" s="471" t="str">
        <f>CONCATENATE(D15," ",D16)</f>
        <v>William Muter</v>
      </c>
      <c r="D214" s="471"/>
      <c r="E214" s="471"/>
      <c r="F214" s="471"/>
      <c r="G214" s="471"/>
      <c r="H214" s="471"/>
    </row>
    <row r="215" spans="1:23" ht="18" customHeight="1" x14ac:dyDescent="0.15">
      <c r="A215" s="13"/>
      <c r="B215" s="9"/>
      <c r="C215" s="9"/>
      <c r="D215" s="9"/>
      <c r="E215" s="9"/>
      <c r="F215" s="9"/>
      <c r="G215" s="9"/>
      <c r="H215" s="9"/>
      <c r="I215" s="9"/>
      <c r="J215" s="9"/>
      <c r="K215" s="9"/>
      <c r="L215" s="9"/>
      <c r="M215" s="9"/>
    </row>
    <row r="216" spans="1:23" ht="18" customHeight="1" x14ac:dyDescent="0.2">
      <c r="A216" s="13"/>
      <c r="B216" s="475" t="s">
        <v>248</v>
      </c>
      <c r="C216" s="475"/>
      <c r="D216" s="475"/>
      <c r="E216" s="474" t="str">
        <f>CONCATENATE(M143," , ", J143)</f>
        <v>CMP , SCI</v>
      </c>
      <c r="F216" s="474"/>
      <c r="G216" s="9"/>
      <c r="H216" s="141"/>
      <c r="I216" s="141"/>
      <c r="J216" s="141"/>
      <c r="K216" s="141"/>
      <c r="L216" s="141"/>
      <c r="M216" s="141"/>
      <c r="R216" s="109"/>
      <c r="S216" s="109"/>
      <c r="T216" s="109"/>
      <c r="U216" s="109"/>
      <c r="V216" s="109"/>
    </row>
    <row r="217" spans="1:23" ht="18" customHeight="1" x14ac:dyDescent="0.15">
      <c r="A217" s="13"/>
      <c r="B217" s="9"/>
      <c r="C217" s="9"/>
      <c r="D217" s="9"/>
      <c r="E217" s="9"/>
      <c r="F217" s="9"/>
      <c r="G217" s="9"/>
      <c r="H217" s="9"/>
      <c r="I217" s="9"/>
      <c r="J217" s="9"/>
      <c r="K217" s="9"/>
      <c r="L217" s="9"/>
      <c r="M217" s="9"/>
      <c r="R217" s="109"/>
      <c r="S217" s="109"/>
      <c r="T217" s="109"/>
      <c r="U217" s="109"/>
      <c r="V217" s="109"/>
    </row>
    <row r="218" spans="1:23" ht="18" customHeight="1" x14ac:dyDescent="0.15">
      <c r="A218" s="13"/>
      <c r="B218" s="277" t="s">
        <v>238</v>
      </c>
      <c r="C218" s="277"/>
      <c r="D218" s="277"/>
      <c r="E218" s="277"/>
      <c r="F218" s="476" t="s">
        <v>270</v>
      </c>
      <c r="G218" s="476"/>
      <c r="H218" s="476"/>
      <c r="I218" s="476"/>
      <c r="J218" s="476"/>
      <c r="K218" s="9"/>
      <c r="L218" s="9"/>
      <c r="M218" s="9"/>
    </row>
    <row r="219" spans="1:23" ht="18" customHeight="1" x14ac:dyDescent="0.2">
      <c r="A219" s="13"/>
      <c r="B219" s="104"/>
      <c r="C219" s="104"/>
      <c r="D219" s="104"/>
      <c r="E219" s="104"/>
      <c r="F219" s="105"/>
      <c r="G219" s="101"/>
      <c r="H219" s="91"/>
      <c r="I219" s="91"/>
      <c r="J219" s="125"/>
      <c r="K219" s="125"/>
      <c r="L219" s="13"/>
      <c r="M219" s="13"/>
    </row>
    <row r="220" spans="1:23" ht="18" customHeight="1" x14ac:dyDescent="0.15">
      <c r="A220" s="13"/>
      <c r="B220" s="277" t="s">
        <v>239</v>
      </c>
      <c r="C220" s="277"/>
      <c r="D220" s="277"/>
      <c r="E220" s="277"/>
      <c r="F220" s="9"/>
      <c r="G220" s="9"/>
      <c r="H220" s="9"/>
      <c r="I220" s="9"/>
      <c r="J220" s="9"/>
      <c r="K220" s="9"/>
      <c r="L220" s="9"/>
      <c r="M220" s="9"/>
    </row>
    <row r="221" spans="1:23" ht="18" customHeight="1" x14ac:dyDescent="0.15">
      <c r="A221" s="13"/>
      <c r="B221" s="300" t="s">
        <v>271</v>
      </c>
      <c r="C221" s="300"/>
      <c r="D221" s="300"/>
      <c r="E221" s="300"/>
      <c r="F221" s="300"/>
      <c r="G221" s="300"/>
      <c r="H221" s="9"/>
      <c r="I221" s="277" t="s">
        <v>243</v>
      </c>
      <c r="J221" s="277"/>
      <c r="K221" s="277"/>
      <c r="L221" s="303" t="s">
        <v>272</v>
      </c>
      <c r="M221" s="304"/>
    </row>
    <row r="222" spans="1:23" ht="18" customHeight="1" x14ac:dyDescent="0.15">
      <c r="A222" s="13"/>
      <c r="B222" s="300"/>
      <c r="C222" s="300"/>
      <c r="D222" s="300"/>
      <c r="E222" s="300"/>
      <c r="F222" s="300"/>
      <c r="G222" s="300"/>
      <c r="H222" s="9"/>
      <c r="I222" s="9"/>
      <c r="J222" s="9"/>
      <c r="K222" s="9"/>
      <c r="L222" s="9"/>
      <c r="M222" s="9"/>
    </row>
    <row r="223" spans="1:23" ht="18" customHeight="1" x14ac:dyDescent="0.15">
      <c r="A223" s="13"/>
      <c r="B223" s="300"/>
      <c r="C223" s="300"/>
      <c r="D223" s="300"/>
      <c r="E223" s="300"/>
      <c r="F223" s="300"/>
      <c r="G223" s="300"/>
      <c r="H223" s="9"/>
      <c r="I223" s="301" t="s">
        <v>241</v>
      </c>
      <c r="J223" s="301"/>
      <c r="K223" s="301"/>
      <c r="L223" s="302">
        <v>391352</v>
      </c>
      <c r="M223" s="302"/>
    </row>
    <row r="224" spans="1:23" ht="18" customHeight="1" x14ac:dyDescent="0.15">
      <c r="A224" s="13"/>
      <c r="B224" s="300"/>
      <c r="C224" s="300"/>
      <c r="D224" s="300"/>
      <c r="E224" s="300"/>
      <c r="F224" s="300"/>
      <c r="G224" s="300"/>
      <c r="H224" s="9"/>
      <c r="I224" s="301"/>
      <c r="J224" s="301"/>
      <c r="K224" s="301"/>
      <c r="L224" s="302"/>
      <c r="M224" s="302"/>
    </row>
    <row r="225" spans="1:14" ht="18" customHeight="1" x14ac:dyDescent="0.15">
      <c r="A225" s="13"/>
      <c r="B225" s="300"/>
      <c r="C225" s="300"/>
      <c r="D225" s="300"/>
      <c r="E225" s="300"/>
      <c r="F225" s="300"/>
      <c r="G225" s="300"/>
      <c r="H225" s="9"/>
      <c r="I225" s="9"/>
      <c r="J225" s="9"/>
      <c r="K225" s="9"/>
      <c r="L225" s="9"/>
      <c r="M225" s="9"/>
    </row>
    <row r="226" spans="1:14" ht="18" customHeight="1" x14ac:dyDescent="0.15">
      <c r="A226" s="13"/>
      <c r="B226" s="300"/>
      <c r="C226" s="300"/>
      <c r="D226" s="300"/>
      <c r="E226" s="300"/>
      <c r="F226" s="300"/>
      <c r="G226" s="300"/>
      <c r="H226" s="91"/>
      <c r="I226" s="305" t="s">
        <v>242</v>
      </c>
      <c r="J226" s="305"/>
      <c r="K226" s="305"/>
      <c r="L226" s="306"/>
      <c r="M226" s="306"/>
    </row>
    <row r="227" spans="1:14" ht="18" customHeight="1" x14ac:dyDescent="0.15">
      <c r="A227" s="13"/>
      <c r="B227" s="9"/>
      <c r="C227" s="9"/>
      <c r="D227" s="9"/>
      <c r="E227" s="9"/>
      <c r="F227" s="9"/>
      <c r="G227" s="9"/>
      <c r="H227" s="9"/>
      <c r="I227" s="9"/>
      <c r="J227" s="9"/>
      <c r="K227" s="9"/>
      <c r="L227" s="9"/>
      <c r="M227" s="9"/>
    </row>
    <row r="228" spans="1:14" ht="18" customHeight="1" x14ac:dyDescent="0.2">
      <c r="A228" s="13"/>
      <c r="B228" s="277" t="s">
        <v>240</v>
      </c>
      <c r="C228" s="277"/>
      <c r="D228" s="277"/>
      <c r="E228" s="277"/>
      <c r="F228" s="278" t="s">
        <v>273</v>
      </c>
      <c r="G228" s="278"/>
      <c r="H228" s="278"/>
      <c r="I228" s="278"/>
      <c r="J228" s="278"/>
      <c r="K228" s="278"/>
      <c r="L228" s="278"/>
      <c r="M228" s="278"/>
    </row>
    <row r="229" spans="1:14" ht="18" customHeight="1" x14ac:dyDescent="0.15">
      <c r="A229" s="13"/>
      <c r="B229" s="9"/>
      <c r="C229" s="9"/>
      <c r="D229" s="9"/>
      <c r="E229" s="9"/>
      <c r="F229" s="9"/>
      <c r="G229" s="9"/>
      <c r="H229" s="9"/>
      <c r="I229" s="9"/>
      <c r="J229" s="9"/>
      <c r="K229" s="9"/>
      <c r="L229" s="9"/>
      <c r="M229" s="9"/>
    </row>
    <row r="230" spans="1:14" ht="28.5" customHeight="1" x14ac:dyDescent="0.15">
      <c r="A230" s="13"/>
      <c r="B230" s="472" t="s">
        <v>244</v>
      </c>
      <c r="C230" s="472"/>
      <c r="D230" s="472"/>
      <c r="E230" s="472"/>
      <c r="F230" s="472"/>
      <c r="G230" s="472"/>
      <c r="H230" s="472"/>
      <c r="I230" s="472"/>
      <c r="J230" s="472"/>
      <c r="K230" s="472"/>
      <c r="L230" s="472"/>
      <c r="M230" s="472"/>
    </row>
    <row r="231" spans="1:14" ht="18" customHeight="1" thickBot="1" x14ac:dyDescent="0.2">
      <c r="A231" s="13"/>
      <c r="B231" s="9"/>
      <c r="C231" s="9"/>
      <c r="D231" s="9"/>
      <c r="E231" s="9"/>
      <c r="F231" s="9"/>
      <c r="G231" s="9"/>
      <c r="H231" s="9"/>
      <c r="I231" s="9"/>
      <c r="J231" s="9"/>
      <c r="K231" s="9"/>
      <c r="L231" s="9"/>
      <c r="M231" s="9"/>
    </row>
    <row r="232" spans="1:14" ht="21" thickBot="1" x14ac:dyDescent="0.2">
      <c r="B232" s="167" t="s">
        <v>247</v>
      </c>
      <c r="C232" s="168"/>
      <c r="D232" s="168"/>
      <c r="E232" s="168"/>
      <c r="F232" s="168"/>
      <c r="G232" s="168"/>
      <c r="H232" s="168"/>
      <c r="I232" s="168"/>
      <c r="J232" s="168"/>
      <c r="K232" s="168"/>
      <c r="L232" s="168"/>
      <c r="M232" s="169"/>
    </row>
    <row r="233" spans="1:14" x14ac:dyDescent="0.15">
      <c r="L233" s="13"/>
      <c r="M233" s="13"/>
      <c r="N233" s="13"/>
    </row>
    <row r="234" spans="1:14" ht="85.5" customHeight="1" x14ac:dyDescent="0.15">
      <c r="B234" s="473" t="s">
        <v>246</v>
      </c>
      <c r="C234" s="473"/>
      <c r="D234" s="473"/>
      <c r="E234" s="473"/>
      <c r="F234" s="473"/>
      <c r="G234" s="473"/>
      <c r="H234" s="473"/>
      <c r="I234" s="473"/>
      <c r="J234" s="473"/>
      <c r="K234" s="473"/>
      <c r="L234" s="473"/>
      <c r="M234" s="473"/>
      <c r="N234" s="13"/>
    </row>
    <row r="235" spans="1:14" ht="18" x14ac:dyDescent="0.15">
      <c r="B235" s="108"/>
      <c r="C235" s="108"/>
      <c r="D235" s="108"/>
      <c r="E235" s="108"/>
      <c r="F235" s="108"/>
      <c r="G235" s="108"/>
      <c r="H235" s="108"/>
      <c r="I235" s="108"/>
      <c r="J235" s="108"/>
      <c r="K235" s="108"/>
      <c r="L235" s="108"/>
      <c r="M235" s="108"/>
      <c r="N235" s="13"/>
    </row>
    <row r="236" spans="1:14" ht="10" customHeight="1" x14ac:dyDescent="0.15">
      <c r="B236" s="239" t="s">
        <v>0</v>
      </c>
      <c r="C236" s="239"/>
      <c r="D236" s="239"/>
      <c r="E236" s="239"/>
      <c r="F236" s="239"/>
      <c r="G236" s="239"/>
      <c r="H236" s="154"/>
      <c r="I236" s="155"/>
      <c r="J236" s="239" t="s">
        <v>2</v>
      </c>
      <c r="K236" s="239"/>
      <c r="L236" s="239"/>
      <c r="M236" s="239"/>
    </row>
    <row r="237" spans="1:14" ht="10" customHeight="1" x14ac:dyDescent="0.15">
      <c r="B237" s="239"/>
      <c r="C237" s="239"/>
      <c r="D237" s="239"/>
      <c r="E237" s="239"/>
      <c r="F237" s="239"/>
      <c r="G237" s="239"/>
      <c r="H237" s="154"/>
      <c r="I237" s="155"/>
      <c r="J237" s="239"/>
      <c r="K237" s="239"/>
      <c r="L237" s="239"/>
      <c r="M237" s="239"/>
    </row>
    <row r="238" spans="1:14" ht="10" customHeight="1" x14ac:dyDescent="0.15">
      <c r="B238" s="239"/>
      <c r="C238" s="239"/>
      <c r="D238" s="239"/>
      <c r="E238" s="239"/>
      <c r="F238" s="239"/>
      <c r="G238" s="239"/>
      <c r="H238" s="154"/>
      <c r="I238" s="155"/>
      <c r="J238" s="239"/>
      <c r="K238" s="239"/>
      <c r="L238" s="239"/>
      <c r="M238" s="239"/>
    </row>
    <row r="239" spans="1:14" x14ac:dyDescent="0.15">
      <c r="B239" s="156"/>
      <c r="C239" s="155"/>
      <c r="D239" s="155"/>
      <c r="E239" s="155"/>
      <c r="F239" s="155"/>
      <c r="G239" s="155"/>
      <c r="H239" s="155"/>
      <c r="I239" s="155"/>
      <c r="J239" s="155"/>
      <c r="K239" s="155"/>
      <c r="L239" s="155"/>
      <c r="M239" s="155"/>
    </row>
    <row r="240" spans="1:14" ht="10" customHeight="1" x14ac:dyDescent="0.15">
      <c r="B240" s="239" t="s">
        <v>1</v>
      </c>
      <c r="C240" s="239"/>
      <c r="D240" s="239"/>
      <c r="E240" s="239"/>
      <c r="F240" s="239"/>
      <c r="G240" s="239"/>
      <c r="H240" s="154"/>
      <c r="I240" s="155"/>
      <c r="J240" s="239" t="s">
        <v>2</v>
      </c>
      <c r="K240" s="239"/>
      <c r="L240" s="239"/>
      <c r="M240" s="239"/>
    </row>
    <row r="241" spans="1:14" ht="10" customHeight="1" x14ac:dyDescent="0.15">
      <c r="B241" s="239"/>
      <c r="C241" s="239"/>
      <c r="D241" s="239"/>
      <c r="E241" s="239"/>
      <c r="F241" s="239"/>
      <c r="G241" s="239"/>
      <c r="H241" s="154"/>
      <c r="I241" s="155"/>
      <c r="J241" s="239"/>
      <c r="K241" s="239"/>
      <c r="L241" s="239"/>
      <c r="M241" s="239"/>
    </row>
    <row r="242" spans="1:14" ht="10" customHeight="1" x14ac:dyDescent="0.15">
      <c r="B242" s="239"/>
      <c r="C242" s="239"/>
      <c r="D242" s="239"/>
      <c r="E242" s="239"/>
      <c r="F242" s="239"/>
      <c r="G242" s="239"/>
      <c r="H242" s="154"/>
      <c r="I242" s="155"/>
      <c r="J242" s="239"/>
      <c r="K242" s="239"/>
      <c r="L242" s="239"/>
      <c r="M242" s="239"/>
    </row>
    <row r="243" spans="1:14" x14ac:dyDescent="0.15">
      <c r="B243" s="64"/>
      <c r="C243" s="63"/>
      <c r="D243" s="63"/>
      <c r="E243" s="63"/>
      <c r="F243" s="63"/>
      <c r="G243" s="63"/>
      <c r="H243" s="63"/>
      <c r="I243" s="63"/>
      <c r="J243" s="63"/>
      <c r="K243" s="63"/>
      <c r="L243" s="63"/>
    </row>
    <row r="244" spans="1:14" ht="14" x14ac:dyDescent="0.15">
      <c r="B244" s="240" t="s">
        <v>21</v>
      </c>
      <c r="C244" s="241"/>
      <c r="D244" s="242"/>
      <c r="E244" s="65"/>
      <c r="F244" s="240" t="s">
        <v>41</v>
      </c>
      <c r="G244" s="241" t="str">
        <f>IF(ISBLANK($I$52),"",$I$52)</f>
        <v>SCI</v>
      </c>
      <c r="H244" s="242"/>
      <c r="I244" s="63"/>
      <c r="J244" s="197" t="s">
        <v>17</v>
      </c>
      <c r="K244" s="198"/>
      <c r="L244" s="470" t="str">
        <f>IF(ISBLANK($L$52),"",$L$52)</f>
        <v>CMP</v>
      </c>
      <c r="M244" s="470"/>
    </row>
    <row r="245" spans="1:14" ht="14" x14ac:dyDescent="0.15">
      <c r="B245" s="240"/>
      <c r="C245" s="243"/>
      <c r="D245" s="244"/>
      <c r="E245" s="65"/>
      <c r="F245" s="240"/>
      <c r="G245" s="243"/>
      <c r="H245" s="244"/>
      <c r="I245" s="63"/>
      <c r="J245" s="200"/>
      <c r="K245" s="201"/>
      <c r="L245" s="470"/>
      <c r="M245" s="470"/>
    </row>
    <row r="246" spans="1:14" ht="18" x14ac:dyDescent="0.15">
      <c r="B246" s="115"/>
      <c r="C246" s="158"/>
      <c r="D246" s="158"/>
      <c r="E246" s="65"/>
      <c r="F246" s="116"/>
      <c r="G246" s="158"/>
      <c r="H246" s="158"/>
      <c r="I246" s="63"/>
      <c r="J246" s="157"/>
      <c r="K246" s="157"/>
      <c r="L246" s="159"/>
      <c r="M246" s="160"/>
    </row>
    <row r="247" spans="1:14" ht="10" customHeight="1" x14ac:dyDescent="0.15">
      <c r="B247" s="231" t="s">
        <v>222</v>
      </c>
      <c r="C247" s="232"/>
      <c r="D247" s="232"/>
      <c r="E247" s="232"/>
      <c r="F247" s="232"/>
      <c r="G247" s="232"/>
      <c r="H247" s="232"/>
      <c r="I247" s="232"/>
      <c r="J247" s="232"/>
      <c r="K247" s="232"/>
      <c r="L247" s="232"/>
      <c r="M247" s="233"/>
    </row>
    <row r="248" spans="1:14" ht="10" customHeight="1" x14ac:dyDescent="0.15">
      <c r="B248" s="234"/>
      <c r="C248" s="235"/>
      <c r="D248" s="235"/>
      <c r="E248" s="235"/>
      <c r="F248" s="235"/>
      <c r="G248" s="235"/>
      <c r="H248" s="235"/>
      <c r="I248" s="235"/>
      <c r="J248" s="235"/>
      <c r="K248" s="235"/>
      <c r="L248" s="235"/>
      <c r="M248" s="236"/>
    </row>
    <row r="249" spans="1:14" ht="17" thickBot="1" x14ac:dyDescent="0.2"/>
    <row r="250" spans="1:14" ht="20" customHeight="1" thickBot="1" x14ac:dyDescent="0.2">
      <c r="B250" s="228" t="s">
        <v>28</v>
      </c>
      <c r="C250" s="229"/>
      <c r="D250" s="229"/>
      <c r="E250" s="229"/>
      <c r="F250" s="229"/>
      <c r="G250" s="229"/>
      <c r="H250" s="229"/>
      <c r="I250" s="229"/>
      <c r="J250" s="229"/>
      <c r="K250" s="229"/>
      <c r="L250" s="229"/>
      <c r="M250" s="230"/>
    </row>
    <row r="251" spans="1:14" ht="17" thickBot="1" x14ac:dyDescent="0.2">
      <c r="E251" s="124"/>
      <c r="F251" s="124"/>
      <c r="G251" s="124"/>
      <c r="H251" s="124"/>
      <c r="I251" s="124"/>
      <c r="J251" s="124"/>
    </row>
    <row r="252" spans="1:14" ht="21" customHeight="1" thickBot="1" x14ac:dyDescent="0.25">
      <c r="A252" s="322" t="s">
        <v>24</v>
      </c>
      <c r="B252" s="465"/>
      <c r="C252" s="465"/>
      <c r="D252" s="465"/>
      <c r="E252" s="465"/>
      <c r="F252" s="465"/>
      <c r="G252" s="465"/>
      <c r="H252" s="465"/>
      <c r="I252" s="465"/>
      <c r="J252" s="465"/>
      <c r="K252" s="465"/>
      <c r="L252" s="465"/>
      <c r="M252" s="465"/>
      <c r="N252" s="466"/>
    </row>
    <row r="253" spans="1:14" ht="17" thickBot="1" x14ac:dyDescent="0.2">
      <c r="E253" s="124"/>
      <c r="F253" s="124"/>
      <c r="G253" s="124"/>
      <c r="H253" s="124"/>
      <c r="I253" s="124"/>
      <c r="J253" s="124"/>
    </row>
    <row r="254" spans="1:14" ht="26.25" customHeight="1" thickBot="1" x14ac:dyDescent="0.25">
      <c r="B254" s="142"/>
      <c r="C254" s="467" t="s">
        <v>252</v>
      </c>
      <c r="D254" s="468"/>
      <c r="E254" s="468"/>
      <c r="F254" s="468"/>
      <c r="G254" s="468"/>
      <c r="H254" s="468"/>
      <c r="I254" s="468"/>
      <c r="J254" s="468"/>
      <c r="K254" s="469"/>
      <c r="L254" s="143"/>
      <c r="M254" s="143"/>
    </row>
    <row r="255" spans="1:14" ht="11.25" customHeight="1" thickBot="1" x14ac:dyDescent="0.2">
      <c r="B255" s="1"/>
      <c r="C255" s="112"/>
      <c r="D255" s="143"/>
      <c r="E255" s="143"/>
      <c r="F255" s="143"/>
      <c r="G255" s="143"/>
      <c r="H255" s="143"/>
      <c r="I255" s="143"/>
      <c r="J255" s="143"/>
      <c r="K255" s="143"/>
      <c r="L255" s="143"/>
      <c r="M255" s="143"/>
    </row>
    <row r="256" spans="1:14" ht="26.25" customHeight="1" thickBot="1" x14ac:dyDescent="0.25">
      <c r="B256" s="140"/>
      <c r="C256" s="113" t="s">
        <v>253</v>
      </c>
      <c r="D256" s="144"/>
      <c r="E256" s="144"/>
      <c r="F256" s="144"/>
      <c r="G256" s="114"/>
      <c r="H256" s="145" t="s">
        <v>254</v>
      </c>
      <c r="I256" s="144"/>
      <c r="J256" s="144"/>
      <c r="K256" s="146"/>
      <c r="L256" s="143"/>
      <c r="M256" s="143"/>
    </row>
    <row r="257" spans="2:13" ht="11.25" customHeight="1" thickBot="1" x14ac:dyDescent="0.2">
      <c r="B257" s="1"/>
      <c r="C257" s="112"/>
      <c r="D257" s="143"/>
      <c r="E257" s="143"/>
      <c r="F257" s="143"/>
      <c r="G257" s="112"/>
      <c r="H257" s="143"/>
      <c r="I257" s="143"/>
      <c r="J257" s="143"/>
      <c r="K257" s="143"/>
      <c r="L257" s="143"/>
      <c r="M257" s="143"/>
    </row>
    <row r="258" spans="2:13" ht="16.5" customHeight="1" x14ac:dyDescent="0.2">
      <c r="B258" s="430" t="s">
        <v>263</v>
      </c>
      <c r="C258" s="431"/>
      <c r="D258" s="431"/>
      <c r="E258" s="431"/>
      <c r="F258" s="431"/>
      <c r="G258" s="431"/>
      <c r="H258" s="431"/>
      <c r="I258" s="431"/>
      <c r="J258" s="431"/>
      <c r="K258" s="432"/>
      <c r="L258" s="147"/>
      <c r="M258" s="147"/>
    </row>
    <row r="259" spans="2:13" ht="16.5" customHeight="1" x14ac:dyDescent="0.2">
      <c r="B259" s="433"/>
      <c r="C259" s="434"/>
      <c r="D259" s="434"/>
      <c r="E259" s="434"/>
      <c r="F259" s="434"/>
      <c r="G259" s="434"/>
      <c r="H259" s="434"/>
      <c r="I259" s="434"/>
      <c r="J259" s="434"/>
      <c r="K259" s="435"/>
      <c r="L259" s="147"/>
      <c r="M259" s="147"/>
    </row>
    <row r="260" spans="2:13" ht="16.5" customHeight="1" x14ac:dyDescent="0.2">
      <c r="B260" s="433"/>
      <c r="C260" s="434"/>
      <c r="D260" s="434"/>
      <c r="E260" s="434"/>
      <c r="F260" s="434"/>
      <c r="G260" s="434"/>
      <c r="H260" s="434"/>
      <c r="I260" s="434"/>
      <c r="J260" s="434"/>
      <c r="K260" s="435"/>
      <c r="L260" s="147"/>
      <c r="M260" s="147"/>
    </row>
    <row r="261" spans="2:13" ht="16.5" customHeight="1" thickBot="1" x14ac:dyDescent="0.25">
      <c r="B261" s="436"/>
      <c r="C261" s="437"/>
      <c r="D261" s="437"/>
      <c r="E261" s="437"/>
      <c r="F261" s="437"/>
      <c r="G261" s="437"/>
      <c r="H261" s="437"/>
      <c r="I261" s="437"/>
      <c r="J261" s="437"/>
      <c r="K261" s="438"/>
      <c r="L261" s="147"/>
      <c r="M261" s="147"/>
    </row>
    <row r="262" spans="2:13" ht="11.25" customHeight="1" thickBot="1" x14ac:dyDescent="0.2">
      <c r="B262" s="1"/>
      <c r="C262" s="112"/>
      <c r="D262" s="143"/>
      <c r="E262" s="143"/>
      <c r="F262" s="143"/>
      <c r="G262" s="112"/>
      <c r="H262" s="143"/>
      <c r="I262" s="143"/>
      <c r="J262" s="143"/>
      <c r="K262" s="143"/>
      <c r="L262" s="143"/>
      <c r="M262" s="143"/>
    </row>
    <row r="263" spans="2:13" ht="16.5" customHeight="1" x14ac:dyDescent="0.15">
      <c r="B263" s="424" t="s">
        <v>27</v>
      </c>
      <c r="C263" s="425"/>
      <c r="D263" s="425"/>
      <c r="E263" s="425"/>
      <c r="F263" s="425"/>
      <c r="G263" s="425"/>
      <c r="H263" s="425"/>
      <c r="I263" s="425"/>
      <c r="J263" s="425"/>
      <c r="K263" s="426"/>
      <c r="L263" s="143"/>
      <c r="M263" s="143"/>
    </row>
    <row r="264" spans="2:13" ht="16.5" customHeight="1" thickBot="1" x14ac:dyDescent="0.2">
      <c r="B264" s="427"/>
      <c r="C264" s="428"/>
      <c r="D264" s="428"/>
      <c r="E264" s="428"/>
      <c r="F264" s="428"/>
      <c r="G264" s="428"/>
      <c r="H264" s="428"/>
      <c r="I264" s="428"/>
      <c r="J264" s="428"/>
      <c r="K264" s="429"/>
      <c r="L264" s="143"/>
      <c r="M264" s="143"/>
    </row>
    <row r="265" spans="2:13" ht="11.25" customHeight="1" thickBot="1" x14ac:dyDescent="0.2">
      <c r="B265" s="111"/>
      <c r="C265" s="111"/>
      <c r="D265" s="111"/>
      <c r="E265" s="111"/>
      <c r="F265" s="111"/>
      <c r="G265" s="111"/>
      <c r="H265" s="111"/>
      <c r="I265" s="111"/>
      <c r="J265" s="111"/>
      <c r="K265" s="111"/>
      <c r="L265" s="143"/>
      <c r="M265" s="143"/>
    </row>
    <row r="266" spans="2:13" ht="16.5" customHeight="1" x14ac:dyDescent="0.15">
      <c r="B266" s="424" t="s">
        <v>251</v>
      </c>
      <c r="C266" s="425"/>
      <c r="D266" s="425"/>
      <c r="E266" s="425"/>
      <c r="F266" s="425"/>
      <c r="G266" s="425"/>
      <c r="H266" s="425"/>
      <c r="I266" s="425"/>
      <c r="J266" s="425"/>
      <c r="K266" s="426"/>
      <c r="L266" s="143"/>
      <c r="M266" s="143"/>
    </row>
    <row r="267" spans="2:13" ht="16.5" customHeight="1" thickBot="1" x14ac:dyDescent="0.2">
      <c r="B267" s="427"/>
      <c r="C267" s="428"/>
      <c r="D267" s="428"/>
      <c r="E267" s="428"/>
      <c r="F267" s="428"/>
      <c r="G267" s="428"/>
      <c r="H267" s="428"/>
      <c r="I267" s="428"/>
      <c r="J267" s="428"/>
      <c r="K267" s="429"/>
      <c r="L267" s="143"/>
      <c r="M267" s="143"/>
    </row>
    <row r="268" spans="2:13" ht="11.25" customHeight="1" thickBot="1" x14ac:dyDescent="0.2">
      <c r="B268" s="111"/>
      <c r="C268" s="111"/>
      <c r="D268" s="111"/>
      <c r="E268" s="111"/>
      <c r="F268" s="111"/>
      <c r="G268" s="111"/>
      <c r="H268" s="111"/>
      <c r="I268" s="111"/>
      <c r="J268" s="111"/>
      <c r="K268" s="111"/>
      <c r="L268" s="143"/>
      <c r="M268" s="143"/>
    </row>
    <row r="269" spans="2:13" ht="24.75" customHeight="1" thickBot="1" x14ac:dyDescent="0.2">
      <c r="B269" s="14" t="s">
        <v>2</v>
      </c>
      <c r="C269" s="259"/>
      <c r="D269" s="260"/>
      <c r="E269" s="261"/>
      <c r="F269" s="111"/>
      <c r="G269" s="111"/>
      <c r="H269" s="111"/>
      <c r="I269" s="111"/>
      <c r="J269" s="111"/>
      <c r="K269" s="111"/>
      <c r="L269" s="143"/>
      <c r="M269" s="143"/>
    </row>
    <row r="270" spans="2:13" ht="14.25" customHeight="1" x14ac:dyDescent="0.15">
      <c r="E270" s="124"/>
      <c r="F270" s="124"/>
      <c r="G270" s="124"/>
      <c r="H270" s="124"/>
      <c r="I270" s="124"/>
      <c r="J270" s="124"/>
    </row>
  </sheetData>
  <sheetProtection algorithmName="SHA-512" hashValue="PPDHCknjD0EhXzvqt9SjAoYsAb544pGl7sSsFjlZUdxrgmlWvm0Rzgoi6JtxbJpzm5SGit+1jXupbP/fgr+EQg==" saltValue="25vNFmLDkeLzg9Rt6jsgmQ==" spinCount="100000" sheet="1" objects="1" scenarios="1" selectLockedCells="1"/>
  <mergeCells count="327">
    <mergeCell ref="B258:K261"/>
    <mergeCell ref="F244:F245"/>
    <mergeCell ref="G244:H245"/>
    <mergeCell ref="C269:E269"/>
    <mergeCell ref="B263:K264"/>
    <mergeCell ref="B266:K267"/>
    <mergeCell ref="B121:C121"/>
    <mergeCell ref="D121:F121"/>
    <mergeCell ref="B132:K133"/>
    <mergeCell ref="A252:N252"/>
    <mergeCell ref="C254:K254"/>
    <mergeCell ref="J244:K245"/>
    <mergeCell ref="L244:M245"/>
    <mergeCell ref="C214:H214"/>
    <mergeCell ref="B230:M230"/>
    <mergeCell ref="B234:M234"/>
    <mergeCell ref="E216:F216"/>
    <mergeCell ref="B216:D216"/>
    <mergeCell ref="B218:E218"/>
    <mergeCell ref="F218:J218"/>
    <mergeCell ref="B236:G238"/>
    <mergeCell ref="J236:M238"/>
    <mergeCell ref="B191:E191"/>
    <mergeCell ref="H191:I191"/>
    <mergeCell ref="M28:N28"/>
    <mergeCell ref="I28:L28"/>
    <mergeCell ref="I29:L29"/>
    <mergeCell ref="B67:D67"/>
    <mergeCell ref="E67:H67"/>
    <mergeCell ref="D56:F56"/>
    <mergeCell ref="B58:C58"/>
    <mergeCell ref="B47:M47"/>
    <mergeCell ref="A50:N50"/>
    <mergeCell ref="B52:C52"/>
    <mergeCell ref="D52:F52"/>
    <mergeCell ref="C54:F54"/>
    <mergeCell ref="H54:J54"/>
    <mergeCell ref="H55:K55"/>
    <mergeCell ref="H56:K56"/>
    <mergeCell ref="E48:J48"/>
    <mergeCell ref="H59:K59"/>
    <mergeCell ref="H58:K58"/>
    <mergeCell ref="D58:E58"/>
    <mergeCell ref="D59:E59"/>
    <mergeCell ref="D57:F57"/>
    <mergeCell ref="B45:M46"/>
    <mergeCell ref="B69:D69"/>
    <mergeCell ref="M69:N69"/>
    <mergeCell ref="B70:D70"/>
    <mergeCell ref="E70:H70"/>
    <mergeCell ref="I70:J70"/>
    <mergeCell ref="M70:N70"/>
    <mergeCell ref="M75:N75"/>
    <mergeCell ref="J181:K183"/>
    <mergeCell ref="H182:I182"/>
    <mergeCell ref="E76:H76"/>
    <mergeCell ref="M76:N76"/>
    <mergeCell ref="B73:D73"/>
    <mergeCell ref="E73:H73"/>
    <mergeCell ref="I73:J73"/>
    <mergeCell ref="M73:N73"/>
    <mergeCell ref="B74:D74"/>
    <mergeCell ref="E74:H74"/>
    <mergeCell ref="I74:J74"/>
    <mergeCell ref="M74:N74"/>
    <mergeCell ref="B76:D76"/>
    <mergeCell ref="I92:J92"/>
    <mergeCell ref="M92:N92"/>
    <mergeCell ref="B90:D90"/>
    <mergeCell ref="E90:H90"/>
    <mergeCell ref="B68:D68"/>
    <mergeCell ref="E68:H68"/>
    <mergeCell ref="I68:J68"/>
    <mergeCell ref="M68:N68"/>
    <mergeCell ref="A61:N61"/>
    <mergeCell ref="B66:D66"/>
    <mergeCell ref="E66:H66"/>
    <mergeCell ref="I66:J66"/>
    <mergeCell ref="M66:N66"/>
    <mergeCell ref="I67:J67"/>
    <mergeCell ref="M67:N67"/>
    <mergeCell ref="B64:C64"/>
    <mergeCell ref="D64:E64"/>
    <mergeCell ref="H64:J64"/>
    <mergeCell ref="B18:C18"/>
    <mergeCell ref="D18:F18"/>
    <mergeCell ref="A35:N35"/>
    <mergeCell ref="B37:M40"/>
    <mergeCell ref="B41:H43"/>
    <mergeCell ref="J41:M43"/>
    <mergeCell ref="B32:K33"/>
    <mergeCell ref="B172:E172"/>
    <mergeCell ref="B129:K130"/>
    <mergeCell ref="B123:K127"/>
    <mergeCell ref="B71:D71"/>
    <mergeCell ref="E71:H71"/>
    <mergeCell ref="I71:J71"/>
    <mergeCell ref="B75:D75"/>
    <mergeCell ref="E75:H75"/>
    <mergeCell ref="I75:J75"/>
    <mergeCell ref="B79:D79"/>
    <mergeCell ref="E79:H79"/>
    <mergeCell ref="I79:J79"/>
    <mergeCell ref="B114:B115"/>
    <mergeCell ref="C114:D115"/>
    <mergeCell ref="H114:H115"/>
    <mergeCell ref="E69:H69"/>
    <mergeCell ref="I69:J69"/>
    <mergeCell ref="A7:N7"/>
    <mergeCell ref="B9:M9"/>
    <mergeCell ref="A11:N11"/>
    <mergeCell ref="E13:F13"/>
    <mergeCell ref="G13:I13"/>
    <mergeCell ref="B15:C15"/>
    <mergeCell ref="D15:F15"/>
    <mergeCell ref="H15:I15"/>
    <mergeCell ref="B31:F31"/>
    <mergeCell ref="B20:C20"/>
    <mergeCell ref="D20:G20"/>
    <mergeCell ref="B21:D21"/>
    <mergeCell ref="E21:G21"/>
    <mergeCell ref="B28:F28"/>
    <mergeCell ref="B29:F29"/>
    <mergeCell ref="B24:D24"/>
    <mergeCell ref="B25:D25"/>
    <mergeCell ref="E24:K24"/>
    <mergeCell ref="E25:K25"/>
    <mergeCell ref="B16:C16"/>
    <mergeCell ref="D16:F16"/>
    <mergeCell ref="H16:K18"/>
    <mergeCell ref="B17:D17"/>
    <mergeCell ref="E17:F17"/>
    <mergeCell ref="I90:J90"/>
    <mergeCell ref="B93:D93"/>
    <mergeCell ref="I114:K115"/>
    <mergeCell ref="A117:N117"/>
    <mergeCell ref="M71:N71"/>
    <mergeCell ref="B72:D72"/>
    <mergeCell ref="E72:H72"/>
    <mergeCell ref="I72:J72"/>
    <mergeCell ref="M72:N72"/>
    <mergeCell ref="M80:N80"/>
    <mergeCell ref="B77:D77"/>
    <mergeCell ref="E77:H77"/>
    <mergeCell ref="I77:J77"/>
    <mergeCell ref="M77:N77"/>
    <mergeCell ref="B78:D78"/>
    <mergeCell ref="E78:H78"/>
    <mergeCell ref="I78:J78"/>
    <mergeCell ref="M78:N78"/>
    <mergeCell ref="H80:J80"/>
    <mergeCell ref="I76:J76"/>
    <mergeCell ref="A83:N83"/>
    <mergeCell ref="B86:C86"/>
    <mergeCell ref="D86:E86"/>
    <mergeCell ref="H86:J86"/>
    <mergeCell ref="B88:D88"/>
    <mergeCell ref="E88:H88"/>
    <mergeCell ref="I88:J88"/>
    <mergeCell ref="M88:N88"/>
    <mergeCell ref="B89:D89"/>
    <mergeCell ref="E89:H89"/>
    <mergeCell ref="I89:J89"/>
    <mergeCell ref="M89:N89"/>
    <mergeCell ref="K189:K190"/>
    <mergeCell ref="L189:L190"/>
    <mergeCell ref="H189:I189"/>
    <mergeCell ref="H190:I190"/>
    <mergeCell ref="B111:K112"/>
    <mergeCell ref="B144:D144"/>
    <mergeCell ref="E144:F144"/>
    <mergeCell ref="E137:J137"/>
    <mergeCell ref="B107:F109"/>
    <mergeCell ref="H107:K109"/>
    <mergeCell ref="E93:H93"/>
    <mergeCell ref="I93:J93"/>
    <mergeCell ref="M93:N93"/>
    <mergeCell ref="B94:D94"/>
    <mergeCell ref="E94:H94"/>
    <mergeCell ref="I94:J94"/>
    <mergeCell ref="B221:G226"/>
    <mergeCell ref="B220:E220"/>
    <mergeCell ref="I223:K224"/>
    <mergeCell ref="L223:M224"/>
    <mergeCell ref="L221:M221"/>
    <mergeCell ref="I221:K221"/>
    <mergeCell ref="I226:K226"/>
    <mergeCell ref="L226:M226"/>
    <mergeCell ref="B193:E193"/>
    <mergeCell ref="H193:I193"/>
    <mergeCell ref="B202:C202"/>
    <mergeCell ref="B228:E228"/>
    <mergeCell ref="F228:M228"/>
    <mergeCell ref="H57:K57"/>
    <mergeCell ref="B158:C158"/>
    <mergeCell ref="D158:G158"/>
    <mergeCell ref="B150:C150"/>
    <mergeCell ref="D150:F150"/>
    <mergeCell ref="B151:C151"/>
    <mergeCell ref="D151:F151"/>
    <mergeCell ref="I151:M153"/>
    <mergeCell ref="B152:D152"/>
    <mergeCell ref="E152:F152"/>
    <mergeCell ref="B153:C153"/>
    <mergeCell ref="D153:F153"/>
    <mergeCell ref="C148:E148"/>
    <mergeCell ref="I148:J148"/>
    <mergeCell ref="M90:N90"/>
    <mergeCell ref="K148:M148"/>
    <mergeCell ref="B91:D91"/>
    <mergeCell ref="E91:H91"/>
    <mergeCell ref="I91:J91"/>
    <mergeCell ref="M91:N91"/>
    <mergeCell ref="B92:D92"/>
    <mergeCell ref="E92:H92"/>
    <mergeCell ref="M94:N94"/>
    <mergeCell ref="B95:D95"/>
    <mergeCell ref="E95:H95"/>
    <mergeCell ref="I95:J95"/>
    <mergeCell ref="M95:N95"/>
    <mergeCell ref="B96:D96"/>
    <mergeCell ref="E96:H96"/>
    <mergeCell ref="I96:J96"/>
    <mergeCell ref="M96:N96"/>
    <mergeCell ref="B97:D97"/>
    <mergeCell ref="E97:H97"/>
    <mergeCell ref="I97:J97"/>
    <mergeCell ref="M97:N97"/>
    <mergeCell ref="B98:D98"/>
    <mergeCell ref="E98:H98"/>
    <mergeCell ref="I98:J98"/>
    <mergeCell ref="M98:N98"/>
    <mergeCell ref="H102:J102"/>
    <mergeCell ref="M102:N102"/>
    <mergeCell ref="I143:I144"/>
    <mergeCell ref="J143:J144"/>
    <mergeCell ref="L143:L144"/>
    <mergeCell ref="M143:M144"/>
    <mergeCell ref="B99:D99"/>
    <mergeCell ref="E99:H99"/>
    <mergeCell ref="I99:J99"/>
    <mergeCell ref="M99:N99"/>
    <mergeCell ref="B100:D100"/>
    <mergeCell ref="E100:H100"/>
    <mergeCell ref="I100:J100"/>
    <mergeCell ref="M100:N100"/>
    <mergeCell ref="B101:D101"/>
    <mergeCell ref="E101:H101"/>
    <mergeCell ref="I101:J101"/>
    <mergeCell ref="C135:E135"/>
    <mergeCell ref="A140:N141"/>
    <mergeCell ref="B143:D143"/>
    <mergeCell ref="E143:F143"/>
    <mergeCell ref="B119:C119"/>
    <mergeCell ref="D119:F119"/>
    <mergeCell ref="A105:N105"/>
    <mergeCell ref="B146:M146"/>
    <mergeCell ref="B164:M164"/>
    <mergeCell ref="B232:M232"/>
    <mergeCell ref="B250:M250"/>
    <mergeCell ref="B247:M248"/>
    <mergeCell ref="I158:K158"/>
    <mergeCell ref="L158:M158"/>
    <mergeCell ref="H171:I171"/>
    <mergeCell ref="H172:I172"/>
    <mergeCell ref="H173:I173"/>
    <mergeCell ref="H174:I174"/>
    <mergeCell ref="H175:I175"/>
    <mergeCell ref="H176:I176"/>
    <mergeCell ref="H177:I177"/>
    <mergeCell ref="H178:I178"/>
    <mergeCell ref="H179:I179"/>
    <mergeCell ref="H180:I180"/>
    <mergeCell ref="H181:I181"/>
    <mergeCell ref="J179:K180"/>
    <mergeCell ref="B240:G242"/>
    <mergeCell ref="J240:M242"/>
    <mergeCell ref="B244:B245"/>
    <mergeCell ref="C244:D245"/>
    <mergeCell ref="B189:E189"/>
    <mergeCell ref="F186:F187"/>
    <mergeCell ref="G186:G187"/>
    <mergeCell ref="H186:I187"/>
    <mergeCell ref="M205:M207"/>
    <mergeCell ref="H192:I192"/>
    <mergeCell ref="I150:K150"/>
    <mergeCell ref="B166:C166"/>
    <mergeCell ref="B167:C167"/>
    <mergeCell ref="K172:K173"/>
    <mergeCell ref="L172:L173"/>
    <mergeCell ref="K169:L169"/>
    <mergeCell ref="K170:L170"/>
    <mergeCell ref="B169:E170"/>
    <mergeCell ref="F169:F170"/>
    <mergeCell ref="G169:G170"/>
    <mergeCell ref="H169:I170"/>
    <mergeCell ref="D166:G166"/>
    <mergeCell ref="D167:G167"/>
    <mergeCell ref="B156:M156"/>
    <mergeCell ref="B160:M160"/>
    <mergeCell ref="K166:M167"/>
    <mergeCell ref="B174:E174"/>
    <mergeCell ref="B176:E176"/>
    <mergeCell ref="B178:E178"/>
    <mergeCell ref="B180:E180"/>
    <mergeCell ref="B182:E182"/>
    <mergeCell ref="B212:M212"/>
    <mergeCell ref="H194:I194"/>
    <mergeCell ref="B195:E195"/>
    <mergeCell ref="H195:I195"/>
    <mergeCell ref="H196:I196"/>
    <mergeCell ref="J196:K197"/>
    <mergeCell ref="B197:E197"/>
    <mergeCell ref="H197:I197"/>
    <mergeCell ref="H198:I198"/>
    <mergeCell ref="J198:K200"/>
    <mergeCell ref="B199:E199"/>
    <mergeCell ref="H199:I199"/>
    <mergeCell ref="H200:I200"/>
    <mergeCell ref="B203:L203"/>
    <mergeCell ref="B205:L207"/>
    <mergeCell ref="B209:M210"/>
    <mergeCell ref="H188:I188"/>
    <mergeCell ref="H183:I183"/>
    <mergeCell ref="K186:L186"/>
    <mergeCell ref="K187:L187"/>
    <mergeCell ref="B186:E187"/>
  </mergeCells>
  <conditionalFormatting sqref="C148:G148 G150:G151 G153">
    <cfRule type="cellIs" dxfId="38" priority="62" operator="equal">
      <formula>"ERROR"</formula>
    </cfRule>
  </conditionalFormatting>
  <conditionalFormatting sqref="D150:F150">
    <cfRule type="cellIs" dxfId="37" priority="61" operator="equal">
      <formula>"ERROR"</formula>
    </cfRule>
  </conditionalFormatting>
  <conditionalFormatting sqref="D151:F151">
    <cfRule type="cellIs" dxfId="36" priority="60" operator="equal">
      <formula>"ERROR"</formula>
    </cfRule>
  </conditionalFormatting>
  <conditionalFormatting sqref="H154:K155">
    <cfRule type="cellIs" dxfId="35" priority="57" operator="equal">
      <formula>"ERROR"</formula>
    </cfRule>
  </conditionalFormatting>
  <conditionalFormatting sqref="C13">
    <cfRule type="cellIs" dxfId="34" priority="56" operator="equal">
      <formula>$A$1</formula>
    </cfRule>
  </conditionalFormatting>
  <conditionalFormatting sqref="E21">
    <cfRule type="cellIs" dxfId="33" priority="49" operator="equal">
      <formula>$A$1</formula>
    </cfRule>
  </conditionalFormatting>
  <conditionalFormatting sqref="G13">
    <cfRule type="cellIs" dxfId="32" priority="55" operator="equal">
      <formula>$A$1</formula>
    </cfRule>
  </conditionalFormatting>
  <conditionalFormatting sqref="D15">
    <cfRule type="cellIs" dxfId="31" priority="54" operator="equal">
      <formula>$A$1</formula>
    </cfRule>
  </conditionalFormatting>
  <conditionalFormatting sqref="D16">
    <cfRule type="cellIs" dxfId="30" priority="53" operator="equal">
      <formula>$A$1</formula>
    </cfRule>
  </conditionalFormatting>
  <conditionalFormatting sqref="E17">
    <cfRule type="cellIs" dxfId="29" priority="52" operator="equal">
      <formula>$A$1</formula>
    </cfRule>
  </conditionalFormatting>
  <conditionalFormatting sqref="D18">
    <cfRule type="cellIs" dxfId="28" priority="51" operator="equal">
      <formula>$A$1</formula>
    </cfRule>
  </conditionalFormatting>
  <conditionalFormatting sqref="D20">
    <cfRule type="cellIs" dxfId="27" priority="50" operator="equal">
      <formula>$A$1</formula>
    </cfRule>
  </conditionalFormatting>
  <conditionalFormatting sqref="H16:K18">
    <cfRule type="cellIs" dxfId="26" priority="48" operator="equal">
      <formula>$A$1</formula>
    </cfRule>
  </conditionalFormatting>
  <conditionalFormatting sqref="G28:G29">
    <cfRule type="cellIs" dxfId="25" priority="47" operator="equal">
      <formula>$A$1</formula>
    </cfRule>
  </conditionalFormatting>
  <conditionalFormatting sqref="G31">
    <cfRule type="cellIs" dxfId="24" priority="45" operator="equal">
      <formula>$A$1</formula>
    </cfRule>
  </conditionalFormatting>
  <conditionalFormatting sqref="M203">
    <cfRule type="cellIs" dxfId="23" priority="44" operator="equal">
      <formula>$A$1</formula>
    </cfRule>
  </conditionalFormatting>
  <conditionalFormatting sqref="E152:G152">
    <cfRule type="cellIs" dxfId="22" priority="43" operator="equal">
      <formula>"NOT SUPPLIED"</formula>
    </cfRule>
  </conditionalFormatting>
  <conditionalFormatting sqref="D153:F153">
    <cfRule type="cellIs" dxfId="21" priority="42" operator="equal">
      <formula>"ERROR"</formula>
    </cfRule>
  </conditionalFormatting>
  <conditionalFormatting sqref="I151">
    <cfRule type="cellIs" dxfId="20" priority="41" operator="equal">
      <formula>"ERROR"</formula>
    </cfRule>
  </conditionalFormatting>
  <conditionalFormatting sqref="K148:M148">
    <cfRule type="cellIs" dxfId="19" priority="40" operator="equal">
      <formula>"ERROR"</formula>
    </cfRule>
  </conditionalFormatting>
  <conditionalFormatting sqref="D158">
    <cfRule type="cellIs" dxfId="18" priority="39" operator="equal">
      <formula>"ERROR"</formula>
    </cfRule>
  </conditionalFormatting>
  <conditionalFormatting sqref="K174">
    <cfRule type="cellIs" dxfId="17" priority="38" operator="notEqual">
      <formula>$K$80</formula>
    </cfRule>
  </conditionalFormatting>
  <conditionalFormatting sqref="L174">
    <cfRule type="cellIs" dxfId="16" priority="37" operator="notEqual">
      <formula>$M$80</formula>
    </cfRule>
  </conditionalFormatting>
  <conditionalFormatting sqref="M28">
    <cfRule type="cellIs" dxfId="15" priority="23" operator="equal">
      <formula>$A$1</formula>
    </cfRule>
  </conditionalFormatting>
  <conditionalFormatting sqref="I52">
    <cfRule type="containsBlanks" dxfId="14" priority="21">
      <formula>LEN(TRIM(I52))=0</formula>
    </cfRule>
  </conditionalFormatting>
  <conditionalFormatting sqref="L52">
    <cfRule type="containsBlanks" dxfId="13" priority="20">
      <formula>LEN(TRIM(L52))=0</formula>
    </cfRule>
  </conditionalFormatting>
  <conditionalFormatting sqref="D58:E59">
    <cfRule type="containsBlanks" dxfId="12" priority="19">
      <formula>LEN(TRIM(D58))=0</formula>
    </cfRule>
  </conditionalFormatting>
  <conditionalFormatting sqref="D64:E64">
    <cfRule type="containsBlanks" dxfId="11" priority="18">
      <formula>LEN(TRIM(D64))=0</formula>
    </cfRule>
  </conditionalFormatting>
  <conditionalFormatting sqref="K64:L64">
    <cfRule type="containsBlanks" dxfId="10" priority="17">
      <formula>LEN(TRIM(K64))=0</formula>
    </cfRule>
  </conditionalFormatting>
  <conditionalFormatting sqref="D86:E86">
    <cfRule type="containsBlanks" dxfId="9" priority="16">
      <formula>LEN(TRIM(D86))=0</formula>
    </cfRule>
  </conditionalFormatting>
  <conditionalFormatting sqref="K86:L86">
    <cfRule type="containsBlanks" dxfId="8" priority="15">
      <formula>LEN(TRIM(K86))=0</formula>
    </cfRule>
  </conditionalFormatting>
  <conditionalFormatting sqref="K191">
    <cfRule type="cellIs" dxfId="7" priority="14" operator="notEqual">
      <formula>$K$80</formula>
    </cfRule>
  </conditionalFormatting>
  <conditionalFormatting sqref="L191">
    <cfRule type="cellIs" dxfId="6" priority="13" operator="notEqual">
      <formula>$M$80</formula>
    </cfRule>
  </conditionalFormatting>
  <conditionalFormatting sqref="E216:F216">
    <cfRule type="containsBlanks" dxfId="5" priority="11">
      <formula>LEN(TRIM(E216))=0</formula>
    </cfRule>
  </conditionalFormatting>
  <conditionalFormatting sqref="F218">
    <cfRule type="containsBlanks" dxfId="4" priority="10">
      <formula>LEN(TRIM(F218))=0</formula>
    </cfRule>
  </conditionalFormatting>
  <conditionalFormatting sqref="B221:G226">
    <cfRule type="containsBlanks" dxfId="3" priority="9">
      <formula>LEN(TRIM(B221))=0</formula>
    </cfRule>
  </conditionalFormatting>
  <conditionalFormatting sqref="L221">
    <cfRule type="containsBlanks" dxfId="2" priority="8">
      <formula>LEN(TRIM(L221))=0</formula>
    </cfRule>
  </conditionalFormatting>
  <conditionalFormatting sqref="F228:M228">
    <cfRule type="containsBlanks" dxfId="1" priority="5">
      <formula>LEN(TRIM(F228))=0</formula>
    </cfRule>
  </conditionalFormatting>
  <conditionalFormatting sqref="L223:M224">
    <cfRule type="containsBlanks" dxfId="0" priority="7">
      <formula>LEN(TRIM(L223))=0</formula>
    </cfRule>
  </conditionalFormatting>
  <dataValidations count="10">
    <dataValidation type="list" allowBlank="1" showInputMessage="1" showErrorMessage="1" prompt="PLEASE SELECT FROM DROP DOWN LIST_x000a_" sqref="I67:J79 I89:J101">
      <formula1>$H$55:$H$59</formula1>
    </dataValidation>
    <dataValidation type="date" operator="greaterThan" allowBlank="1" showInputMessage="1" showErrorMessage="1" sqref="E65 E87">
      <formula1>E62</formula1>
    </dataValidation>
    <dataValidation allowBlank="1" showInputMessage="1" showErrorMessage="1" errorTitle="WARNING" error="Please use drop down list for faculty selection" sqref="C114:D115 G244:H246 K143:K144 J143 C244:D246"/>
    <dataValidation type="date" operator="greaterThan" allowBlank="1" showInputMessage="1" showErrorMessage="1" sqref="D60">
      <formula1>#REF!</formula1>
    </dataValidation>
    <dataValidation type="date" operator="greaterThan" allowBlank="1" showInputMessage="1" showErrorMessage="1" sqref="E62 E84">
      <formula1>D61</formula1>
    </dataValidation>
    <dataValidation type="date" operator="greaterThan" allowBlank="1" showInputMessage="1" showErrorMessage="1" sqref="E63 E85">
      <formula1>E62</formula1>
    </dataValidation>
    <dataValidation operator="greaterThan" allowBlank="1" showInputMessage="1" showErrorMessage="1" sqref="N104 E66:E82 E88:E103"/>
    <dataValidation errorStyle="warning" allowBlank="1" showInputMessage="1" showErrorMessage="1" errorTitle="Check correct" error="Please use drop down, if not on drop down please enter manually" sqref="B89:D100 B67:D78"/>
    <dataValidation allowBlank="1" sqref="D58:E59"/>
    <dataValidation type="whole" allowBlank="1" showInputMessage="1" showErrorMessage="1" error="Please enter a year in the format yyyy eg 2018" sqref="F58:F59">
      <formula1>2018</formula1>
      <formula2>2050</formula2>
    </dataValidation>
  </dataValidations>
  <hyperlinks>
    <hyperlink ref="B45:M46" r:id="rId1" display="Your payslips will be available electronically via MyView on the UEA Portal: https://myview.uea.ac.uk/dashboard/."/>
  </hyperlinks>
  <pageMargins left="0.25" right="0.25" top="0.75" bottom="0.75" header="0.3" footer="0.3"/>
  <pageSetup paperSize="9" scale="61" fitToHeight="0" orientation="portrait" r:id="rId2"/>
  <rowBreaks count="4" manualBreakCount="4">
    <brk id="49" max="13" man="1"/>
    <brk id="136" max="16383" man="1"/>
    <brk id="138" max="16383" man="1"/>
    <brk id="200" max="16383" man="1"/>
  </rowBreaks>
  <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PLEASE SELECT YES OR NO">
          <x14:formula1>
            <xm:f>'DATA TAB HIDDEN'!$A$18:$A$19</xm:f>
          </x14:formula1>
          <xm:sqref>G31</xm:sqref>
        </x14:dataValidation>
        <x14:dataValidation type="list" allowBlank="1" showInputMessage="1" showErrorMessage="1">
          <x14:formula1>
            <xm:f>'DATA TAB HIDDEN'!$A$12:$A$15</xm:f>
          </x14:formula1>
          <xm:sqref>I52:I53</xm:sqref>
        </x14:dataValidation>
        <x14:dataValidation type="list" allowBlank="1" showInputMessage="1" showErrorMessage="1" prompt="PLEASE SELECT YES OR NO_x000a_">
          <x14:formula1>
            <xm:f>'DATA TAB HIDDEN'!$A$18:$A$19</xm:f>
          </x14:formula1>
          <xm:sqref>G28:G29 M203 M28 B254 B256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25"/>
  <sheetViews>
    <sheetView workbookViewId="0">
      <selection activeCell="A21" sqref="A21"/>
    </sheetView>
  </sheetViews>
  <sheetFormatPr baseColWidth="10" defaultColWidth="8.83203125" defaultRowHeight="15" x14ac:dyDescent="0.2"/>
  <cols>
    <col min="1" max="1" width="40.83203125" bestFit="1" customWidth="1"/>
    <col min="2" max="2" width="12.6640625" bestFit="1" customWidth="1"/>
    <col min="3" max="3" width="12.5" bestFit="1" customWidth="1"/>
  </cols>
  <sheetData>
    <row r="1" spans="1:3" ht="19" x14ac:dyDescent="0.25">
      <c r="A1" s="5" t="s">
        <v>31</v>
      </c>
      <c r="B1" s="6" t="s">
        <v>32</v>
      </c>
      <c r="C1" s="3"/>
    </row>
    <row r="2" spans="1:3" x14ac:dyDescent="0.2">
      <c r="B2" t="s">
        <v>219</v>
      </c>
      <c r="C2" t="s">
        <v>220</v>
      </c>
    </row>
    <row r="3" spans="1:3" x14ac:dyDescent="0.2">
      <c r="A3" t="s">
        <v>33</v>
      </c>
      <c r="B3" s="4">
        <v>59.72</v>
      </c>
      <c r="C3" s="72">
        <f>B3*-1</f>
        <v>-59.72</v>
      </c>
    </row>
    <row r="4" spans="1:3" x14ac:dyDescent="0.2">
      <c r="A4" t="s">
        <v>34</v>
      </c>
      <c r="B4" s="4">
        <v>36.18</v>
      </c>
      <c r="C4" s="72">
        <f t="shared" ref="C4:C7" si="0">B4*-1</f>
        <v>-36.18</v>
      </c>
    </row>
    <row r="5" spans="1:3" x14ac:dyDescent="0.2">
      <c r="A5" t="s">
        <v>35</v>
      </c>
      <c r="B5" s="4">
        <v>18.14</v>
      </c>
      <c r="C5" s="72">
        <f t="shared" si="0"/>
        <v>-18.14</v>
      </c>
    </row>
    <row r="6" spans="1:3" x14ac:dyDescent="0.2">
      <c r="A6" t="s">
        <v>36</v>
      </c>
      <c r="B6" s="4">
        <v>18.14</v>
      </c>
      <c r="C6" s="72">
        <f t="shared" si="0"/>
        <v>-18.14</v>
      </c>
    </row>
    <row r="7" spans="1:3" x14ac:dyDescent="0.2">
      <c r="A7" t="s">
        <v>37</v>
      </c>
      <c r="B7" s="4">
        <v>13.18</v>
      </c>
      <c r="C7" s="72">
        <f t="shared" si="0"/>
        <v>-13.18</v>
      </c>
    </row>
    <row r="8" spans="1:3" x14ac:dyDescent="0.2">
      <c r="A8" t="s">
        <v>76</v>
      </c>
      <c r="B8" t="s">
        <v>221</v>
      </c>
      <c r="C8" t="s">
        <v>221</v>
      </c>
    </row>
    <row r="11" spans="1:3" ht="19" x14ac:dyDescent="0.25">
      <c r="A11" s="5" t="s">
        <v>38</v>
      </c>
      <c r="B11" s="5"/>
    </row>
    <row r="12" spans="1:3" x14ac:dyDescent="0.2">
      <c r="A12" t="s">
        <v>20</v>
      </c>
    </row>
    <row r="13" spans="1:3" x14ac:dyDescent="0.2">
      <c r="A13" t="s">
        <v>46</v>
      </c>
    </row>
    <row r="14" spans="1:3" x14ac:dyDescent="0.2">
      <c r="A14" t="s">
        <v>40</v>
      </c>
    </row>
    <row r="15" spans="1:3" x14ac:dyDescent="0.2">
      <c r="A15" t="s">
        <v>39</v>
      </c>
    </row>
    <row r="17" spans="1:1" ht="19" x14ac:dyDescent="0.25">
      <c r="A17" s="5" t="s">
        <v>42</v>
      </c>
    </row>
    <row r="18" spans="1:1" x14ac:dyDescent="0.2">
      <c r="A18" s="7" t="s">
        <v>43</v>
      </c>
    </row>
    <row r="19" spans="1:1" x14ac:dyDescent="0.2">
      <c r="A19" s="7" t="s">
        <v>44</v>
      </c>
    </row>
    <row r="21" spans="1:1" ht="19" x14ac:dyDescent="0.25">
      <c r="A21" s="5"/>
    </row>
    <row r="25" spans="1:1" ht="19" x14ac:dyDescent="0.25">
      <c r="A25" s="5"/>
    </row>
  </sheetData>
  <sortState ref="A20:A26">
    <sortCondition ref="A20"/>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K64"/>
  <sheetViews>
    <sheetView topLeftCell="A28" workbookViewId="0">
      <selection activeCell="A5" sqref="A5"/>
    </sheetView>
  </sheetViews>
  <sheetFormatPr baseColWidth="10" defaultColWidth="8.83203125" defaultRowHeight="15" x14ac:dyDescent="0.2"/>
  <cols>
    <col min="1" max="1" width="53.6640625" customWidth="1"/>
    <col min="2" max="2" width="12.33203125" customWidth="1"/>
    <col min="3" max="3" width="66.5" bestFit="1" customWidth="1"/>
    <col min="4" max="4" width="25.83203125" bestFit="1" customWidth="1"/>
  </cols>
  <sheetData>
    <row r="1" spans="1:11" ht="29" thickBot="1" x14ac:dyDescent="0.25">
      <c r="A1" s="51" t="s">
        <v>214</v>
      </c>
      <c r="B1" s="50" t="s">
        <v>22</v>
      </c>
      <c r="C1" s="51" t="s">
        <v>4</v>
      </c>
      <c r="D1" s="51" t="s">
        <v>77</v>
      </c>
      <c r="E1" s="51" t="s">
        <v>78</v>
      </c>
      <c r="F1" s="51" t="s">
        <v>79</v>
      </c>
      <c r="G1" s="51" t="s">
        <v>80</v>
      </c>
      <c r="H1" s="51" t="s">
        <v>81</v>
      </c>
      <c r="I1" s="51" t="s">
        <v>82</v>
      </c>
      <c r="J1" s="51" t="s">
        <v>83</v>
      </c>
      <c r="K1" s="52" t="s">
        <v>84</v>
      </c>
    </row>
    <row r="2" spans="1:11" ht="16" thickBot="1" x14ac:dyDescent="0.25">
      <c r="A2" s="58" t="str">
        <f>CONCATENATE(B2," ",C2)</f>
        <v>CMP-3001B INTRODUCTION TO COMPUTING FOR BUSINESS</v>
      </c>
      <c r="B2" s="62" t="s">
        <v>85</v>
      </c>
      <c r="C2" s="53" t="s">
        <v>86</v>
      </c>
      <c r="D2" s="53" t="s">
        <v>87</v>
      </c>
      <c r="E2" s="54" t="s">
        <v>88</v>
      </c>
      <c r="F2" s="54">
        <v>3</v>
      </c>
      <c r="G2" s="54">
        <v>20</v>
      </c>
      <c r="H2" s="53" t="s">
        <v>89</v>
      </c>
      <c r="I2" s="53">
        <v>51</v>
      </c>
      <c r="J2" s="55" t="s">
        <v>83</v>
      </c>
      <c r="K2" s="56" t="s">
        <v>84</v>
      </c>
    </row>
    <row r="3" spans="1:11" ht="16" thickBot="1" x14ac:dyDescent="0.25">
      <c r="A3" s="58" t="str">
        <f t="shared" ref="A3:A63" si="0">CONCATENATE(B3," ",C3)</f>
        <v>CMP-3006B FOUNDATIONS OF COMPUTING 2</v>
      </c>
      <c r="B3" s="62" t="s">
        <v>91</v>
      </c>
      <c r="C3" s="53" t="s">
        <v>92</v>
      </c>
      <c r="D3" s="53" t="s">
        <v>87</v>
      </c>
      <c r="E3" s="54" t="s">
        <v>88</v>
      </c>
      <c r="F3" s="54">
        <v>3</v>
      </c>
      <c r="G3" s="54">
        <v>20</v>
      </c>
      <c r="H3" s="53" t="s">
        <v>89</v>
      </c>
      <c r="I3" s="53">
        <v>57</v>
      </c>
      <c r="J3" s="55" t="s">
        <v>83</v>
      </c>
      <c r="K3" s="56" t="s">
        <v>84</v>
      </c>
    </row>
    <row r="4" spans="1:11" ht="16" thickBot="1" x14ac:dyDescent="0.25">
      <c r="A4" s="58" t="str">
        <f t="shared" si="0"/>
        <v>CMP-4002B COMPUTING PRINCIPLES</v>
      </c>
      <c r="B4" s="62" t="s">
        <v>93</v>
      </c>
      <c r="C4" s="53" t="s">
        <v>94</v>
      </c>
      <c r="D4" s="53" t="s">
        <v>87</v>
      </c>
      <c r="E4" s="54" t="s">
        <v>88</v>
      </c>
      <c r="F4" s="54">
        <v>4</v>
      </c>
      <c r="G4" s="54">
        <v>20</v>
      </c>
      <c r="H4" s="53" t="s">
        <v>89</v>
      </c>
      <c r="I4" s="53">
        <v>145</v>
      </c>
      <c r="J4" s="55" t="s">
        <v>83</v>
      </c>
      <c r="K4" s="56" t="s">
        <v>84</v>
      </c>
    </row>
    <row r="5" spans="1:11" ht="16" thickBot="1" x14ac:dyDescent="0.25">
      <c r="A5" s="58" t="str">
        <f t="shared" si="0"/>
        <v>CMP-4004Y MATHEMATICS FOR COMPUTING A</v>
      </c>
      <c r="B5" s="62" t="s">
        <v>95</v>
      </c>
      <c r="C5" s="53" t="s">
        <v>96</v>
      </c>
      <c r="D5" s="53" t="s">
        <v>97</v>
      </c>
      <c r="E5" s="54" t="s">
        <v>90</v>
      </c>
      <c r="F5" s="54">
        <v>4</v>
      </c>
      <c r="G5" s="54">
        <v>20</v>
      </c>
      <c r="H5" s="53" t="s">
        <v>89</v>
      </c>
      <c r="I5" s="53">
        <v>80</v>
      </c>
      <c r="J5" s="55" t="s">
        <v>83</v>
      </c>
      <c r="K5" s="56" t="s">
        <v>84</v>
      </c>
    </row>
    <row r="6" spans="1:11" ht="16" thickBot="1" x14ac:dyDescent="0.25">
      <c r="A6" s="58" t="str">
        <f t="shared" si="0"/>
        <v>CMP-4005Y MATHEMATICS FOR COMPUTING B</v>
      </c>
      <c r="B6" s="62" t="s">
        <v>98</v>
      </c>
      <c r="C6" s="53" t="s">
        <v>99</v>
      </c>
      <c r="D6" s="53" t="s">
        <v>97</v>
      </c>
      <c r="E6" s="54" t="s">
        <v>90</v>
      </c>
      <c r="F6" s="54">
        <v>4</v>
      </c>
      <c r="G6" s="54">
        <v>20</v>
      </c>
      <c r="H6" s="53" t="s">
        <v>89</v>
      </c>
      <c r="I6" s="53">
        <v>66</v>
      </c>
      <c r="J6" s="55" t="s">
        <v>83</v>
      </c>
      <c r="K6" s="56" t="s">
        <v>84</v>
      </c>
    </row>
    <row r="7" spans="1:11" ht="16" thickBot="1" x14ac:dyDescent="0.25">
      <c r="A7" s="58" t="str">
        <f t="shared" si="0"/>
        <v>CMP-4008Y PROGRAMMING 1</v>
      </c>
      <c r="B7" s="62" t="s">
        <v>100</v>
      </c>
      <c r="C7" s="53" t="s">
        <v>101</v>
      </c>
      <c r="D7" s="53" t="s">
        <v>97</v>
      </c>
      <c r="E7" s="54" t="s">
        <v>90</v>
      </c>
      <c r="F7" s="54">
        <v>4</v>
      </c>
      <c r="G7" s="54">
        <v>20</v>
      </c>
      <c r="H7" s="53" t="s">
        <v>89</v>
      </c>
      <c r="I7" s="53">
        <v>145</v>
      </c>
      <c r="J7" s="55" t="s">
        <v>83</v>
      </c>
      <c r="K7" s="56" t="s">
        <v>84</v>
      </c>
    </row>
    <row r="8" spans="1:11" ht="16" thickBot="1" x14ac:dyDescent="0.25">
      <c r="A8" s="58" t="str">
        <f t="shared" si="0"/>
        <v>CMP-4009B PROGRAMMING FOR APPLICATIONS</v>
      </c>
      <c r="B8" s="62" t="s">
        <v>102</v>
      </c>
      <c r="C8" s="53" t="s">
        <v>103</v>
      </c>
      <c r="D8" s="53" t="s">
        <v>87</v>
      </c>
      <c r="E8" s="54" t="s">
        <v>88</v>
      </c>
      <c r="F8" s="54">
        <v>4</v>
      </c>
      <c r="G8" s="54">
        <v>20</v>
      </c>
      <c r="H8" s="53" t="s">
        <v>89</v>
      </c>
      <c r="I8" s="53">
        <v>21</v>
      </c>
      <c r="J8" s="55" t="s">
        <v>83</v>
      </c>
      <c r="K8" s="56" t="s">
        <v>84</v>
      </c>
    </row>
    <row r="9" spans="1:11" ht="16" thickBot="1" x14ac:dyDescent="0.25">
      <c r="A9" s="58" t="str">
        <f t="shared" si="0"/>
        <v>CMP-4010B DATABASE SYSTEMS</v>
      </c>
      <c r="B9" s="62" t="s">
        <v>104</v>
      </c>
      <c r="C9" s="53" t="s">
        <v>105</v>
      </c>
      <c r="D9" s="53" t="s">
        <v>87</v>
      </c>
      <c r="E9" s="54" t="s">
        <v>88</v>
      </c>
      <c r="F9" s="54">
        <v>4</v>
      </c>
      <c r="G9" s="54">
        <v>20</v>
      </c>
      <c r="H9" s="53" t="s">
        <v>89</v>
      </c>
      <c r="I9" s="53">
        <v>164</v>
      </c>
      <c r="J9" s="55" t="s">
        <v>83</v>
      </c>
      <c r="K9" s="56" t="s">
        <v>84</v>
      </c>
    </row>
    <row r="10" spans="1:11" ht="16" thickBot="1" x14ac:dyDescent="0.25">
      <c r="A10" s="58" t="str">
        <f t="shared" si="0"/>
        <v>CMP-4011B ACTUARIAL SKILLS 1</v>
      </c>
      <c r="B10" s="62" t="s">
        <v>106</v>
      </c>
      <c r="C10" s="53" t="s">
        <v>107</v>
      </c>
      <c r="D10" s="53" t="s">
        <v>87</v>
      </c>
      <c r="E10" s="54" t="s">
        <v>88</v>
      </c>
      <c r="F10" s="54">
        <v>4</v>
      </c>
      <c r="G10" s="54">
        <v>20</v>
      </c>
      <c r="H10" s="53" t="s">
        <v>89</v>
      </c>
      <c r="I10" s="53"/>
      <c r="J10" s="55" t="s">
        <v>83</v>
      </c>
      <c r="K10" s="56" t="s">
        <v>84</v>
      </c>
    </row>
    <row r="11" spans="1:11" ht="16" thickBot="1" x14ac:dyDescent="0.25">
      <c r="A11" s="58" t="str">
        <f t="shared" si="0"/>
        <v>CMP-5001B ACTUARIAL METHODS</v>
      </c>
      <c r="B11" s="62" t="s">
        <v>108</v>
      </c>
      <c r="C11" s="53" t="s">
        <v>109</v>
      </c>
      <c r="D11" s="53" t="s">
        <v>87</v>
      </c>
      <c r="E11" s="54" t="s">
        <v>88</v>
      </c>
      <c r="F11" s="54">
        <v>5</v>
      </c>
      <c r="G11" s="54">
        <v>20</v>
      </c>
      <c r="H11" s="53" t="s">
        <v>89</v>
      </c>
      <c r="I11" s="53">
        <v>26</v>
      </c>
      <c r="J11" s="55" t="s">
        <v>83</v>
      </c>
      <c r="K11" s="56" t="s">
        <v>84</v>
      </c>
    </row>
    <row r="12" spans="1:11" ht="16" thickBot="1" x14ac:dyDescent="0.25">
      <c r="A12" s="58" t="str">
        <f t="shared" si="0"/>
        <v>CMP-5010B GRAPHICS 1</v>
      </c>
      <c r="B12" s="62" t="s">
        <v>110</v>
      </c>
      <c r="C12" s="53" t="s">
        <v>111</v>
      </c>
      <c r="D12" s="53" t="s">
        <v>87</v>
      </c>
      <c r="E12" s="54" t="s">
        <v>88</v>
      </c>
      <c r="F12" s="54">
        <v>5</v>
      </c>
      <c r="G12" s="54">
        <v>20</v>
      </c>
      <c r="H12" s="53" t="s">
        <v>89</v>
      </c>
      <c r="I12" s="53">
        <v>45</v>
      </c>
      <c r="J12" s="55" t="s">
        <v>83</v>
      </c>
      <c r="K12" s="56" t="s">
        <v>84</v>
      </c>
    </row>
    <row r="13" spans="1:11" ht="16" thickBot="1" x14ac:dyDescent="0.25">
      <c r="A13" s="58" t="str">
        <f t="shared" si="0"/>
        <v>CMP-5012B SOFTWARE ENGINEERING 1</v>
      </c>
      <c r="B13" s="62" t="s">
        <v>112</v>
      </c>
      <c r="C13" s="53" t="s">
        <v>113</v>
      </c>
      <c r="D13" s="53" t="s">
        <v>87</v>
      </c>
      <c r="E13" s="54" t="s">
        <v>88</v>
      </c>
      <c r="F13" s="54">
        <v>5</v>
      </c>
      <c r="G13" s="54">
        <v>20</v>
      </c>
      <c r="H13" s="53" t="s">
        <v>89</v>
      </c>
      <c r="I13" s="53">
        <v>102</v>
      </c>
      <c r="J13" s="55" t="s">
        <v>83</v>
      </c>
      <c r="K13" s="56" t="s">
        <v>84</v>
      </c>
    </row>
    <row r="14" spans="1:11" ht="16" thickBot="1" x14ac:dyDescent="0.25">
      <c r="A14" s="58" t="str">
        <f t="shared" si="0"/>
        <v>CMP-5014Y DATA STRUCTURES AND ALGORITHMS</v>
      </c>
      <c r="B14" s="62" t="s">
        <v>114</v>
      </c>
      <c r="C14" s="53" t="s">
        <v>115</v>
      </c>
      <c r="D14" s="53" t="s">
        <v>97</v>
      </c>
      <c r="E14" s="54" t="s">
        <v>90</v>
      </c>
      <c r="F14" s="54">
        <v>5</v>
      </c>
      <c r="G14" s="54">
        <v>20</v>
      </c>
      <c r="H14" s="53" t="s">
        <v>89</v>
      </c>
      <c r="I14" s="53">
        <v>97</v>
      </c>
      <c r="J14" s="55" t="s">
        <v>83</v>
      </c>
      <c r="K14" s="56" t="s">
        <v>84</v>
      </c>
    </row>
    <row r="15" spans="1:11" ht="16" thickBot="1" x14ac:dyDescent="0.25">
      <c r="A15" s="58" t="str">
        <f t="shared" si="0"/>
        <v>CMP-5015Y PROGRAMMING 2</v>
      </c>
      <c r="B15" s="62" t="s">
        <v>116</v>
      </c>
      <c r="C15" s="53" t="s">
        <v>117</v>
      </c>
      <c r="D15" s="53" t="s">
        <v>97</v>
      </c>
      <c r="E15" s="54" t="s">
        <v>90</v>
      </c>
      <c r="F15" s="54">
        <v>5</v>
      </c>
      <c r="G15" s="54">
        <v>20</v>
      </c>
      <c r="H15" s="53" t="s">
        <v>89</v>
      </c>
      <c r="I15" s="53">
        <v>100</v>
      </c>
      <c r="J15" s="55" t="s">
        <v>83</v>
      </c>
      <c r="K15" s="56" t="s">
        <v>84</v>
      </c>
    </row>
    <row r="16" spans="1:11" ht="16" thickBot="1" x14ac:dyDescent="0.25">
      <c r="A16" s="58" t="str">
        <f t="shared" si="0"/>
        <v>CMP-5017B APPLIED STATISTICS A</v>
      </c>
      <c r="B16" s="62" t="s">
        <v>118</v>
      </c>
      <c r="C16" s="53" t="s">
        <v>119</v>
      </c>
      <c r="D16" s="53" t="s">
        <v>87</v>
      </c>
      <c r="E16" s="54" t="s">
        <v>88</v>
      </c>
      <c r="F16" s="54">
        <v>5</v>
      </c>
      <c r="G16" s="54">
        <v>20</v>
      </c>
      <c r="H16" s="53" t="s">
        <v>89</v>
      </c>
      <c r="I16" s="53">
        <v>19</v>
      </c>
      <c r="J16" s="55" t="s">
        <v>83</v>
      </c>
      <c r="K16" s="56" t="s">
        <v>84</v>
      </c>
    </row>
    <row r="17" spans="1:11" ht="16" thickBot="1" x14ac:dyDescent="0.25">
      <c r="A17" s="58" t="str">
        <f t="shared" si="0"/>
        <v>CMP-5019B APPLIED STATISTICS B</v>
      </c>
      <c r="B17" s="62" t="s">
        <v>120</v>
      </c>
      <c r="C17" s="53" t="s">
        <v>121</v>
      </c>
      <c r="D17" s="53" t="s">
        <v>87</v>
      </c>
      <c r="E17" s="54" t="s">
        <v>88</v>
      </c>
      <c r="F17" s="54">
        <v>5</v>
      </c>
      <c r="G17" s="54">
        <v>20</v>
      </c>
      <c r="H17" s="53" t="s">
        <v>89</v>
      </c>
      <c r="I17" s="53">
        <v>29</v>
      </c>
      <c r="J17" s="55" t="s">
        <v>83</v>
      </c>
      <c r="K17" s="56" t="s">
        <v>84</v>
      </c>
    </row>
    <row r="18" spans="1:11" ht="16" thickBot="1" x14ac:dyDescent="0.25">
      <c r="A18" s="58" t="str">
        <f t="shared" si="0"/>
        <v>CMP-5020B PROGRAMMING FOR NON-SPECIALISTS</v>
      </c>
      <c r="B18" s="62" t="s">
        <v>122</v>
      </c>
      <c r="C18" s="53" t="s">
        <v>123</v>
      </c>
      <c r="D18" s="53" t="s">
        <v>87</v>
      </c>
      <c r="E18" s="54" t="s">
        <v>88</v>
      </c>
      <c r="F18" s="54">
        <v>5</v>
      </c>
      <c r="G18" s="54">
        <v>20</v>
      </c>
      <c r="H18" s="53" t="s">
        <v>89</v>
      </c>
      <c r="I18" s="53">
        <v>25</v>
      </c>
      <c r="J18" s="55" t="s">
        <v>83</v>
      </c>
      <c r="K18" s="56" t="s">
        <v>84</v>
      </c>
    </row>
    <row r="19" spans="1:11" ht="16" thickBot="1" x14ac:dyDescent="0.25">
      <c r="A19" s="58" t="str">
        <f t="shared" si="0"/>
        <v>CMP-5022B LEVEL 2 STUDY ABROAD PROGRAMME 4</v>
      </c>
      <c r="B19" s="62" t="s">
        <v>124</v>
      </c>
      <c r="C19" s="53" t="s">
        <v>125</v>
      </c>
      <c r="D19" s="53" t="s">
        <v>87</v>
      </c>
      <c r="E19" s="54" t="s">
        <v>88</v>
      </c>
      <c r="F19" s="54">
        <v>5</v>
      </c>
      <c r="G19" s="54">
        <v>20</v>
      </c>
      <c r="H19" s="53" t="s">
        <v>89</v>
      </c>
      <c r="I19" s="53">
        <v>0</v>
      </c>
      <c r="J19" s="55" t="s">
        <v>83</v>
      </c>
      <c r="K19" s="56" t="s">
        <v>84</v>
      </c>
    </row>
    <row r="20" spans="1:11" ht="16" thickBot="1" x14ac:dyDescent="0.25">
      <c r="A20" s="58" t="str">
        <f t="shared" si="0"/>
        <v>CMP-5024B LEVEL 2 STUDY ABROAD PROGRAMME 5</v>
      </c>
      <c r="B20" s="62" t="s">
        <v>126</v>
      </c>
      <c r="C20" s="53" t="s">
        <v>127</v>
      </c>
      <c r="D20" s="53" t="s">
        <v>87</v>
      </c>
      <c r="E20" s="54" t="s">
        <v>88</v>
      </c>
      <c r="F20" s="54">
        <v>5</v>
      </c>
      <c r="G20" s="54">
        <v>20</v>
      </c>
      <c r="H20" s="53" t="s">
        <v>89</v>
      </c>
      <c r="I20" s="53">
        <v>0</v>
      </c>
      <c r="J20" s="55" t="s">
        <v>83</v>
      </c>
      <c r="K20" s="56" t="s">
        <v>84</v>
      </c>
    </row>
    <row r="21" spans="1:11" ht="16" thickBot="1" x14ac:dyDescent="0.25">
      <c r="A21" s="58" t="str">
        <f t="shared" si="0"/>
        <v>CMP-5026B LEVEL 2 STUDY ABROAD PROGRAMME 6</v>
      </c>
      <c r="B21" s="62" t="s">
        <v>128</v>
      </c>
      <c r="C21" s="53" t="s">
        <v>129</v>
      </c>
      <c r="D21" s="53" t="s">
        <v>87</v>
      </c>
      <c r="E21" s="54" t="s">
        <v>88</v>
      </c>
      <c r="F21" s="54">
        <v>5</v>
      </c>
      <c r="G21" s="54">
        <v>20</v>
      </c>
      <c r="H21" s="53" t="s">
        <v>89</v>
      </c>
      <c r="I21" s="53">
        <v>0</v>
      </c>
      <c r="J21" s="55" t="s">
        <v>83</v>
      </c>
      <c r="K21" s="56" t="s">
        <v>84</v>
      </c>
    </row>
    <row r="22" spans="1:11" ht="16" thickBot="1" x14ac:dyDescent="0.25">
      <c r="A22" s="58" t="str">
        <f t="shared" si="0"/>
        <v>CMP-5031Y CONTINGENCIES AND MODELLING</v>
      </c>
      <c r="B22" s="62" t="s">
        <v>130</v>
      </c>
      <c r="C22" s="53" t="s">
        <v>131</v>
      </c>
      <c r="D22" s="53" t="s">
        <v>97</v>
      </c>
      <c r="E22" s="54" t="s">
        <v>90</v>
      </c>
      <c r="F22" s="54">
        <v>5</v>
      </c>
      <c r="G22" s="54">
        <v>20</v>
      </c>
      <c r="H22" s="53" t="s">
        <v>89</v>
      </c>
      <c r="I22" s="53"/>
      <c r="J22" s="55" t="s">
        <v>83</v>
      </c>
      <c r="K22" s="56" t="s">
        <v>84</v>
      </c>
    </row>
    <row r="23" spans="1:11" ht="16" thickBot="1" x14ac:dyDescent="0.25">
      <c r="A23" s="58" t="str">
        <f t="shared" si="0"/>
        <v>CMP-5035Y CONTINGENCIES AND DIFFERENTIAL EQUATIONS</v>
      </c>
      <c r="B23" s="62" t="s">
        <v>132</v>
      </c>
      <c r="C23" s="53" t="s">
        <v>133</v>
      </c>
      <c r="D23" s="53" t="s">
        <v>97</v>
      </c>
      <c r="E23" s="54" t="s">
        <v>90</v>
      </c>
      <c r="F23" s="54">
        <v>5</v>
      </c>
      <c r="G23" s="54">
        <v>20</v>
      </c>
      <c r="H23" s="53" t="s">
        <v>89</v>
      </c>
      <c r="I23" s="53">
        <v>26</v>
      </c>
      <c r="J23" s="55" t="s">
        <v>83</v>
      </c>
      <c r="K23" s="56" t="s">
        <v>84</v>
      </c>
    </row>
    <row r="24" spans="1:11" ht="16" thickBot="1" x14ac:dyDescent="0.25">
      <c r="A24" s="58" t="str">
        <f t="shared" si="0"/>
        <v>CMP-5037B NETWORKS</v>
      </c>
      <c r="B24" s="62" t="s">
        <v>134</v>
      </c>
      <c r="C24" s="53" t="s">
        <v>135</v>
      </c>
      <c r="D24" s="53" t="s">
        <v>87</v>
      </c>
      <c r="E24" s="54" t="s">
        <v>88</v>
      </c>
      <c r="F24" s="54">
        <v>5</v>
      </c>
      <c r="G24" s="54">
        <v>20</v>
      </c>
      <c r="H24" s="53" t="s">
        <v>89</v>
      </c>
      <c r="I24" s="53">
        <v>72</v>
      </c>
      <c r="J24" s="55" t="s">
        <v>83</v>
      </c>
      <c r="K24" s="56" t="s">
        <v>84</v>
      </c>
    </row>
    <row r="25" spans="1:11" ht="16" thickBot="1" x14ac:dyDescent="0.25">
      <c r="A25" s="58" t="str">
        <f t="shared" si="0"/>
        <v>CMP-5039Y DIFFERENTIAL EQUATIONS AND LINEAR ALEBRA</v>
      </c>
      <c r="B25" s="62" t="s">
        <v>136</v>
      </c>
      <c r="C25" s="53" t="s">
        <v>137</v>
      </c>
      <c r="D25" s="53" t="s">
        <v>97</v>
      </c>
      <c r="E25" s="54" t="s">
        <v>90</v>
      </c>
      <c r="F25" s="54">
        <v>5</v>
      </c>
      <c r="G25" s="54">
        <v>20</v>
      </c>
      <c r="H25" s="53" t="s">
        <v>89</v>
      </c>
      <c r="I25" s="53"/>
      <c r="J25" s="55" t="s">
        <v>83</v>
      </c>
      <c r="K25" s="56" t="s">
        <v>84</v>
      </c>
    </row>
    <row r="26" spans="1:11" ht="16" thickBot="1" x14ac:dyDescent="0.25">
      <c r="A26" s="58" t="str">
        <f t="shared" si="0"/>
        <v>CMP-5040Y FINANCIAL ACCOUNTING FOR ACTUARIES</v>
      </c>
      <c r="B26" s="62" t="s">
        <v>138</v>
      </c>
      <c r="C26" s="53" t="s">
        <v>139</v>
      </c>
      <c r="D26" s="53" t="s">
        <v>97</v>
      </c>
      <c r="E26" s="54" t="s">
        <v>90</v>
      </c>
      <c r="F26" s="54">
        <v>5</v>
      </c>
      <c r="G26" s="54">
        <v>20</v>
      </c>
      <c r="H26" s="53" t="s">
        <v>89</v>
      </c>
      <c r="I26" s="53"/>
      <c r="J26" s="55" t="s">
        <v>83</v>
      </c>
      <c r="K26" s="56" t="s">
        <v>84</v>
      </c>
    </row>
    <row r="27" spans="1:11" ht="16" thickBot="1" x14ac:dyDescent="0.25">
      <c r="A27" s="58" t="str">
        <f t="shared" si="0"/>
        <v>CMP-5041B COMPUTING FUNDAMENTALS</v>
      </c>
      <c r="B27" s="62" t="s">
        <v>140</v>
      </c>
      <c r="C27" s="53" t="s">
        <v>141</v>
      </c>
      <c r="D27" s="53" t="s">
        <v>87</v>
      </c>
      <c r="E27" s="54" t="s">
        <v>88</v>
      </c>
      <c r="F27" s="54">
        <v>5</v>
      </c>
      <c r="G27" s="54">
        <v>20</v>
      </c>
      <c r="H27" s="53" t="s">
        <v>89</v>
      </c>
      <c r="I27" s="53">
        <v>15</v>
      </c>
      <c r="J27" s="55" t="s">
        <v>83</v>
      </c>
      <c r="K27" s="56" t="s">
        <v>84</v>
      </c>
    </row>
    <row r="28" spans="1:11" ht="16" thickBot="1" x14ac:dyDescent="0.25">
      <c r="A28" s="58" t="str">
        <f t="shared" si="0"/>
        <v>CMP-6001B ACTUARIAL MODELS</v>
      </c>
      <c r="B28" s="62" t="s">
        <v>142</v>
      </c>
      <c r="C28" s="53" t="s">
        <v>143</v>
      </c>
      <c r="D28" s="53" t="s">
        <v>87</v>
      </c>
      <c r="E28" s="54" t="s">
        <v>88</v>
      </c>
      <c r="F28" s="54">
        <v>6</v>
      </c>
      <c r="G28" s="54">
        <v>20</v>
      </c>
      <c r="H28" s="53" t="s">
        <v>89</v>
      </c>
      <c r="I28" s="53">
        <v>25</v>
      </c>
      <c r="J28" s="55" t="s">
        <v>83</v>
      </c>
      <c r="K28" s="56" t="s">
        <v>84</v>
      </c>
    </row>
    <row r="29" spans="1:11" ht="16" thickBot="1" x14ac:dyDescent="0.25">
      <c r="A29" s="58" t="str">
        <f t="shared" si="0"/>
        <v>CMP-6002B MACHINE LEARNING</v>
      </c>
      <c r="B29" s="62" t="s">
        <v>144</v>
      </c>
      <c r="C29" s="53" t="s">
        <v>145</v>
      </c>
      <c r="D29" s="53" t="s">
        <v>87</v>
      </c>
      <c r="E29" s="54" t="s">
        <v>88</v>
      </c>
      <c r="F29" s="54">
        <v>6</v>
      </c>
      <c r="G29" s="54">
        <v>20</v>
      </c>
      <c r="H29" s="53" t="s">
        <v>89</v>
      </c>
      <c r="I29" s="53">
        <v>57</v>
      </c>
      <c r="J29" s="55" t="s">
        <v>83</v>
      </c>
      <c r="K29" s="56" t="s">
        <v>84</v>
      </c>
    </row>
    <row r="30" spans="1:11" ht="16" thickBot="1" x14ac:dyDescent="0.25">
      <c r="A30" s="58" t="str">
        <f t="shared" si="0"/>
        <v>CMP-6003B SYSTEMS ENGINEERING</v>
      </c>
      <c r="B30" s="62" t="s">
        <v>146</v>
      </c>
      <c r="C30" s="53" t="s">
        <v>147</v>
      </c>
      <c r="D30" s="53" t="s">
        <v>87</v>
      </c>
      <c r="E30" s="54" t="s">
        <v>88</v>
      </c>
      <c r="F30" s="54">
        <v>6</v>
      </c>
      <c r="G30" s="54">
        <v>20</v>
      </c>
      <c r="H30" s="53" t="s">
        <v>89</v>
      </c>
      <c r="I30" s="53">
        <v>39</v>
      </c>
      <c r="J30" s="55" t="s">
        <v>83</v>
      </c>
      <c r="K30" s="56" t="s">
        <v>84</v>
      </c>
    </row>
    <row r="31" spans="1:11" ht="16" thickBot="1" x14ac:dyDescent="0.25">
      <c r="A31" s="58" t="str">
        <f t="shared" si="0"/>
        <v>CMP-6011Y YEAR IN INDUSTRY</v>
      </c>
      <c r="B31" s="62" t="s">
        <v>148</v>
      </c>
      <c r="C31" s="53" t="s">
        <v>149</v>
      </c>
      <c r="D31" s="53" t="s">
        <v>97</v>
      </c>
      <c r="E31" s="54" t="s">
        <v>90</v>
      </c>
      <c r="F31" s="54">
        <v>6</v>
      </c>
      <c r="G31" s="54">
        <v>80</v>
      </c>
      <c r="H31" s="53" t="s">
        <v>89</v>
      </c>
      <c r="I31" s="53">
        <v>16</v>
      </c>
      <c r="J31" s="55" t="s">
        <v>83</v>
      </c>
      <c r="K31" s="56" t="s">
        <v>84</v>
      </c>
    </row>
    <row r="32" spans="1:11" ht="16" thickBot="1" x14ac:dyDescent="0.25">
      <c r="A32" s="58" t="str">
        <f t="shared" si="0"/>
        <v>CMP-6012Y BUSINESS INFORMATION SYSTEMS PROJECT</v>
      </c>
      <c r="B32" s="62" t="s">
        <v>150</v>
      </c>
      <c r="C32" s="53" t="s">
        <v>151</v>
      </c>
      <c r="D32" s="53" t="s">
        <v>97</v>
      </c>
      <c r="E32" s="54" t="s">
        <v>90</v>
      </c>
      <c r="F32" s="54">
        <v>6</v>
      </c>
      <c r="G32" s="54">
        <v>40</v>
      </c>
      <c r="H32" s="53" t="s">
        <v>89</v>
      </c>
      <c r="I32" s="53">
        <v>14</v>
      </c>
      <c r="J32" s="55" t="s">
        <v>83</v>
      </c>
      <c r="K32" s="56" t="s">
        <v>84</v>
      </c>
    </row>
    <row r="33" spans="1:11" ht="16" thickBot="1" x14ac:dyDescent="0.25">
      <c r="A33" s="58" t="str">
        <f t="shared" si="0"/>
        <v>CMP-6013Y COMPUTING PROJECT</v>
      </c>
      <c r="B33" s="62" t="s">
        <v>152</v>
      </c>
      <c r="C33" s="53" t="s">
        <v>153</v>
      </c>
      <c r="D33" s="53" t="s">
        <v>97</v>
      </c>
      <c r="E33" s="54" t="s">
        <v>90</v>
      </c>
      <c r="F33" s="54">
        <v>6</v>
      </c>
      <c r="G33" s="54">
        <v>40</v>
      </c>
      <c r="H33" s="53" t="s">
        <v>89</v>
      </c>
      <c r="I33" s="53">
        <v>90</v>
      </c>
      <c r="J33" s="55" t="s">
        <v>83</v>
      </c>
      <c r="K33" s="56" t="s">
        <v>84</v>
      </c>
    </row>
    <row r="34" spans="1:11" ht="16" thickBot="1" x14ac:dyDescent="0.25">
      <c r="A34" s="58" t="str">
        <f t="shared" si="0"/>
        <v>CMP-6014Y INDUSTRIAL PROJECT REPORT</v>
      </c>
      <c r="B34" s="62" t="s">
        <v>154</v>
      </c>
      <c r="C34" s="53" t="s">
        <v>155</v>
      </c>
      <c r="D34" s="53" t="s">
        <v>97</v>
      </c>
      <c r="E34" s="54" t="s">
        <v>90</v>
      </c>
      <c r="F34" s="54">
        <v>6</v>
      </c>
      <c r="G34" s="54">
        <v>40</v>
      </c>
      <c r="H34" s="53" t="s">
        <v>89</v>
      </c>
      <c r="I34" s="53">
        <v>16</v>
      </c>
      <c r="J34" s="55" t="s">
        <v>83</v>
      </c>
      <c r="K34" s="56" t="s">
        <v>84</v>
      </c>
    </row>
    <row r="35" spans="1:11" ht="16" thickBot="1" x14ac:dyDescent="0.25">
      <c r="A35" s="58" t="str">
        <f t="shared" si="0"/>
        <v>CMP-6016B LEVEL 3 STUDY ABROAD PROGRAMME 4</v>
      </c>
      <c r="B35" s="62" t="s">
        <v>156</v>
      </c>
      <c r="C35" s="53" t="s">
        <v>157</v>
      </c>
      <c r="D35" s="53" t="s">
        <v>87</v>
      </c>
      <c r="E35" s="54" t="s">
        <v>88</v>
      </c>
      <c r="F35" s="54">
        <v>6</v>
      </c>
      <c r="G35" s="54">
        <v>20</v>
      </c>
      <c r="H35" s="53" t="s">
        <v>89</v>
      </c>
      <c r="I35" s="53">
        <v>2</v>
      </c>
      <c r="J35" s="55" t="s">
        <v>83</v>
      </c>
      <c r="K35" s="56" t="s">
        <v>84</v>
      </c>
    </row>
    <row r="36" spans="1:11" ht="16" thickBot="1" x14ac:dyDescent="0.25">
      <c r="A36" s="58" t="str">
        <f t="shared" si="0"/>
        <v>CMP-6018B LEVEL 3 STUDY ABROAD PROGRAMME 5</v>
      </c>
      <c r="B36" s="62" t="s">
        <v>158</v>
      </c>
      <c r="C36" s="53" t="s">
        <v>159</v>
      </c>
      <c r="D36" s="53" t="s">
        <v>87</v>
      </c>
      <c r="E36" s="54" t="s">
        <v>88</v>
      </c>
      <c r="F36" s="54">
        <v>6</v>
      </c>
      <c r="G36" s="54">
        <v>20</v>
      </c>
      <c r="H36" s="53" t="s">
        <v>89</v>
      </c>
      <c r="I36" s="53">
        <v>2</v>
      </c>
      <c r="J36" s="55" t="s">
        <v>83</v>
      </c>
      <c r="K36" s="56" t="s">
        <v>84</v>
      </c>
    </row>
    <row r="37" spans="1:11" ht="16" thickBot="1" x14ac:dyDescent="0.25">
      <c r="A37" s="58" t="str">
        <f t="shared" si="0"/>
        <v>CMP-6020B LEVEL 3 STUDY ABROAD PROGRAMME 6</v>
      </c>
      <c r="B37" s="62" t="s">
        <v>160</v>
      </c>
      <c r="C37" s="53" t="s">
        <v>161</v>
      </c>
      <c r="D37" s="53" t="s">
        <v>87</v>
      </c>
      <c r="E37" s="54" t="s">
        <v>88</v>
      </c>
      <c r="F37" s="54">
        <v>6</v>
      </c>
      <c r="G37" s="54">
        <v>20</v>
      </c>
      <c r="H37" s="53" t="s">
        <v>89</v>
      </c>
      <c r="I37" s="53">
        <v>2</v>
      </c>
      <c r="J37" s="55" t="s">
        <v>83</v>
      </c>
      <c r="K37" s="56" t="s">
        <v>84</v>
      </c>
    </row>
    <row r="38" spans="1:11" ht="16" thickBot="1" x14ac:dyDescent="0.25">
      <c r="A38" s="58" t="str">
        <f t="shared" si="0"/>
        <v>CMP-6022B DIRECTED STUDY 2</v>
      </c>
      <c r="B38" s="62" t="s">
        <v>162</v>
      </c>
      <c r="C38" s="53" t="s">
        <v>163</v>
      </c>
      <c r="D38" s="53" t="s">
        <v>87</v>
      </c>
      <c r="E38" s="54" t="s">
        <v>88</v>
      </c>
      <c r="F38" s="54">
        <v>6</v>
      </c>
      <c r="G38" s="54">
        <v>10</v>
      </c>
      <c r="H38" s="53" t="s">
        <v>89</v>
      </c>
      <c r="I38" s="53">
        <v>0</v>
      </c>
      <c r="J38" s="55" t="s">
        <v>83</v>
      </c>
      <c r="K38" s="56" t="s">
        <v>84</v>
      </c>
    </row>
    <row r="39" spans="1:11" ht="16" thickBot="1" x14ac:dyDescent="0.25">
      <c r="A39" s="58" t="str">
        <f t="shared" si="0"/>
        <v>CMP-6024B EMBEDDED SYSTEMS</v>
      </c>
      <c r="B39" s="62" t="s">
        <v>164</v>
      </c>
      <c r="C39" s="53" t="s">
        <v>165</v>
      </c>
      <c r="D39" s="53" t="s">
        <v>87</v>
      </c>
      <c r="E39" s="54" t="s">
        <v>88</v>
      </c>
      <c r="F39" s="54">
        <v>6</v>
      </c>
      <c r="G39" s="54">
        <v>20</v>
      </c>
      <c r="H39" s="53" t="s">
        <v>89</v>
      </c>
      <c r="I39" s="53">
        <v>16</v>
      </c>
      <c r="J39" s="55" t="s">
        <v>83</v>
      </c>
      <c r="K39" s="56" t="s">
        <v>84</v>
      </c>
    </row>
    <row r="40" spans="1:11" ht="16" thickBot="1" x14ac:dyDescent="0.25">
      <c r="A40" s="58" t="str">
        <f t="shared" si="0"/>
        <v>CMP-6028Y STATISTICS PROJECT</v>
      </c>
      <c r="B40" s="62" t="s">
        <v>166</v>
      </c>
      <c r="C40" s="53" t="s">
        <v>167</v>
      </c>
      <c r="D40" s="53" t="s">
        <v>97</v>
      </c>
      <c r="E40" s="54" t="s">
        <v>90</v>
      </c>
      <c r="F40" s="54">
        <v>6</v>
      </c>
      <c r="G40" s="54">
        <v>40</v>
      </c>
      <c r="H40" s="53" t="s">
        <v>89</v>
      </c>
      <c r="I40" s="53">
        <v>0</v>
      </c>
      <c r="J40" s="55" t="s">
        <v>83</v>
      </c>
      <c r="K40" s="56" t="s">
        <v>84</v>
      </c>
    </row>
    <row r="41" spans="1:11" ht="16" thickBot="1" x14ac:dyDescent="0.25">
      <c r="A41" s="58" t="str">
        <f t="shared" si="0"/>
        <v>CMP-6029Y ACTUARIAL SKILLS 2</v>
      </c>
      <c r="B41" s="62" t="s">
        <v>168</v>
      </c>
      <c r="C41" s="53" t="s">
        <v>169</v>
      </c>
      <c r="D41" s="53" t="s">
        <v>97</v>
      </c>
      <c r="E41" s="54" t="s">
        <v>90</v>
      </c>
      <c r="F41" s="54">
        <v>6</v>
      </c>
      <c r="G41" s="54">
        <v>20</v>
      </c>
      <c r="H41" s="53" t="s">
        <v>89</v>
      </c>
      <c r="I41" s="53"/>
      <c r="J41" s="55" t="s">
        <v>83</v>
      </c>
      <c r="K41" s="56" t="s">
        <v>84</v>
      </c>
    </row>
    <row r="42" spans="1:11" ht="16" thickBot="1" x14ac:dyDescent="0.25">
      <c r="A42" s="58" t="str">
        <f t="shared" si="0"/>
        <v>CMP-6032B FURTHER FINANCIAL MATHEMATICS</v>
      </c>
      <c r="B42" s="62" t="s">
        <v>170</v>
      </c>
      <c r="C42" s="53" t="s">
        <v>171</v>
      </c>
      <c r="D42" s="53" t="s">
        <v>87</v>
      </c>
      <c r="E42" s="54" t="s">
        <v>88</v>
      </c>
      <c r="F42" s="54">
        <v>6</v>
      </c>
      <c r="G42" s="54">
        <v>20</v>
      </c>
      <c r="H42" s="53" t="s">
        <v>89</v>
      </c>
      <c r="I42" s="53">
        <v>22</v>
      </c>
      <c r="J42" s="55" t="s">
        <v>83</v>
      </c>
      <c r="K42" s="56" t="s">
        <v>84</v>
      </c>
    </row>
    <row r="43" spans="1:11" ht="16" thickBot="1" x14ac:dyDescent="0.25">
      <c r="A43" s="58" t="str">
        <f t="shared" si="0"/>
        <v>CMP-6034B ALGORITHMS FOR BIOINFORMATICS</v>
      </c>
      <c r="B43" s="62" t="s">
        <v>172</v>
      </c>
      <c r="C43" s="53" t="s">
        <v>173</v>
      </c>
      <c r="D43" s="53" t="s">
        <v>87</v>
      </c>
      <c r="E43" s="54" t="s">
        <v>88</v>
      </c>
      <c r="F43" s="54">
        <v>6</v>
      </c>
      <c r="G43" s="54">
        <v>20</v>
      </c>
      <c r="H43" s="53" t="s">
        <v>89</v>
      </c>
      <c r="I43" s="53">
        <v>18</v>
      </c>
      <c r="J43" s="55" t="s">
        <v>83</v>
      </c>
      <c r="K43" s="56" t="s">
        <v>84</v>
      </c>
    </row>
    <row r="44" spans="1:11" ht="16" thickBot="1" x14ac:dyDescent="0.25">
      <c r="A44" s="58" t="str">
        <f t="shared" si="0"/>
        <v>CMP-6035B COMPUTER VISION</v>
      </c>
      <c r="B44" s="62" t="s">
        <v>174</v>
      </c>
      <c r="C44" s="53" t="s">
        <v>175</v>
      </c>
      <c r="D44" s="53" t="s">
        <v>87</v>
      </c>
      <c r="E44" s="54" t="s">
        <v>88</v>
      </c>
      <c r="F44" s="54">
        <v>6</v>
      </c>
      <c r="G44" s="54">
        <v>20</v>
      </c>
      <c r="H44" s="53" t="s">
        <v>89</v>
      </c>
      <c r="I44" s="53">
        <v>31</v>
      </c>
      <c r="J44" s="55" t="s">
        <v>83</v>
      </c>
      <c r="K44" s="56" t="s">
        <v>84</v>
      </c>
    </row>
    <row r="45" spans="1:11" ht="16" thickBot="1" x14ac:dyDescent="0.25">
      <c r="A45" s="58" t="str">
        <f t="shared" si="0"/>
        <v>CMP-6037B FURTHER CONTINGENCIES</v>
      </c>
      <c r="B45" s="62" t="s">
        <v>176</v>
      </c>
      <c r="C45" s="53" t="s">
        <v>177</v>
      </c>
      <c r="D45" s="53" t="s">
        <v>87</v>
      </c>
      <c r="E45" s="54" t="s">
        <v>88</v>
      </c>
      <c r="F45" s="54">
        <v>6</v>
      </c>
      <c r="G45" s="54">
        <v>10</v>
      </c>
      <c r="H45" s="53" t="s">
        <v>89</v>
      </c>
      <c r="I45" s="53">
        <v>25</v>
      </c>
      <c r="J45" s="55" t="s">
        <v>83</v>
      </c>
      <c r="K45" s="56" t="s">
        <v>84</v>
      </c>
    </row>
    <row r="46" spans="1:11" ht="16" thickBot="1" x14ac:dyDescent="0.25">
      <c r="A46" s="58" t="str">
        <f t="shared" si="0"/>
        <v>CMP-6041Y ACTUARIAL METHODS AND MODELS</v>
      </c>
      <c r="B46" s="62" t="s">
        <v>178</v>
      </c>
      <c r="C46" s="53" t="s">
        <v>179</v>
      </c>
      <c r="D46" s="53" t="s">
        <v>97</v>
      </c>
      <c r="E46" s="54" t="s">
        <v>90</v>
      </c>
      <c r="F46" s="54">
        <v>6</v>
      </c>
      <c r="G46" s="54">
        <v>20</v>
      </c>
      <c r="H46" s="53" t="s">
        <v>89</v>
      </c>
      <c r="I46" s="53"/>
      <c r="J46" s="55" t="s">
        <v>83</v>
      </c>
      <c r="K46" s="56" t="s">
        <v>84</v>
      </c>
    </row>
    <row r="47" spans="1:11" ht="16" thickBot="1" x14ac:dyDescent="0.25">
      <c r="A47" s="58" t="str">
        <f t="shared" si="0"/>
        <v>CMP-6042B FURTHER CONTINGENCIES</v>
      </c>
      <c r="B47" s="62" t="s">
        <v>180</v>
      </c>
      <c r="C47" s="53" t="s">
        <v>177</v>
      </c>
      <c r="D47" s="53" t="s">
        <v>87</v>
      </c>
      <c r="E47" s="54" t="s">
        <v>88</v>
      </c>
      <c r="F47" s="54">
        <v>6</v>
      </c>
      <c r="G47" s="54">
        <v>20</v>
      </c>
      <c r="H47" s="53" t="s">
        <v>89</v>
      </c>
      <c r="I47" s="53"/>
      <c r="J47" s="55" t="s">
        <v>83</v>
      </c>
      <c r="K47" s="56" t="s">
        <v>84</v>
      </c>
    </row>
    <row r="48" spans="1:11" ht="16" thickBot="1" x14ac:dyDescent="0.25">
      <c r="A48" s="58" t="str">
        <f t="shared" si="0"/>
        <v>CMP-7002Y DIRECTED STUDY</v>
      </c>
      <c r="B48" s="62" t="s">
        <v>181</v>
      </c>
      <c r="C48" s="53" t="s">
        <v>182</v>
      </c>
      <c r="D48" s="53" t="s">
        <v>97</v>
      </c>
      <c r="E48" s="54" t="s">
        <v>90</v>
      </c>
      <c r="F48" s="54">
        <v>7</v>
      </c>
      <c r="G48" s="54">
        <v>20</v>
      </c>
      <c r="H48" s="53" t="s">
        <v>89</v>
      </c>
      <c r="I48" s="53">
        <v>0</v>
      </c>
      <c r="J48" s="55" t="s">
        <v>83</v>
      </c>
      <c r="K48" s="56" t="s">
        <v>84</v>
      </c>
    </row>
    <row r="49" spans="1:11" ht="16" thickBot="1" x14ac:dyDescent="0.25">
      <c r="A49" s="58" t="str">
        <f t="shared" si="0"/>
        <v>CMP-7004B SYSTEMS ENGINEERING ISSUES</v>
      </c>
      <c r="B49" s="62" t="s">
        <v>183</v>
      </c>
      <c r="C49" s="53" t="s">
        <v>184</v>
      </c>
      <c r="D49" s="53" t="s">
        <v>87</v>
      </c>
      <c r="E49" s="54" t="s">
        <v>88</v>
      </c>
      <c r="F49" s="54">
        <v>7</v>
      </c>
      <c r="G49" s="54">
        <v>20</v>
      </c>
      <c r="H49" s="53" t="s">
        <v>89</v>
      </c>
      <c r="I49" s="53">
        <v>11</v>
      </c>
      <c r="J49" s="55" t="s">
        <v>83</v>
      </c>
      <c r="K49" s="56" t="s">
        <v>84</v>
      </c>
    </row>
    <row r="50" spans="1:11" ht="16" thickBot="1" x14ac:dyDescent="0.25">
      <c r="A50" s="58" t="str">
        <f t="shared" si="0"/>
        <v>CMP-7008B APPLIED STATISTICS</v>
      </c>
      <c r="B50" s="62" t="s">
        <v>185</v>
      </c>
      <c r="C50" s="53" t="s">
        <v>186</v>
      </c>
      <c r="D50" s="53" t="s">
        <v>87</v>
      </c>
      <c r="E50" s="54" t="s">
        <v>88</v>
      </c>
      <c r="F50" s="54">
        <v>7</v>
      </c>
      <c r="G50" s="54">
        <v>20</v>
      </c>
      <c r="H50" s="53" t="s">
        <v>89</v>
      </c>
      <c r="I50" s="53">
        <v>14</v>
      </c>
      <c r="J50" s="55" t="s">
        <v>83</v>
      </c>
      <c r="K50" s="56" t="s">
        <v>84</v>
      </c>
    </row>
    <row r="51" spans="1:11" ht="16" thickBot="1" x14ac:dyDescent="0.25">
      <c r="A51" s="58" t="str">
        <f t="shared" si="0"/>
        <v>CMP-7010B DISTRIBUTED COMPUTING</v>
      </c>
      <c r="B51" s="62" t="s">
        <v>187</v>
      </c>
      <c r="C51" s="53" t="s">
        <v>188</v>
      </c>
      <c r="D51" s="53" t="s">
        <v>87</v>
      </c>
      <c r="E51" s="54" t="s">
        <v>88</v>
      </c>
      <c r="F51" s="54">
        <v>7</v>
      </c>
      <c r="G51" s="54">
        <v>20</v>
      </c>
      <c r="H51" s="53" t="s">
        <v>89</v>
      </c>
      <c r="I51" s="53">
        <v>7</v>
      </c>
      <c r="J51" s="55" t="s">
        <v>83</v>
      </c>
      <c r="K51" s="56" t="s">
        <v>84</v>
      </c>
    </row>
    <row r="52" spans="1:11" ht="16" thickBot="1" x14ac:dyDescent="0.25">
      <c r="A52" s="58" t="str">
        <f t="shared" si="0"/>
        <v>CMP-7014B COMPUTER GAMES LABORATORY</v>
      </c>
      <c r="B52" s="62" t="s">
        <v>189</v>
      </c>
      <c r="C52" s="53" t="s">
        <v>190</v>
      </c>
      <c r="D52" s="53" t="s">
        <v>87</v>
      </c>
      <c r="E52" s="54" t="s">
        <v>88</v>
      </c>
      <c r="F52" s="54">
        <v>7</v>
      </c>
      <c r="G52" s="54">
        <v>20</v>
      </c>
      <c r="H52" s="53" t="s">
        <v>89</v>
      </c>
      <c r="I52" s="53">
        <v>4</v>
      </c>
      <c r="J52" s="55" t="s">
        <v>83</v>
      </c>
      <c r="K52" s="56" t="s">
        <v>84</v>
      </c>
    </row>
    <row r="53" spans="1:11" ht="16" thickBot="1" x14ac:dyDescent="0.25">
      <c r="A53" s="58" t="str">
        <f t="shared" si="0"/>
        <v>CMP-7017Y MMATH PROJECT</v>
      </c>
      <c r="B53" s="62" t="s">
        <v>191</v>
      </c>
      <c r="C53" s="53" t="s">
        <v>192</v>
      </c>
      <c r="D53" s="53" t="s">
        <v>97</v>
      </c>
      <c r="E53" s="54" t="s">
        <v>90</v>
      </c>
      <c r="F53" s="54">
        <v>7</v>
      </c>
      <c r="G53" s="54">
        <v>40</v>
      </c>
      <c r="H53" s="53" t="s">
        <v>89</v>
      </c>
      <c r="I53" s="53">
        <v>0</v>
      </c>
      <c r="J53" s="55" t="s">
        <v>83</v>
      </c>
      <c r="K53" s="56" t="s">
        <v>84</v>
      </c>
    </row>
    <row r="54" spans="1:11" ht="16" thickBot="1" x14ac:dyDescent="0.25">
      <c r="A54" s="58" t="str">
        <f t="shared" si="0"/>
        <v>CMP-7021X RESEARCH DISSERTATION</v>
      </c>
      <c r="B54" s="62" t="s">
        <v>193</v>
      </c>
      <c r="C54" s="53" t="s">
        <v>194</v>
      </c>
      <c r="D54" s="53" t="s">
        <v>87</v>
      </c>
      <c r="E54" s="54" t="s">
        <v>88</v>
      </c>
      <c r="F54" s="54">
        <v>7</v>
      </c>
      <c r="G54" s="54">
        <v>100</v>
      </c>
      <c r="H54" s="53" t="s">
        <v>89</v>
      </c>
      <c r="I54" s="53"/>
      <c r="J54" s="55" t="s">
        <v>83</v>
      </c>
      <c r="K54" s="56" t="s">
        <v>84</v>
      </c>
    </row>
    <row r="55" spans="1:11" ht="16" thickBot="1" x14ac:dyDescent="0.25">
      <c r="A55" s="58" t="str">
        <f t="shared" si="0"/>
        <v>CMP-7022B INFORMATION VISUALISATION</v>
      </c>
      <c r="B55" s="62" t="s">
        <v>195</v>
      </c>
      <c r="C55" s="53" t="s">
        <v>196</v>
      </c>
      <c r="D55" s="53" t="s">
        <v>87</v>
      </c>
      <c r="E55" s="54" t="s">
        <v>88</v>
      </c>
      <c r="F55" s="54">
        <v>7</v>
      </c>
      <c r="G55" s="54">
        <v>20</v>
      </c>
      <c r="H55" s="53" t="s">
        <v>89</v>
      </c>
      <c r="I55" s="53">
        <v>16</v>
      </c>
      <c r="J55" s="55" t="s">
        <v>83</v>
      </c>
      <c r="K55" s="56" t="s">
        <v>84</v>
      </c>
    </row>
    <row r="56" spans="1:11" ht="16" thickBot="1" x14ac:dyDescent="0.25">
      <c r="A56" s="58" t="str">
        <f t="shared" si="0"/>
        <v>CMP-7023B DATA MINING</v>
      </c>
      <c r="B56" s="62" t="s">
        <v>197</v>
      </c>
      <c r="C56" s="53" t="s">
        <v>198</v>
      </c>
      <c r="D56" s="53" t="s">
        <v>87</v>
      </c>
      <c r="E56" s="54" t="s">
        <v>88</v>
      </c>
      <c r="F56" s="54">
        <v>7</v>
      </c>
      <c r="G56" s="54">
        <v>20</v>
      </c>
      <c r="H56" s="53" t="s">
        <v>89</v>
      </c>
      <c r="I56" s="53">
        <v>34</v>
      </c>
      <c r="J56" s="55" t="s">
        <v>83</v>
      </c>
      <c r="K56" s="56" t="s">
        <v>84</v>
      </c>
    </row>
    <row r="57" spans="1:11" ht="16" thickBot="1" x14ac:dyDescent="0.25">
      <c r="A57" s="58" t="str">
        <f t="shared" si="0"/>
        <v>CMP-7024Y MCOMP PROJECT</v>
      </c>
      <c r="B57" s="62" t="s">
        <v>199</v>
      </c>
      <c r="C57" s="53" t="s">
        <v>200</v>
      </c>
      <c r="D57" s="53" t="s">
        <v>97</v>
      </c>
      <c r="E57" s="54" t="s">
        <v>90</v>
      </c>
      <c r="F57" s="54">
        <v>7</v>
      </c>
      <c r="G57" s="54">
        <v>40</v>
      </c>
      <c r="H57" s="53" t="s">
        <v>89</v>
      </c>
      <c r="I57" s="53">
        <v>3</v>
      </c>
      <c r="J57" s="55" t="s">
        <v>83</v>
      </c>
      <c r="K57" s="56" t="s">
        <v>84</v>
      </c>
    </row>
    <row r="58" spans="1:11" ht="16" thickBot="1" x14ac:dyDescent="0.25">
      <c r="A58" s="58" t="str">
        <f t="shared" si="0"/>
        <v>CMP-7026B COMPUTER VISION</v>
      </c>
      <c r="B58" s="62" t="s">
        <v>201</v>
      </c>
      <c r="C58" s="53" t="s">
        <v>175</v>
      </c>
      <c r="D58" s="53" t="s">
        <v>87</v>
      </c>
      <c r="E58" s="54" t="s">
        <v>88</v>
      </c>
      <c r="F58" s="54">
        <v>7</v>
      </c>
      <c r="G58" s="54">
        <v>20</v>
      </c>
      <c r="H58" s="53" t="s">
        <v>89</v>
      </c>
      <c r="I58" s="53">
        <v>10</v>
      </c>
      <c r="J58" s="55" t="s">
        <v>83</v>
      </c>
      <c r="K58" s="56" t="s">
        <v>84</v>
      </c>
    </row>
    <row r="59" spans="1:11" ht="16" thickBot="1" x14ac:dyDescent="0.25">
      <c r="A59" s="58" t="str">
        <f t="shared" si="0"/>
        <v>CMP-7027X DISSERTATION</v>
      </c>
      <c r="B59" s="62" t="s">
        <v>202</v>
      </c>
      <c r="C59" s="53" t="s">
        <v>203</v>
      </c>
      <c r="D59" s="53" t="s">
        <v>87</v>
      </c>
      <c r="E59" s="54" t="s">
        <v>88</v>
      </c>
      <c r="F59" s="54">
        <v>7</v>
      </c>
      <c r="G59" s="54">
        <v>60</v>
      </c>
      <c r="H59" s="53" t="s">
        <v>89</v>
      </c>
      <c r="I59" s="53">
        <v>42</v>
      </c>
      <c r="J59" s="55" t="s">
        <v>83</v>
      </c>
      <c r="K59" s="56" t="s">
        <v>84</v>
      </c>
    </row>
    <row r="60" spans="1:11" ht="16" thickBot="1" x14ac:dyDescent="0.25">
      <c r="A60" s="58" t="str">
        <f t="shared" si="0"/>
        <v>CMP-7029B MODERN EMBEDDED TECHNOLOGY</v>
      </c>
      <c r="B60" s="62" t="s">
        <v>204</v>
      </c>
      <c r="C60" s="53" t="s">
        <v>205</v>
      </c>
      <c r="D60" s="53" t="s">
        <v>87</v>
      </c>
      <c r="E60" s="54" t="s">
        <v>88</v>
      </c>
      <c r="F60" s="54">
        <v>7</v>
      </c>
      <c r="G60" s="54">
        <v>20</v>
      </c>
      <c r="H60" s="53" t="s">
        <v>89</v>
      </c>
      <c r="I60" s="53">
        <v>4</v>
      </c>
      <c r="J60" s="55" t="s">
        <v>83</v>
      </c>
      <c r="K60" s="56" t="s">
        <v>84</v>
      </c>
    </row>
    <row r="61" spans="1:11" ht="16" thickBot="1" x14ac:dyDescent="0.25">
      <c r="A61" s="58" t="str">
        <f t="shared" si="0"/>
        <v>CMP-7030Y RESEARCH TECHNIQUES (RESEARCH METHODS)</v>
      </c>
      <c r="B61" s="62" t="s">
        <v>206</v>
      </c>
      <c r="C61" s="53" t="s">
        <v>207</v>
      </c>
      <c r="D61" s="53" t="s">
        <v>97</v>
      </c>
      <c r="E61" s="54" t="s">
        <v>90</v>
      </c>
      <c r="F61" s="54">
        <v>7</v>
      </c>
      <c r="G61" s="54">
        <v>20</v>
      </c>
      <c r="H61" s="53" t="s">
        <v>89</v>
      </c>
      <c r="I61" s="53">
        <v>25</v>
      </c>
      <c r="J61" s="55" t="s">
        <v>83</v>
      </c>
      <c r="K61" s="56" t="s">
        <v>84</v>
      </c>
    </row>
    <row r="62" spans="1:11" ht="16" thickBot="1" x14ac:dyDescent="0.25">
      <c r="A62" s="58" t="str">
        <f t="shared" si="0"/>
        <v>CMP-7031B MACHINE LEARNING</v>
      </c>
      <c r="B62" s="62" t="s">
        <v>208</v>
      </c>
      <c r="C62" s="53" t="s">
        <v>145</v>
      </c>
      <c r="D62" s="53" t="s">
        <v>87</v>
      </c>
      <c r="E62" s="54" t="s">
        <v>88</v>
      </c>
      <c r="F62" s="54">
        <v>7</v>
      </c>
      <c r="G62" s="54">
        <v>20</v>
      </c>
      <c r="H62" s="53" t="s">
        <v>89</v>
      </c>
      <c r="I62" s="53"/>
      <c r="J62" s="55" t="s">
        <v>83</v>
      </c>
      <c r="K62" s="56" t="s">
        <v>84</v>
      </c>
    </row>
    <row r="63" spans="1:11" ht="16" thickBot="1" x14ac:dyDescent="0.25">
      <c r="A63" s="58" t="str">
        <f t="shared" si="0"/>
        <v>CMPC5001S NEXT GENERATION: DIGITAL ANIMATION</v>
      </c>
      <c r="B63" s="62" t="s">
        <v>209</v>
      </c>
      <c r="C63" s="53" t="s">
        <v>210</v>
      </c>
      <c r="D63" s="53" t="s">
        <v>211</v>
      </c>
      <c r="E63" s="54" t="s">
        <v>212</v>
      </c>
      <c r="F63" s="54">
        <v>5</v>
      </c>
      <c r="G63" s="54">
        <v>20</v>
      </c>
      <c r="H63" s="53" t="s">
        <v>89</v>
      </c>
      <c r="I63" s="53"/>
      <c r="J63" s="55" t="s">
        <v>83</v>
      </c>
      <c r="K63" s="56" t="s">
        <v>84</v>
      </c>
    </row>
    <row r="64" spans="1:11" x14ac:dyDescent="0.2">
      <c r="B64" s="57" t="s">
        <v>213</v>
      </c>
    </row>
  </sheetData>
  <autoFilter ref="A1:K100"/>
  <hyperlinks>
    <hyperlink ref="J2" r:id="rId1" display="https://evision.uea.ac.uk/urd/sits.urd/run/SIW_YGSL.start_url?48726772ACE911E7o3KHLhMpWPgIOg0WaJHj2VShO-xreLEstwlGAnuozmvKZqTEg6CYNJbkPDxfc9xUueLoY0isBe-ju57GXf9-4h0N-j6KmVyC9hvRA13TAgvJYDy9tByTTq0dSFH3hTHepzbOtGVILN_UalkuxJaeVtXw_AuY9ipvWEFbg8O629v2omb7THUJmBed3ybcC3NuZewnvRqaSkIZqQv4xOkl-LmBcVCihg2GqtFEfuSOEyY8-OBw0uWvvRMyfUp9hlaGpAJ1i3hDI3cJ6xn8UWg4jyXGJRB6fEURIFvxKluvqgM"/>
    <hyperlink ref="K2" r:id="rId2" display="https://evision.uea.ac.uk/urd/sits.urd/run/SIW_XTTB_1.start_url?4872FED0ACE911E7tL4LQiLyVUuTJH-SjmiEqLANiwUKr9RS9doc3Vo3oZTvHlx5NsAt-Afox0yLd2GyM-7myph84Vz-Lv3T2wiZRn3zNwnfcezj0Z8Y4CyegiJ_u2PHePheDBV31cIREGvYKJue8kJLyGd-BpVSm4UTbmRbq54rkBVkCO-Uf9gfokNS9DaSI_Lt8jhTm8iaGbp_duc_4KDZBrfkz1m9OlD91JD642XUSa1HLBOxwlmJUL50nYYP77BM6wKxJekmy8Xyc9Wi1zwu1dha4wPd59u_46Jhqt22rGVYFGDvBbPaeZbkIGVDpaK8pHN4JiAk5VVtuLhR2X8scoQ1zk-SELxC59YX4QXTdD_0pjUkWz4LavM"/>
    <hyperlink ref="J3" r:id="rId3" display="https://evision.uea.ac.uk/urd/sits.urd/run/SIW_YGSL.start_url?487A7E62ACE911E7Wek1lTL9EPMLxDk_rBfy6o0XP3UiTjVkOH7X_XVYuF_swZCE2YUrgNkWqo5Bu6w4zwQX4zgjwm1DGAYbd7pXzQ3cL84uMj_JNPyTqYQ0058EwrGYDTI7DKyuN_QyR6831U7gM3S_nUwVZe4K3jg-ZOzkR1AVrmRkaCb__J3pyeN9Lu8EHrhLrHm_aHpH3Pr_Di3Akl6FbqKDfNMubHIHl4pSf3lI-4eIRliX4rZmlO--8q0c_hPUWU1FZkghYsMVe4UKmKsRkBcnwmf8_X6ZWxzNDuyBAJV0kxr4Ofuct6w"/>
    <hyperlink ref="K3" r:id="rId4" display="https://evision.uea.ac.uk/urd/sits.urd/run/SIW_XTTB_1.start_url?487AC2AAACE911E73I0WkQjlNBSkbPQMi3PRD-njSRK2xe08qceR1UBwkkWBmpyAqsuy7dqJ138dL5kFYuNcRY2L-ryomsH4WKm0BPMW3xAlJL000foKESMwRjM0diao2tDyMGY7epU12xH5bjJ5ttJPE6dZ6lFW5o2eG282vgpeofpT8BJ0-5mpNzaHnR66Tqvza933WcXyQ5uuZMZxw3EbYADtRmQxbDRdGKB0s1qjIZna9jrpN7nTfCsLl1AUh-hfHcWzdpOBL3k7NolKZuMwlhbE5jV3KmxvInCk--Cbg0nJqsAOG8YlCe3M6KWZWMp9I1y-42ZYAQthwiKLnDQTiFgRQZ9joukB_NuxHbl4Rx7nqE2Bs-Sf1BA"/>
    <hyperlink ref="J4" r:id="rId5" display="https://evision.uea.ac.uk/urd/sits.urd/run/SIW_YGSL.start_url?487D2220ACE911E7GRO-z8RJAXhIm6cz4Vfilztad1XziSJpUwN4eyOBwkEGwvA8nNqlSWT2_0vWiHfHKJX5PlK0_yGnbTcQJ2MQYSHhAIgAE8DKA2lmmTvp8P-Xe8J4rzMj-ny8c661juA2iFsO_ViDc9Jhc_Lo9_Fy537XGIEj1Jh37IS9tf3-VdIkpGylUNR4DHxxFdgl0ngCJ_mjYwka57IHIw6bA82nXnOnGgrFRVUmpcM_NxL1uRey5_qG4SIhQf5w7dGlDS-OQnq178UPitOJe1G3UgWDNu_ZQICqJBY40HJCwwROLkw"/>
    <hyperlink ref="K4" r:id="rId6" display="https://evision.uea.ac.uk/urd/sits.urd/run/SIW_XTTB_1.start_url?487D651EACE911E7MOTvx5gd4oWoN7fxUowaE47hIb5sllcJa9O5hzbG5u-p56_BixfIsL3w9VzbTHYDZQTv-IGqRWVPLgm3qs1cYcCH_0nMGoLtkBYVtGsIUku5AxKKptvVyd1d-ISQ9NcCcBKQnwpRhmww-X9ZkJzyZeS-1VbydLi8dJ6WAjxj6uQrGN--gOHZhbiR0YUD0Vn2UONwvEaC6JYdXRi5Tk3nBV758qbGxAwSmDBLo3xfjWjfW6C8I8OwiaYjVMhxzhHMRuHrmHQi8ErTqHEYl9gXxtVUqqgc78F4spwE9HeeP34OxaWzykLG4dnr4uKhsrgX8jM9C8X3RpPVc29BfdtrDSEH_4ZHGaZFdBOZjKXlnn8"/>
    <hyperlink ref="J5" r:id="rId7" display="https://evision.uea.ac.uk/urd/sits.urd/run/SIW_YGSL.start_url?4881DCD4ACE911E76SeAL-7VD6AanrcpodAzFfywqkWFOqN1HhltGTgatFttaLZH-LJi5nBtDre0fqIfY6D6zfXFxMwXbj4bh5-adpoOZ_MS-SpsPQ8XfSLfOlEb2Iv4vZGHxHI8qiUiwRDTui9ycfxd5fItXTfdlHvg3b2qXmK22QF75zrCX4XT5s1s8Xk8cJGzQ7TwGD44oTPFjQ8UQRCqcYTz0TJesgmgiC32PJPNV86vIyRS0K2d4cKfRfzRobBQeO_eBJEBGIvs7vTQd1CxoX9e614JS7eho2OTDXBrf0jSjBMSUuCmMGo"/>
    <hyperlink ref="K5" r:id="rId8" display="https://evision.uea.ac.uk/urd/sits.urd/run/SIW_XTTB_1.start_url?48821F5AACE911E7wM3aw1ydc9zbIWVyytclnZW_yho3QvduY9zZAzpGnYazdcPbdO3bwcXpgWDiLnLeB_V2nYD9LmXl86MRg4k_lPsgn8t-bs4m0DFqN5oSo_ExmFsNZTVr5iprG6Z-R2LhqbONP_xkGNRo4YWdBDViUKz-ljmjV9ZPBB891Idt9Usd0bhZnrCQ9aaLxLGJPOcGaKjRITFLwLkaVF189ckbV-DS8A7DXn1B3b5Oz4p0JihLTY5eY3hGg5HbzjcnXGrDsb2QGhSXy84R2PdpStI59RARsmvkV8sFRayCpsO0W0vJZ7kFuGMqXuGXwMwBIv25WSPWb0s-hPQh0h93KbScNBk-nftkHrDd6-D4dYEn_gc"/>
    <hyperlink ref="J6" r:id="rId9" display="https://evision.uea.ac.uk/urd/sits.urd/run/SIW_YGSL.start_url?48843402ACE911E7I6C9l_uxThy7rwAPTLMaJtDctQHgxUD2vi3bAmw1NTww2PHfY4bHjX6TNK5Bo6wbOM4Bs0BsN9X9mHPUsgmAmOG20rybBoY8dee9sxAZ2fdsQ9Vf-YZkB8u3SYVcFWR4-d8HWo4IszIc0O7toYr74KdZX3853eApWJKGKhl5e1BQoAk24Ro50ZVgxg7FvueGZ8_GfX6RSVDC10id3sCmluUXW1OBhbAV-vnqiQNuYclmGfuM3Z47gOFd9SYfnFAxl9Xng8DwtsXp3Gvk_aRW2jw4GeIInsUabngciX3fDac"/>
    <hyperlink ref="K6" r:id="rId10" display="https://evision.uea.ac.uk/urd/sits.urd/run/SIW_XTTB_1.start_url?48847818ACE911E7FhcGKMdawHeCH7r-dM03-vi-lvWbMlCsHDmmwcAgfAzguOWm5EE4d8TiuWke0lNlQafomIwBcEm52UrmXg9Hf2yrFYs6Ad64WF-HhJ1Qx7PPKjW0sf0cjjmvMsT6P06Oqx_3IvOagMCIoAd4gHNOkQyKV00VUxnZrH3CbiI5RRg9LnLYU5lj0E_oYlL26lJC2h77Myw362_hkwlY6tAS9G7AF2Q_zRZ_cNHljY9PXio4_qEEtfGIm-IusiAYvH6fGTP8STYWZLkMvks_hssopcHuH3g7fqNOxqTe9yajPeMulQYV2P0fymzQT8jsmWc29z2XobnxfGnPV4qJDPNKv71ARO9oMLamD1r9rzUVqps"/>
    <hyperlink ref="J7" r:id="rId11" display="https://evision.uea.ac.uk/urd/sits.urd/run/SIW_YGSL.start_url?48868B58ACE911E7iSv6-DG9UNrtfl3YBw9tc76dUz7_49FGRDDeCSsGuwz4xnjh9Q1GG4sQRAIWrf10O9c9hknf4ftVeUgpLu6TBH1iDmnVHrzjLtYOKv_b-yqVJPhH9HpTs8_Vw_MLJ652vmRaeCjdAbg-PmC4OqpfzkU4SeeXojKMMqpl6VACmZRsbeclOickMpXvi_3UwpDBZmQ_PuOmkyTu3e5qelkLvh2tkkTahrxKOllymCbxxtyQMHi8r6R1wTPEmqLoJDvXfhE4A0hMEcjlXkYUDqRe4GI4cCLoRxtrFQd7Hy-x8xA"/>
    <hyperlink ref="K7" r:id="rId12" display="https://evision.uea.ac.uk/urd/sits.urd/run/SIW_XTTB_1.start_url?4886CEECACE911E7SHXaKlEMQYGML_Ckl6q2IeqbUJ9evhvEu7u-7CGS0VCfpb3S7EEUsNW6kEOQ5X07sQjgKN6qCoeqQ5UJlPcmipvJdLbHPgF00eP-hPwhX5frTsjW-bXtMx_jQHjqS0MXJJKX_G9qD3ZL2ViuftKy0CBskG-jYKk-X1lt7OtayULb7qLp-XNbNdCDqNI_spQuMe08jdaP5wLLH_N-VnWQtGv-bNl-WHyysYUv7A9K8zxr01cCjfpJND3N2YirBanzCZc2Vzx-8A4rkk2j7iLiLI825uv0eYH4C5vZHrjXTAHBeDToOyd-ltokZELcHjPDIIqxTFqzrQgJKHtFqIXxfFwHtWXzYfM3TdQ1XpQJVTE"/>
    <hyperlink ref="J8" r:id="rId13" display="https://evision.uea.ac.uk/urd/sits.urd/run/SIW_YGSL.start_url?48890234ACE911E7ldpKrdH6eQ2OrBNkf1aiOQpKxMzLKGOSiwTc6F1du2h9sYHZDKJVUvFlyiictPQLM_GBIC5tzOraplIx_v-dMhKPjM8hVQMt2so8cdbGrmO0jpvRP_GwIqPVZ9ay2S27G3mkuq8w3lxNRUUCJDPnH21Ju-HP3Xc3IsuH1NcTlARPFYRfhfO3atB4dHPzuCSfN-dLiaAzb4gR2XPG4zKVZ25G3iPivQv5t-_i4usUEbUPrCtw55vfMatbNmaJy05b4SELY2RuWd03jOTF_2dkM5AUlje6Ds9hAab3zRvHc7g"/>
    <hyperlink ref="K8" r:id="rId14" display="https://evision.uea.ac.uk/urd/sits.urd/run/SIW_XTTB_1.start_url?488945D2ACE911E7HfQRnvf4adet9v2khk9oRPcGXXTSfIB5xxRuby4mS91dq79wYcf9fmkkJK13uZnemtrtueHUOaIhWeDufcH6hpBEbs-pbNPR9OOeWH4jJGQIlWxCXDB-XYWkxzoHTgtoqZDpsIzM9MUjruSAMmoKOPHJd5PjKY2vg24iBDU7CH73xA054VaCMb84uHrpTwIpY-JOVZlwDDx_ShRnE6PwXE9D7YrjQ-xj-hEV5S4_CBRG3jMzhjGndupXdtk2UbCTebuqzITa5rOaUk2YNfCBYGvBazdt7FJM3-061vjAVcu6KnoC64tdTcm4dQQT_uGIwUhhGoafSbEDh8SGMXHGFW9rJDekhBPvYEuOxagPtkM"/>
    <hyperlink ref="J9" r:id="rId15" display="https://evision.uea.ac.uk/urd/sits.urd/run/SIW_YGSL.start_url?488B68C6ACE911E7nkLXv7crD2E6zHy0kHCMBa5iGWHuZOj95wDIPIyjcl-uho0-LNzN52N3eBlZNBsPnItTNdS9yXTz3cnCPldp3qNYqoQt1rXujb_u_x3dSbMztLoZILQEodRLXfirgxqrX9Fzmdxj669AjONlCPgGhuIKJxKHBmfU0FiL4jSGm20YhavBWx6-Yyi9xgURm4J3_Z-AkM7tYRzLZ7jEM_NYevxcyXSruMuvetLS2Mcfh6Pwt6YchoEvXvJxyOpXcfJ1NY6BiQ1Dtw5yqofpWsmVGs7VjgNhFAyopfRV_Z61Zio"/>
    <hyperlink ref="K9" r:id="rId16" display="https://evision.uea.ac.uk/urd/sits.urd/run/SIW_XTTB_1.start_url?488BACC8ACE911E73m4dcIHO3gNlHqf1eRcgDIcsysdhqYW0n2LBh_d-W-qikgREEic26XYeNvxAUPJ7qj4MhVuYYJEkoGMq3wvRMcTnkcuklARMWmagGM-7kLL_U68lG_T6yJB0IwqH4qztxEmgorvvSW13dScyuUnBRtt3VMlQLfYfqPdR60XrFX88X4juEhgX__Zjmc2xNKRGh-4ViFZOQs1-NoZdDbjq4CuPB1Aql6HgZ6uLiJ7yVfqnltt9ec3xOdmSYWHEEhzsRdcGti_bZSZmlXPFkzWHm5l3VlPVUTGZ-PI9OFKE8NrWkI9lIvI9EjSDY_0HqrarXkDnpSncBXlcpHAqGyK5Lr7hZia9_JTBPa4XzeedWj8"/>
    <hyperlink ref="J10" r:id="rId17" display="https://evision.uea.ac.uk/urd/sits.urd/run/SIW_YGSL.start_url?488FF562ACE911E7n2KAqmcw5LRj-wseiGmnV2pfsR7hTvml17FMwJehZt4J-5kVnpLlU_j8KqI2LAqKHehXE2dtMMVmiWg1w2FQ5BEY-bm5O5n26TVku6a5HRveqUJEiJmm-ZZ7DmRP9KSpK9_dTo2XrHWdbO3IhlXP2vOsG13xFYoRhieqA22MdT-GAAa5Racc04cxNxKkY1QLH30KL4pdvUyQMq_zfvoI2b8g34RchokaKa1v3B8ZHbCy08PeqZorz9Vd4olZnKhoT4RDf8bLnOlQgVvEbiG9ZndwS-fykH7VVFyP7Rr7hPA"/>
    <hyperlink ref="K10" r:id="rId18" display="https://evision.uea.ac.uk/urd/sits.urd/run/SIW_XTTB_1.start_url?489038ECACE911E7JC710D80GpdWmvJopyq3qWzAbl2QF-ems2z7jpSSKNT-gopxv9hnyxwbUlyTHS0if6onhMnlcKLeGcmypN-iPz6cgnkh0kd-UioVKaFCOKiCa1twkCBG8fQeqOsTr5j7_bXCgRXTVsTnB5wHoXHoUlSB4tRKz5etqE6fhASJH4-y28EN9-Jt6s5zSt8YU5u4fhUI9hVbT4VNEZ383rarb1Zg1xxiurWE9rwZJwA_zUOhIPw1nOAP88KwX_Bhy62Topty2sIKXtwYJq-kWoqvr7eEV0ZFaSutNZb3-FrrxVRvNxzvj63ur04AP5-eU6p17IzK3VTBkUoilPkjiB-fRD8Pcmi0qI1v6OdVXZr_cWQ"/>
    <hyperlink ref="J11" r:id="rId19" display="https://evision.uea.ac.uk/urd/sits.urd/run/SIW_YGSL.start_url?48940A26ACE911E7y6SJWLtL-EDFwBFediuPZowPoKPIBrW0rIQbJ0Pzo6J9feE4iZ4GTdZLzinOVT491dY_bdsrSwaIe6uyW-hpH9uJleiasi-hm466J2GhHxqyAl0ayUPhDeC2EGcY2yYAr3nagAhFbxC-uPdV0FrzgvgpbEBTppMV77Y9NRQMn2oSc0YgLpUoT13Z7b0Pyk6AT-HPCigUFQ2Qlnj2TsBlSJkDKxJO-X7VaN47KWapXYMGCxdyBQQzYbgCEjkD7-MkDsQInxL7oZw8PwAwkQvzwSKkC6anzF2PilBZOdP2Nro"/>
    <hyperlink ref="K11" r:id="rId20" display="https://evision.uea.ac.uk/urd/sits.urd/run/SIW_XTTB_1.start_url?48944CA2ACE911E7L1ryNhfVYwQwhfV9XEfXFec01z2FHLvEaw1FVQCPfbf8NLIcIirWoB8G-aiU47elPgBYWYThzD0lP4dPS-V7o6iZwC40bXrMmtfmq3vZ8D5FcWoormvW-hIdwAbTglMbX_tW06eSfoLZPQ-R8WHeDhatBVrzKQGf7lXiBdP_Q3J2PFEHENyZ4nukSCF0Bc0x9jFoEEHgz_nDAVYBJdPJLCg7n2dhoPoxORF2FpCGeRgSp0bIOW0kR1WVSJaO8MtYld38cP8V_asoevebPfG0OLPF_KAUSLF0wPV8iJYXkk-Hjx0DnHntSzZP64AkgDNz7CinobRnJk_D2liQVu9NCD7rR8KrNgCravJnG789r8s"/>
    <hyperlink ref="J12" r:id="rId21" display="https://evision.uea.ac.uk/urd/sits.urd/run/SIW_YGSL.start_url?489CAECEACE911E7FXXyTAWSdVXZSg0Wd6tlGoLWBIbU-G1MkxYHHgc27QIhVXsW-YAekF8lXjxDSyX6ndUXAjcSJ4eVuRcd3Fde9tAo0O0QkMcWeA-LKZsoxxW8kk4BMfc_75ognCPJnWOUYtWXoXmsKWag8sXdNpxNtLqINezb7Ga5LV1noppimfl2-GklCuVjTw4g4AHyleaGiO5fmrBabpoo_e6QjR67ERLoRYdSyglaD0kTXNFRa6fkPklCIjPLjONFLGlrozobF45-KeVeRPAYuKZ8sRMUbY_RFnh8qSAevAK8I9DsHas"/>
    <hyperlink ref="K12" r:id="rId22" display="https://evision.uea.ac.uk/urd/sits.urd/run/SIW_XTTB_1.start_url?489CF276ACE911E7E0RZs7WOMedjk2ipXf2yfwiwwbnhx6GUJsAW9AHo0bsxPy4SST9w9lFGYJ9KNYLNmJjOsr8j0W0CvS6_1UeGkecXfV6KQ0gdsChraCEih71Sqg3V2pyHd_1a5_P8KRc7cpl7xF7kzumO4UFH9Qr8zTQZ01sreCfAY3_ylCxN3X7zk6Zw0r3vPi87hpSZfDP7GqNNRdz79PR9z-6gUMjetDw00hjK0IQCvOChj8KcoM2sG-1btXHAwy-4XjnaHIdOZH5YGYtvVzXJ7lo_keQgRW9hYF4y8W7MF0dJoqzxUAsVnBCdZuxs1lOgEpX9oon3phWQTUzvcb_Ltkd0i1Cb9jRV1d0NdGv99sI-4HA69cU"/>
    <hyperlink ref="J13" r:id="rId23" display="https://evision.uea.ac.uk/urd/sits.urd/run/SIW_YGSL.start_url?489EE55EACE911E7GJTnTnzfnsArLqK8xucvQchZ7w2aoTp2jhR4TG3xC1f0uLeh0oIktiCdPOsunk1Z5I4aUKqJTpdRFMuQq2gIKN71sptBEJcy1ARcsFYfASMnOp-9UeXxwbhPvNYX83Oh1_CAhctAtIH85ue1P609bMTNWkm5rjKI4JqhSRyvc8D1Yim-bbzlsrKyF0Q7339eK-Q3aMJyLS4qgdT-2q2Dh4UtAvpwyV0uvInwA2_PXTxeKWqIzfHY6rpaZekD3aaIQc96CQMno1cO_rsUY9VkE9-ngsty9yV1873lVCdhC8k"/>
    <hyperlink ref="K13" r:id="rId24" display="https://evision.uea.ac.uk/urd/sits.urd/run/SIW_XTTB_1.start_url?489F28B6ACE911E7TlMo8iyaSx__GYPTBACwi5pi3m0cJa2nRIz8MnrttRmtg8WO8CD2lpF14fuEr_qo5dIorRoJ6X5Jw5OKZ-2GypcwpPlAQQdZsd3wEU8rju51Al4owp25b1ExsRgTxVx5mZn2ku5g_RTI0dzA9VLPPI3wV_IllceukiE2XSPmFirMFL44guWSAdpdYVHkNSOoA0tkWSKHklV01uWplzGdFrnr535b8MT6vuMebsBKio17jmIxU7jP6JZOnYtVGo5jkICTSodPvmnep3xC2VmNu7DjU8lwdD4rN66EDlmioVMLPSe-TmjqiQZK-0a2t1wsrfLKvgI-HNdgivG25L08AEmoZ2pWAK30tGjmAHGekoQ"/>
    <hyperlink ref="J14" r:id="rId25" display="https://evision.uea.ac.uk/urd/sits.urd/run/SIW_YGSL.start_url?48A35DFAACE911E701a61IrWmn2tcQpG8AvpYhOBDeLwss3s4KtGFU2ly7y4Z7by2c9db96pi-BIOKbvDa_NNcEA2cNMcba8IICUSKDCEmF1DqeHt6W78fNFCbWm8QM0MAXzX-acFUgpItihFcxV_ktEeuPv537ouBaC4Q469W8MDWr9mfjaqz1UCjyVjKVZ6Jai-VE4Ed35siMp5rSRO_d2NgEFOSbo5tlODtetzOmOgbSakS3DfJqZbh8mrqifMJG4I9DvQR8NhR8ZL1hgHpavyk3gyGAzkd58UeAq-Fz3vbxijTKhNCnzbSc"/>
    <hyperlink ref="K14" r:id="rId26" display="https://evision.uea.ac.uk/urd/sits.urd/run/SIW_XTTB_1.start_url?48A3A15CACE911E7Np1RQd13_qdnKTodkkVkzCf0nROnKAHgLxVsure1RsHHKz4-JecUdhsmveUImOpOLb-FGx7znmIOhtHLwxmn-wN0E6Oe8rtmuSzLCPgZL8ZzDJEV7P37BehpMfE6jgQNLrNimTXpxbE17OmieoIFAfPw-5PwvznXDAfyBSrR0ZSZAxF190tQY5Taeo-8q4Dg7taq4gHQ9TTq57xdNAc1VCdsZQB4Y-yfOEHu-VV45NJjxrbBGEwt325s0Rk75qoTtD0kAI33w0P5hTW3wqvCV-JSzitnT1hXR8xQgWbdvEVf20Zk4uzzXAESoxunMWGI5S44m3LHIPNtbKa_9GuszJp1heLW96-ijihzc0YwETQ"/>
    <hyperlink ref="J15" r:id="rId27" display="https://evision.uea.ac.uk/urd/sits.urd/run/SIW_YGSL.start_url?48A5B672ACE911E7Sc5FjnE3-eoPjCjBZZgftB8Ob7oeJuq_iZac38J1bW31qlnh6djI60kRJ6YF-4F-4QXvyo5eFP6oR53RowmvL89TMpkn-0lkGh0dul56Mo20c0M3u7w1kq2kytY5bBQKrEFfWxH4p9sNEIOEPKUd5ASOeH_l_SzSri0rvyWx_w75tuVhL1utVneydRYG4FgQUY9lSMI6CHOWQ6IizpC_38EdOvJyzTPPuc5Wrp4eqiqAF266Oi_iPKCwdSap-Z31OeU_yaeK0x9v29Dp54-dbwcVVRHfRVXz1vv2qyBzEqg"/>
    <hyperlink ref="K15" r:id="rId28" display="https://evision.uea.ac.uk/urd/sits.urd/run/SIW_XTTB_1.start_url?48A5F8E4ACE911E7-lMgbWHinacZ_eiqUBpAQ1qG25nbD8VMhfoVo2IpQJoGb11Voj-LYJVaXReCfast4hPQXA37D_gcfPerGZ_0QqeiqTw77MB6MFVVlbMoqKBXmV6rZZ-Yf51NUzbu2k6KoTg_Xyzruz-pPAZChJVGUO0dcb3Sn4HYAA7CpAep2lXRgirbFYrZEegejXrQdXkg_Vk_GEFtibL5FqC6PUDDcIte_LeQFy-l9I5X5ECjkluqfLnhsjDh_HmAcaLdvApH4hdLHEuhprgmJzd8fQHKjFmPFkMoyIyfJ_qcL75sEdoZ-LWJMJorwxlrBscxXi-YuqKJ1EHyFf--8NoDE28SqlCb4QrBlFyW3NHRQSBGUmM"/>
    <hyperlink ref="J16" r:id="rId29" display="https://evision.uea.ac.uk/urd/sits.urd/run/SIW_YGSL.start_url?48A82D26ACE911E7C21RTY94IEcbFZ385wqJ7PsZPPjcZ4s-xbbJ4IK5WB_9MwcxlIDsk4WkynxJ-Iko8tOWlp9SMPmRdVjuGGKfUIY_JqtM-ePP-p6TA8OFBWEuDLrbNqhdby_2-_KD3eNBSgqQsPaMP8COEr4UaeChlrN2IeI6ob5CKw1TG0mZYSheIf8ltdr9e42xN2y8VXmoY--1AOQA-VGsQ0yRdw5Q2wmkh86tUxZePgTYO8qbaTy81KkTo0Ad5A8Xd0xrGYQxx9bOUPMbXr6D-y2ssK0yn4Jmgcltt9TumC-MKJfaEwg"/>
    <hyperlink ref="K16" r:id="rId30" display="https://evision.uea.ac.uk/urd/sits.urd/run/SIW_XTTB_1.start_url?48A86FE8ACE911E7mKvxw_keG0OuCaI95gSJSBAmUjpPDAllpA4zN60jTrpoQVOITyoQP4izQ2kDnDu-f5fY9xq1MnkCugFBPfyp9xgrbAy1YqPsXJLn1qkdDKqiu8bsABQ8u2mUBp5clHyTH0cjXnYHUm4ee2yx-plA4ZRnlrK8RsMczHs89KtmhxMpr-UTdS3J_Q4rEvYEJGfkW7qToplmGIDbYLSdkAPMYBQbMCVv8XQKQBABPh1vfVI3YvIKwlHZ8_HsIsijv7Zm-3ciKvLCHXOeKXcDWNpbsZP46pK9YMThECWB8zoah-4Io7Ln_hfusnckUZAwyaKuhOLbt0sXtdtRMcrWyb8UcWPot-dFkWtRliRtm3MB63E"/>
    <hyperlink ref="J17" r:id="rId31" display="https://evision.uea.ac.uk/urd/sits.urd/run/SIW_YGSL.start_url?48AA696AACE911E76plaHRtXDP-u2l1f19TCvZCTf7FAWdqzGq2FI-bcTX94M1OMhB7iAsv-R-Iw67VIS5RzqU9HoeSaNuE9Iq3LRCNU63eAwyCvDkzyDV52zexURexxj9bIuI4KeKn9u40lDylCI07CMZds6jf1uLVufyqw3905PbvblnFqMsCZCvevAVxFHrgeZWIHiCAq1ohVQI3-Qk0hq1BnS0tGIBsE22UYnLcSUpxMmEsgnXSAD-DDJNHxMNNVlmq-5PufubQHx6M7G6Tmfb3Jk6ZuMrk88OxF2MgoIu7JHWWbd47uNuQ"/>
    <hyperlink ref="K17" r:id="rId32" display="https://evision.uea.ac.uk/urd/sits.urd/run/SIW_XTTB_1.start_url?48AAAD12ACE911E7vqfhOmmozs9UkJdFVnHJoAE2Xgv6GgzUsdihJQh3xUOeq3aQ26AvG8x666HsywamTlZc9hXVpcIXXVpJEIqLIEu3tYj_bluoROE3r-Rza35uNc4WtvXuyoDAa4I5BKM3K9vQiUmd6mO4w9gqVPRaniQU3bXzLEXhLKIMCqo1fGq2sfoWWFaiSzbHBCwLl5mrvyhdXLT_6e1iYJEZbj0JWT1ajK8SzcP7HtN2FIClqasuMcdbJ3Rc2PdAE0SKtteXq69tyAso8Vbfa9hq9hjcZIteK14dxTpI_hUBpa_FjcNFv5T59B-AhDQtA_6UItJPX8LAUqQLBJUrLhfgwiTBdAwZecxscH4kHcRuVObuc1s"/>
    <hyperlink ref="J18" r:id="rId33" display="https://evision.uea.ac.uk/urd/sits.urd/run/SIW_YGSL.start_url?48ACA536ACE911E76ynNbbxJmd9r-GTnBAnHwKN23K4OqzT_UroVtZ8kI1ywE2kyirxm80Nur-WjwmI_KekOVTxnYtPQ01YJF5QdM8zHrG1aoPaFpbZPS60Uo4IZ4LpDgmlYhWUvaPv6_VM_68fU-YGlEfYcHZlryaL-sHOoLYatAMcp5wlHrVKvKQwd8aq7zG7SG23K7tqTxR6Y7ZZaO3Uy8drxpubhZDCHb5XlSsTn3ut3T2DfiHtROV3Ji6MU1LmP0pd4GYtbrpthM5Pz0mbhjM54jl-zboO0Y88gytumJ4Q9CbPtBnmKYVY"/>
    <hyperlink ref="K18" r:id="rId34" display="https://evision.uea.ac.uk/urd/sits.urd/run/SIW_XTTB_1.start_url?48ACE898ACE911E7FULN2_JQJk2XuKMbPBZlrcGMnq0exMH6-fvIskBa_Bv3MihYtmCFuEVr3fnxpS8EBkwYJVeneVwpMWtcZwSqHyI3TShneRlcMf5Z53_-8F2HI4JKCOTcqj4-LRmsb2P0-Sc3ifBuUDWpXZ-xjHKSeHCK6-ruJHU8DptmwNaKppK8XZU8CbnSzfzAWToCIShfqHqlPo2sUTsY9nvrXCobCTFxUDAkr0OiWtflaEU9Bklz8N2yArqy1T_XwxXSISg7PGWiBOyZDGXsNjQ3RyQMS3LkOMjk3wGeUdkVYVUSZyeDC6nJMRN7CCYvmP3cV_ldRnRpKEusWkiU_BsI5x-IcdRYCr6yYPrBhfClaxVMQVs"/>
    <hyperlink ref="J19" r:id="rId35" display="https://evision.uea.ac.uk/urd/sits.urd/run/SIW_YGSL.start_url?48B1345CACE911E7AmZO3NLFfEL69q2H_4Gunt4Gf_4dqd8da-f8VS1cD1URmmiCZt5lPyfVSUwukLjm0taaeeLtBUyapQUUtBaraUEEQTAc-5ZQ4wKP4BqSgOJE3ojfJmZjgrBruS2--jlfjZOuwom6Nz67NTPwD-LEEPbGXhoaMYJBygx9cxZf8Wph4s-eSRX3GqLt_EpGvuQNx5fMSo0u1pualwcqLEQbs61YYapS_4648x0B3vhx3VHMnmBPcIP0fZhmvCYcpq7vJq558Qtzs_mBw2muweCiycS-u1HdNuL6S0DnAvRZ3qU"/>
    <hyperlink ref="K19" r:id="rId36" display="https://evision.uea.ac.uk/urd/sits.urd/run/SIW_XTTB_1.start_url?48B177FAACE911E7Rb-Mp_EeRuUoBb9XxMCnKqGRug9xOQarkxTuZBR9BOgiG4C-uS57InH_UHc51o1MBpf81rCEINqTNHg20Aue1s1q94ZV6c-O9zPrTuRKr0aMyTC2hziDPMjVlnGMQhQdWRPJSnrXEwTr4pCGHUVgDUNn33YL9t3HV-aTVfBSnz5u31ZVkPmD7dBkWIvVTUyixCakGhuzHGfiBJcaC_FRxgRZmwMKTjIfXCTBU3GyEjFvIq2gywDZtUlpSQ05CwTifhmuEL-YN9ZP4WEJlrsVrRs4kOapWQFsT7Rq-ucTrsLACz3pbl-t4jg1J57iO2iGAJYWhSlLRvDrS8-KDYnY2RrOap4geSz_ZvJW9mULVsk"/>
    <hyperlink ref="J20" r:id="rId37" display="https://evision.uea.ac.uk/urd/sits.urd/run/SIW_YGSL.start_url?48B63600ACE911E7uQ8rc_SjZSfqC_yh2qerPk_MwuK4NhFw8gsJD43Uv3XCbdAdSliB-YDAvUmYTtYv6y1xEWvuMC2RhA4_y8G77wzkcIDNpaIAavkxeu8j59d3sEa5Zqd_g__JEvQi7h4YaExWtUPHv_XefjcCmJ_qs7fHX5iNCubRBgfNrCEBxcstqGLZA63e0zt4TDr3QsKnVkPyuHMjRkeNt8kXVgfb9CUko55NDd9K9vXr43CSOx6WzAaszAPD2zj_u2L8X13o_5ZfZQtYoH8M4qA-LevGrcpnLd6JyU6T4IwJMtNgAig"/>
    <hyperlink ref="K20" r:id="rId38" display="https://evision.uea.ac.uk/urd/sits.urd/run/SIW_XTTB_1.start_url?48B67912ACE911E7vmjypefGoMU2b_Q7UdLaZjpvzHdG-d91Wv87TNRT699_4ET2msQtPyz0of5UcmSbMCr7jiaXuIo2imJXCrwjGCUoA6x_AYAMtMf6aB1R_NyPKoIzOVK0rgRtShwJuCF8SjkJB27sGF043EXlvUoK3PMi8JSm7nvSVol-VFyOwi-0CQKb27i5aj-QYjlp63EN1KeRabhi_M8yrhnXHQXalLr2kEuVRP7uu_SjpZo_50cEFPmPDpE5zFbukt8YjrhYyXLvSiuOY1zxep1K4wE_bNy5ALV4V3lIo0HUkgkXwCB38DrQBlttyXR6XLO2RcMN5MzYJunMJLMo8Np66p6C2qYHhHSFZl7cPtPAnqy2AhQ"/>
    <hyperlink ref="J21" r:id="rId39" display="https://evision.uea.ac.uk/urd/sits.urd/run/SIW_YGSL.start_url?48BB1D82ACE911E7JCiNi89z9lS5W4taJl8ry_aXzHm9oCMBqjXuanYvood-0T_06bYO_6X8QoEB5L9sUci2fqRsMFh8bNtRydkEMT6hr75rKsDQRpPP8-6oQO9scjooYQ18h3ksbCe6baYATfi78tNRyci_KnPv7zPm_C5yvxxWC-d6fqnucrA4K7tOiVln583zwahP9AMPrtD3TWdLcx6LzghokQ9gwzFbUU40lgWuECQQ1bDgxkbkERPqItA3Y_xkf9kdToUG5dwT2erC56hPbuqRJmWLoFHNyb8EnZnWSaBUbrS_xvenh5I"/>
    <hyperlink ref="K21" r:id="rId40" display="https://evision.uea.ac.uk/urd/sits.urd/run/SIW_XTTB_1.start_url?48BB612AACE911E7bjXV_QvJWKQw8yC9apvAuqjBqe5vguM9WEJpMZ1JQZvCXqeePsRo2MOhgKkRdK7ytzWjeRkcmq6QjCLunyGN4mc-gbT0DywK4kVdrjeKCYarOXetahRj6Qnp11AC8z3LjvAuZajqgxzwQQzLCxwhCUL6ErMEeH-80jQJ60QZjD1hsW3jlwI86eaA-5O3M1w62nM_Zge8p33PqtzGqh5uZjI8UyfllQ0NNlmiovKR_tjoPD2-NeY1ZEyL_7kLTtI937fCr1A1u67fJu9QZf-iyt01A9z6Io3Rlve5OC0J1cQZo2Bmq8pOksbvMUcdZI-_o_r-RZPO5kM0plF3yJmrpQjzHC6PE6npFRCJ9T_6J1M"/>
    <hyperlink ref="J22" r:id="rId41" display="https://evision.uea.ac.uk/urd/sits.urd/run/SIW_YGSL.start_url?48BFCCC4ACE911E7GLtU1WrNQALOhxqP30YalqhYvWQI9n_-bcs8CZlKNzbc8405Kk2UkWYoEl8Dm7MEQHyAS3mCE_oHe-vWQ2Zc6dWL7p7MDiHtIHxnrGSvDxuTbYJmsr2m-nsfIRaGSIZxC0PoNmZgRDVuDWSvnla1Q8yKMHTFewT5FHDxHd6vAxFOyBkNJcCw35LB4oCtOWx58Vm4tcyZNbPCmKr8wABXmCCl964pYPkrPmsAV1eerA_bjQEvQZLvDyBg7170VZbmxrmM8XDXw4ZUXIYl2UKTU7lZ7BcdDWndoFzCzy9PAq4"/>
    <hyperlink ref="K22" r:id="rId42" display="https://evision.uea.ac.uk/urd/sits.urd/run/SIW_XTTB_1.start_url?48C0118EACE911E7wnjov0qiwV_xRTxD4UGuudxCIyoxTMxwr36vQ29FhCPBz3dkgAB1NOVh0HHOU8s8UQK0g7yHE-q2HYjoSxNooWymf_WluKQzmU1On4H0EDlrs9hh4x16LeMTN5HbC5S7-GwK6qssv_egys3hc2o_3GUFrHyxdyvAHMcrckHM_5HrNdY5Qxkn1hqlFFD9O_InzyBKG_uNq3-gbER-S6KzIRn9Aq8nQyhVAyM4xfdWDStWTYx3gYv7qBxLWRk-ZW2zIcD90Eb_We8H2HinJGLCJ2QAp6jvn6eveB5IICeXqLI4IUB0mLctOVAUJQEcBS9JIMd_uGv9a5sLn26zR-ft8OgtVt4CcWOYmJVy5K6IfsE"/>
    <hyperlink ref="J23" r:id="rId43" display="https://evision.uea.ac.uk/urd/sits.urd/run/SIW_YGSL.start_url?48C50DB0ACE911E7A6y3nZucWyJsaGmtOD7szneih0hjDY1xtnfdzDHQDbjiszu_tdHWJlyWQnUwO7r-oVxDXxf5iMYKTeRVttr1HETbvgRP1-jICgK_DgLFAtD4M7mjoJTP8SMWav6vkx6LYaEe8bVqn0-5R5ejaZBMHTF1HD9IQFQ1_kOVW6zaRQx0_oaZzNmHSySbRzlqU5l2LFOInUugJUHoNXgBVm4m_mYVfJuo-5GvB8_jO1oT052UgjXKNDPnzdIcpebfNU0fXwucauRZqDO5JdbffY2SfSF6jAM9AR7phZ7tpO6YlWM"/>
    <hyperlink ref="K23" r:id="rId44" display="https://evision.uea.ac.uk/urd/sits.urd/run/SIW_XTTB_1.start_url?48C552E8ACE911E7Rj5yUvChmIIwRGW6gDOwC4n_vl8YT-57Hi26H_x3AsXZ31j7NvjET3oONPBFNAdYrDqK188nizCwPJ4Re2ilmP3ttLicw5PDoT_f4m6EYg4g-K6ftDcgOtLF_iglm2cJSO5WHHywDbSuyOpxJRMDz1_RXKnTm0EjNKjIU8oOCxV_UCoSriqRcpi3SkpksCtX2rv8p3UkCCZWhMfxFP_NOcnOeV1dDsOIqpBb2sgGo_-ieSM0v5zAsVxpbHct7ysO0QkvuC_Yx1IY_OzXGp4sF-91jFJGuBuy0CZLRKbc14-en9hC6JCDKiN89y09TKBXvXi0XbbOtwiCblFrIy0LlUkJ9rTUggOmXtCrnA8g5rI"/>
    <hyperlink ref="J24" r:id="rId45" display="https://evision.uea.ac.uk/urd/sits.urd/run/SIW_YGSL.start_url?48C9B2A2ACE911E7kjgIWKOje2oDMFdsgL1SjaesebsWeL_vTrnDbo_IHqHChV3IaF5nKSLDife15ScleUGr8pP1APcft3mTvph49sk3cMHwVQNIrXtydl6BdAFaPRgnLGdh51tx346K0T9sPDyND9s18uFvTG9qtBV0UprHiturvy71El2JvRoCAMjHBgK_cck1c6Nn2XMVW1Kqlo-q2QFo_1lEUxObWJkO1x3auCjA-ehL5byLY-Sp_p34QUxJmihpyez8zQxyElSoIL6VDNY1KHecfWGobOGBSvJimH4JAamd7HlDNp40fZg"/>
    <hyperlink ref="K24" r:id="rId46" display="https://evision.uea.ac.uk/urd/sits.urd/run/SIW_XTTB_1.start_url?48C9F578ACE911E79HChqJ61wcTlykRvx35fpP1dKtSbLScG7tYBOzM2LhtYQtXPGGbuBt4lt01NIVgcA2xB9B6ZXcC38i-KdVxzeawg8m7VOgb7dSerZi5-eto7ce6-RzM9pCyNEPV2vB667_lNkk3wXKRbhLap904Kj4GucWIh9acVsxqNtmdt5ZJSLOu5KuXl1MBVcvsYj96hK4JnNvpIKB03Cw7zw1OlqdP9mlYk8UlWMH8UbOOrZz8LWcAD_KXeUjiC5JhD4ICEm1FHbQquxrEqehfPaKJreWIt_dpVrlCrC4YMgbikSzViiUKI1LLDAdd09QI4hCrNPgEEYDEiSM-1IlrTZKw4_o-Uhx_qPnq_Bi1624peB1g"/>
    <hyperlink ref="J25" r:id="rId47" display="https://evision.uea.ac.uk/urd/sits.urd/run/SIW_YGSL.start_url?48CD73ECACE911E7u-HUxQFhCXDiDdoOpbRrH5aLtXrPSkfPxv8hbP8GdquuPzfzX-t6QW009PNfxzHFO2XgA2f6B4d36fJKuM4DaP9NbtoY7TvALpDqrXGJ1rVzKmFuEs4ptgseyqgB8sMXcxjsSG9j3iKlsNDltNp1CJOHUiTRNLwuIiNFOL78YozWa11fN_pcfbqudENt40DZBziFPSpsyIxgorkcRvsvXYowph4c3uRIsnr8tU_C7UAGQ9GUV6bxnA5Kk1wojR83UNX2WJpvraO-l0CbtZ6t06dbTFmw9Rf0gRvmLWeRaEc"/>
    <hyperlink ref="K25" r:id="rId48" display="https://evision.uea.ac.uk/urd/sits.urd/run/SIW_XTTB_1.start_url?48CDB726ACE911E7Q8p_Ae64k-IttixKg1zGOJ-qWo80OrcEGtFWbOxQK9yiFIxsU-DJsT91PV7HuWepKVhLWiEZX2uJJARQEoTFJ8LY_03ALievdaKmRQbuwpZU_y6IQESN89lvbwls5kd9Ri7NyB7BERY1JNRixXNXIN6Q3N8aRVj1sGEoMCG_6rDlFNppRWtBIOrWrDoVC8TiPVs2dEIWaJEHcCJitk-S7rir6tQzUH8NkOMyuPtbw00hck3B3jFvMRRu1y4651piYrlSpjLKho1-HnhdK7lw2g8tcPAGDSwrqcIyhrvyJVTLWr2UB8x7H8AtcwaeiGM2jZAb0KJIocw42fydMSud-EGmPlzX6H3MmADcpZW57iI"/>
    <hyperlink ref="J26" r:id="rId49" display="https://evision.uea.ac.uk/urd/sits.urd/run/SIW_YGSL.start_url?48CFFC3EACE911E7pcLD7SWYZzQOZ-6ODKj8Un8x9QJIRj1beRs7N5QgKIYouT3th7kYJ-5o0aexOLNtM9Lkg9HzaKG2N92n6BFAuLCVCCDeuRaAoNwCYwGcSTzldc73SlaQky_FwJD0vdVfnXD5Mm6dGkEYYps4w3E6Jb33hXvVmiKnDlFWNnqJKZsHNRLJ_d7wfFpVSZMNL76e4yb5olpbF85aHiOnAWXigrF2mim5TPDwoiLPLekqjeBPpi9yWSmnEnZcQrdUQsP_bMUHOTUdo5wEXss7v9jfKhRpPzD0nfhYmi8K0R3rxxM"/>
    <hyperlink ref="K26" r:id="rId50" display="https://evision.uea.ac.uk/urd/sits.urd/run/SIW_XTTB_1.start_url?48D04F5EACE911E7abGBcRMljp5Ie29H8iekU3Dy-3FmrWftOyQ21F2bfVzNtyG7-IJyVMA7AhL4lrHFdPt7oxRHzsStsnvHhSlL0WuHM25s3PIL99HIX0zEZjyvF-nznx8U2vNeq61mQjLd52jQ_cxd-OHeqhe0P21eZTfgfsrCGyWsiaTU4I_SnwowrkIFPEksuEVpSDT9pSCSYz4E_ZhkNw1UzysyXC1-eKFEbphDQ_JvTQwQdHXItN6lkDoAQSlSkx5AyaweoXNphO2WfQ5D9wylmbE6IodC6jh5vwzoZUxWFnZj9rEndmIPZ2CLM28CuGbgl3anUCpZ2XBEw6L6vy0-RhGg1cN3FmjMXYsV_nKC7o198aKT7ZA"/>
    <hyperlink ref="J27" r:id="rId51" display="https://evision.uea.ac.uk/urd/sits.urd/run/SIW_YGSL.start_url?48D2854EACE911E7Au1Iugzs1Az3sZbZ1LXVZRyZQ5ewN96lDZwYzZoyYf4uDoXZGGuWRyD5MXWDj0cEFqFbiOJt8XwjS2uVuIIvk7qOr8Yj4rV2rWB7oxujBOPVsrKYY3ckzJXhmARND_OGACEDozXCBVpnsg97W0b9HPxcdwDIMVxcZyZ24GBu3_mAYrcScyJbxilCNhq6_MuPP-N8XDsZPGCGXidx26x2M-0SR50ed3UfqHJcorruJQNFEk0Z9xaMjLxRAK0Decm-5CEkuhODfMhnRMEwTKQKskXZED3igbhiSxt6SvRqn3E"/>
    <hyperlink ref="K27" r:id="rId52" display="https://evision.uea.ac.uk/urd/sits.urd/run/SIW_XTTB_1.start_url?48D2D706ACE911E7wweal-QnwpJXPtF5TOLriJfgcK2KhrzmwFc1kG7IOM3s0XH2VmslRwe-wbVlypLSEM6eOfkgOLbwJOB0IzTG5y-JZ3mFDIp5pENCMjEt7lEklD7g2F08VKg__aTROESEo5gIsiIyFEuFptxpTdZ8mWZfFJPO3E9fSZjWLQw3hi4-SApHNlS0iVF9Tkqsaxc18lvpLTOY_4ahVAkJXmRqD2hDt0hvkXb0yT89M2iiiZpZGyN855mAtFctNs0WsEaCGFUqCr1Jxyk3gu_-ZOmiqQLK2Q4WTHoM_zbVCYX6qWk55JqJiZNkFOVo1VUDmqtCzLL1daSbCnqHj_jrgh_JlKrh_EN1SNnpgAMp18wHpmU"/>
    <hyperlink ref="J28" r:id="rId53" display="https://evision.uea.ac.uk/urd/sits.urd/run/SIW_YGSL.start_url?48D6654CACE911E7i1CxBNH2YRftImkS30IdeiMZpZCl86kenDFl0-d6Kw0c8jdyCRuPHfTaUbhCEHz8c0OBCxkNgu0PHVygHhIYWsGyVpTRNLAFwmHZqPTFMd6FHurtvc5Tk56TnO-W5WY5Djdih9qnUjtJFgutgq-prJvWZycwpvezJBt1bbgXmuLyu-eKn77VkVnaoJxUfs6pMHd8ZJmrdAVaarYGjI-INMeAKTMdagSYGIEgEfElnKgcAm13GL340685ScApF4NOcFVeJr3AYEtnGJJOjpDnk25reaJU9mJhdY9RXGfGD88"/>
    <hyperlink ref="K28" r:id="rId54" display="https://evision.uea.ac.uk/urd/sits.urd/run/SIW_XTTB_1.start_url?48D6B696ACE911E74IMZzXp-Ht_0GqBhuAOa5JQRhyvAw-fLN6-ZXiGvVlCEAV587Y-eii-dE8IZJnTfvu24WM_TnPIEy0qf7U2Su2WKxZ0wEelJUGo8oJhc7EfnGT3YAF6EG2mVCvexLnLlWXowNOBRdwBNr3FJR8ZKGQ6hvxkU-tpHiN1nKXsVbx3DxeBkmTlvoPM6b_HBjyxnc-MnJpb1NJ2jh0znpSy41sBG73ygiGJWxCBkvwHR32-LzurU5jAIOOjWgK3jaLFsyUqVeimo7wRVkJ3amrb1GFy2Yvi3G_34xVguGiHR4cSv5OQVmGUCSDljusHmobUdBXZ7Vmwb85fEhOdxca5mHm_g1FEp9AlbgAsPEwgBI_Y"/>
    <hyperlink ref="J29" r:id="rId55" display="https://evision.uea.ac.uk/urd/sits.urd/run/SIW_YGSL.start_url?48D91986ACE911E7jI9hNs-GJcOB2hW-DZDy_ydXDh9T1jYDWivwaDSctUehmj17_6K2YeY9guwaR9RqRHJvUVrPQtIEazTm9VmvhmLYL5QeXW668lVg8BzeipId_EjrrZqmEERodo0GugSpYFQ-aaoHFpBNUORP6rfJYgQNSVleRzaSd38Num0IqvW-6DUDpEv9N5oI8hLceIQZNuX5JvfY7ynRtkPsmtvHPOt-MWR4HoxLsLa7uYiGHOZLpWFGQCgFgIAFs26sz6lIo9-C0gigBZtpSR18VV5dnG3iVE_wzOLfuQv68RtHHP4"/>
    <hyperlink ref="K29" r:id="rId56" display="https://evision.uea.ac.uk/urd/sits.urd/run/SIW_XTTB_1.start_url?48D961D4ACE911E74WCY1TvcFQXsPc9c2cCatPe5uCBdi9GzP8i8KxejklyoWbN9DIM557mkFDMa1z-UUmii2WyX7Ki5t280TVbQ4LGbTHckslciLeT__e7cctlvz-7-cud9D5F-6wyU0OP37HOfGKKN3WlFOAC32b604GJhpG_jB4eK1PYoQPihw0hkvux8k0aO6Q8BnZbYh3Hf-poP6cmeNFbrGHjSyrMhPGZ8xH0KOxZUzwUSFETyB1tVMooG3TlmiVfMXOupT9DO7vCTfA_576vggW14k43JFjmyWE-hvIM8Yni3PsZ4Ari7fsNMwQe847s7TkjzzXmIXol3t0o56IvKJXy6fNwTiQGZUoOJ9YxKO1671HlH6P4"/>
    <hyperlink ref="J30" r:id="rId57" display="https://evision.uea.ac.uk/urd/sits.urd/run/SIW_YGSL.start_url?48DBC456ACE911E7MddvPt40HvGB-faecKVTcQWppSafyC6ourJtEFzQ7HmMjQdBXdX2rkBc4Y3fp6m1kJj4uQ-r0wGYAZ2T8WM6HrhE3zUXcixBL2wNL6peAFn1fKDVMLzoFhrsdyQjZ_GHglxae3FbpV0Q5QVDPUeFXv9y1xfmDRLZ_nXg-oW9UGu1OGKQJd4Qn9ZxiKcWKLEU7LIH2JPFOwZ8kHpdGMO9FB-GFJH-nMfmyXCCGoIpXrqdAUhfbmp6DWYLDNXXvmbSC3WA5VwosifTPq3OhINK5BBPpKUpFx38rFcAIua6WDI"/>
    <hyperlink ref="K30" r:id="rId58" display="https://evision.uea.ac.uk/urd/sits.urd/run/SIW_XTTB_1.start_url?48DC089EACE911E78v7Tig0mTM33Nk2sVjd9pJHToSdap2F8gRlDQ-2-PfYSOfhd4AgZs01I2UjgCPtAwcq5by34xp32RsIZdInV1Q1-B3dy5HcLlG9FOy2Xg_K7YPG7c-nNjr4qEsTksL9pbCKMFKuWX3BbyVIx6xwtEd0mcUQPr5VI48hZiGZ_15MRDLWgZdPKYlYQp1aLbDGhsRaTP9UT6j6nYZ36uG-b_5iByvA5CRr6Jj8i6FMaPwppnFXv65a4skjUx0cLVk6i51XZhcGdudZCJYAXp9TwvfIJ0ua5V6uJBI5SOE5jyQ4oY29UUmmBVmtsesppJoAXUcjcxdbc3Rv9xTWPgWoWkH35POcBWEGb-fdskADNQRo"/>
    <hyperlink ref="J31" r:id="rId59" display="https://evision.uea.ac.uk/urd/sits.urd/run/SIW_YGSL.start_url?48E395B4ACE911E7NlR3eDRiSrv_nKKnYYkwOssUAVgwUmL9lgSgco7elC5fUkmOLsyB1Y3BtMP0--RLfXOdklcj-CIBujLbuHf_w6MDRSanVZ3d5ZBzuxQ7Is-4dLRX0w2jq4_E3dqm2olgO3iyHlAEUcHxNqLG1USOIkC0GlzWI9Sb-WryfkIU897719TxHY0ZLVw1_8hfJn0DCxgpzr3MBQSSVJgVG0KizwIg_xRejoEWAwJlSoOIGR7CtU-VymnewRbtffkPMyQp5RCL9FTgLQMKzkv8qzwgEe9lIkCXdTniwMogXpQiiW4"/>
    <hyperlink ref="K31" r:id="rId60" display="https://evision.uea.ac.uk/urd/sits.urd/run/SIW_XTTB_1.start_url?48E3E0D2ACE911E7MKqbeSEH1eVhify628ZDo9ovMYjXIhEBzsh_BmEIRvQJNODHbSZHvbIc86GGrqfcj4VcQQwiN2B8ZCfr5cvknzk6r1KWhxgJnWd19O1VNE-G2nhUbLOLKTYE5dlHGvhQbTTfyi0068nY0mMx5YvUcOMMQwFfuoNKjKWzWqtUy0hSuR4zhOgCiq8cQ-VyWplmfmy4Cvd0d_xm1B71-607aREMeOZJlGTmSd2exXPTCHCb4NWTg2fNRq58zjdtyl7G3Zk-_nThmtj_igDxXOod7AY2SrOZgYI_mrLpmYTshlZoeLNiYIADhU-sImQ21mfeL7CPRxQDEntwCsM78Kbovz4OfXt3VsMEHibJa6hWUHg"/>
    <hyperlink ref="J32" r:id="rId61" display="https://evision.uea.ac.uk/urd/sits.urd/run/SIW_YGSL.start_url?48E5FCAAACE911E7MwRuWY08rJc-QZh3Ii8Cwk5_69sr5eXsgk-fkx7jhP2gZmU1HZq2UWddaWN8gnO87t4pmF9VRHyiIpx0EFj3VRIsYNILgMUtURDJU2XJPM-FgX-M6rJYXEmwB_10xPG2MeJ7GzGQJm8eU4CaQhTDnHeCbXyfIXCSYzZqlL-Aup7Ilz_a5b3ycaiSHPs69s7sUcjkjMVsZ6OCxobstg2Nib-hbMzU-FRS_N0uu9ZbqhUOCpCzcFzZzYh4DtRs5igUkQeNmSUG9rx10JQfQt1ALpuLHfiXqFxUuwEHcCPnC0Q"/>
    <hyperlink ref="K32" r:id="rId62" display="https://evision.uea.ac.uk/urd/sits.urd/run/SIW_XTTB_1.start_url?48E64C32ACE911E7qu690q1HgoYRlsZA902UOhUEbXf7wgxJkElaSCG25OEEEMMfKCUZNCS5BegdLKUTyerLHP82M7pXVB38l28RBg4fL4ET0Zn5AJpQzczyPHW7HYl2LXkwt8gmsxR5sMtdobxRE4Bqbi0Vb9e6jqO3DJmyKxEiuhioaHhSzXnR89t1AZvO3NveZkywkPRwLiujNRjJHFbSj9lO2SVjjTf8lkO_FSytd8V_-wtBhhl3tQ_7-PqR-bPh_uA0SWSXGeXDlTosV47BFMtwaaVfm3SbB34DOQg7IBm4VJYbromJ3KeC9RuB_o90FC8WMI6IXde9tRVufJ8wb4o8lptkl-cgKR9ntobrzDF7No9qO4j3WYM"/>
    <hyperlink ref="J33" r:id="rId63" display="https://evision.uea.ac.uk/urd/sits.urd/run/SIW_YGSL.start_url?48E8C89AACE911E75TsJ9Tq8e3fyopJjt1xrhxQdwEOmPJcHRelsSpVUtfq6pPuVNvtJcHQnBbF_CgWmSAzYXfyyssz2lIOaYgmQfTacvkc9IXWHJAJsObG7V5j4hsmTfS6fuwDsgOnsSMR1kAk-InZ5sEhjic1mJ0oqqYpdwa8jiL50-FuVVMUkMJf-5NQIAccsNoIYF_7Ik-HsEyXE-iiPgnagRBTLt9cQR1YS84F6jMV9Il0rMpqR1eIj3cPK-ROKGkYnyGz19qeRzVIpMyaCct2Wj1CJUw-qIea2SAFF4rbbf1E6BHc5ekQ"/>
    <hyperlink ref="K33" r:id="rId64" display="https://evision.uea.ac.uk/urd/sits.urd/run/SIW_XTTB_1.start_url?48E90E36ACE911E7druYuNsIxUQahOm1yi2uxgDqc5AteIF-HkdZaxfb-NbaeAh18NeR-hGLHRwxgaTKV42u6ob0JkhQPTfssSHs1_8TMA8HqIjC_ha8xgoRpnUzGZuqun4fK8zfGAHLDE_7E-IVK2g6zTZnACPIgrIT7OdiED88zv9qwRuqIxteili6qziHq-yi_b_O2HiAJYikbJ8W9bPpYPLFj5R6YRqhvfR2Vsdrej7vk_qqUQmbRaIMlfuhkGOUnSZJl0CgRELQCZ_QRbr6XDIC-xsrxrzZihJX8iuTGU6l7fto4FoWVdivmRqAwgxYLh7hH6QTEVXYwu1U1h7wVt8ydOU19hEHLjUs2fU8J7wc6FIc1ydmZ3g"/>
    <hyperlink ref="J34" r:id="rId65" display="https://evision.uea.ac.uk/urd/sits.urd/run/SIW_YGSL.start_url?48EB3B0CACE911E7x-_sj4ynIO3GyB-7XE58jc4ghYfl6O_PWvEUOp9P9g7flr9DUDQlXQ0A7zqompwBrx2CwLSNJRQ4d4Ja60_2zRz7d_9R0NIzkEB5JixhotYvxHEQDfM33Kglui3WWfkho1n02cJXKNg-d4gILiPBw6mfsEs8DPtwyu51j0jxi9FTr3NXGuQFqK9i5PmORQtFdV2NgaP0hJnI-XVZRyUh4BKWkBf3jlfUJ1gkQo-m1gDhGO5bSgzUPCBK-s-EYLNhOPRV55a_J253rwM7PI9SICBWPtVuAdInjUHMxdhJ_28"/>
    <hyperlink ref="K34" r:id="rId66" display="https://evision.uea.ac.uk/urd/sits.urd/run/SIW_XTTB_1.start_url?48EB7F86ACE911E7AbQpPshXhNlSZczz7ahV8q525rJHinz2SBq16Sww94mAcHo7DEbrEr2U484qbDdNLao9hSTyD0I0WNAP-25_oSapykOw18N6S7_tb-_FEKYUDMwMc9RZ8q-HeGaFTy3ghtz2AfhFerOqpHfUFFzoVIQMe_yPudwaYkaCtF8x7qFAXyBWPZpq1F4nbnqXfC43kvzpCoBzq1zrlp04DJy5NY5AFzRgRNTyAqLXKYaWbpaqFi1EQNGZgC3OgseRDjthn0mTkXi7pF85xKwapaTkvtU6sKL3JI-MMIw0j4JG64EuSgd3VRCUF5MYlkgt8yM2EoGTWmRKiDRJ5onBHH7dOC-XMxVHdKTfHlUsrTr7eac"/>
    <hyperlink ref="J35" r:id="rId67" display="https://evision.uea.ac.uk/urd/sits.urd/run/SIW_YGSL.start_url?48F068A2ACE911E7Ad83854rNTAvyzMh5WMreXbefhZNcdIdQt2oYVIuUMxuISK-aiw9O8rmYsd_06nBCGTSl_rezad5hEeM5BcDYA0P1UtOVQ0GWFheU1hLzPPl9xEcnCoLMiQLASO3BX_1Exe-x3AaPDweyf-dDxgaA-juFDybcjcvlwJ198u9bRDUZQlQWhq4QmPOJl6w73uL7cex0SPAMmSwRScOByNP-X3Er_2swsU6XIOPQvOstm5Dz9og9t2T3tQ6ZhiqQEjEy_x78seq-ZxpES8uNWbntPHCgBmXOFWAP_O8Pb_LjBM"/>
    <hyperlink ref="K35" r:id="rId68" display="https://evision.uea.ac.uk/urd/sits.urd/run/SIW_XTTB_1.start_url?48F0AC5EACE911E7A9sGMQXLE_2dLq0G2lI5imU9QrfHuFFSD26iev84bBZvqAGsGNKWi-HhdwAuJzAyJgEVaaSz-hhQ33OEoXYEqgX_ex12zj2z2WRdflhayamsPk1psrcPgN208fAiwZqmuiYeI7YIwXuwBDj8cMJP7WB5soRYUQh_cjUKGM3xZnjaFvqC1U63OiARr66ywGyGAE1grTPKzn5soxaHYSMVKuV5cNYkS84AIT8KP558tp7gGkIc4WCt1uRKYb_FIF8-8bU7_GdsfNVkn4hjgkUDfPui-a5B5JzLWQ-UcgAA84iZCgSRegfqhI1s7ZjV9GCEhUUwyoQ9SuFNKMRFlQvVr46Jrr6DA6O6Np7E5iy8WI0"/>
    <hyperlink ref="J36" r:id="rId69" display="https://evision.uea.ac.uk/urd/sits.urd/run/SIW_YGSL.start_url?48F5CDB0ACE911E7tDbLRPao7YZlkOXYAvjAqmv5VAAU5jazkKupWc689CWBw9UyPg5g6UzTHRxNZyqKmlfdENMPHmYzL5-qy_lRQk6WAXOerv5MgK97i9R-9Cwf3Zwm0x4-puV0CdboDyzGgfdi_FozFBBmajugjx0YUSe9MTgC5lgbAXsAc9OPzrhodE4c7okBchZc9_r07H1O4VH9-dSskYUeQzUXFk4nbxpQ6rS6jy3uYYj-zuV9wVI62YcZkGqcI-0f7bmn12MIglEQ2GNbB7yud2GVUfZ86SANXzhSMUwFmpZUHOHfVOg"/>
    <hyperlink ref="K36" r:id="rId70" display="https://evision.uea.ac.uk/urd/sits.urd/run/SIW_XTTB_1.start_url?48F61338ACE911E7ImH7RhtajadvcsqW8oU7tzQLUvCRBt3hN7CAUWmlFUzWuV-QuHIAmZSGVPPuIBajzqk1BfVQ5SDTmFEXe9IQlNzmMd7p-Lf_BfmYt6l3YdlB-hy3qE8hIKpSRS-tzXymO5vrJ9WEcVMs4CQL4p45IaMAr5IOyPdiBieDdNm907ioTVSkt0oSElwuxBpO2MBBUqQIlL6lNrNOcbGwUm89fnQyiScHaXgfBUnM95_6w0kO9dxKW8wUVMrr8eM9g_nw_qQtV4CJulAxaYWRIgx2Lq6SjsmFqGM1ZPevLMPUkWDNY-jJwnpo6hnANqee5uY-5PsLpXcyKunwg-r-3acR3WGj4kGm8OFOAp518vBjGJA"/>
    <hyperlink ref="J37" r:id="rId71" display="https://evision.uea.ac.uk/urd/sits.urd/run/SIW_YGSL.start_url?4902B4B2ACE911E7v9GjO_MMQ-9VwBnghQzrNJAxD9--A7yjBFsRjPJpLhvcJFjuzvT0UVXZJUeLWXKAYem5ewPf20D7MVSTqqWf3dF5cWz3nZaerOWT4BvSQeUMTzasFnNSfLlapw_fq4Tpirn7pryGoxsTekIDuCptw-dwL6EoHMDmqkhWwbgnTH3gDTLcYXz1wn_MiPNBDtUNSbXM8P7gFq4m8zhCT7oN5xh3ewnliVm9BUJjpnbgCb3Iri_ymPsOCC2qXWgNmg4GBefqHnHgTZh7IixVG1ADB33YqIUScT3lCte7llrLYzw"/>
    <hyperlink ref="K37" r:id="rId72" display="https://evision.uea.ac.uk/urd/sits.urd/run/SIW_XTTB_1.start_url?4902F8C8ACE911E7pdpXJNmr7MWSV4wFiocZ2hSLFiUxiquIOa-RftcKpRfM0Lau1dLSlLaYkk84ECTcDkjmvyQB-f0uckvWcdZO7dBDSnn32r0-FQfiaZcf4phl63RnG8vVPMoBwQsjDehkth9xHgdtp7SNkNxoC38dkSJNdLDyiFcYTP7L0Mb2LhWzvm09XtpyXlMgMHNJiM1anDHe5RKHIDE0lspULYN_pFUL9JK3Cd1B8YagfoRwhQv4bxNA5mqtfOfHwhBURmNFWJ4hoPSNoWhMKIas27Rj503SnPxqZnuHP1jNdEbKWF6-NrYXzXdoqQsPa7MibWacJ4fQZnDGpHRq0uPK3ajysigDDc44d7Zq2buZn_DFDrg"/>
    <hyperlink ref="J38" r:id="rId73" display="https://evision.uea.ac.uk/urd/sits.urd/run/SIW_YGSL.start_url?4907D910ACE911E76ylxyzVc32BeXY_tM-2F0IqmapGb-ecwfcZUR5cq-SRk7u__dNu3N8ggorHjMPwyGMvD-kkigER0ig6RCteoZbett4NRce7M_d0Byse5jIXdXwg97kZS5crTJxRblDNretalnmo3sGHcTPaVRZ0VfV2dnrEJ_br32Vr-aO2aUhijW2-TI1YW7NPRseu02IhAQafT5nw2zq6N8XwL0Y9CaHrQLp93yganQ-DItDGp3pLn4D4aoWCrrPKzbmZRqVFYUNWdulDJqPg_9DqWeNjziHHusCDxmTUkOExx_wx8esI"/>
    <hyperlink ref="K38" r:id="rId74" display="https://evision.uea.ac.uk/urd/sits.urd/run/SIW_XTTB_1.start_url?49085444ACE911E7q6Xwd5lSlr-IA1oYPbEaV3C-7g6xMXGhE1i3moCAFGR1hoO7_q4_PBXCmajc8GkxGiUC5IRvCNQVLMyPzNKs8IAlK7HjmyRN3IRe9Y-1H74cfB37xtY5Jebt8noDiutGjcEqWJmJsxU8V5OCXkma6dd14TZtMusb-WXEkPAyzOOT7N_UIIbUWOvjPwJwA9y7rjhu3cQlH9sk2QBrtmWN9thUyZNrIwgC_jdaRWEABhdMcTgRwU2st8GQCe4nKx8a7p53F86Fa_KxQRUT71e6sFNnaUg1K3J12ZcOkTT7Foo8BIylNmfgruchOtajN4lwhnpB6qeNSo4W1aUue6TawaQ-yQ4X_voVHxugFPrB5XE"/>
    <hyperlink ref="J39" r:id="rId75" display="https://evision.uea.ac.uk/urd/sits.urd/run/SIW_YGSL.start_url?490B6EEAACE911E7iKJQUGvQmIKZ1u9G0JHEpcrIhie-ATCoA9SjqexYkpbs715Ywj_3sJDz16tjcHk-EEN5XFL7o3nvAw53keypGKd3rF5trk9m-DdGf8efU0oQo4Yuargub0JRQR2wPVqVzXuaqr1eBdClZylfyMS8sv75-EoObX1E0doIoYHJdoM8KAKiTaw0yxfofzqDqM-bxwd25cFq3tePAmTtrqDLd9qfmqvRnUaZ1bC2z6E97ATAmC7XdHfYdcx4omv2a1GcndjSRCw9W2r9oBczeJMP5gG6E8CmS0tNhC8NS8KJxto"/>
    <hyperlink ref="K39" r:id="rId76" display="https://evision.uea.ac.uk/urd/sits.urd/run/SIW_XTTB_1.start_url?490BB26AACE911E7aO4NQ6qEP2y2yHHppvnpsAJ0ogXw0LWUS5zXKt0B2bqdFl7MFP8CGekN0wm68GB0L2fAjt3nKHFhXF6qaG811grA3oFOFjM_3EPRuYeD2prPCwaBR31Wh8ncfbKUGzcmI5YhaNFkiul03UnF6wQCrwBSnNdHBaV4IlZK7JOxwlr0re5wwkUgpAzgW7m1ILn16YVZ6swozIy7xyLzWmnUmfrNG2daAeCbVP3Zj_zynFtmxo-g8exnp3KC-n55wo9-CBXx1U-WSeCxpsHg8sMlNCUk4iH9mY3x-8NrC3Vm4v2Y4RY3VkXZsOiTu-DATL3rHfKDqYEzXZhKmXB1BU2dirSEBzZZwR5lg0VopNocpkk"/>
    <hyperlink ref="J40" r:id="rId77" display="https://evision.uea.ac.uk/urd/sits.urd/run/SIW_YGSL.start_url?49109960ACE911E74RReg2cZdg7WMYv_hjiqao2UlmxhvAhTT3lmz10RbXGAsjtAwypWvc-Rp-oa37pHZuxNBsW7W0LGHw8XelQ1vCGac8GnTDVf2aczHv8IOpoVxdGl4E1Om2Be-6tFHW-xrSLXb2Cn4UqwFcNFT7OyLtMFrgJADvYXgXP2uq1khWEksHJ4XtZx-6pT7F3Ce3r4oRQSU28fWu6-in_xmXLHh-EglKjRoBFyiuHTxjG-oNZS_QVMYKCq9q78b2OQq6uX3wgJFj1-i5iQ-CO_iyo_hOs8Ngezajvls8AHnCtNKgk"/>
    <hyperlink ref="K40" r:id="rId78" display="https://evision.uea.ac.uk/urd/sits.urd/run/SIW_XTTB_1.start_url?4910DC90ACE911E7nNvqHh-RiP6WGZL4nPtfSUx5jOqAS7PypxLzGJXwdiO96vUao8edkAwsbxUyKCSiHzxJoKay8fz2sQUtaYND6hz19Vmqht1DeI8CRs23Sn6Nj9Munh0c-xLptxFEPltm06CAU-ieK10W0FhGDo43MSdOYRalQaWpQB8zFL98oiWFMQ7qiXpxXso0E5zJA0JsJJIy-OaqJhx-o6V_LwcMZqiSNhDfwb5jWjX4_Qmy00_D8xujS6U-5PdxOeNTO-X5L4_QHrQc6Dvnhwzk0wLu27Ftz2_m7vKH_6ZoJsjKJM5S6jddnwQKZyGHpKlOQqiVq3cppn_E6lbHA7YlIiqDDYP03GRJl2YuVcifCyZKEUs"/>
    <hyperlink ref="J41" r:id="rId79" display="https://evision.uea.ac.uk/urd/sits.urd/run/SIW_YGSL.start_url?49132752ACE911E7l0Q6-7K4dkdQlB9v_tcMO4WS7HE6yY3u5srKdbOoalF8VV-Y_ofjOhH027Z_6IS5teAB1ks7XCIBwCpw69g9n-tOoKeDk9969LwfNvS0XQuPnkGqg7A5k81YiFiaPcHoZ5g5Ad5a4ucugkjP6AFR-BkVvzuvt3OekhrVjWSwcxF7snhLx2vEvcg16Eb7598IcSUgPjbcDzqPiXbw-NLIVLtsUtazNOqDS5xuaB3sboKrEH8rm78NH1wpB7m74-tZulFJStIgCuqH3-Bktc6TPr4ZSvhMMhY8j-BmhS5LlXg"/>
    <hyperlink ref="K41" r:id="rId80" display="https://evision.uea.ac.uk/urd/sits.urd/run/SIW_XTTB_1.start_url?491369B0ACE911E75NW1cCT_0taBJh9NqfUH-IVdNUvQj-u8GrD_1_57e0tMr1BrTHSF4v0dWwBHiTVYT1Kur8gJ1KCJL-f4PTQB4cY6nxSHBFo6pXvycSnKbxtTH0qP7HNMfkuH9X5MzS5w9pFPJhztHH_DVpPtX2u8XGk4Ohbc2UlN0yK8KTbnGpRKULl0qpUEefdXWQYUOIekuTRhnmEtFtlNAJ-bLMPNi1OUKpiSBlH0v8eyjRrdTQ7ZmTlCUERRHxyXolKBZEcjwEzZ-3iFZgq2Stw8VIRRGndEm9XJEYcZfML89MNYBQ62gshplnax4q7IttNQnqusdkOQg09DYsiHlnEpD9cVx6WHnAGJm4mkFfQvVIWgvG8"/>
    <hyperlink ref="J42" r:id="rId81" display="https://evision.uea.ac.uk/urd/sits.urd/run/SIW_YGSL.start_url?491575E8ACE911E7dsw6N3Z4v8KnRKNXORTP8vOcRwFu8Vc2MI_U6M5obsbjKJJV7ZTzvStMPyRFclIxNy2uxhUZE2NVt7rM7qo5PB0mD5TKKulYRM_wqdxRBFRx5yLV7hBQD5IJKmi0SfSiauiIQi9RNjK4ggj0s1BHccNN6w7tiGorYU6sV17Lg4B6EJxJrHl7X9OnziQPPK6Dl0KV-_9rtX9FqBVmJBri0bSFBje6limLu_pWwTeHIiK3Ab2bakkSZbKqiFHa1Kqqm2ZTAXdODf7e2C8t6b_RpFi9y1hvzTvI-NXFU4gcyls"/>
    <hyperlink ref="K42" r:id="rId82" display="https://evision.uea.ac.uk/urd/sits.urd/run/SIW_XTTB_1.start_url?4915B8AAACE911E70y_fCpMeZGsuD9sEeNoFp_JIC3fw_gQ86_R39OGHegDV9uD2n1gl_v6Yiz7agYP7wd0QeJX9ZODWdFY6hKGa_-jGEcwj_BvmPjGsQumosxC-awJzIS-7gFSfQ97NseiRiL1mNl4royyU1_X9OD2l8SUDQLE0TSfxCy144ehBTekCUZ2IMVlUkn2toSrm6BUcDRXM5vKK5GECv_Hd41-pGBeaU8VL9Qm0gSSxUicLTFpmW5o6eWneEbqwkn3frJdiR573puxbZHybqcXHLaAgHYOnqXWbNviqJ0wb178Ma3n6HlDOMaWb03aMI2WynYOfwLhXIdAgLCowNygxXbybv5aYTGfUn4fmyaRfhWN30Mo"/>
    <hyperlink ref="J43" r:id="rId83" display="https://evision.uea.ac.uk/urd/sits.urd/run/SIW_YGSL.start_url?491A57ACACE911E795BffCYf6D32JtBa1tLvR64qJ8HoAO9AtfQ9EtvblOycKy6QlWaUBy9MaQvLryqgx97wNWYT2lFKPcEHFBYvScckS_-k2nxIRbb9Mbf0mXBco3uI5279SERGg1rizPQw4-XC1Y6XH3BkjZ79LcAWx_2ZhKcN_U4aYUiNM0iLX7Gwn28NkdR5bni9paWqMHg9h4YKhKAt9MG-V7O5c4xQTzN0b9dnGaPqXPWoF_uNRXaD1pqjAJwLj82q9J0Tw6G8b6r86SmXxmutVzm1sgY_luSVR5zxd82_OGZHPVpCe_w"/>
    <hyperlink ref="K43" r:id="rId84" display="https://evision.uea.ac.uk/urd/sits.urd/run/SIW_XTTB_1.start_url?491A9A64ACE911E7IUOJvWS3qUNQSRxdZxpzI5BLTN5wG_27MohXitofMUOrbJrP1ECAYOmF030rmCf03SiJPpocO_-TSCAvGMFwyzvolftd5OSRw9vhEnIMMubkZMO9ffZVOMRb7p2nwFrM4djT7ohvWtRyBHKWQDQTD8Dm_KI1Kpuj2eI4HTO9UQ63bk_gL7cU7R9AhgLrtkwHnxqEn-Uzu6tVHIiL3makoXm6aHlZ5gdXm2Gcysxhql_oXsf7JXBssxjmmWK6rlCwXH1TFShtbdNEGSGil8btNQTIXNmN3GSCNRzaIO90AxSpuXNAnaKfmM9Ne4fDZzSh8YYIcAb3-PESyTGTRamDs-FRl-y5ScbmsLMx_nawYuk"/>
    <hyperlink ref="J44" r:id="rId85" display="https://evision.uea.ac.uk/urd/sits.urd/run/SIW_YGSL.start_url?491F6EAEACE911E7tMz1D5_f-IIHAOHJ7714HuyMFnSzpBGNtraVxUYtT1zyTUIs1UlU_COks3zYf4X3TNuJJQZzgFaTcUcgRTsPqPTbJSKUDum3eRMd5Pk4RTrgDnqPnMi4izEjjgk1q5E9HMP5HZxXiPtSEqcKJaWrWqrr2A6kFDMFlpumZg0YRjUuIiPPcHjD66k2NH493przr6-yYD9tmqb4XDEjrT40RRlyTiR1EOS8Ho38sfEcjEEXQzpUDI9eAcAh9aYfn7U3Pcod8GYtTndg3pIlkqIstgwaJzfPc5OPGYMUdK3-xyg"/>
    <hyperlink ref="K44" r:id="rId86" display="https://evision.uea.ac.uk/urd/sits.urd/run/SIW_XTTB_1.start_url?491FB1C0ACE911E7r7TIdiIqB4GcDRlLGQtYRZnpn8g0eJIwBdEgT_kJji6VPWJVVwhxvrkFAjAaIXeueZx6pEtCDTVTVnR8DmXuB2LtJoHupnFssorCcxpGtrpg7LcC5DkRBLxXLht8MMDVA8DvwYwwxAZKOlGRUzQkuQQdth2gUD6kG2kZoJ6bR6E8SYt7mrEurjAHzWj8mwhpIwrmKo8Tx_w-AzumeXlEpegsNHiqY0NzmITmpdQBabMW0ljqN7gQoTcinomBhwJKF0SQGiW0da8I-QRGdpqgzB3MNocFQsiMM1muF0D0w90kTcoVCnodRKYnnJ6UCdjjkeCsvg_jbvur7IGNmw4lFJvp0JdA0eCwlR5iBNe14Yw"/>
    <hyperlink ref="J45" r:id="rId87" display="https://evision.uea.ac.uk/urd/sits.urd/run/SIW_YGSL.start_url?4921CAF0ACE911E7MuBT2634Ole6R8Vk5dxEYUVgxs9bL29nJ6MbATio4YvmnqqwmbGCfmT2tRJDVD6PdfQ3OuOybv1d0tXePJ0BF-amuYJB6HkCblnLvRpJJR59f_xMmTUnpJrVA8YumecEZsnzza4OgmBPS_6tH2MoIhPO8fX_jkNUHu2sQdHo2r_EWWX71SSqlhKZgjY2XM2Z8xr2yV-Cl4GpuwxDC2YcWM0T-i4axzhEp9ra3xqW-FMB3IygulxiHzansNLGUDSdZ7o9-HpMcQEeFSbvX1B5yk6MJ_yaMlwaP4rkSviOJGk"/>
    <hyperlink ref="K45" r:id="rId88" display="https://evision.uea.ac.uk/urd/sits.urd/run/SIW_XTTB_1.start_url?49220D1CACE911E73q6Aataxg155PZNT8x8cj6nJ3SPGfBJJPls6tV6HvTl3eGcNKBBuY7uYTzmm1nehKDV5uJNiXVG16g77fL2V35O7f2Mq4ux48q6eZ27NARfeY7LojS3sNLD0zzRoOiQ2lmJoYaZfErK2JW2p5WwCKDqwjRdPH9OmuhAeqQNP2IJfgC133N8CbdGQIjounGnN3CUV8Ui9RVXIkG_748_zHESazcQDc8YzEV8tj9BsJe6MqZlYI8o0f3ajUWda1VBDhKqTUK_POiJpLRzwp4NDO_Sw6JkQn7fMFK-e_n5YMx4M3J2OSgbZqf1SMI1mLep3SuT6-whbKpfu1o1PZYxsUED0xZR4sXNfnN5EAH7uvjI"/>
    <hyperlink ref="J46" r:id="rId89" display="https://evision.uea.ac.uk/urd/sits.urd/run/SIW_YGSL.start_url?4928EBFAACE911E7WGcGnToiM5gPt4VkkZRzfiIoloyeBEBv-PdoRt_1CQ8dzV5lu7fB4LPDEy8wScMvh9rQP6g9FYkW0FDS0k0PH704RRLKHgLAL40U2fe4EFLrDrua8Wz3E8WepqjNCfc2Ylyh_WL9hUv8kOv-fp8hAEYGN4EnNyEsfyEoPEzgt2RzowpPfDz_WnIB-rUBL_YTgEE4jL18xGC0lcVfAX73UQW_b-ZqOS8NWjTcoSswzgCmxz3PhIG7wDQYkH6LXhijPAUtVmPEQ3DFgKGadzzmkI57lmHkhq1JRe19xwWkUFw"/>
    <hyperlink ref="K46" r:id="rId90" display="https://evision.uea.ac.uk/urd/sits.urd/run/SIW_XTTB_1.start_url?49292E44ACE911E73psETPF04D-7l3YdAaxQrp6j-Z63UcFV0xPZZxANZmir0mLC1w4kzSV7lAxhW0wZwfu4iS1IG2H5-u2AWqq6OW4sDv-Fn_sIRaOUOU0bvhCXFM4zZ_-gYa3Cuqu3ygCPh-nUbsxbxJMU0vat_K9ZPLhQSqkrZzfxxkXSB__TP4cCGlDaNic1WWNl_sp6q6joJimBSOMM0gNGV6GZcQ9x3Y20X62P60CtkTcNsRacDFcDp7g3uk-bXZJ7QjvqrnYNzQPBpDEQPYR3PnM26ukvevzFXnI3nvjMC45KBtgkWlprIFRdeLDq0VJ0i_f64fQ4d03cVzpepwa8h5rx8S6Yd7MyV-X3pNs_2ub7wtYqthQ"/>
    <hyperlink ref="J47" r:id="rId91" display="https://evision.uea.ac.uk/urd/sits.urd/run/SIW_YGSL.start_url?492B652EACE911E7Fh0dfryGKAPNoLCTKyChyGhBx9AH8ksBBPpyBLmGTZPdpa3ABtK6cNqYIMxL8b9DN0ULme-6ZYvflPg9b7vrQaANc8uqSY429kLzzY4S8UKIA_vUfBzUcfFUqpuZ4AQSuJ9zmGUilUH9-SwD99zRIdgRqaYSKsOG5_JtOrfwBqSruAdi-AR9cSTISZoJqWxFIv8Fky6ipbkqlbjVd6qUWhS3qDV3xNWdqWdtu3ryUUCMLxyA8PLyPbqbWcVdivwFob7zMVQx3Kj_ZpX3iZ-SeuBzpPP3caAxYXbxp41pbSU"/>
    <hyperlink ref="K47" r:id="rId92" display="https://evision.uea.ac.uk/urd/sits.urd/run/SIW_XTTB_1.start_url?492BA728ACE911E7sYoAet1fdUtYTgDyttuIZWJlb9VReBV9ZFQQZ3nyWrnXlUCzd--NluydqgwWdsTZRL4SXs569VtpGgyfjAsJyUtf8xjGP32JO4qQshdWoLJ6mZR1yoAGkm03QJVIvTYXVN8Ilvk38wl_-asrzP_MHaNG1axiQcEIAd-pK7fZXBpu7xc3u74rIkkRbHPlGWMyycGvShb3M9kLSVO7IcEnyVJ3Lv06n4i9dvZ-o7l583T7yvHqt0_x6UWz-0ff8SsaIWhCAvfF-tw_5OafhFLAtIbrq8VvR7d0fE8_MDGRC1WeD2PMnJn4Y-feTpbjFd9vDeO4-KOMW1fdX6I_xwXdgjfia38zasLHMEfsXwOVbNg"/>
    <hyperlink ref="J48" r:id="rId93" display="https://evision.uea.ac.uk/urd/sits.urd/run/SIW_YGSL.start_url?4930B722ACE911E7LVbg5T7ky2_6NmWmBjKtITQGwU4pDsv2SRiIPfdfsvptYhKWYhGkBeX__VzfiXJLqCSyWUpP_zf5vWKSEoodTIKB9ng4CiYvFFOiYyed70Hrb--OIoWy-aA6kEKbTzT5EP5BPlgH60owp597xDZa8eKZkOz95aEhZi6_jrIxM-v0PYo3Z_5qcLlKrxDkc7H-LslyHZmxZtLX0NCNkhgF-X1lw6-ojwMr22vXSB0gdhupF_sgH_Jir2IlNdmbtJqTpSA0WM9AcmwVWxFkZlcYgOCZWdgZpNmoWVL6lVyEHyc"/>
    <hyperlink ref="K48" r:id="rId94" display="https://evision.uea.ac.uk/urd/sits.urd/run/SIW_XTTB_1.start_url?4930F976ACE911E7KFX4nUwLzV5jwe6XJfzku6TE_TrsjNamMcGI3UuIran5WtpONhkABmlX43muaVGND-3ojx3bYCrloPZ4tpCP3Q_urVWK-mF23JE7uSyaoOzukADJPcfKDe1PzIm4lt2zQFn318B-PSTCFF18v1qM4VaOnIRbfBzoCu6hOoYnM3zQAIvUbiawRepHeSpVUq7xeIGSV2BImXeXVQRkYIdkITVuWR6A8-asS3KJbSNbahL3kkYvSPPqAebKACEVVc5vsnvSEIt5xABgMBKA5-ron1G9yDauDgC1GMhmxRDMSZwx7DxYkS5uFX3BNQ4509HjnPQeJ0j24othF418ta0aSKFQm6mqHv77B3O2U_WCFUQ"/>
    <hyperlink ref="J49" r:id="rId95" display="https://evision.uea.ac.uk/urd/sits.urd/run/SIW_YGSL.start_url?4935EEF4ACE911E7INIFAYgLfvkxJZmApiErUer7Bqzl4U-xkcvriZWHx4W1ma0usPf37GmwfnZTcGB0cX1O0u4CnfdnOpOjfMNH1uZYSpIrbkHaldL3-Oum6q6CKS-3XqifCgZ9Kzoi6Xh9E_NuvR-OHRWqFBZkpBU9mQ2C4frLlL8LMxFA7XSRfmCTJpD6qhtODOl2UJ6731jyLBTQZAaWPiKGOkNCvvwRrcVY3QDlNNBi2fTMm8ExbD9ceyltc3GcXelvVShuB9L5xgcr3bVuJpMBlg0Zh7RLjBjqXQabAZmny0Wz7P_FNbE"/>
    <hyperlink ref="K49" r:id="rId96" display="https://evision.uea.ac.uk/urd/sits.urd/run/SIW_XTTB_1.start_url?49363152ACE911E7SzbRAlob6J3uV_yrujc7LTHzp_oJAu_6ppg59OO-pWpJlWFh64EplwyWzJWgHp3xRP1aZMbUVzHo8P0LrUnt5ArivehqPL6XQLvh8_POZZGzbmcuCpIJjjkhBV3qckxy5l5qYxeQCE5uG0CrdTdo-C21DnD7rQLuPmTAVVQYnEz0eYlw18zDhiwUCLpbeUBOHLFmrfCcSWtV6SFemApQX8lkhA8ukRaNjn9PAzXlJY8stEzQlr0rZEInUqJLlOhQBxGo-PBkUkZTFpl39s-wUScMvbBv-ZymcdhnlnL0F20Gsb4mCiaWHfF8xGKlCR1Y7CndZhtlv4n5R5sBHfp00zU-Fi1yWji3gSlnvjVCfTM"/>
    <hyperlink ref="J50" r:id="rId97" display="https://evision.uea.ac.uk/urd/sits.urd/run/SIW_YGSL.start_url?49389E4CACE911E78XJmgFZGIQ4Jnn78Jgq7UDnh4DKMoQN41eZORg2yU5AQqd073QtQGsKEBpKb8nKnz1XRvrbs38iqlzNqIkoCLlJdf0FwS22rm1i6XdBG_OW1pH_el6IrGwhmWu2i65XuhPJjCG6epaZL-tYAaau5phhWz2alrjG8PqIZQQxv0vZ0w_lNUc25EPcjqKQOfi8xJ0kUuNi2WvBgylrFBZoNcctkb9W2vEopq1o7lmTYpXTRPu5RW_p2naDBfMZ1L3wk5PPH3KHYat5TSvyflQdZ-baGuypOvgZknwq83_CiZIc"/>
    <hyperlink ref="K50" r:id="rId98" display="https://evision.uea.ac.uk/urd/sits.urd/run/SIW_XTTB_1.start_url?4938E10EACE911E7xSFD6RXJSAn-5iF-3Ur2N2hjvui5nUHtUbbC6UFPTmzSS14cuOpiZz8L0ITaimiQst2xg5t6Bpw-lwhz1JeyP_PpcS3CAApGSJEp5BLcsYGqtE0AfENqAt5XhrqG6Cz6951i-TzHFL1I1IbtZjs0tRuS-mryIQrTP__8U6qYpJ0Fp0D6sy-o0p-mUopCuNjl1Kwpc2_bmAxibImEdLPzuvPZG3Nx-zC6QahqhyfugQKvxYxmGxMYB73Jg0XV3BprKqQC28kD9ADi9w4nSB5wfIzXWC-kCkJVyUCMVIvJEUJoQDvMzfoJIpy7bZTCbB5Oh4h3Aa3I-_FguusXZZCbIAKVNWmm-nqnKmz7KtiHpiI"/>
    <hyperlink ref="J51" r:id="rId99" display="https://evision.uea.ac.uk/urd/sits.urd/run/SIW_YGSL.start_url?493DF8CEACE911E7FpDAt_R5rN1Yf_36u0UXQGua7HiQJdMt7KVRX0nG9IAdQr8sbY-qiY-1JUwJIHJOt4yxX45-C2PTARtkDyxMGihSH80yNenboZ_C178tOLm4KH8vM2WKHGl6u2WKn2x0u48m3cEuA2tWgEnmRNP9JfqTtyHz-a2XiYM6zbjSVPdD2YZlkF6NKF52IAtzlZ1yTZup8RkZsTn63rBZuYvzNhUQ4itDLWnnhCkCPSdcrdyTt42DuXgE_xTmhbUY8qAiejsizsEWEEnGSf0c5wePav-kFuOFQT6VxAslViNnzS4"/>
    <hyperlink ref="K51" r:id="rId100" display="https://evision.uea.ac.uk/urd/sits.urd/run/SIW_XTTB_1.start_url?493E3B36ACE911E7o4ysHwbA8qYwpZtkFnZwgzoLGvsq58OmQDHXvcblXSJSZRUA-KEbY_2oUR5LboqkPxEeRv8XuA_5-9gRtnu41jAC13fjo7Rmf-n_xfyxMaTBHxtT58c29ZAdb7dd68W-5-bh_V_fnFx95Vj10z9xiTJez1l7GTvoPe1zHPJZ2HnsJY4xbkZFpedZTx-B8SWheaPsop-t32lZnNVZ7VtSlgZfw76Y6wtxldvUUBFOECvQcY4_-wm5JKRQdJrLY3qPCthVLsff8nnx8vJqSQ28UVbHWlQ62HelZ8Yorsf9YizpTS-T2VKTin7twyvKbvL7Ugm3Yz06tKYkFhc3wO26O7AbmBfW-yClPe4WzBiLQJw"/>
    <hyperlink ref="J52" r:id="rId101" display="https://evision.uea.ac.uk/urd/sits.urd/run/SIW_YGSL.start_url?49433320ACE911E7Q8JxiJWlC-Oz2vFnFUhMtVSQ9Qjh_oq0N9wnm_AzTKwfaIJp5y606QUfbBmKhfvKzUZHoZ7pUiShs3P3xiPovvDY_FGtOlmXE7TLNqF8c6SF1waI9yNkGvLFMPM6zs1QVhWlNGsrHCro0WjLb-U0YYaYBAooPdn3piMf9VmgjkRWykXZdNUon_kQrHx59Lblm2nb-dAXbnT1LVkVBoE_CyMkJZeM_auQyL6BGJfpoyf1Z-w0J6Y9dR0retGmyPLQIcoDnUm7h5xKVkG1eakN9Et2S-2adou9TTDIl_fJkFs"/>
    <hyperlink ref="K52" r:id="rId102" display="https://evision.uea.ac.uk/urd/sits.urd/run/SIW_XTTB_1.start_url?49437524ACE911E7SxFS-_ZeHDbxHSOSIE-pkrnPr2ZwQo3tkUctOPYuwW6-qq4hmWwbq90G4TtTfn77OdqdqAkzuE9LSgp9u4Qz6oVDCNqr00Y3UMoSNuUKjQydg4bpCegS8Y4CtFwmiOw_oASgt0NZ1pwZ2GWyz4iADxbL_pX8wu6F2rSSquTu7Si1vrGL4pT-a4oIKop3qnLddjwfQjOOxIz9EhpTy5WLPTgJYdZcA-GaE94uklxWoxLuwYeLea_kV-7nlHu7-bQ01HalT3DfHoCpgzjzkGbe6WZ1DPqbY3J-uwLBLiLI8qsLTyKaGFIqJqPIrtY-73ti2DMvAJn7FykpZiU4SaN7REOg2VSob0BJ48vG1RE5HMk"/>
    <hyperlink ref="J53" r:id="rId103" display="https://evision.uea.ac.uk/urd/sits.urd/run/SIW_YGSL.start_url?49487696ACE911E7AHRaBidmZl-eeatDUkvloL1jFLeyT1eMiU6bo2SW2Rr_owKCJgJUFtDWn5eYd8ZW6VQe0kPB4JrloWFPIb8dtrOvUM133bhfSqUF_87x5gp1wae9jct61JMaqn6KSei2EzD0u_vYeNbZdC_tvqf0cFhmusLHA9-L0B-rGnWWM22PNY1T_AgczW6SnaeLw7LU0WFeUs_B4YHMDCwJQMd8j30t9pDk8H6UpEumoZ9kAWAd4zf0e5Jg_wEkLvbENW3rfK4uq3rXrQ5uOHhf-7dtAjJhq3S19vX5fVfIDK3Ozps"/>
    <hyperlink ref="K53" r:id="rId104" display="https://evision.uea.ac.uk/urd/sits.urd/run/SIW_XTTB_1.start_url?4948B976ACE911E7BkhvaGk1m0XkC3BiePiRvWFNNLPTXLZf6mh15Qs2CllQk8Quse6herah116JPT3_oPnY-Ezx-9Mk-Gbl5zmWx5iia1RndzxapDb4lqB4mT953mDorobYsBba0VIXZPbIhMlfqKkMwql2-VqatAez6vEHuRNuEwziObC_TbvQIlLtUTyjGz8OfUAMYiazaSf0DrsYTQoTBsJHDGSOQop2vmw9D8HWFjA1SQebWWI9hb0OnTwxOxDbO_3oo1lao5ccsk4cyj6nRs0vVSJWrtS5K7ODrz-R6E47-I3zHKWQEdzSP0aBMxqTVU9U5eQv4f-je0lGlT5rnR07zcirGQvkCk-ViK85XokRQhvFWPFLoMs"/>
    <hyperlink ref="J54" r:id="rId105" display="https://evision.uea.ac.uk/urd/sits.urd/run/SIW_YGSL.start_url?49515DF6ACE911E7oVIEUXIz1UkVpgV1TcmanVDv3B__fbBbgfzluh9n0BMmdByZ27O-8Is2-n0gsXbNvoL_BlrPjma2YwaXyGkEKEcOted3fjgXNlQSnddVzcu3KNAPsiY_KE9Q8D5VpVtREOFnH5rA9LJlMPnlowpspUiCPfZHsdztIT8dhc27mtvwbAmK-YYa0pLgzH0ScD5R_Nj7ToUvMqBsh7oawY_9aXcDHstkmSO1L69858JR4vXmAX6NNTvGpNg0gx8Yxv6D3oy5c9hZnk9uWE8K34OzimN8yBJxU_mAi5Vvvfvi5FU"/>
    <hyperlink ref="K54" r:id="rId106" display="https://evision.uea.ac.uk/urd/sits.urd/run/SIW_XTTB_1.start_url?4951A00EACE911E74RkePae3RdTm8NL8bXPKFFGyoq8lfWmof_tQVDsXh6_7fnNrb5K8RLl6PHVo10TWxQAm4LvNZRGXzrFJZEHM0g4KK-Xo1uJd1PdK1Yn9g5A5x4MTauZJ_Y9Wi72JHJQzjXMQkqwhPDkb8Y_PNcAvAHlzaof43VwDxnIl5X3yzhdhw3o4hEMje3TZC3w8LMPERJFL1Q6ofJXW9hVMXgTNwpsG24hXFe172F1KpqsiSW-M8czsoIIaUAlLBh4ZExtVTVMbvhc1mIDoIYmd-CkGXQmBSHykry0Vs4jWOrC5GsL2vaDUYTl6K6h4zNUIucNnzEWJrOHTsm1gWBbZpQYMfKVPcY8ZrGWHObcP7_zh9O4"/>
    <hyperlink ref="J55" r:id="rId107" display="https://evision.uea.ac.uk/urd/sits.urd/run/SIW_YGSL.start_url?4953D19EACE911E7rnLzFoqkiwmmwyH2rMUI2BzCCIA2Az74ODqW67gGlq_uRIPaOol8zxu8aI5NZXcT4Dp7XQTIZ76pPvQL-SjxuFQVIArd7s9SIwgYM-id0RbQgtO0F-iDOx2v9RF-MyQUKf1cTPzXt6_xtR7TmC4RL74cbbZQa50aRFjcEp7GwwFQyZz3TG1y2J4T1XOg1695g3w9_9f60pYNwO7vzZhGACulFvhKmBOeBWdJdYBtwld6ROIs9J5UJCO5ZRUnpr1zAbjanvmG6k8ho0xwzLa4b7A6wknUFA7k4ryoDADudDY"/>
    <hyperlink ref="K55" r:id="rId108" display="https://evision.uea.ac.uk/urd/sits.urd/run/SIW_XTTB_1.start_url?49541410ACE911E7Op74_I8t-2y43d7werUZJeflZ0zkUp7iTOn-Chj2P4r73P0y7PwoBngCRg_l7anx0N3aTjWAqcvhtRBTV5z9kiNHHxM9PmTOTCsI6V9V5GCmBdtOxQzRvhnjQmczeaiCvMZ-SwpxYIUMhq0PXpRFnde9-KKDCPUdF7d49i9m0wAtu27ZbLop_Ez462f7j_LKi8gueTSbjl_zN2ehFddGjy34PoH6jleIcd_7ETfvLEfBzM0a6waDCFfg1uF4DyE1pQaBRJL-FDuSeEHTkXK2bWkwTPMk2tfNVY-jbpFqwVltrt81FXu_gxC-m9n1EHj44x_6V5cC9fSm8IhwfLEu6HNzbUdZOulkTP1Zqdt6Ask"/>
    <hyperlink ref="J56" r:id="rId109" display="https://evision.uea.ac.uk/urd/sits.urd/run/SIW_YGSL.start_url?4956627EACE911E7jbg0VqkLDZoDJCWN6JCuyK-wNyBN6jKjh9-wxNHBkeG4Tj80iQiOB4Vbf25AOg2aTzUzncIiCg2Vd0POz41FU834JurilZBwgZkoBOMWoU5U-NimvzBRin3mRhorAaWvPh1kebp8azPyOS5ZcDU3L1VtIANT9dJCajmfXIShqp8sOA7hVJ1p0Q6h4xn08W4nLEg8u0Ma6CiwQ3hc25IA30sxvRdgP1LomvFjfeycmZAavS6NHhmZRhhkE7YsfLBUbP7AJ_HjsM2z30doSmseqYxcmg1P62cBN09a_TwugRw"/>
    <hyperlink ref="K56" r:id="rId110" display="https://evision.uea.ac.uk/urd/sits.urd/run/SIW_XTTB_1.start_url?4956A50EACE911E7HvzHrO1rqnayVa8W0k6--_1aauN_hjGMKid8KSDhMmoPG-g9_P1Srf8e37vSHsBofxX6M8T3xFzwRgpuAeVXRO8Mw4vjj6fouwu3ljHtDTIAVxL79n5mDi4kUnkhpOamdqBJcSji2gNROZN6a13I8knj4N22rGT8wV-c1-Y21l-w0kHK7ALevZQW08qUmIRcmQp-ly2t7_b3IM2pn2dwuEIOq9OW5cteUqAdM2xHcsH1I11zjpGSlWpsGZ3tqWQyT99e_aoNoTL1g3fCk_rnUOZGpsdC10hywnK87mr7RqwBxhxlwTK2jmq-Hi763GFakwNBZ05Em0cjQdEY6z6Og3exuk1DzHCY_QZKeSdrJbM"/>
    <hyperlink ref="J57" r:id="rId111" display="https://evision.uea.ac.uk/urd/sits.urd/run/SIW_YGSL.start_url?4958F3FEACE911E7rTuQwRkgOQrWh_OMxErq3lrhSwQTDwS5MdXwV5Ycqijfj88INsJWsSeTMeOtd7HEk-Z7pEFmnj8elNYw2WpOaCp-icC4FJc5G0KsR59Kk3ocuxJrtkXyzyPyq3vTs3cuo1wduzbS7Dg7aV8xm-0pQP4Em4SAfGSCKbudi-jOsJjDRsHMu0okIY1yFbWMVPvMhRkqAqE8i8jR92nwk_3KCDnkKGZmprTzXuzMIzVT4Z23CibT-26rhPPVgbASkBcwiu88O1DqB3TKc6ln8bxyrKZqiHHW48IFbezzHmBuV4Y"/>
    <hyperlink ref="K57" r:id="rId112" display="https://evision.uea.ac.uk/urd/sits.urd/run/SIW_XTTB_1.start_url?495936B6ACE911E7Ju3ro3_Ilf3R2BKEsb5Vr1mXPlRYQwAd7YAKPu1WC3WYwOAjjxXPfICo39JB2RZTBr3zFoh_S-Z1a9WcyRfsOuW9nYZyAcm6IcnANNUQ9hKA_QObhiHfKPYvJ2bn28OJ0JzT38KGJmcNJU0le74qQ3Ebs1ORZ-_S5mexDzfzpzXLbGnAKuH0s4tGv9SfqU1o9bdtT-YGrXVWcVkzAxguV4jBANAgzCly-EmHjwjFzVmcVtaN7iCpfRRYG5fRR_UlFObsBmvPQqW1ZplNxHRGhH5Lc72dFAx8_7QJepjbLR5G9qPKgkf2yYWoLiq9dwrp1QYUG_4C9pOTcPVNQTn6c0p7EtNo9QRYtbrsHJqW7jA"/>
    <hyperlink ref="J58" r:id="rId113" display="https://evision.uea.ac.uk/urd/sits.urd/run/SIW_YGSL.start_url?495E5376ACE911E7nenSnM_3sz0K3MJx3s5zGsH-aJqLEMpbZz00QI5TMxwxExuJtKqNKh4q3-__M3Kmw_SyDWFRV0qJG0HcapXtrVQwHwBRwMKRw6eIxhJbknPgol1K43qZjhODMw5LVmdscoHSbyLKQRQOOc3tJsYP13iW4LVjeD_tlVuCB9McqI5dIgQSAeCSdYxNu8Xg-RGwRx23IwLYRiwu4hOmXrPlyhQSgpMP7EsbKRaZJkX3sir92mGhjLJlZrdzUSv0FxQvCiIF6F-OiFeMqY8c-yUv6se62jdWDRQUv7BEU_LCKHM"/>
    <hyperlink ref="K58" r:id="rId114" display="https://evision.uea.ac.uk/urd/sits.urd/run/SIW_XTTB_1.start_url?495E9642ACE911E7kwcm8QiGf2fsPGDoa0o4g3OS4pLDSYp1ZNKoQB0lGLbShIu7uhmTQXRJs4v3AmRuCv6xwDIguykz7kmxWvtCZzr9Aj67QtJnXNISl2IV7rk8OLHqvEZqGO86dyenjS-BlSGz1tpGPco0W5bd3glofjwo2Fql5DuRHkMhuHVfV1G8hQ2o1w8Zrt9p9hiayauHD7j5MKy0AS4YvAMR7cti36i6M6qRNLbQFLl3rxM5D3G_2jXrz063ET2xQ8l56VTev6b39IgZhrvU5BxqYRp1lc71BCaLesyNy1hl9IV65YmBlGQV8XSVYX1XG7E_cUB--b5EETLvIWM9MviycqREkyI-IJixm1bf_Tz3YamdCGU"/>
    <hyperlink ref="J59" r:id="rId115" display="https://evision.uea.ac.uk/urd/sits.urd/run/SIW_YGSL.start_url?4963A222ACE911E7MDF86g4ZGjsliWcKcr3zWc0c3FF7sRmbMbOHDolFnOh87SRrYRJoYvxSjgpHzE6FwJlY72xZnZNPVPrlYKBsiCsRFjXdt2BaZMweipez5SmRfjqSvhhU3BpBn0iDNxY7o-2NVCHxkPJfzGeX4um-PjHGCP1D_UVyTrC4Pgl6I__CyddNhR9Lij3dLO3ZzDb3X2WEu8dk8uZYWXM7CPBXZG92DWog6rjBlcwRmDL2UiJxh2B_TlcIGTNG08hcGuLWlo-81KRjQ3QYmMNQvvpXfA51WOvxi7G5Q8Q75h2T0LU"/>
    <hyperlink ref="K59" r:id="rId116" display="https://evision.uea.ac.uk/urd/sits.urd/run/SIW_XTTB_1.start_url?4963E552ACE911E7wJoHFRUi2GKgdkh39NzGnOroz10R-JVVu_vqroX0asTodztXXul6LAPbZOt17hLoxut-N-dyaCwnLtct9-qmgXg4FX3irqbk9ZnIgy7q88LT--_h1UgZ2_RO25DFnJ3VNODYE84lsD7jRTKir1wXl0F-n1JzTnwPeJbjVGg21gGhajtt0bmmT98gWadig4qp9gzrd_e-9IwGA8PHuSubkts7jTXKDVG2moA2izPMV8H8jSqIPoFmcKVVmh4WcIfuIndhL1EzLHZiqNs4_WO-Hg-f1Ek4jChWK5g0ZSW8NfJUdpn4cbbkzqpi6jAdrbtnvK5YoIWzkTNEyzB2f1Rl2YfszP9a_LSjBB1PNHdFTBE"/>
    <hyperlink ref="J60" r:id="rId117" display="https://evision.uea.ac.uk/urd/sits.urd/run/SIW_YGSL.start_url?4968E8D6ACE911E7fDkll9S2nkgHVYqK8Ivcyhwxyu2qsidz9rkOACW4l_wiIuTPOUFcS6VjD5msRamz3_BJXEFWTesB00Qf_2mOvXXOIcSKVlNbGUUZVu1WWxuHjGnZS9V7JpYm57ejKCoj4SoEUTesvNuNyCrfwcvvmLX8fEIsilgJgl0PWmdbQDm6R_lo_QiB98oP8L1efG7L1m5BbqSoGNFh7J1uSXPx7LFsNUZo_85VN2nIBoAiQ92zx3ssYUa4tmmpSaxfxe7Px7lYKUIgMCoXB9ccy2nQSrHvI-0PKqVurjg1_a6ZhIg"/>
    <hyperlink ref="K60" r:id="rId118" display="https://evision.uea.ac.uk/urd/sits.urd/run/SIW_XTTB_1.start_url?49692B98ACE911E74SDPAA8bZR7Pl5HDKaELElLNm_lqr_NLgZvofty3oio0h6XLEkj0pAxbta5EmVVtI5_oW5l0hYgtBwlEj1WjkmvQoS7N94cv_cWjv55UD-ykfwGSpwNkVGN7uNl9rDFzCnstS1BJQGr7jyw0T0xBelbUfAU4nJAAKTJyGF_tMmYsBN9R0xgo3idThvdmgpE65TMf4Tuj3LAftm0cFAXn5tE43qSoj54vXS8PUIH_mnJlc7OoF-WFhuJrpprP55isEKrltaBskN0P9YNoQWXKozd8kGKWtuCnpoyuz90ydB7nn9ElR01G2TZpyIx4ZU2rv5k28-TIhlt18bxSXIMDH7uUXJbo3SviNUNzGKISG1E"/>
    <hyperlink ref="J61" r:id="rId119" display="https://evision.uea.ac.uk/urd/sits.urd/run/SIW_YGSL.start_url?496B6764ACE911E7kSgDtJwVRHJk_Z-Ze-_BBHF23mXQnYT2eEWukA1DDZ5UUXU7k32FXY8r-SRjureD0sL8R4NMrE4eajv7OI2tT9UVXMMXfMO3rWnu9fTDC-9HnLiDN9ez6ppLMaCTKEUoKx5Fl_SM0achcga4D_LzUxwhO2LJIUdKtw1lazZY6gOsIbxfxRq-G5eRUvC4k88OT7xlWhPaetE_vwXymVrmTlpKMblp0suAq_RjWUmNi4ZuofYTxkGUN0EW6GCk6WeIo4qaML1ZfmlgtvsQvhO6wFzCTGZAh6hV_4p9cO95jIQ"/>
    <hyperlink ref="K61" r:id="rId120" display="https://evision.uea.ac.uk/urd/sits.urd/run/SIW_XTTB_1.start_url?496BAA8AACE911E7pKrf6pzZw53chRwDREIkeewB0cNkRrTtj8fJRuRceT6CZx6mL4rsZsD4A3Po4feGkZrrqZ0nUJfKGAOwXQg6wpex0QM6EDJvvWevdPoITjbzSXPiwehJLaS11Ck4bauiSviZjJMCfku79Jgkj_W7SrF1gMtMftCJxjJqd5RT_Dpy4YJByi3djUe9cddZF1CL4SkgS8CMoO8gLi2Vxr0TmGzfTSvvN_2bQsAR43THOd_Kl3zDBH4y14VAiWeEbH2vN9y2-n7dl0lp641vtXY8Ov5_VFZzBe7q_IQ46P4pJrfDG7MZ1KRovmKa5Vw86pqBcgIyPb-GNdLkCfPF-EpDlQG-yOtbRLmX-g9NcAPKS5M"/>
    <hyperlink ref="J62" r:id="rId121" display="https://evision.uea.ac.uk/urd/sits.urd/run/SIW_YGSL.start_url?496DEDC2ACE911E7tk0EOjsmaOfPeVmekqPoT3-6i11fOuwOdGtSi8B_w_iekAvy-EnaYfsNiM9ZLHjtlvATUirCPevv_yTTdTyiLRJ9E-hnGCIrTcRmTPBHGZdluY8V2OPH-eExUGlyGhXsJzqGsjrjXPV5TGyVDOd9IFpdhG9udsVyzNw8aS_ZzDY7FN1usrcQHeS7RYuvhytlDpDR1u2cnvOHNrxUph25sxnNpvsRWv6uE8Ql8ziIpRMTrHcVCfSGORmwCIBB-hcDOta_vNfa9DTvaGxQ5jGu1xPNIZO9C-90XvGcPD3EiZs"/>
    <hyperlink ref="K62" r:id="rId122" display="https://evision.uea.ac.uk/urd/sits.urd/run/SIW_XTTB_1.start_url?496E2FEEACE911E7PfQNhF6wxracuMAsZJGXGEwMzjVb5rXSPg98l02JFWO5Gf3YCFXEKnouZJfzvlybzT3hZ1AvTUbAlgZlVDbi2YftyE2QlSNOyVCHXxk1VZKy2KPw2oTAAFpJLp0iBoasT3wI-frkTWLT3mzOcdWgQODSJHTvAY4aLrBUUcSI2Qjwj18hr1llI-hVaasV7Hym19WvlsZMcD_XbqqdM20bKYgeYQ_QvepxUnQPoFsjmdxXI47R4hrK5uUNsFUzFIEpJTco6Xprs4tWeCO3PSf373Ni0NrubIDkBGix7tNodStk3qArJ58uAEQ1YmM_bxLfeIqP13TBLtiBgYuh52X_H_-hGVY2L8Qu2FpsYb3uoVc"/>
    <hyperlink ref="J63" r:id="rId123" display="https://evision.uea.ac.uk/urd/sits.urd/run/SIW_YGSL.start_url?497056CAACE911E7oHOuKDAGw--CDV_o_-icQDCJptWpLJiScwXNRZxQ7MQCTCaavRijwVVc8vJsT7b1GrrD2VDLx0-gu-r8hc5yp8Te71pVoyaGShPFBeOhiK4n7uQMKgc1lQIvn0hwpzpz19ewPCfYJISY0nGEYLGbfvsFXdPZxN2ahTMTRE-Qb4fcNarvPrnlZlKvXewIBM3EdBsBTpXaMmlGWA2mzzzjgGGnkVj0EOqNSeJAtzGv6yy7_K0r1dW-ZicYSSQrIT2w-tYoTrNH_lq8V4GiYdqybIF-u8i9Drs6syUWfhmJr08"/>
    <hyperlink ref="K63" r:id="rId124" display="https://evision.uea.ac.uk/urd/sits.urd/run/SIW_XTTB_1.start_url?49709964ACE911E7hqDfulFsvkUvjyIQs1_iS6oGe5gzKYwtcyJDcyBIOnLDNmWLfc1EL33qGdC_01a8vBnsKrXSjNS8AOV3ceS8yWQbirMPEu6o0TBC82f9KlK8VyEhUFMdi8m_8Lz-W3LGUOkWVdK1CgLYj2_FOZR9BlphhIK_WnbHdvuz9bHkn7CuQW94kRz_CNGOuwLe-du767CCmz0_xPf6RFMT7u-h2q59W7ovfgtaw3K1ep8gTKlySRUtbE5GDFKrvvGBR0pMXrzkvtqEQ8ARwOgeGqeOvOT6cH4gzqMrgW2xHgXr0ZKgTCgiCvWbyUCdX74Lz9g23YQDYALISh0OvR9cle9o3IH0OhTbeNCT84O2Xdpxcgk"/>
    <hyperlink ref="B64" r:id="rId125" display="https://evision.uea.ac.uk/urd/sits.urd/run/SIW_POD.start_url?49E29956ACE911E7WUoBTuBIH69HClFbEPsLhE6UXRD94oTZvwyiMPLZT0BWBvNv28wSw9F7jDbj9fSXU0TOdBVahrq5aF48OWhbF2Icq80SKl-4ZAnrkV-X8jphav3W-nnWDtdxXydRTtE5"/>
  </hyperlinks>
  <pageMargins left="0.7" right="0.7" top="0.75" bottom="0.75" header="0.3" footer="0.3"/>
  <pageSetup paperSize="9" orientation="portrait" r:id="rId126"/>
  <legacyDrawing r:id="rId12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Contract</vt:lpstr>
      <vt:lpstr>DATA TAB HIDDEN</vt:lpstr>
      <vt:lpstr> Module Code and Title Listing</vt:lpstr>
    </vt:vector>
  </TitlesOfParts>
  <Company>University of East Anglia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Nanka-Bruce (TSR - Staff)</dc:creator>
  <cp:lastModifiedBy>Microsoft Office User</cp:lastModifiedBy>
  <cp:lastPrinted>2018-01-05T10:42:49Z</cp:lastPrinted>
  <dcterms:created xsi:type="dcterms:W3CDTF">2017-11-03T15:25:57Z</dcterms:created>
  <dcterms:modified xsi:type="dcterms:W3CDTF">2018-01-23T12:07:27Z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1305804786</vt:i4>
  </property>
  <property fmtid="{D5CDD505-2E9C-101B-9397-08002B2CF9AE}" pid="3" name="_NewReviewCycle">
    <vt:lpwstr/>
  </property>
  <property fmtid="{D5CDD505-2E9C-101B-9397-08002B2CF9AE}" pid="4" name="_EmailSubject">
    <vt:lpwstr>Associate Tutor Contract - William Muter</vt:lpwstr>
  </property>
  <property fmtid="{D5CDD505-2E9C-101B-9397-08002B2CF9AE}" pid="5" name="_AuthorEmail">
    <vt:lpwstr>CMPMTH.LSO@uea.ac.uk</vt:lpwstr>
  </property>
  <property fmtid="{D5CDD505-2E9C-101B-9397-08002B2CF9AE}" pid="6" name="_AuthorEmailDisplayName">
    <vt:lpwstr>CMPMTH LSO</vt:lpwstr>
  </property>
  <property fmtid="{D5CDD505-2E9C-101B-9397-08002B2CF9AE}" pid="7" name="_PreviousAdHocReviewCycleID">
    <vt:i4>-1476967829</vt:i4>
  </property>
</Properties>
</file>