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codeName="ThisWorkbook" autoCompressPictures="0"/>
  <xr:revisionPtr revIDLastSave="0" documentId="13_ncr:1_{184CC504-DEAC-41D7-86A1-1091346CB1B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alance Sheet" sheetId="12" r:id="rId1"/>
    <sheet name="Income Statement" sheetId="9" r:id="rId2"/>
    <sheet name="Cash Flow Statement" sheetId="10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12" l="1"/>
  <c r="W10" i="12"/>
  <c r="V13" i="9"/>
  <c r="W13" i="9"/>
  <c r="X13" i="9"/>
  <c r="U13" i="9"/>
  <c r="V12" i="9"/>
  <c r="W12" i="9"/>
  <c r="X12" i="9"/>
  <c r="U12" i="9"/>
  <c r="V11" i="9"/>
  <c r="W11" i="9"/>
  <c r="X11" i="9"/>
  <c r="U11" i="9"/>
  <c r="X25" i="9"/>
  <c r="W25" i="9"/>
  <c r="W24" i="9"/>
  <c r="V25" i="9"/>
  <c r="U25" i="9"/>
  <c r="T25" i="9"/>
  <c r="X24" i="9"/>
  <c r="V24" i="9"/>
  <c r="U24" i="9"/>
  <c r="T24" i="9"/>
  <c r="Z18" i="9"/>
  <c r="Z8" i="9"/>
  <c r="Z7" i="9"/>
  <c r="AA11" i="12"/>
  <c r="T27" i="12"/>
  <c r="S27" i="12"/>
  <c r="Z10" i="12" s="1"/>
  <c r="R27" i="12"/>
  <c r="Q27" i="12"/>
  <c r="P27" i="12"/>
  <c r="T25" i="12"/>
  <c r="S25" i="12"/>
  <c r="R25" i="12"/>
  <c r="Q25" i="12"/>
  <c r="P25" i="12"/>
  <c r="X8" i="12"/>
  <c r="Y8" i="12"/>
  <c r="T12" i="12"/>
  <c r="S12" i="12"/>
  <c r="S29" i="12" s="1"/>
  <c r="Z9" i="12" s="1"/>
  <c r="R12" i="12"/>
  <c r="R29" i="12" s="1"/>
  <c r="Q12" i="12"/>
  <c r="Q29" i="12" s="1"/>
  <c r="P12" i="12"/>
  <c r="P29" i="12" s="1"/>
  <c r="T14" i="12"/>
  <c r="S14" i="12"/>
  <c r="R14" i="12"/>
  <c r="Q14" i="12"/>
  <c r="P14" i="12"/>
  <c r="T13" i="12"/>
  <c r="S13" i="12"/>
  <c r="R13" i="12"/>
  <c r="Q13" i="12"/>
  <c r="P13" i="12"/>
  <c r="T22" i="12"/>
  <c r="S22" i="12"/>
  <c r="R22" i="12"/>
  <c r="Q22" i="12"/>
  <c r="P22" i="12"/>
  <c r="T21" i="12"/>
  <c r="S21" i="12"/>
  <c r="R21" i="12"/>
  <c r="Q21" i="12"/>
  <c r="P21" i="12"/>
  <c r="T20" i="12"/>
  <c r="S20" i="12"/>
  <c r="R20" i="12"/>
  <c r="Q20" i="12"/>
  <c r="P20" i="12"/>
  <c r="T18" i="12"/>
  <c r="S18" i="12"/>
  <c r="R18" i="12"/>
  <c r="Q18" i="12"/>
  <c r="P18" i="12"/>
  <c r="T17" i="12"/>
  <c r="S17" i="12"/>
  <c r="R17" i="12"/>
  <c r="Q17" i="12"/>
  <c r="P17" i="12"/>
  <c r="T23" i="12"/>
  <c r="S23" i="12"/>
  <c r="R23" i="12"/>
  <c r="Q23" i="12"/>
  <c r="P23" i="12"/>
  <c r="T9" i="12"/>
  <c r="S9" i="12"/>
  <c r="R9" i="12"/>
  <c r="Q9" i="12"/>
  <c r="P9" i="12"/>
  <c r="T8" i="12"/>
  <c r="S8" i="12"/>
  <c r="Z7" i="12" s="1"/>
  <c r="R8" i="12"/>
  <c r="Q8" i="12"/>
  <c r="P8" i="12"/>
  <c r="T7" i="12"/>
  <c r="S7" i="12"/>
  <c r="R7" i="12"/>
  <c r="Q7" i="12"/>
  <c r="P7" i="12"/>
  <c r="T6" i="12"/>
  <c r="S6" i="12"/>
  <c r="Z8" i="12" s="1"/>
  <c r="R6" i="12"/>
  <c r="Q6" i="12"/>
  <c r="P6" i="12"/>
  <c r="W8" i="12" s="1"/>
  <c r="T10" i="12"/>
  <c r="S10" i="12"/>
  <c r="Z6" i="12" s="1"/>
  <c r="R10" i="12"/>
  <c r="Y6" i="12" s="1"/>
  <c r="Q10" i="12"/>
  <c r="X6" i="12" s="1"/>
  <c r="P10" i="12"/>
  <c r="W6" i="12" s="1"/>
  <c r="O20" i="9"/>
  <c r="Q20" i="9" s="1"/>
  <c r="N20" i="9"/>
  <c r="M20" i="9"/>
  <c r="M25" i="9" s="1"/>
  <c r="L20" i="9"/>
  <c r="K20" i="9"/>
  <c r="K25" i="9" s="1"/>
  <c r="O19" i="9"/>
  <c r="N19" i="9"/>
  <c r="M19" i="9"/>
  <c r="L19" i="9"/>
  <c r="K19" i="9"/>
  <c r="L18" i="9"/>
  <c r="L24" i="9" s="1"/>
  <c r="O6" i="9"/>
  <c r="N6" i="9"/>
  <c r="K6" i="9"/>
  <c r="L6" i="9"/>
  <c r="M6" i="9"/>
  <c r="M18" i="9"/>
  <c r="M24" i="9" s="1"/>
  <c r="N18" i="9"/>
  <c r="N24" i="9" s="1"/>
  <c r="O18" i="9"/>
  <c r="O24" i="9" s="1"/>
  <c r="K18" i="9"/>
  <c r="O8" i="9"/>
  <c r="N8" i="9"/>
  <c r="M8" i="9"/>
  <c r="L8" i="9"/>
  <c r="K8" i="9"/>
  <c r="O7" i="9"/>
  <c r="N7" i="9"/>
  <c r="M7" i="9"/>
  <c r="L7" i="9"/>
  <c r="K7" i="9"/>
  <c r="AA7" i="12" l="1"/>
  <c r="K24" i="9"/>
  <c r="L25" i="9"/>
  <c r="N25" i="9"/>
  <c r="O25" i="9"/>
  <c r="W9" i="12"/>
  <c r="X10" i="12"/>
  <c r="Y10" i="12"/>
  <c r="Y9" i="12"/>
  <c r="X9" i="12"/>
  <c r="AA8" i="12"/>
  <c r="W7" i="12"/>
  <c r="Y7" i="12"/>
  <c r="Z11" i="12"/>
  <c r="X7" i="12"/>
  <c r="Y11" i="12"/>
  <c r="X11" i="12"/>
  <c r="Z19" i="9"/>
  <c r="Z20" i="9"/>
  <c r="Z6" i="9"/>
  <c r="AA6" i="12"/>
  <c r="T29" i="12"/>
  <c r="AA9" i="12" s="1"/>
  <c r="Q19" i="9"/>
  <c r="N11" i="9"/>
  <c r="Q18" i="9"/>
  <c r="Q8" i="9"/>
  <c r="L13" i="9"/>
  <c r="O13" i="9"/>
  <c r="M13" i="9"/>
  <c r="N13" i="9"/>
  <c r="M12" i="9"/>
  <c r="N12" i="9"/>
  <c r="Q7" i="9"/>
  <c r="L12" i="9"/>
  <c r="O12" i="9"/>
  <c r="M11" i="9"/>
  <c r="O11" i="9"/>
  <c r="L11" i="9"/>
  <c r="Q6" i="9"/>
  <c r="AA10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8445EF-72AC-4216-A750-B09901081E80}" keepAlive="1" name="Truy vấn - Bảng 5" description="Kết nối với truy vấn 'Bảng 5' trong sổ làm việc." type="5" refreshedVersion="8" background="1" saveData="1">
    <dbPr connection="Provider=Microsoft.Mashup.OleDb.1;Data Source=$Workbook$;Location=&quot;Bảng 5&quot;;Extended Properties=&quot;&quot;" command="SELECT * FROM [Bảng 5]"/>
  </connection>
</connections>
</file>

<file path=xl/sharedStrings.xml><?xml version="1.0" encoding="utf-8"?>
<sst xmlns="http://schemas.openxmlformats.org/spreadsheetml/2006/main" count="339" uniqueCount="258">
  <si>
    <t>TÀI SẢN</t>
  </si>
  <si>
    <t>I. Tiền và các khoản tương đương tiền</t>
  </si>
  <si>
    <t>2. Các khoản tương đương tiền</t>
  </si>
  <si>
    <t>1. Chứng khoán kinh doanh</t>
  </si>
  <si>
    <t>2. Dự phòng giảm giá chứng khoán kinh doanh (*)</t>
  </si>
  <si>
    <t>1. Tiền</t>
  </si>
  <si>
    <t>3. Đầu tư nắm giữ đến ngày đáo hạn</t>
  </si>
  <si>
    <t>III. Các khoản phải thu ngắn hạn</t>
  </si>
  <si>
    <t>1. Phải thu ngắn hạn của khách hàng</t>
  </si>
  <si>
    <t>2. Trả trước cho người bán ngắn hạn</t>
  </si>
  <si>
    <t>3. Phải thu nội bộ ngắn hạn</t>
  </si>
  <si>
    <t>4. Phải thu theo tiến độ kế hoạch hợp đồng xây dựng</t>
  </si>
  <si>
    <t>5. Phải thu về cho vay ngắn hạn</t>
  </si>
  <si>
    <t>6. Phải thu ngắn hạn khác</t>
  </si>
  <si>
    <t>IV. Hàng tồn kho</t>
  </si>
  <si>
    <t>1. Hàng tồn kho</t>
  </si>
  <si>
    <t>1. Chi phí trả trước ngắn hạn</t>
  </si>
  <si>
    <t>2. Thuế GTGT được khấu trừ</t>
  </si>
  <si>
    <t>5. Tài sản ngắn hạn khác</t>
  </si>
  <si>
    <t>B. TÀI SẢN DÀI HẠN</t>
  </si>
  <si>
    <t>I. Các khoản phải thu dài hạn</t>
  </si>
  <si>
    <t>1. Phải thu dài hạn của khách hàng</t>
  </si>
  <si>
    <t>2. Trả trước cho người bán dài hạn</t>
  </si>
  <si>
    <t>4. Phải thu nội bộ dài hạn</t>
  </si>
  <si>
    <t>5. Phải thu về cho vay dài hạn</t>
  </si>
  <si>
    <t>6. Phải thu dài hạn khác</t>
  </si>
  <si>
    <t>1. Tài sản cố định hữu hình</t>
  </si>
  <si>
    <t>2. Tài sản cố định thuê tài chính</t>
  </si>
  <si>
    <t>3. Tài sản cố định vô hình</t>
  </si>
  <si>
    <t>III. Bất động sản đầu tư</t>
  </si>
  <si>
    <t>IV. Tài sản dở dang dài hạn</t>
  </si>
  <si>
    <t>1. Chi phí sản xuất, kinh doanh dở dang dài hạn</t>
  </si>
  <si>
    <t>2. Chi phí xây dựng cơ bản dở dang</t>
  </si>
  <si>
    <t>V. Đầu tư tài chính dài hạn</t>
  </si>
  <si>
    <t>1. Đầu tư vào công ty con</t>
  </si>
  <si>
    <t>3. Đầu tư góp vốn vào đơn vị khác</t>
  </si>
  <si>
    <t>5. Đầu tư nắm giữ đến ngày đáo hạn</t>
  </si>
  <si>
    <t>VI. Tài sản dài hạn khác</t>
  </si>
  <si>
    <t>1. Chi phí trả trước dài hạn</t>
  </si>
  <si>
    <t>2. Tài sản thuế thu nhập hoãn lại</t>
  </si>
  <si>
    <t>3. Thiết bị, vật tư, phụ tùng thay thế dài hạn</t>
  </si>
  <si>
    <t>4. Tài sản dài hạn khác</t>
  </si>
  <si>
    <t>TỔNG CỘNG TÀI SẢN</t>
  </si>
  <si>
    <t>NGUỒN VỐN</t>
  </si>
  <si>
    <t>I. Nợ ngắn hạn</t>
  </si>
  <si>
    <t>1. Phải trả người bán ngắn hạn</t>
  </si>
  <si>
    <t>2. Người mua trả tiền trước ngắn hạn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</si>
  <si>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</si>
  <si>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</si>
  <si>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</si>
  <si>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</si>
  <si>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>8. Doanh thu chưa thực hiện ngắn hạn</t>
  </si>
  <si>
    <t>9. Phải trả ngắn hạn khác</t>
  </si>
  <si>
    <t>10. Vay và nợ thuê tài chính ngắn hạn</t>
  </si>
  <si>
    <t>11. Dự phòng phải trả ngắn hạn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</si>
  <si>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</si>
  <si>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</si>
  <si>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</si>
  <si>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</si>
  <si>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</si>
  <si>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</si>
  <si>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</si>
  <si>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</si>
  <si>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>6. Doanh thu chưa thực hiện dài hạn</t>
  </si>
  <si>
    <t>7. Phải trả dài hạn khác</t>
  </si>
  <si>
    <t>8. Vay và nợ thuê tài chính dài hạn</t>
  </si>
  <si>
    <t>9. Trái phiếu chuyển đổi</t>
  </si>
  <si>
    <t>11. Thuế thu nhập hoãn lại phải trả</t>
  </si>
  <si>
    <t>12. Dự phòng phải trả dài hạn</t>
  </si>
  <si>
    <t>13. Quỹ phát triển khoa học và công nghệ</t>
  </si>
  <si>
    <t>I. Vốn chủ sở hữu</t>
  </si>
  <si>
    <t>1. Vốn góp của chủ sở hữu</t>
  </si>
  <si>
    <t>2. Thặng dư vốn cổ phần</t>
  </si>
  <si>
    <t>3. Quyền chọn chuyển đổi trái phiếu</t>
  </si>
  <si>
    <t>4. Vốn khác của chủ sở hữu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</si>
  <si>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</si>
  <si>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</si>
  <si>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</si>
  <si>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</si>
  <si>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</si>
  <si>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</t>
  </si>
  <si>
    <t>12. Nguồn vốn đầu tư XDCB</t>
  </si>
  <si>
    <t>13. Lợi ích cổ đông không kiểm soát</t>
  </si>
  <si>
    <t>II. Nguồn kinh phí và quỹ khác</t>
  </si>
  <si>
    <t>1. Nguồn kinh phí</t>
  </si>
  <si>
    <t>2. Nguồn kinh phí đã hình thành TSCĐ</t>
  </si>
  <si>
    <t>TỔNG CỘNG NGUỒN VỐN</t>
  </si>
  <si>
    <t>A. TÀI SẢN NGẮN HẠN</t>
  </si>
  <si>
    <t>II. Đầu tư tài chính ngắn hạn</t>
  </si>
  <si>
    <t>7. Dự phòng phải thu ngắn hạn khó đòi (*)</t>
  </si>
  <si>
    <t>2. Dự phòng giảm giá hàng tồn kho (*)</t>
  </si>
  <si>
    <t>V. Tài sản ngắn hạn khác</t>
  </si>
  <si>
    <t>3. Thuế và các khoản khác phải thu của nhà nước</t>
  </si>
  <si>
    <t>4. Giao dịch mua bán lại trái phiếu chính phủ</t>
  </si>
  <si>
    <t>3. Vốn kinh doanh ở các đơn vị trực thuộc</t>
  </si>
  <si>
    <t>7. Dự phòng phải thu dài hạn khó đòi (*)</t>
  </si>
  <si>
    <t>II. Tài sản cố định</t>
  </si>
  <si>
    <t> - Nguyên giá</t>
  </si>
  <si>
    <t> - Giá trị hao mòn lũy kế (*)</t>
  </si>
  <si>
    <t>2. Đầu tư vào công ty liên kết. liên doanh</t>
  </si>
  <si>
    <t>4. Dự phòng đầu tư tài chính dài hạn (*)</t>
  </si>
  <si>
    <t>A. NỢ PHẢI TRẢ</t>
  </si>
  <si>
    <t>3. Thuế và các khoản phải nộp Nhà nước</t>
  </si>
  <si>
    <t>12. Quỹ khen thưởng, phúc lợi</t>
  </si>
  <si>
    <t>10. Cổ phiếu ưu đãi (Nợ)</t>
  </si>
  <si>
    <t>14. Dự phòng trợ cấp mất việc làm</t>
  </si>
  <si>
    <t>B. VỐN CHỦ SỞ HỮU</t>
  </si>
  <si>
    <t>5. Cổ phiếu quỹ (*)</t>
  </si>
  <si>
    <t>14. Quỹ dự phòng tài chính</t>
  </si>
  <si>
    <t>8. Tài sản thiếu chờ xử lý</t>
  </si>
  <si>
    <t>VII. Lợi thế thương mại</t>
  </si>
  <si>
    <t>C. LỢI ÍCH CỔ ĐÔNG THIỂU SỐ</t>
  </si>
  <si>
    <t>2019</t>
  </si>
  <si>
    <t>2020</t>
  </si>
  <si>
    <t>2021</t>
  </si>
  <si>
    <t>2022</t>
  </si>
  <si>
    <t>2023</t>
  </si>
  <si>
    <t>1. Doanh thu bán hàng và cung cấp dịch vụ</t>
  </si>
  <si>
    <t>2. Các khoản giảm trừ doanh thu</t>
  </si>
  <si>
    <t>3. Doanh thu thuần về bán hàng và cung cấp dịch vụ</t>
  </si>
  <si>
    <t>4. Giá vốn hàng bán</t>
  </si>
  <si>
    <t>5. Lợi nhuận gộp về bán hàng và cung cấp dịch vụ</t>
  </si>
  <si>
    <t>6.Doanh thu hoạt động tài chính</t>
  </si>
  <si>
    <t>7. Chi phí tài chính</t>
  </si>
  <si>
    <t>8. Phần lãi/lỗ trong công ty liên doanh, liên kết</t>
  </si>
  <si>
    <t>9. Chi phí bán hàng</t>
  </si>
  <si>
    <t>10. Chi phí quản lý doanh nghiệp</t>
  </si>
  <si>
    <t>11. Lợi nhuận thuần từ hoạt động kinh doanh</t>
  </si>
  <si>
    <t>12. Thu nhập khác</t>
  </si>
  <si>
    <t>13. Chi phí khác</t>
  </si>
  <si>
    <t>14. Lợi nhuận khác</t>
  </si>
  <si>
    <t>Phần lợi nhuận/lỗ từ công ty liên kết liên doanh</t>
  </si>
  <si>
    <t>15. Tổng lợi nhuận kế toán trước thuế</t>
  </si>
  <si>
    <t>16. Chi phí thuế TNDN hiện hành</t>
  </si>
  <si>
    <t>17. Chi phí thuế TNDN hoãn lại</t>
  </si>
  <si>
    <t>18. Lợi nhuận sau thuế thu nhập doanh nghiệp</t>
  </si>
  <si>
    <t>Lợi ích của cổ đông thiểu số</t>
  </si>
  <si>
    <t>Lợi nhuận sau thuế của cổ đông của Công ty mẹ</t>
  </si>
  <si>
    <t>19. Lãi cơ bản trên cổ phiếu (*)</t>
  </si>
  <si>
    <t>20. Lãi suy giảm trên cổ phiếu (*)</t>
  </si>
  <si>
    <t>I. Lưu chuyển tiền từ hoạt động kinh doanh</t>
  </si>
  <si>
    <t>1. Lợi nhuận trước thuế</t>
  </si>
  <si>
    <t>2. Điều chỉnh cho các khoản</t>
  </si>
  <si>
    <t>Khấu hao TSCĐ và BĐSĐT</t>
  </si>
  <si>
    <t>Các khoản dự phòng</t>
  </si>
  <si>
    <t>Lãi, lỗ từ hoạt động đầu tư</t>
  </si>
  <si>
    <t>Lãi, lỗ chênh lệch tỷ giá hối đoái do đánh giá lại các khoản…</t>
  </si>
  <si>
    <t>Chi phí lãi vay</t>
  </si>
  <si>
    <t>Lãi, lỗ từ thanh lý TSCĐ</t>
  </si>
  <si>
    <t>Thu nhập lãi vay và cổ tức</t>
  </si>
  <si>
    <t>Phân bổ lợi thế thương mại</t>
  </si>
  <si>
    <t>Điều chỉnh cho các khoản khác</t>
  </si>
  <si>
    <t>3. Lợi nhuận từ hoạt động kinh doanh trước thay đổi vốn…</t>
  </si>
  <si>
    <t>Tăng, giảm các khoản phải thu</t>
  </si>
  <si>
    <t>Tăng, giảm hàng tồn kho</t>
  </si>
  <si>
    <t>Tăng, giảm các khoản phải trả (không kể lãi vay phải trả, thu…</t>
  </si>
  <si>
    <t>Tăng, giảm chi phí trả trước</t>
  </si>
  <si>
    <t>Tăng, giảm chứng khoán kinh doanh</t>
  </si>
  <si>
    <t>Tiền lãi vay đã trả</t>
  </si>
  <si>
    <t>Thuế thu nhập doanh nghiệp đã nộp</t>
  </si>
  <si>
    <t>Tiền thu khác từ hoạt động kinh doanh</t>
  </si>
  <si>
    <t>Tiền chi khác cho hoạt động kinh doanh</t>
  </si>
  <si>
    <t>Lưu chuyển tiền thuần từ hoạt động kinh doanh</t>
  </si>
  <si>
    <t>II. Lưu chuyển tiền từ hoạt động đầu tư</t>
  </si>
  <si>
    <t>1. Tiền chi để mua sắm, xây dựng TSCĐ và các tài sản dài…</t>
  </si>
  <si>
    <t>2. Tiền thu từ thanh lý, nhượng bán TSCĐ và các tài sản dài </t>
  </si>
  <si>
    <t>3. Tiền chi cho vay, mua các công cụ nợ của đơn vị khác</t>
  </si>
  <si>
    <t>5. Tiền chi đầu tư góp vốn vào đơn vị khác</t>
  </si>
  <si>
    <t>6. Tiền thu hồi đầu tư góp vốn vào đơn vị khác</t>
  </si>
  <si>
    <t>7. Tiền thu lãi cho vay, cổ tức và lợi nhuận được chia</t>
  </si>
  <si>
    <t>8. Tăng giảm tiền gửi ngân hàng có kỳ hạn</t>
  </si>
  <si>
    <t>9. Mua lại khoản góp vốn của cổ đông thiểu số trong công ty…</t>
  </si>
  <si>
    <t>4. Tiền thu hồi cho vay, bán lại các công cụ nợ của đơn vị k…</t>
  </si>
  <si>
    <t>10. Tiền thu khác từ hoạt động đầu tư</t>
  </si>
  <si>
    <t>11. Tiền chi khác cho hoạt động đầu tư</t>
  </si>
  <si>
    <t>Lưu chuyển tiền thuần từ hoạt động đầu tư</t>
  </si>
  <si>
    <t>III. Lưu chuyển tiền từ hoạt động tài chính</t>
  </si>
  <si>
    <t>1. Tiền thu từ phát hành cổ phiếu, nhận vốn góp của chủ sở…</t>
  </si>
  <si>
    <t>2. Tiền chi trả vốn góp cho các chủ sở hữu, mua lại cổ phiếu…</t>
  </si>
  <si>
    <t>3. Tiền thu từ đi vay</t>
  </si>
  <si>
    <t>4. Tiền trả nợ gốc vay</t>
  </si>
  <si>
    <t>5. Tiền trả nợ gốc thuê tài chính</t>
  </si>
  <si>
    <t>6. Cổ tức, lợi nhuận đã trả cho chủ sở hữu</t>
  </si>
  <si>
    <t>7. Tiền thu khác từ hoạt động tài chính</t>
  </si>
  <si>
    <t>8. Tiền chi khác cho hoạt động tài chính</t>
  </si>
  <si>
    <t>Lưu chuyển tiền thuần từ hoạt động tài chính</t>
  </si>
  <si>
    <t>Lưu chuyển tiền thuần trong kỳ</t>
  </si>
  <si>
    <t>Tiền và tương đương tiền đầu kỳ</t>
  </si>
  <si>
    <t>Ảnh hưởng của thay đổi tỷ giá hối đoái quy đổi ngoại tệ</t>
  </si>
  <si>
    <t>Tiền và tương đương tiền cuối kỳ</t>
  </si>
  <si>
    <t>6. Đầu tư dài hạn khác</t>
  </si>
  <si>
    <t>BWE</t>
  </si>
  <si>
    <t>CAGR</t>
  </si>
  <si>
    <t>Đơn vị: Tỷ Đồng</t>
  </si>
  <si>
    <t>Chuyển đổi %</t>
  </si>
  <si>
    <t>Phân tích theo chiều ngang</t>
  </si>
  <si>
    <t>Doanh thu thuần</t>
  </si>
  <si>
    <t>Lợi nhuận gộp</t>
  </si>
  <si>
    <t>Lợi nhuận ròng</t>
  </si>
  <si>
    <t>Trong đó: Chi phí lãi vay</t>
  </si>
  <si>
    <t xml:space="preserve"> '19-'23</t>
  </si>
  <si>
    <t>Phân tích theo chiều dọc</t>
  </si>
  <si>
    <t>Tài sản ngắn hạn</t>
  </si>
  <si>
    <t>Tiền và các khoản tương đương tiền</t>
  </si>
  <si>
    <t>Đầu tư tài chính ngắn hạn</t>
  </si>
  <si>
    <t>Các khoản phải thu ngắn hạn</t>
  </si>
  <si>
    <t>Hàng tồn kho</t>
  </si>
  <si>
    <t>Phải trả người bán</t>
  </si>
  <si>
    <t>Nợ người lao động</t>
  </si>
  <si>
    <t>Total</t>
  </si>
  <si>
    <t>Tỷ lệ</t>
  </si>
  <si>
    <t>Bảng Cân Đối Kế Toán</t>
  </si>
  <si>
    <t>Dữ Liệu lịch sử</t>
  </si>
  <si>
    <t>Đã Kiểm Toán</t>
  </si>
  <si>
    <t>Đã Xét Duyệt</t>
  </si>
  <si>
    <t>Tài sản dài hạn</t>
  </si>
  <si>
    <t>Các khoản phải thu dài hạn</t>
  </si>
  <si>
    <t>Tài sản cố định</t>
  </si>
  <si>
    <t>Bất động sản đầu tư</t>
  </si>
  <si>
    <t>Tài sản dở dang dài hạn</t>
  </si>
  <si>
    <t>Đầu tư tài chính dài hạn</t>
  </si>
  <si>
    <t>Tài sản dài hạn khác</t>
  </si>
  <si>
    <t>Nợ phải trả ngắn hạn</t>
  </si>
  <si>
    <t>Nợ dài hạn</t>
  </si>
  <si>
    <t>Vốn chủ sở hữu</t>
  </si>
  <si>
    <t>Tổng tài sản</t>
  </si>
  <si>
    <t>Tỷ lệ nợ trên vốn chủ sở hữu</t>
  </si>
  <si>
    <t>Tỷ lệ vốn tự có</t>
  </si>
  <si>
    <t>Tỷ lệ nợ trên tổng tài sản</t>
  </si>
  <si>
    <t>Tỷ lệ thanh toán tiền mặt</t>
  </si>
  <si>
    <t>Tỷ lệ thanh khoản nhanh</t>
  </si>
  <si>
    <t>Tỷ lệ thanh khoản hiện hành</t>
  </si>
  <si>
    <t>BTW</t>
  </si>
  <si>
    <t>Đơn vị: Tỷ đồng</t>
  </si>
  <si>
    <t>Báo Cáo Thu Nhập</t>
  </si>
  <si>
    <t>BTW - CTCP Cấp Nước Bến Thành</t>
  </si>
  <si>
    <t>BWE - CTCP- Tổng Công Ty Cấp Nước - Môi Trường Bình Dương</t>
  </si>
  <si>
    <t>Báo cáo luân chuyển tiền tệ</t>
  </si>
  <si>
    <t>Lợi nhuận từ hoạt động tài chính</t>
  </si>
  <si>
    <t>Lợi nhuận gộp về bán hàng và cung cấp dịch vụ</t>
  </si>
  <si>
    <t>Lợi nhuận thuần từ hoạt động kinh doanh</t>
  </si>
  <si>
    <t>Lợi nhuận khác</t>
  </si>
  <si>
    <t>Phân Tích Lợi Nhuận</t>
  </si>
  <si>
    <t>Phân Tích Tài Sản - Nguồn Vốn</t>
  </si>
  <si>
    <t>Lợi thế thương mại</t>
  </si>
  <si>
    <t>Tài sản ngắn hạn khác</t>
  </si>
  <si>
    <t>Phân Tích Nguồn Vốn</t>
  </si>
  <si>
    <t>Lợi nhuận sau thuế chưa phân phối</t>
  </si>
  <si>
    <t>Vốn khác của chủ sở hữu</t>
  </si>
  <si>
    <t>Vốn góp của chủ sở hữu</t>
  </si>
  <si>
    <t>Phải trả người bán ngắn hạn</t>
  </si>
  <si>
    <t>Vay và nợ thuê tài chính dài hạn</t>
  </si>
  <si>
    <t>Phải trả ngắn hạn khác</t>
  </si>
  <si>
    <t>Phải trả dài hạn khác</t>
  </si>
  <si>
    <t>Thặng dư vốn cổ phần</t>
  </si>
  <si>
    <t>Người mua trả tiền trước ngắn hạn</t>
  </si>
  <si>
    <t>Vay và nợ thuê tài chính ngắn hạn</t>
  </si>
  <si>
    <t>Phân Tích Dòng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</si>
</sst>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13" x14ac:knownFonts="1">
    <font>
      <sz val="10"/>
      <color theme="1"/>
      <name val="Franklin Gothic Book"/>
      <scheme val="minor"/>
    </font>
    <font>
      <sz val="10"/>
      <color theme="1"/>
      <name val="Franklin Gothic Book"/>
      <family val="2"/>
      <scheme val="minor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  <font>
      <b/>
      <sz val="15"/>
      <color rgb="FF005288"/>
      <name val="Times New Roman"/>
      <family val="1"/>
    </font>
    <font>
      <b/>
      <sz val="15"/>
      <color rgb="FF333333"/>
      <name val="Times New Roman"/>
      <family val="1"/>
    </font>
    <font>
      <sz val="15"/>
      <color rgb="FF333333"/>
      <name val="Times New Roman"/>
      <family val="1"/>
    </font>
    <font>
      <sz val="10"/>
      <color theme="1"/>
      <name val="Franklin Gothic Book"/>
      <scheme val="minor"/>
    </font>
    <font>
      <sz val="10"/>
      <color theme="1"/>
      <name val="Times New Roman"/>
      <family val="1"/>
    </font>
    <font>
      <b/>
      <sz val="20"/>
      <color theme="1"/>
      <name val="Times New Roman"/>
      <family val="1"/>
    </font>
    <font>
      <b/>
      <sz val="15"/>
      <color theme="0"/>
      <name val="Times New Roman"/>
      <family val="1"/>
    </font>
    <font>
      <sz val="15"/>
      <color theme="0"/>
      <name val="Times New Roman"/>
      <family val="1"/>
    </font>
    <font>
      <b/>
      <sz val="15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lightUp">
        <fgColor theme="0"/>
        <bgColor theme="4" tint="0.79998168889431442"/>
      </patternFill>
    </fill>
    <fill>
      <patternFill patternType="lightUp">
        <fgColor theme="0"/>
        <bgColor theme="5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EA80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EA8016"/>
        <bgColor theme="0" tint="-0.14999847407452621"/>
      </patternFill>
    </fill>
    <fill>
      <patternFill patternType="solid">
        <fgColor theme="7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3" fontId="6" fillId="0" borderId="0" xfId="0" applyNumberFormat="1" applyFont="1"/>
    <xf numFmtId="3" fontId="5" fillId="0" borderId="0" xfId="0" applyNumberFormat="1" applyFont="1"/>
    <xf numFmtId="0" fontId="8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2" fillId="0" borderId="0" xfId="0" applyNumberFormat="1" applyFont="1"/>
    <xf numFmtId="9" fontId="2" fillId="0" borderId="0" xfId="3" applyFont="1"/>
    <xf numFmtId="9" fontId="2" fillId="0" borderId="5" xfId="3" applyFont="1" applyBorder="1"/>
    <xf numFmtId="9" fontId="2" fillId="0" borderId="6" xfId="3" applyFont="1" applyBorder="1"/>
    <xf numFmtId="9" fontId="2" fillId="0" borderId="4" xfId="3" applyFont="1" applyBorder="1"/>
    <xf numFmtId="0" fontId="3" fillId="0" borderId="0" xfId="0" quotePrefix="1" applyFont="1" applyAlignment="1">
      <alignment horizontal="center"/>
    </xf>
    <xf numFmtId="3" fontId="2" fillId="0" borderId="0" xfId="0" applyNumberFormat="1" applyFont="1"/>
    <xf numFmtId="0" fontId="2" fillId="0" borderId="7" xfId="0" applyFont="1" applyBorder="1"/>
    <xf numFmtId="3" fontId="6" fillId="0" borderId="7" xfId="0" applyNumberFormat="1" applyFont="1" applyBorder="1"/>
    <xf numFmtId="9" fontId="2" fillId="0" borderId="7" xfId="3" applyFont="1" applyBorder="1"/>
    <xf numFmtId="0" fontId="4" fillId="0" borderId="0" xfId="0" applyFont="1"/>
    <xf numFmtId="3" fontId="4" fillId="0" borderId="0" xfId="0" applyNumberFormat="1" applyFont="1"/>
    <xf numFmtId="0" fontId="3" fillId="0" borderId="0" xfId="0" quotePrefix="1" applyFont="1"/>
    <xf numFmtId="0" fontId="2" fillId="0" borderId="13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0" fillId="5" borderId="10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1" fillId="7" borderId="0" xfId="0" applyFont="1" applyFill="1"/>
    <xf numFmtId="3" fontId="4" fillId="0" borderId="2" xfId="0" applyNumberFormat="1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0" fontId="10" fillId="0" borderId="0" xfId="0" applyFont="1"/>
    <xf numFmtId="0" fontId="2" fillId="0" borderId="1" xfId="0" applyFont="1" applyBorder="1"/>
    <xf numFmtId="0" fontId="6" fillId="0" borderId="1" xfId="0" applyFont="1" applyBorder="1"/>
    <xf numFmtId="3" fontId="6" fillId="0" borderId="1" xfId="0" applyNumberFormat="1" applyFont="1" applyBorder="1"/>
    <xf numFmtId="3" fontId="2" fillId="0" borderId="1" xfId="0" applyNumberFormat="1" applyFont="1" applyBorder="1"/>
    <xf numFmtId="3" fontId="3" fillId="0" borderId="0" xfId="0" applyNumberFormat="1" applyFont="1"/>
    <xf numFmtId="0" fontId="3" fillId="0" borderId="8" xfId="0" applyFont="1" applyBorder="1" applyAlignment="1">
      <alignment horizontal="right"/>
    </xf>
    <xf numFmtId="0" fontId="3" fillId="0" borderId="0" xfId="0" applyFont="1" applyAlignment="1">
      <alignment horizontal="right"/>
    </xf>
    <xf numFmtId="9" fontId="2" fillId="8" borderId="7" xfId="3" applyFont="1" applyFill="1" applyBorder="1"/>
    <xf numFmtId="9" fontId="2" fillId="8" borderId="0" xfId="3" applyFont="1" applyFill="1"/>
    <xf numFmtId="9" fontId="8" fillId="0" borderId="0" xfId="3" applyFont="1"/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center" vertical="center"/>
    </xf>
    <xf numFmtId="0" fontId="5" fillId="4" borderId="0" xfId="0" applyFont="1" applyFill="1"/>
    <xf numFmtId="3" fontId="5" fillId="4" borderId="0" xfId="0" applyNumberFormat="1" applyFont="1" applyFill="1"/>
    <xf numFmtId="0" fontId="5" fillId="0" borderId="0" xfId="0" applyFont="1" applyAlignment="1">
      <alignment horizontal="left"/>
    </xf>
    <xf numFmtId="43" fontId="2" fillId="0" borderId="0" xfId="4" applyFont="1"/>
    <xf numFmtId="0" fontId="5" fillId="9" borderId="0" xfId="0" applyFont="1" applyFill="1"/>
    <xf numFmtId="0" fontId="2" fillId="9" borderId="0" xfId="0" applyFont="1" applyFill="1"/>
    <xf numFmtId="0" fontId="10" fillId="0" borderId="2" xfId="0" applyFont="1" applyBorder="1"/>
    <xf numFmtId="0" fontId="2" fillId="10" borderId="0" xfId="0" applyFont="1" applyFill="1"/>
    <xf numFmtId="0" fontId="10" fillId="10" borderId="0" xfId="0" applyFont="1" applyFill="1"/>
    <xf numFmtId="0" fontId="6" fillId="4" borderId="0" xfId="0" applyFont="1" applyFill="1"/>
    <xf numFmtId="0" fontId="2" fillId="7" borderId="0" xfId="0" applyFont="1" applyFill="1"/>
    <xf numFmtId="0" fontId="10" fillId="7" borderId="0" xfId="0" applyFont="1" applyFill="1"/>
    <xf numFmtId="0" fontId="10" fillId="11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2" fillId="0" borderId="11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0" fillId="6" borderId="9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0" fillId="6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2" fillId="0" borderId="10" xfId="0" applyFont="1" applyBorder="1" applyAlignment="1">
      <alignment horizontal="center"/>
    </xf>
  </cellXfs>
  <cellStyles count="5">
    <cellStyle name="Bình thường" xfId="0" builtinId="0" customBuiltin="1"/>
    <cellStyle name="Dấu phẩy" xfId="4" builtinId="3"/>
    <cellStyle name="Nhấn mạnh 1" xfId="1" builtinId="12" customBuiltin="1"/>
    <cellStyle name="Nhấn mạnh 2" xfId="2" builtinId="13" customBuiltin="1"/>
    <cellStyle name="Phần trăm" xfId="3" builtinId="5"/>
  </cellStyles>
  <dxfs count="7">
    <dxf>
      <font>
        <b/>
        <i val="0"/>
      </font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theme="8"/>
        </patternFill>
      </fill>
      <border>
        <top style="medium">
          <color theme="6"/>
        </top>
        <bottom style="medium">
          <color theme="6"/>
        </bottom>
      </border>
    </dxf>
    <dxf>
      <font>
        <b val="0"/>
        <i val="0"/>
      </font>
      <fill>
        <patternFill>
          <bgColor theme="8"/>
        </patternFill>
      </fill>
    </dxf>
    <dxf>
      <font>
        <b val="0"/>
        <i val="0"/>
      </font>
    </dxf>
    <dxf>
      <font>
        <b/>
        <i val="0"/>
      </font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theme="8"/>
        </patternFill>
      </fill>
      <border>
        <top style="medium">
          <color theme="7" tint="-9.9948118533890809E-2"/>
        </top>
        <bottom style="medium">
          <color theme="7" tint="-9.9948118533890809E-2"/>
        </bottom>
      </border>
    </dxf>
    <dxf>
      <font>
        <b val="0"/>
        <i val="0"/>
      </font>
      <fill>
        <patternFill>
          <bgColor theme="8"/>
        </patternFill>
      </fill>
    </dxf>
  </dxfs>
  <tableStyles count="2" defaultTableStyle="TableStyleMedium9">
    <tableStyle name="Blue Table Style" pivot="0" count="4" xr9:uid="{B42082E3-CC46-AD41-9FA9-8FCF4206540E}">
      <tableStyleElement type="wholeTable" dxfId="6"/>
      <tableStyleElement type="headerRow" dxfId="5"/>
      <tableStyleElement type="totalRow" dxfId="4"/>
      <tableStyleElement type="firstColumn" dxfId="3"/>
    </tableStyle>
    <tableStyle name="Table Style 1" pivot="0" count="3" xr9:uid="{2C74F656-6E3B-7C40-AD23-ED0B43B0368A}">
      <tableStyleElement type="wholeTable" dxfId="2"/>
      <tableStyleElement type="headerRow" dxfId="1"/>
      <tableStyleElement type="totalRow" dxfId="0"/>
    </tableStyle>
  </tableStyles>
  <colors>
    <mruColors>
      <color rgb="FFEA801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Phân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Tài Sản - Nguồn Vốn</a:t>
            </a:r>
            <a:endParaRPr lang="vi-V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'Balance Sheet'!$O$40:$P$40</c:f>
              <c:strCache>
                <c:ptCount val="2"/>
                <c:pt idx="0">
                  <c:v>Tiền và các khoản tương đương tiền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'Balance Sheet'!$Q$39:$U$39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Sheet'!$Q$40:$U$40</c:f>
              <c:numCache>
                <c:formatCode>#,##0</c:formatCode>
                <c:ptCount val="5"/>
                <c:pt idx="0">
                  <c:v>75</c:v>
                </c:pt>
                <c:pt idx="1">
                  <c:v>728</c:v>
                </c:pt>
                <c:pt idx="2">
                  <c:v>476</c:v>
                </c:pt>
                <c:pt idx="3">
                  <c:v>275</c:v>
                </c:pt>
                <c:pt idx="4">
                  <c:v>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1-45C9-85D6-77A301987303}"/>
            </c:ext>
          </c:extLst>
        </c:ser>
        <c:ser>
          <c:idx val="1"/>
          <c:order val="1"/>
          <c:tx>
            <c:strRef>
              <c:f>'Balance Sheet'!$O$41:$P$41</c:f>
              <c:strCache>
                <c:ptCount val="2"/>
                <c:pt idx="0">
                  <c:v>Các khoản phải thu ngắn hạn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'Balance Sheet'!$Q$39:$U$39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Sheet'!$Q$41:$U$41</c:f>
              <c:numCache>
                <c:formatCode>#,##0</c:formatCode>
                <c:ptCount val="5"/>
                <c:pt idx="0">
                  <c:v>825</c:v>
                </c:pt>
                <c:pt idx="1">
                  <c:v>691</c:v>
                </c:pt>
                <c:pt idx="2">
                  <c:v>911</c:v>
                </c:pt>
                <c:pt idx="3">
                  <c:v>912</c:v>
                </c:pt>
                <c:pt idx="4">
                  <c:v>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1-45C9-85D6-77A301987303}"/>
            </c:ext>
          </c:extLst>
        </c:ser>
        <c:ser>
          <c:idx val="2"/>
          <c:order val="2"/>
          <c:tx>
            <c:strRef>
              <c:f>'Balance Sheet'!$O$42:$P$42</c:f>
              <c:strCache>
                <c:ptCount val="2"/>
                <c:pt idx="0">
                  <c:v>Hàng tồn kho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'Balance Sheet'!$Q$39:$U$39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Sheet'!$Q$42:$U$42</c:f>
              <c:numCache>
                <c:formatCode>#,##0</c:formatCode>
                <c:ptCount val="5"/>
                <c:pt idx="0">
                  <c:v>484</c:v>
                </c:pt>
                <c:pt idx="1">
                  <c:v>622</c:v>
                </c:pt>
                <c:pt idx="2">
                  <c:v>698</c:v>
                </c:pt>
                <c:pt idx="3">
                  <c:v>714</c:v>
                </c:pt>
                <c:pt idx="4">
                  <c:v>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1-45C9-85D6-77A301987303}"/>
            </c:ext>
          </c:extLst>
        </c:ser>
        <c:ser>
          <c:idx val="3"/>
          <c:order val="3"/>
          <c:tx>
            <c:strRef>
              <c:f>'Balance Sheet'!$O$43:$P$43</c:f>
              <c:strCache>
                <c:ptCount val="2"/>
                <c:pt idx="0">
                  <c:v>Tài sản ngắn hạn khác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'Balance Sheet'!$Q$39:$U$39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Sheet'!$Q$43:$U$43</c:f>
              <c:numCache>
                <c:formatCode>#,##0</c:formatCode>
                <c:ptCount val="5"/>
                <c:pt idx="0">
                  <c:v>10</c:v>
                </c:pt>
                <c:pt idx="1">
                  <c:v>82</c:v>
                </c:pt>
                <c:pt idx="2">
                  <c:v>35</c:v>
                </c:pt>
                <c:pt idx="3">
                  <c:v>13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1-45C9-85D6-77A301987303}"/>
            </c:ext>
          </c:extLst>
        </c:ser>
        <c:ser>
          <c:idx val="4"/>
          <c:order val="4"/>
          <c:tx>
            <c:strRef>
              <c:f>'Balance Sheet'!$O$44:$P$44</c:f>
              <c:strCache>
                <c:ptCount val="2"/>
                <c:pt idx="0">
                  <c:v>Các khoản phải thu dài hạn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'Balance Sheet'!$Q$39:$U$39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Sheet'!$Q$44:$U$44</c:f>
              <c:numCache>
                <c:formatCode>#,##0</c:formatCode>
                <c:ptCount val="5"/>
                <c:pt idx="0">
                  <c:v>924</c:v>
                </c:pt>
                <c:pt idx="1">
                  <c:v>970</c:v>
                </c:pt>
                <c:pt idx="2">
                  <c:v>956</c:v>
                </c:pt>
                <c:pt idx="3">
                  <c:v>952</c:v>
                </c:pt>
                <c:pt idx="4">
                  <c:v>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41-45C9-85D6-77A301987303}"/>
            </c:ext>
          </c:extLst>
        </c:ser>
        <c:ser>
          <c:idx val="5"/>
          <c:order val="5"/>
          <c:tx>
            <c:strRef>
              <c:f>'Balance Sheet'!$O$45:$P$45</c:f>
              <c:strCache>
                <c:ptCount val="2"/>
                <c:pt idx="0">
                  <c:v>Tài sản cố định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'Balance Sheet'!$Q$39:$U$39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Sheet'!$Q$45:$U$45</c:f>
              <c:numCache>
                <c:formatCode>#,##0</c:formatCode>
                <c:ptCount val="5"/>
                <c:pt idx="0">
                  <c:v>2298</c:v>
                </c:pt>
                <c:pt idx="1">
                  <c:v>2679</c:v>
                </c:pt>
                <c:pt idx="2">
                  <c:v>3253</c:v>
                </c:pt>
                <c:pt idx="3">
                  <c:v>3617</c:v>
                </c:pt>
                <c:pt idx="4">
                  <c:v>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41-45C9-85D6-77A301987303}"/>
            </c:ext>
          </c:extLst>
        </c:ser>
        <c:ser>
          <c:idx val="6"/>
          <c:order val="6"/>
          <c:tx>
            <c:strRef>
              <c:f>'Balance Sheet'!$O$46:$P$46</c:f>
              <c:strCache>
                <c:ptCount val="2"/>
                <c:pt idx="0">
                  <c:v>Bất động sản đầu tư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'Balance Sheet'!$Q$39:$U$39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Sheet'!$Q$46:$U$46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1-45C9-85D6-77A301987303}"/>
            </c:ext>
          </c:extLst>
        </c:ser>
        <c:ser>
          <c:idx val="7"/>
          <c:order val="7"/>
          <c:tx>
            <c:strRef>
              <c:f>'Balance Sheet'!$O$47:$P$47</c:f>
              <c:strCache>
                <c:ptCount val="2"/>
                <c:pt idx="0">
                  <c:v>Tài sản dở dang dài hạn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'Balance Sheet'!$Q$39:$U$39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Sheet'!$Q$47:$U$47</c:f>
              <c:numCache>
                <c:formatCode>#,##0</c:formatCode>
                <c:ptCount val="5"/>
                <c:pt idx="0">
                  <c:v>598</c:v>
                </c:pt>
                <c:pt idx="1">
                  <c:v>1355</c:v>
                </c:pt>
                <c:pt idx="2">
                  <c:v>1104</c:v>
                </c:pt>
                <c:pt idx="3">
                  <c:v>1000</c:v>
                </c:pt>
                <c:pt idx="4">
                  <c:v>1395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41-45C9-85D6-77A301987303}"/>
            </c:ext>
          </c:extLst>
        </c:ser>
        <c:ser>
          <c:idx val="8"/>
          <c:order val="8"/>
          <c:tx>
            <c:strRef>
              <c:f>'Balance Sheet'!$O$48:$P$48</c:f>
              <c:strCache>
                <c:ptCount val="2"/>
                <c:pt idx="0">
                  <c:v>Đầu tư tài chính dài hạn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'Balance Sheet'!$Q$39:$U$39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Sheet'!$Q$48:$U$48</c:f>
              <c:numCache>
                <c:formatCode>#,##0</c:formatCode>
                <c:ptCount val="5"/>
                <c:pt idx="0">
                  <c:v>680</c:v>
                </c:pt>
                <c:pt idx="1">
                  <c:v>720</c:v>
                </c:pt>
                <c:pt idx="2">
                  <c:v>981</c:v>
                </c:pt>
                <c:pt idx="3">
                  <c:v>1447</c:v>
                </c:pt>
                <c:pt idx="4">
                  <c:v>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41-45C9-85D6-77A301987303}"/>
            </c:ext>
          </c:extLst>
        </c:ser>
        <c:ser>
          <c:idx val="9"/>
          <c:order val="9"/>
          <c:tx>
            <c:strRef>
              <c:f>'Balance Sheet'!$O$49:$P$49</c:f>
              <c:strCache>
                <c:ptCount val="2"/>
                <c:pt idx="0">
                  <c:v>Tài sản dài hạn khác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'Balance Sheet'!$Q$39:$U$39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Sheet'!$Q$49:$U$49</c:f>
              <c:numCache>
                <c:formatCode>#,##0</c:formatCode>
                <c:ptCount val="5"/>
                <c:pt idx="0">
                  <c:v>60</c:v>
                </c:pt>
                <c:pt idx="1">
                  <c:v>62</c:v>
                </c:pt>
                <c:pt idx="2">
                  <c:v>60</c:v>
                </c:pt>
                <c:pt idx="3">
                  <c:v>186</c:v>
                </c:pt>
                <c:pt idx="4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41-45C9-85D6-77A301987303}"/>
            </c:ext>
          </c:extLst>
        </c:ser>
        <c:ser>
          <c:idx val="10"/>
          <c:order val="10"/>
          <c:tx>
            <c:strRef>
              <c:f>'Balance Sheet'!$O$50:$P$50</c:f>
              <c:strCache>
                <c:ptCount val="2"/>
                <c:pt idx="0">
                  <c:v>Lợi thế thương mại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'Balance Sheet'!$Q$39:$U$39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Sheet'!$Q$50:$U$50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 formatCode="#,##0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41-45C9-85D6-77A301987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50720"/>
        <c:axId val="161055040"/>
      </c:barChart>
      <c:catAx>
        <c:axId val="1610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5040"/>
        <c:crosses val="autoZero"/>
        <c:auto val="1"/>
        <c:lblAlgn val="ctr"/>
        <c:lblOffset val="100"/>
        <c:noMultiLvlLbl val="0"/>
      </c:catAx>
      <c:valAx>
        <c:axId val="1610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Phân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Nguồn Vốn</a:t>
            </a:r>
            <a:endParaRPr lang="vi-V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3420626702630724"/>
          <c:y val="1.3605370932703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'Balance Sheet'!$O$63:$P$63</c:f>
              <c:strCache>
                <c:ptCount val="2"/>
                <c:pt idx="0">
                  <c:v>Vay và nợ thuê tài chính ngắn hạn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'Balance Sheet'!$Q$62:$U$62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Sheet'!$Q$63:$U$63</c:f>
              <c:numCache>
                <c:formatCode>#,##0</c:formatCode>
                <c:ptCount val="5"/>
                <c:pt idx="0">
                  <c:v>870</c:v>
                </c:pt>
                <c:pt idx="1">
                  <c:v>1281</c:v>
                </c:pt>
                <c:pt idx="2">
                  <c:v>1210</c:v>
                </c:pt>
                <c:pt idx="3">
                  <c:v>1326</c:v>
                </c:pt>
                <c:pt idx="4">
                  <c:v>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E-484D-9456-AE95E21A0665}"/>
            </c:ext>
          </c:extLst>
        </c:ser>
        <c:ser>
          <c:idx val="1"/>
          <c:order val="1"/>
          <c:tx>
            <c:strRef>
              <c:f>'Balance Sheet'!$O$64:$P$64</c:f>
              <c:strCache>
                <c:ptCount val="2"/>
                <c:pt idx="0">
                  <c:v>Người mua trả tiền trước ngắn hạn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'Balance Sheet'!$Q$62:$U$62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Sheet'!$Q$64:$U$64</c:f>
              <c:numCache>
                <c:formatCode>#,##0</c:formatCode>
                <c:ptCount val="5"/>
                <c:pt idx="0">
                  <c:v>23</c:v>
                </c:pt>
                <c:pt idx="1">
                  <c:v>68</c:v>
                </c:pt>
                <c:pt idx="2">
                  <c:v>102</c:v>
                </c:pt>
                <c:pt idx="3">
                  <c:v>122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E-484D-9456-AE95E21A0665}"/>
            </c:ext>
          </c:extLst>
        </c:ser>
        <c:ser>
          <c:idx val="2"/>
          <c:order val="2"/>
          <c:tx>
            <c:strRef>
              <c:f>'Balance Sheet'!$O$65:$P$65</c:f>
              <c:strCache>
                <c:ptCount val="2"/>
                <c:pt idx="0">
                  <c:v>Thặng dư vốn cổ phần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'Balance Sheet'!$Q$62:$U$62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Sheet'!$Q$65:$U$65</c:f>
              <c:numCache>
                <c:formatCode>#,##0</c:formatCode>
                <c:ptCount val="5"/>
                <c:pt idx="1">
                  <c:v>589</c:v>
                </c:pt>
                <c:pt idx="2">
                  <c:v>621</c:v>
                </c:pt>
                <c:pt idx="3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9E-484D-9456-AE95E21A0665}"/>
            </c:ext>
          </c:extLst>
        </c:ser>
        <c:ser>
          <c:idx val="3"/>
          <c:order val="3"/>
          <c:tx>
            <c:strRef>
              <c:f>'Balance Sheet'!$O$66:$P$66</c:f>
              <c:strCache>
                <c:ptCount val="2"/>
                <c:pt idx="0">
                  <c:v>Phải trả dài hạn khác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'Balance Sheet'!$Q$62:$U$62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Sheet'!$Q$66:$U$66</c:f>
              <c:numCache>
                <c:formatCode>#,##0</c:formatCode>
                <c:ptCount val="5"/>
                <c:pt idx="0">
                  <c:v>760</c:v>
                </c:pt>
                <c:pt idx="1">
                  <c:v>626</c:v>
                </c:pt>
                <c:pt idx="2">
                  <c:v>763</c:v>
                </c:pt>
                <c:pt idx="3">
                  <c:v>763</c:v>
                </c:pt>
                <c:pt idx="4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9E-484D-9456-AE95E21A0665}"/>
            </c:ext>
          </c:extLst>
        </c:ser>
        <c:ser>
          <c:idx val="4"/>
          <c:order val="4"/>
          <c:tx>
            <c:strRef>
              <c:f>'Balance Sheet'!$O$67:$P$67</c:f>
              <c:strCache>
                <c:ptCount val="2"/>
                <c:pt idx="0">
                  <c:v>Phải trả ngắn hạn khác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'Balance Sheet'!$Q$62:$U$62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Sheet'!$Q$67:$U$67</c:f>
              <c:numCache>
                <c:formatCode>#,##0</c:formatCode>
                <c:ptCount val="5"/>
                <c:pt idx="0">
                  <c:v>226</c:v>
                </c:pt>
                <c:pt idx="1">
                  <c:v>249</c:v>
                </c:pt>
                <c:pt idx="2">
                  <c:v>264</c:v>
                </c:pt>
                <c:pt idx="3">
                  <c:v>23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9E-484D-9456-AE95E21A0665}"/>
            </c:ext>
          </c:extLst>
        </c:ser>
        <c:ser>
          <c:idx val="5"/>
          <c:order val="5"/>
          <c:tx>
            <c:strRef>
              <c:f>'Balance Sheet'!$O$68:$P$68</c:f>
              <c:strCache>
                <c:ptCount val="2"/>
                <c:pt idx="0">
                  <c:v>Vay và nợ thuê tài chính dài hạn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'Balance Sheet'!$Q$62:$U$62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Sheet'!$Q$68:$U$68</c:f>
              <c:numCache>
                <c:formatCode>#,##0</c:formatCode>
                <c:ptCount val="5"/>
                <c:pt idx="0">
                  <c:v>1788</c:v>
                </c:pt>
                <c:pt idx="1">
                  <c:v>2220</c:v>
                </c:pt>
                <c:pt idx="2">
                  <c:v>2371</c:v>
                </c:pt>
                <c:pt idx="3">
                  <c:v>2692</c:v>
                </c:pt>
                <c:pt idx="4">
                  <c:v>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9E-484D-9456-AE95E21A0665}"/>
            </c:ext>
          </c:extLst>
        </c:ser>
        <c:ser>
          <c:idx val="6"/>
          <c:order val="6"/>
          <c:tx>
            <c:strRef>
              <c:f>'Balance Sheet'!$O$69:$P$69</c:f>
              <c:strCache>
                <c:ptCount val="2"/>
                <c:pt idx="0">
                  <c:v>Phải trả người bán ngắn hạn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'Balance Sheet'!$Q$62:$U$62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Sheet'!$Q$69:$U$69</c:f>
              <c:numCache>
                <c:formatCode>#,##0</c:formatCode>
                <c:ptCount val="5"/>
                <c:pt idx="0">
                  <c:v>178</c:v>
                </c:pt>
                <c:pt idx="1">
                  <c:v>234</c:v>
                </c:pt>
                <c:pt idx="2">
                  <c:v>198</c:v>
                </c:pt>
                <c:pt idx="3">
                  <c:v>184</c:v>
                </c:pt>
                <c:pt idx="4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9E-484D-9456-AE95E21A0665}"/>
            </c:ext>
          </c:extLst>
        </c:ser>
        <c:ser>
          <c:idx val="7"/>
          <c:order val="7"/>
          <c:tx>
            <c:strRef>
              <c:f>'Balance Sheet'!$O$70:$P$70</c:f>
              <c:strCache>
                <c:ptCount val="2"/>
                <c:pt idx="0">
                  <c:v>Vốn góp của chủ sở hữu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'Balance Sheet'!$Q$62:$U$62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Sheet'!$Q$70:$U$70</c:f>
              <c:numCache>
                <c:formatCode>#,##0</c:formatCode>
                <c:ptCount val="5"/>
                <c:pt idx="0">
                  <c:v>1500</c:v>
                </c:pt>
                <c:pt idx="1">
                  <c:v>1875</c:v>
                </c:pt>
                <c:pt idx="2">
                  <c:v>1929</c:v>
                </c:pt>
                <c:pt idx="3">
                  <c:v>1929</c:v>
                </c:pt>
                <c:pt idx="4">
                  <c:v>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9E-484D-9456-AE95E21A0665}"/>
            </c:ext>
          </c:extLst>
        </c:ser>
        <c:ser>
          <c:idx val="8"/>
          <c:order val="8"/>
          <c:tx>
            <c:strRef>
              <c:f>'Balance Sheet'!$O$71:$P$71</c:f>
              <c:strCache>
                <c:ptCount val="2"/>
                <c:pt idx="0">
                  <c:v>Vốn khác của chủ sở hữu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'Balance Sheet'!$Q$62:$U$62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Sheet'!$Q$71:$U$71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8-A49E-484D-9456-AE95E21A0665}"/>
            </c:ext>
          </c:extLst>
        </c:ser>
        <c:ser>
          <c:idx val="9"/>
          <c:order val="9"/>
          <c:tx>
            <c:strRef>
              <c:f>'Balance Sheet'!$O$72:$P$72</c:f>
              <c:strCache>
                <c:ptCount val="2"/>
                <c:pt idx="0">
                  <c:v>Lợi nhuận sau thuế chưa phân phối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'Balance Sheet'!$Q$62:$U$62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Sheet'!$Q$72:$U$72</c:f>
              <c:numCache>
                <c:formatCode>#,##0</c:formatCode>
                <c:ptCount val="5"/>
                <c:pt idx="0">
                  <c:v>415</c:v>
                </c:pt>
                <c:pt idx="1">
                  <c:v>374</c:v>
                </c:pt>
                <c:pt idx="2">
                  <c:v>606</c:v>
                </c:pt>
                <c:pt idx="3">
                  <c:v>957</c:v>
                </c:pt>
                <c:pt idx="4">
                  <c:v>1019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9E-484D-9456-AE95E21A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57440"/>
        <c:axId val="161057920"/>
      </c:barChart>
      <c:catAx>
        <c:axId val="1610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7920"/>
        <c:crosses val="autoZero"/>
        <c:auto val="1"/>
        <c:lblAlgn val="ctr"/>
        <c:lblOffset val="100"/>
        <c:noMultiLvlLbl val="0"/>
      </c:catAx>
      <c:valAx>
        <c:axId val="1610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Thanh Khoản</a:t>
            </a:r>
            <a:endParaRPr lang="vi-V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 Sheet'!$V$6</c:f>
              <c:strCache>
                <c:ptCount val="1"/>
                <c:pt idx="0">
                  <c:v>Tỷ lệ thanh khoản hiện hành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'Balance Sheet'!$W$5:$AA$5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Sheet'!$W$6:$AA$6</c:f>
              <c:numCache>
                <c:formatCode>_(* #,##0.00_);_(* \(#,##0.00\);_(* "-"??_);_(@_)</c:formatCode>
                <c:ptCount val="5"/>
                <c:pt idx="0">
                  <c:v>1.1296296296296295</c:v>
                </c:pt>
                <c:pt idx="1">
                  <c:v>1.2369215291750504</c:v>
                </c:pt>
                <c:pt idx="2">
                  <c:v>1.3540836653386454</c:v>
                </c:pt>
                <c:pt idx="3">
                  <c:v>1.4007038712921065</c:v>
                </c:pt>
                <c:pt idx="4">
                  <c:v>1.1345911949685534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9-44C7-8077-7E2996C5465D}"/>
            </c:ext>
          </c:extLst>
        </c:ser>
        <c:ser>
          <c:idx val="1"/>
          <c:order val="1"/>
          <c:tx>
            <c:strRef>
              <c:f>'Balance Sheet'!$V$7</c:f>
              <c:strCache>
                <c:ptCount val="1"/>
                <c:pt idx="0">
                  <c:v>Tỷ lệ thanh khoản nhanh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'Balance Sheet'!$W$5:$AA$5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Sheet'!$W$7:$AA$7</c:f>
              <c:numCache>
                <c:formatCode>_(* #,##0.00_);_(* \(#,##0.00\);_(* "-"??_);_(@_)</c:formatCode>
                <c:ptCount val="5"/>
                <c:pt idx="0">
                  <c:v>0.45953360768175583</c:v>
                </c:pt>
                <c:pt idx="1">
                  <c:v>0.57042253521126762</c:v>
                </c:pt>
                <c:pt idx="2">
                  <c:v>0.64193227091633465</c:v>
                </c:pt>
                <c:pt idx="3">
                  <c:v>0.67621920563097038</c:v>
                </c:pt>
                <c:pt idx="4">
                  <c:v>0.32620545073375262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9-44C7-8077-7E2996C5465D}"/>
            </c:ext>
          </c:extLst>
        </c:ser>
        <c:ser>
          <c:idx val="2"/>
          <c:order val="2"/>
          <c:tx>
            <c:strRef>
              <c:f>'Balance Sheet'!$V$8</c:f>
              <c:strCache>
                <c:ptCount val="1"/>
                <c:pt idx="0">
                  <c:v>Tỷ lệ thanh toán tiền mặt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'Balance Sheet'!$W$5:$AA$5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Sheet'!$W$8:$AA$8</c:f>
              <c:numCache>
                <c:formatCode>_(* #,##0.00_);_(* \(#,##0.00\);_(* "-"??_);_(@_)</c:formatCode>
                <c:ptCount val="5"/>
                <c:pt idx="0">
                  <c:v>5.1440329218106998E-2</c:v>
                </c:pt>
                <c:pt idx="1">
                  <c:v>0.36619718309859156</c:v>
                </c:pt>
                <c:pt idx="2">
                  <c:v>0.23705179282868527</c:v>
                </c:pt>
                <c:pt idx="3">
                  <c:v>0.13826043237807945</c:v>
                </c:pt>
                <c:pt idx="4">
                  <c:v>0.27463312368972748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9-44C7-8077-7E2996C54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90192"/>
        <c:axId val="209974352"/>
      </c:barChart>
      <c:catAx>
        <c:axId val="2099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4352"/>
        <c:crosses val="autoZero"/>
        <c:auto val="1"/>
        <c:lblAlgn val="ctr"/>
        <c:lblOffset val="100"/>
        <c:noMultiLvlLbl val="0"/>
      </c:catAx>
      <c:valAx>
        <c:axId val="20997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Tỷ Lệ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Nợ Và Vốn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 Sheet'!$V$9</c:f>
              <c:strCache>
                <c:ptCount val="1"/>
                <c:pt idx="0">
                  <c:v>Tỷ lệ nợ trên tổng tài sản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'Balance Sheet'!$W$5:$AA$5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Sheet'!$W$9:$AA$9</c:f>
              <c:numCache>
                <c:formatCode>_(* #,##0.00_);_(* \(#,##0.00\);_(* "-"??_);_(@_)</c:formatCode>
                <c:ptCount val="5"/>
                <c:pt idx="0">
                  <c:v>0.64561855670103097</c:v>
                </c:pt>
                <c:pt idx="1">
                  <c:v>0.58658743633276744</c:v>
                </c:pt>
                <c:pt idx="2">
                  <c:v>0.5674454485342737</c:v>
                </c:pt>
                <c:pt idx="3">
                  <c:v>0.54560929207970366</c:v>
                </c:pt>
                <c:pt idx="4">
                  <c:v>0.59049661771984818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7-4A61-875F-2DC38804FD9A}"/>
            </c:ext>
          </c:extLst>
        </c:ser>
        <c:ser>
          <c:idx val="1"/>
          <c:order val="1"/>
          <c:tx>
            <c:strRef>
              <c:f>'Balance Sheet'!$V$10</c:f>
              <c:strCache>
                <c:ptCount val="1"/>
                <c:pt idx="0">
                  <c:v>Tỷ lệ vốn tự có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'Balance Sheet'!$W$5:$AA$5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Sheet'!$W$10:$AA$10</c:f>
              <c:numCache>
                <c:formatCode>_(* #,##0.00_);_(* \(#,##0.00\);_(* "-"??_);_(@_)</c:formatCode>
                <c:ptCount val="5"/>
                <c:pt idx="0">
                  <c:v>0.35438144329896909</c:v>
                </c:pt>
                <c:pt idx="1">
                  <c:v>0.41341256366723261</c:v>
                </c:pt>
                <c:pt idx="2">
                  <c:v>0.43255455146572624</c:v>
                </c:pt>
                <c:pt idx="3">
                  <c:v>0.4543907079202964</c:v>
                </c:pt>
                <c:pt idx="4">
                  <c:v>0.40950338228015182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7-4A61-875F-2DC38804FD9A}"/>
            </c:ext>
          </c:extLst>
        </c:ser>
        <c:ser>
          <c:idx val="2"/>
          <c:order val="2"/>
          <c:tx>
            <c:strRef>
              <c:f>'Balance Sheet'!$V$11</c:f>
              <c:strCache>
                <c:ptCount val="1"/>
                <c:pt idx="0">
                  <c:v>Tỷ lệ nợ trên vốn chủ sở hữu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'Balance Sheet'!$W$5:$AA$5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'Balance Sheet'!$W$11:$AA$11</c:f>
              <c:numCache>
                <c:formatCode>_(* #,##0.00_);_(* \(#,##0.00\);_(* "-"??_);_(@_)</c:formatCode>
                <c:ptCount val="5"/>
                <c:pt idx="0">
                  <c:v>1.8218181818181818</c:v>
                </c:pt>
                <c:pt idx="1">
                  <c:v>1.4188911704312115</c:v>
                </c:pt>
                <c:pt idx="2">
                  <c:v>1.3118471337579618</c:v>
                </c:pt>
                <c:pt idx="3">
                  <c:v>1.2007492287351256</c:v>
                </c:pt>
                <c:pt idx="4">
                  <c:v>1.4419822723609992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67-4A61-875F-2DC38804F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68592"/>
        <c:axId val="209975312"/>
      </c:barChart>
      <c:catAx>
        <c:axId val="20996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5312"/>
        <c:crosses val="autoZero"/>
        <c:auto val="1"/>
        <c:lblAlgn val="ctr"/>
        <c:lblOffset val="100"/>
        <c:noMultiLvlLbl val="0"/>
      </c:catAx>
      <c:valAx>
        <c:axId val="2099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Phân</a:t>
            </a:r>
            <a:r>
              <a:rPr lang="en-US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Tích Lợi Nhuận</a:t>
            </a:r>
            <a:endParaRPr lang="vi-VN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Statement'!$B$34</c:f>
              <c:strCache>
                <c:ptCount val="1"/>
                <c:pt idx="0">
                  <c:v>Lợi nhuận gộp về bán hàng và cung cấp dịch vụ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'Income Statement'!$C$2:$G$2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'Income Statement'!$C$34:$G$34</c:f>
              <c:numCache>
                <c:formatCode>#,##0</c:formatCode>
                <c:ptCount val="5"/>
                <c:pt idx="0">
                  <c:v>1035</c:v>
                </c:pt>
                <c:pt idx="1">
                  <c:v>1236</c:v>
                </c:pt>
                <c:pt idx="2">
                  <c:v>1315</c:v>
                </c:pt>
                <c:pt idx="3">
                  <c:v>1421</c:v>
                </c:pt>
                <c:pt idx="4">
                  <c:v>1564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8-4C3E-9626-0CBD4C21C7E0}"/>
            </c:ext>
          </c:extLst>
        </c:ser>
        <c:ser>
          <c:idx val="1"/>
          <c:order val="1"/>
          <c:tx>
            <c:strRef>
              <c:f>'Income Statement'!$B$35</c:f>
              <c:strCache>
                <c:ptCount val="1"/>
                <c:pt idx="0">
                  <c:v>Lợi nhuận từ hoạt động tài chính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'Income Statement'!$C$2:$G$2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'Income Statement'!$C$35:$G$35</c:f>
              <c:numCache>
                <c:formatCode>General</c:formatCode>
                <c:ptCount val="5"/>
                <c:pt idx="0">
                  <c:v>44</c:v>
                </c:pt>
                <c:pt idx="1">
                  <c:v>42</c:v>
                </c:pt>
                <c:pt idx="2">
                  <c:v>110</c:v>
                </c:pt>
                <c:pt idx="3">
                  <c:v>104</c:v>
                </c:pt>
                <c:pt idx="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8-4C3E-9626-0CBD4C21C7E0}"/>
            </c:ext>
          </c:extLst>
        </c:ser>
        <c:ser>
          <c:idx val="2"/>
          <c:order val="2"/>
          <c:tx>
            <c:strRef>
              <c:f>'Income Statement'!$B$36</c:f>
              <c:strCache>
                <c:ptCount val="1"/>
                <c:pt idx="0">
                  <c:v>Lợi nhuận thuần từ hoạt động kinh doanh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'Income Statement'!$C$2:$G$2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'Income Statement'!$C$36:$G$36</c:f>
              <c:numCache>
                <c:formatCode>General</c:formatCode>
                <c:ptCount val="5"/>
                <c:pt idx="0">
                  <c:v>551</c:v>
                </c:pt>
                <c:pt idx="1">
                  <c:v>591</c:v>
                </c:pt>
                <c:pt idx="2">
                  <c:v>884</c:v>
                </c:pt>
                <c:pt idx="3">
                  <c:v>816</c:v>
                </c:pt>
                <c:pt idx="4">
                  <c:v>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E8-4C3E-9626-0CBD4C21C7E0}"/>
            </c:ext>
          </c:extLst>
        </c:ser>
        <c:ser>
          <c:idx val="3"/>
          <c:order val="3"/>
          <c:tx>
            <c:strRef>
              <c:f>'Income Statement'!$B$37</c:f>
              <c:strCache>
                <c:ptCount val="1"/>
                <c:pt idx="0">
                  <c:v>Lợi nhuận khác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'Income Statement'!$C$2:$G$2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'Income Statement'!$C$37:$G$37</c:f>
              <c:numCache>
                <c:formatCode>General</c:formatCode>
                <c:ptCount val="5"/>
                <c:pt idx="0">
                  <c:v>-11</c:v>
                </c:pt>
                <c:pt idx="1">
                  <c:v>5</c:v>
                </c:pt>
                <c:pt idx="2">
                  <c:v>-20</c:v>
                </c:pt>
                <c:pt idx="3">
                  <c:v>23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E8-4C3E-9626-0CBD4C21C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60592"/>
        <c:axId val="117365392"/>
      </c:barChart>
      <c:catAx>
        <c:axId val="1173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5392"/>
        <c:crosses val="autoZero"/>
        <c:auto val="1"/>
        <c:lblAlgn val="ctr"/>
        <c:lblOffset val="100"/>
        <c:noMultiLvlLbl val="0"/>
      </c:catAx>
      <c:valAx>
        <c:axId val="1173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Phân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Tiền</a:t>
            </a:r>
            <a:endParaRPr lang="vi-V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'Cash Flow Statement'!$J$16</c:f>
              <c:strCache>
                <c:ptCount val="1"/>
                <c:pt idx="0">
                  <c:v>Lưu chuyển tiền thuần từ hoạt động đầu tư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'Cash Flow Statement'!$K$15:$O$15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'Cash Flow Statement'!$K$16:$O$16</c:f>
              <c:numCache>
                <c:formatCode>General</c:formatCode>
                <c:ptCount val="5"/>
                <c:pt idx="0">
                  <c:v>-564</c:v>
                </c:pt>
                <c:pt idx="1">
                  <c:v>-94</c:v>
                </c:pt>
                <c:pt idx="2">
                  <c:v>-544</c:v>
                </c:pt>
                <c:pt idx="3">
                  <c:v>-79</c:v>
                </c:pt>
                <c:pt idx="4">
                  <c:v>-103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7-44CE-B408-A42D1D13DDA6}"/>
            </c:ext>
          </c:extLst>
        </c:ser>
        <c:ser>
          <c:idx val="1"/>
          <c:order val="1"/>
          <c:tx>
            <c:strRef>
              <c:f>'Cash Flow Statement'!$J$17</c:f>
              <c:strCache>
                <c:ptCount val="1"/>
                <c:pt idx="0">
                  <c:v>Lưu chuyển tiền thuần từ hoạt động kinh doanh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'Cash Flow Statement'!$K$15:$O$15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'Cash Flow Statement'!$K$17:$O$17</c:f>
              <c:numCache>
                <c:formatCode>General</c:formatCode>
                <c:ptCount val="5"/>
                <c:pt idx="0">
                  <c:v>326</c:v>
                </c:pt>
                <c:pt idx="1">
                  <c:v>263</c:v>
                </c:pt>
                <c:pt idx="2">
                  <c:v>476</c:v>
                </c:pt>
                <c:pt idx="3">
                  <c:v>127</c:v>
                </c:pt>
                <c:pt idx="4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7-44CE-B408-A42D1D13D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058016"/>
        <c:axId val="299070976"/>
      </c:barChart>
      <c:lineChart>
        <c:grouping val="standard"/>
        <c:varyColors val="0"/>
        <c:ser>
          <c:idx val="2"/>
          <c:order val="2"/>
          <c:tx>
            <c:strRef>
              <c:f>'Cash Flow Statement'!$J$18</c:f>
              <c:strCache>
                <c:ptCount val="1"/>
                <c:pt idx="0">
                  <c:v>Lưu chuyển tiền thuần từ hoạt động tài chính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'Cash Flow Statement'!$K$15:$O$15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'Cash Flow Statement'!$K$18:$O$18</c:f>
              <c:numCache>
                <c:formatCode>General</c:formatCode>
                <c:ptCount val="5"/>
                <c:pt idx="0">
                  <c:v>77</c:v>
                </c:pt>
                <c:pt idx="1">
                  <c:v>-70</c:v>
                </c:pt>
                <c:pt idx="2">
                  <c:v>483</c:v>
                </c:pt>
                <c:pt idx="3">
                  <c:v>-207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77-44CE-B408-A42D1D13D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058016"/>
        <c:axId val="299070976"/>
      </c:lineChart>
      <c:catAx>
        <c:axId val="2990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70976"/>
        <c:crosses val="autoZero"/>
        <c:auto val="1"/>
        <c:lblAlgn val="ctr"/>
        <c:lblOffset val="100"/>
        <c:noMultiLvlLbl val="0"/>
      </c:catAx>
      <c:valAx>
        <c:axId val="2990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481012</xdr:colOff>
      <xdr:row>36</xdr:row>
      <xdr:rowOff>228600</xdr:rowOff>
    </xdr:from>
    <xdr:to>
      <xdr:col>26</xdr:col>
      <xdr:colOff>581025</xdr:colOff>
      <xdr:row>57</xdr:row>
      <xdr:rowOff>157162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BE7C1753-4598-53A0-BA9F-34F6E730A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476250</xdr:colOff>
      <xdr:row>59</xdr:row>
      <xdr:rowOff>219075</xdr:rowOff>
    </xdr:from>
    <xdr:to>
      <xdr:col>26</xdr:col>
      <xdr:colOff>609600</xdr:colOff>
      <xdr:row>82</xdr:row>
      <xdr:rowOff>123825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84F0E49A-08C4-2634-B68A-F64182929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19050</xdr:colOff>
      <xdr:row>12</xdr:row>
      <xdr:rowOff>109537</xdr:rowOff>
    </xdr:from>
    <xdr:to>
      <xdr:col>26</xdr:col>
      <xdr:colOff>619125</xdr:colOff>
      <xdr:row>23</xdr:row>
      <xdr:rowOff>128587</xdr:rowOff>
    </xdr:to>
    <xdr:graphicFrame macro="">
      <xdr:nvGraphicFramePr>
        <xdr:cNvPr id="7" name="Biểu đồ 6">
          <a:extLst>
            <a:ext uri="{FF2B5EF4-FFF2-40B4-BE49-F238E27FC236}">
              <a16:creationId xmlns:a16="http://schemas.microsoft.com/office/drawing/2014/main" id="{619E7E16-E6F6-3085-FD50-FAE2C4B1B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13608</xdr:colOff>
      <xdr:row>24</xdr:row>
      <xdr:rowOff>63953</xdr:rowOff>
    </xdr:from>
    <xdr:to>
      <xdr:col>26</xdr:col>
      <xdr:colOff>639535</xdr:colOff>
      <xdr:row>35</xdr:row>
      <xdr:rowOff>112939</xdr:rowOff>
    </xdr:to>
    <xdr:graphicFrame macro="">
      <xdr:nvGraphicFramePr>
        <xdr:cNvPr id="8" name="Biểu đồ 7">
          <a:extLst>
            <a:ext uri="{FF2B5EF4-FFF2-40B4-BE49-F238E27FC236}">
              <a16:creationId xmlns:a16="http://schemas.microsoft.com/office/drawing/2014/main" id="{872755FB-1C85-3A62-42FE-E1967BC5B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29</xdr:row>
      <xdr:rowOff>0</xdr:rowOff>
    </xdr:from>
    <xdr:to>
      <xdr:col>14</xdr:col>
      <xdr:colOff>204107</xdr:colOff>
      <xdr:row>42</xdr:row>
      <xdr:rowOff>23812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9C74195-20D0-5E89-9D96-E8614F215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204787</xdr:rowOff>
    </xdr:from>
    <xdr:to>
      <xdr:col>15</xdr:col>
      <xdr:colOff>28575</xdr:colOff>
      <xdr:row>30</xdr:row>
      <xdr:rowOff>223837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692BD5CC-5B83-57D1-D7E6-867E63337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Resum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309A8"/>
      </a:accent1>
      <a:accent2>
        <a:srgbClr val="875BBB"/>
      </a:accent2>
      <a:accent3>
        <a:srgbClr val="EB433D"/>
      </a:accent3>
      <a:accent4>
        <a:srgbClr val="B7E5ED"/>
      </a:accent4>
      <a:accent5>
        <a:srgbClr val="F6F3EA"/>
      </a:accent5>
      <a:accent6>
        <a:srgbClr val="3C3388"/>
      </a:accent6>
      <a:hlink>
        <a:srgbClr val="0563C1"/>
      </a:hlink>
      <a:folHlink>
        <a:srgbClr val="954F72"/>
      </a:folHlink>
    </a:clrScheme>
    <a:fontScheme name="Custom 26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24CBB-CCE0-4505-A0F2-64AEE2E4931C}">
  <sheetPr published="0"/>
  <dimension ref="B1:AA130"/>
  <sheetViews>
    <sheetView showGridLines="0" tabSelected="1" zoomScale="70" zoomScaleNormal="70" workbookViewId="0">
      <selection activeCell="S13" sqref="S13"/>
    </sheetView>
  </sheetViews>
  <sheetFormatPr defaultColWidth="8.75" defaultRowHeight="19.5" x14ac:dyDescent="0.3"/>
  <cols>
    <col min="1" max="6" width="8.75" style="1"/>
    <col min="7" max="7" width="16.125" style="1" customWidth="1"/>
    <col min="8" max="14" width="15.75" style="1" customWidth="1"/>
    <col min="15" max="15" width="36.5" style="1" customWidth="1"/>
    <col min="16" max="21" width="8.75" style="1"/>
    <col min="22" max="22" width="34.375" style="1" customWidth="1"/>
    <col min="23" max="16384" width="8.75" style="1"/>
  </cols>
  <sheetData>
    <row r="1" spans="2:27" x14ac:dyDescent="0.3">
      <c r="B1" s="70" t="s">
        <v>211</v>
      </c>
      <c r="C1" s="71"/>
      <c r="D1" s="71"/>
      <c r="E1" s="71"/>
      <c r="F1" s="71"/>
      <c r="G1" s="71"/>
      <c r="H1" s="74" t="s">
        <v>212</v>
      </c>
      <c r="I1" s="75"/>
      <c r="J1" s="75"/>
      <c r="K1" s="75"/>
      <c r="L1" s="75"/>
      <c r="M1" s="61"/>
      <c r="N1" s="61"/>
      <c r="O1" s="61"/>
    </row>
    <row r="2" spans="2:27" x14ac:dyDescent="0.3">
      <c r="B2" s="72"/>
      <c r="C2" s="73"/>
      <c r="D2" s="73"/>
      <c r="E2" s="73"/>
      <c r="F2" s="73"/>
      <c r="G2" s="73"/>
      <c r="H2" s="27">
        <v>2019</v>
      </c>
      <c r="I2" s="28">
        <v>2020</v>
      </c>
      <c r="J2" s="28">
        <v>2021</v>
      </c>
      <c r="K2" s="28">
        <v>2022</v>
      </c>
      <c r="L2" s="28">
        <v>2023</v>
      </c>
      <c r="M2" s="34"/>
      <c r="N2" s="34"/>
      <c r="O2" s="34"/>
    </row>
    <row r="3" spans="2:27" x14ac:dyDescent="0.3">
      <c r="B3" s="62" t="s">
        <v>213</v>
      </c>
      <c r="C3" s="63"/>
      <c r="D3" s="63"/>
      <c r="E3" s="63"/>
      <c r="F3" s="63"/>
      <c r="G3" s="64"/>
      <c r="H3" s="29" t="s">
        <v>214</v>
      </c>
      <c r="I3" s="29" t="s">
        <v>214</v>
      </c>
      <c r="J3" s="29" t="s">
        <v>214</v>
      </c>
      <c r="K3" s="29" t="s">
        <v>214</v>
      </c>
      <c r="L3" s="29" t="s">
        <v>214</v>
      </c>
    </row>
    <row r="4" spans="2:27" x14ac:dyDescent="0.3">
      <c r="K4" s="68" t="s">
        <v>233</v>
      </c>
      <c r="L4" s="69"/>
      <c r="O4" s="8"/>
      <c r="P4" s="1">
        <v>2019</v>
      </c>
      <c r="Q4" s="1">
        <v>2020</v>
      </c>
      <c r="R4" s="1">
        <v>2021</v>
      </c>
      <c r="S4" s="1">
        <v>2022</v>
      </c>
      <c r="T4" s="1">
        <v>2023</v>
      </c>
      <c r="V4" s="4" t="s">
        <v>210</v>
      </c>
    </row>
    <row r="5" spans="2:27" x14ac:dyDescent="0.3">
      <c r="B5" s="65" t="s">
        <v>0</v>
      </c>
      <c r="C5" s="65"/>
      <c r="D5" s="65"/>
      <c r="E5" s="65"/>
      <c r="F5" s="65"/>
      <c r="G5" s="65"/>
      <c r="H5" s="30"/>
      <c r="I5" s="30"/>
      <c r="J5" s="30"/>
      <c r="K5" s="30"/>
      <c r="L5" s="30"/>
      <c r="M5" s="33"/>
      <c r="N5" s="33"/>
      <c r="O5" s="4" t="s">
        <v>202</v>
      </c>
      <c r="W5" s="1">
        <v>2019</v>
      </c>
      <c r="X5" s="1">
        <v>2020</v>
      </c>
      <c r="Y5" s="1">
        <v>2021</v>
      </c>
      <c r="Z5" s="1">
        <v>2022</v>
      </c>
      <c r="AA5" s="1">
        <v>2023</v>
      </c>
    </row>
    <row r="6" spans="2:27" x14ac:dyDescent="0.3">
      <c r="B6" s="66" t="s">
        <v>87</v>
      </c>
      <c r="C6" s="66"/>
      <c r="D6" s="66"/>
      <c r="E6" s="66"/>
      <c r="F6" s="66"/>
      <c r="G6" s="66"/>
      <c r="H6" s="21">
        <v>1647</v>
      </c>
      <c r="I6" s="21">
        <v>2459</v>
      </c>
      <c r="J6" s="21">
        <v>2719</v>
      </c>
      <c r="K6" s="21">
        <v>2786</v>
      </c>
      <c r="L6" s="21">
        <v>2706</v>
      </c>
      <c r="O6" s="1" t="s">
        <v>203</v>
      </c>
      <c r="P6" s="16">
        <f>H7</f>
        <v>75</v>
      </c>
      <c r="Q6" s="16">
        <f>I7</f>
        <v>728</v>
      </c>
      <c r="R6" s="16">
        <f>J7</f>
        <v>476</v>
      </c>
      <c r="S6" s="16">
        <f>K7</f>
        <v>275</v>
      </c>
      <c r="T6" s="16">
        <f>L7</f>
        <v>655</v>
      </c>
      <c r="V6" s="1" t="s">
        <v>231</v>
      </c>
      <c r="W6" s="50">
        <f>P10/P12</f>
        <v>1.1296296296296295</v>
      </c>
      <c r="X6" s="50">
        <f>Q10/Q12</f>
        <v>1.2369215291750504</v>
      </c>
      <c r="Y6" s="50">
        <f>R10/R12</f>
        <v>1.3540836653386454</v>
      </c>
      <c r="Z6" s="50">
        <f>S10/S12</f>
        <v>1.4007038712921065</v>
      </c>
      <c r="AA6" s="50">
        <f>T10/T12</f>
        <v>1.1345911949685534</v>
      </c>
    </row>
    <row r="7" spans="2:27" x14ac:dyDescent="0.3">
      <c r="B7" s="67" t="s">
        <v>1</v>
      </c>
      <c r="C7" s="67"/>
      <c r="D7" s="67"/>
      <c r="E7" s="67"/>
      <c r="F7" s="67"/>
      <c r="G7" s="67"/>
      <c r="H7" s="6">
        <v>75</v>
      </c>
      <c r="I7" s="6">
        <v>728</v>
      </c>
      <c r="J7" s="6">
        <v>476</v>
      </c>
      <c r="K7" s="6">
        <v>275</v>
      </c>
      <c r="L7" s="6">
        <v>655</v>
      </c>
      <c r="O7" s="1" t="s">
        <v>204</v>
      </c>
      <c r="P7" s="16">
        <f>H10</f>
        <v>254</v>
      </c>
      <c r="Q7" s="16">
        <f>I10</f>
        <v>337</v>
      </c>
      <c r="R7" s="16">
        <f>J10</f>
        <v>600</v>
      </c>
      <c r="S7" s="16">
        <f>K10</f>
        <v>872</v>
      </c>
      <c r="T7" s="16">
        <f>L10</f>
        <v>265</v>
      </c>
      <c r="V7" s="1" t="s">
        <v>230</v>
      </c>
      <c r="W7" s="50">
        <f>(SUM(P6:P8)-P9)/P12</f>
        <v>0.45953360768175583</v>
      </c>
      <c r="X7" s="50">
        <f>(SUM(Q6:Q8)-Q9)/Q12</f>
        <v>0.57042253521126762</v>
      </c>
      <c r="Y7" s="50">
        <f>(SUM(R6:R8)-R9)/R12</f>
        <v>0.64193227091633465</v>
      </c>
      <c r="Z7" s="50">
        <f>(SUM(S6:S8)-S9)/S12</f>
        <v>0.67621920563097038</v>
      </c>
      <c r="AA7" s="50">
        <f>(SUM(T6:T8)-T9)/T12</f>
        <v>0.32620545073375262</v>
      </c>
    </row>
    <row r="8" spans="2:27" x14ac:dyDescent="0.3">
      <c r="B8" s="60" t="s">
        <v>5</v>
      </c>
      <c r="C8" s="60"/>
      <c r="D8" s="60"/>
      <c r="E8" s="60"/>
      <c r="F8" s="60"/>
      <c r="G8" s="60"/>
      <c r="H8" s="5">
        <v>75</v>
      </c>
      <c r="I8" s="5">
        <v>174</v>
      </c>
      <c r="J8" s="5">
        <v>159</v>
      </c>
      <c r="K8" s="5">
        <v>203</v>
      </c>
      <c r="L8" s="5">
        <v>187</v>
      </c>
      <c r="O8" s="1" t="s">
        <v>205</v>
      </c>
      <c r="P8" s="16">
        <f>H14</f>
        <v>825</v>
      </c>
      <c r="Q8" s="16">
        <f>I14</f>
        <v>691</v>
      </c>
      <c r="R8" s="16">
        <f>J14</f>
        <v>911</v>
      </c>
      <c r="S8" s="16">
        <f>K14</f>
        <v>912</v>
      </c>
      <c r="T8" s="16">
        <f>L14</f>
        <v>781</v>
      </c>
      <c r="V8" s="1" t="s">
        <v>229</v>
      </c>
      <c r="W8" s="50">
        <f>P6/P12</f>
        <v>5.1440329218106998E-2</v>
      </c>
      <c r="X8" s="50">
        <f>Q6/Q12</f>
        <v>0.36619718309859156</v>
      </c>
      <c r="Y8" s="50">
        <f>R6/R12</f>
        <v>0.23705179282868527</v>
      </c>
      <c r="Z8" s="50">
        <f>S6/S12</f>
        <v>0.13826043237807945</v>
      </c>
      <c r="AA8" s="50">
        <f>T6/T12</f>
        <v>0.27463312368972748</v>
      </c>
    </row>
    <row r="9" spans="2:27" x14ac:dyDescent="0.3">
      <c r="B9" s="60" t="s">
        <v>2</v>
      </c>
      <c r="C9" s="60"/>
      <c r="D9" s="60"/>
      <c r="E9" s="60"/>
      <c r="F9" s="60"/>
      <c r="G9" s="60"/>
      <c r="I9" s="5">
        <v>555</v>
      </c>
      <c r="J9" s="5">
        <v>317</v>
      </c>
      <c r="K9" s="5">
        <v>72</v>
      </c>
      <c r="L9" s="5">
        <v>468</v>
      </c>
      <c r="O9" s="35" t="s">
        <v>206</v>
      </c>
      <c r="P9" s="38">
        <f>H23</f>
        <v>484</v>
      </c>
      <c r="Q9" s="38">
        <f>I23</f>
        <v>622</v>
      </c>
      <c r="R9" s="38">
        <f>J23</f>
        <v>698</v>
      </c>
      <c r="S9" s="38">
        <f>K23</f>
        <v>714</v>
      </c>
      <c r="T9" s="38">
        <f>L23</f>
        <v>923</v>
      </c>
      <c r="V9" s="5" t="s">
        <v>228</v>
      </c>
      <c r="W9" s="50">
        <f>(P12+P25)/P29</f>
        <v>0.64561855670103097</v>
      </c>
      <c r="X9" s="50">
        <f>(Q12+Q25)/Q29</f>
        <v>0.58658743633276744</v>
      </c>
      <c r="Y9" s="50">
        <f>(R12+R25)/R29</f>
        <v>0.5674454485342737</v>
      </c>
      <c r="Z9" s="50">
        <f>(S12+S25)/S29</f>
        <v>0.54560929207970366</v>
      </c>
      <c r="AA9" s="50">
        <f>(T12+T25)/T29</f>
        <v>0.59049661771984818</v>
      </c>
    </row>
    <row r="10" spans="2:27" x14ac:dyDescent="0.3">
      <c r="B10" s="67" t="s">
        <v>88</v>
      </c>
      <c r="C10" s="67"/>
      <c r="D10" s="67"/>
      <c r="E10" s="67"/>
      <c r="F10" s="67"/>
      <c r="G10" s="67"/>
      <c r="H10" s="6">
        <v>254</v>
      </c>
      <c r="I10" s="6">
        <v>337</v>
      </c>
      <c r="J10" s="6">
        <v>600</v>
      </c>
      <c r="K10" s="6">
        <v>872</v>
      </c>
      <c r="L10" s="6">
        <v>265</v>
      </c>
      <c r="O10" s="22" t="s">
        <v>209</v>
      </c>
      <c r="P10" s="16">
        <f>H6</f>
        <v>1647</v>
      </c>
      <c r="Q10" s="16">
        <f>I6</f>
        <v>2459</v>
      </c>
      <c r="R10" s="16">
        <f>J6</f>
        <v>2719</v>
      </c>
      <c r="S10" s="16">
        <f>K6</f>
        <v>2786</v>
      </c>
      <c r="T10" s="16">
        <f>L6</f>
        <v>2706</v>
      </c>
      <c r="V10" s="1" t="s">
        <v>227</v>
      </c>
      <c r="W10" s="50">
        <f>P27/P29</f>
        <v>0.35438144329896909</v>
      </c>
      <c r="X10" s="50">
        <f>Q27/Q29</f>
        <v>0.41341256366723261</v>
      </c>
      <c r="Y10" s="50">
        <f>R27/R29</f>
        <v>0.43255455146572624</v>
      </c>
      <c r="Z10" s="50">
        <f>S27/S29</f>
        <v>0.4543907079202964</v>
      </c>
      <c r="AA10" s="50">
        <f>T27/T29</f>
        <v>0.40950338228015182</v>
      </c>
    </row>
    <row r="11" spans="2:27" x14ac:dyDescent="0.3">
      <c r="B11" s="60" t="s">
        <v>3</v>
      </c>
      <c r="C11" s="60"/>
      <c r="D11" s="60"/>
      <c r="E11" s="60"/>
      <c r="F11" s="60"/>
      <c r="G11" s="60"/>
      <c r="V11" s="1" t="s">
        <v>226</v>
      </c>
      <c r="W11" s="50">
        <f>(P12+P25)/P27</f>
        <v>1.8218181818181818</v>
      </c>
      <c r="X11" s="50">
        <f>(Q12+Q25)/Q27</f>
        <v>1.4188911704312115</v>
      </c>
      <c r="Y11" s="50">
        <f>(R12+R25)/R27</f>
        <v>1.3118471337579618</v>
      </c>
      <c r="Z11" s="50">
        <f>(S12+S25)/S27</f>
        <v>1.2007492287351256</v>
      </c>
      <c r="AA11" s="50">
        <f>(T12+T25)/T27</f>
        <v>1.4419822723609992</v>
      </c>
    </row>
    <row r="12" spans="2:27" x14ac:dyDescent="0.3">
      <c r="B12" s="60" t="s">
        <v>4</v>
      </c>
      <c r="C12" s="60"/>
      <c r="D12" s="60"/>
      <c r="E12" s="60"/>
      <c r="F12" s="60"/>
      <c r="G12" s="60"/>
      <c r="O12" s="4" t="s">
        <v>222</v>
      </c>
      <c r="P12" s="16">
        <f t="shared" ref="P12:T13" si="0">H69</f>
        <v>1458</v>
      </c>
      <c r="Q12" s="16">
        <f t="shared" si="0"/>
        <v>1988</v>
      </c>
      <c r="R12" s="16">
        <f t="shared" si="0"/>
        <v>2008</v>
      </c>
      <c r="S12" s="16">
        <f t="shared" si="0"/>
        <v>1989</v>
      </c>
      <c r="T12" s="16">
        <f t="shared" si="0"/>
        <v>2385</v>
      </c>
    </row>
    <row r="13" spans="2:27" x14ac:dyDescent="0.3">
      <c r="B13" s="60" t="s">
        <v>6</v>
      </c>
      <c r="C13" s="60"/>
      <c r="D13" s="60"/>
      <c r="E13" s="60"/>
      <c r="F13" s="60"/>
      <c r="G13" s="60"/>
      <c r="H13" s="5">
        <v>254</v>
      </c>
      <c r="I13" s="5">
        <v>337</v>
      </c>
      <c r="J13" s="5">
        <v>600</v>
      </c>
      <c r="K13" s="5">
        <v>872</v>
      </c>
      <c r="L13" s="5">
        <v>265</v>
      </c>
      <c r="O13" s="1" t="s">
        <v>207</v>
      </c>
      <c r="P13" s="16">
        <f t="shared" si="0"/>
        <v>178</v>
      </c>
      <c r="Q13" s="16">
        <f t="shared" si="0"/>
        <v>234</v>
      </c>
      <c r="R13" s="16">
        <f t="shared" si="0"/>
        <v>198</v>
      </c>
      <c r="S13" s="16">
        <f t="shared" si="0"/>
        <v>184</v>
      </c>
      <c r="T13" s="16">
        <f t="shared" si="0"/>
        <v>453</v>
      </c>
    </row>
    <row r="14" spans="2:27" x14ac:dyDescent="0.3">
      <c r="B14" s="49" t="s">
        <v>7</v>
      </c>
      <c r="C14" s="49"/>
      <c r="D14" s="49"/>
      <c r="E14" s="49"/>
      <c r="F14" s="49"/>
      <c r="G14" s="49"/>
      <c r="H14" s="6">
        <v>825</v>
      </c>
      <c r="I14" s="6">
        <v>691</v>
      </c>
      <c r="J14" s="6">
        <v>911</v>
      </c>
      <c r="K14" s="6">
        <v>912</v>
      </c>
      <c r="L14" s="6">
        <v>781</v>
      </c>
      <c r="M14" s="21"/>
      <c r="N14" s="21"/>
      <c r="O14" s="1" t="s">
        <v>208</v>
      </c>
      <c r="P14" s="16">
        <f>H73</f>
        <v>59</v>
      </c>
      <c r="Q14" s="16">
        <f>I73</f>
        <v>52</v>
      </c>
      <c r="R14" s="16">
        <f>J73</f>
        <v>73</v>
      </c>
      <c r="S14" s="16">
        <f>K73</f>
        <v>102</v>
      </c>
      <c r="T14" s="16">
        <f>L73</f>
        <v>69</v>
      </c>
    </row>
    <row r="15" spans="2:27" x14ac:dyDescent="0.3">
      <c r="B15" s="60" t="s">
        <v>8</v>
      </c>
      <c r="C15" s="60"/>
      <c r="D15" s="60"/>
      <c r="E15" s="60"/>
      <c r="F15" s="60"/>
      <c r="G15" s="60"/>
      <c r="H15" s="5">
        <v>340</v>
      </c>
      <c r="I15" s="5">
        <v>324</v>
      </c>
      <c r="J15" s="5">
        <v>533</v>
      </c>
      <c r="K15" s="5">
        <v>467</v>
      </c>
      <c r="L15" s="5">
        <v>513</v>
      </c>
      <c r="M15" s="6"/>
      <c r="N15" s="6"/>
    </row>
    <row r="16" spans="2:27" x14ac:dyDescent="0.3">
      <c r="B16" s="60" t="s">
        <v>9</v>
      </c>
      <c r="C16" s="60"/>
      <c r="D16" s="60"/>
      <c r="E16" s="60"/>
      <c r="F16" s="60"/>
      <c r="G16" s="60"/>
      <c r="H16" s="5">
        <v>347</v>
      </c>
      <c r="I16" s="5">
        <v>211</v>
      </c>
      <c r="J16" s="5">
        <v>118</v>
      </c>
      <c r="K16" s="5">
        <v>80</v>
      </c>
      <c r="L16" s="5">
        <v>49</v>
      </c>
      <c r="M16" s="5"/>
      <c r="N16" s="5"/>
      <c r="O16" s="4" t="s">
        <v>215</v>
      </c>
    </row>
    <row r="17" spans="2:20" x14ac:dyDescent="0.3">
      <c r="B17" s="60" t="s">
        <v>10</v>
      </c>
      <c r="C17" s="60"/>
      <c r="D17" s="60"/>
      <c r="E17" s="60"/>
      <c r="F17" s="60"/>
      <c r="G17" s="60"/>
      <c r="M17" s="5"/>
      <c r="N17" s="5"/>
      <c r="O17" s="1" t="s">
        <v>216</v>
      </c>
      <c r="P17" s="16">
        <f>H34</f>
        <v>924</v>
      </c>
      <c r="Q17" s="16">
        <f>I34</f>
        <v>970</v>
      </c>
      <c r="R17" s="16">
        <f>J34</f>
        <v>956</v>
      </c>
      <c r="S17" s="16">
        <f>K34</f>
        <v>952</v>
      </c>
      <c r="T17" s="16">
        <f>L34</f>
        <v>952</v>
      </c>
    </row>
    <row r="18" spans="2:20" x14ac:dyDescent="0.3">
      <c r="B18" s="25" t="s">
        <v>11</v>
      </c>
      <c r="C18" s="26"/>
      <c r="D18" s="26"/>
      <c r="E18" s="26"/>
      <c r="F18" s="26"/>
      <c r="G18" s="26"/>
      <c r="M18" s="6"/>
      <c r="N18" s="6"/>
      <c r="O18" s="3" t="s">
        <v>217</v>
      </c>
      <c r="P18" s="5">
        <f>H42</f>
        <v>2298</v>
      </c>
      <c r="Q18" s="5">
        <f>I42</f>
        <v>2679</v>
      </c>
      <c r="R18" s="5">
        <f>J42</f>
        <v>3253</v>
      </c>
      <c r="S18" s="5">
        <f>K42</f>
        <v>3617</v>
      </c>
      <c r="T18" s="5">
        <f>L42</f>
        <v>4538</v>
      </c>
    </row>
    <row r="19" spans="2:20" x14ac:dyDescent="0.3">
      <c r="B19" s="60" t="s">
        <v>12</v>
      </c>
      <c r="C19" s="60"/>
      <c r="D19" s="60"/>
      <c r="E19" s="60"/>
      <c r="F19" s="60"/>
      <c r="G19" s="60"/>
      <c r="L19" s="5">
        <v>14</v>
      </c>
      <c r="O19" s="3" t="s">
        <v>218</v>
      </c>
      <c r="P19" s="3"/>
      <c r="Q19" s="3"/>
      <c r="R19" s="3"/>
      <c r="S19" s="3"/>
      <c r="T19" s="3"/>
    </row>
    <row r="20" spans="2:20" x14ac:dyDescent="0.3">
      <c r="B20" s="60" t="s">
        <v>13</v>
      </c>
      <c r="C20" s="60"/>
      <c r="D20" s="60"/>
      <c r="E20" s="60"/>
      <c r="F20" s="60"/>
      <c r="G20" s="60"/>
      <c r="H20" s="5">
        <v>157</v>
      </c>
      <c r="I20" s="5">
        <v>191</v>
      </c>
      <c r="J20" s="5">
        <v>303</v>
      </c>
      <c r="K20" s="5">
        <v>407</v>
      </c>
      <c r="L20" s="5">
        <v>248</v>
      </c>
      <c r="O20" s="3" t="s">
        <v>219</v>
      </c>
      <c r="P20" s="5">
        <f>H49</f>
        <v>598</v>
      </c>
      <c r="Q20" s="5">
        <f>I49</f>
        <v>1355</v>
      </c>
      <c r="R20" s="5">
        <f>J49</f>
        <v>1104</v>
      </c>
      <c r="S20" s="5">
        <f>K49</f>
        <v>1000</v>
      </c>
      <c r="T20" s="5">
        <f>L49</f>
        <v>1395</v>
      </c>
    </row>
    <row r="21" spans="2:20" x14ac:dyDescent="0.3">
      <c r="B21" s="60" t="s">
        <v>89</v>
      </c>
      <c r="C21" s="60"/>
      <c r="D21" s="60"/>
      <c r="E21" s="60"/>
      <c r="F21" s="60"/>
      <c r="G21" s="60"/>
      <c r="H21" s="5">
        <v>-19</v>
      </c>
      <c r="I21" s="5">
        <v>-36</v>
      </c>
      <c r="J21" s="5">
        <v>-43</v>
      </c>
      <c r="K21" s="5">
        <v>-42</v>
      </c>
      <c r="L21" s="5">
        <v>-44</v>
      </c>
      <c r="M21" s="5"/>
      <c r="N21" s="5"/>
      <c r="O21" s="3" t="s">
        <v>220</v>
      </c>
      <c r="P21" s="5">
        <f>H52</f>
        <v>680</v>
      </c>
      <c r="Q21" s="5">
        <f>I52</f>
        <v>720</v>
      </c>
      <c r="R21" s="5">
        <f>J52</f>
        <v>981</v>
      </c>
      <c r="S21" s="5">
        <f>K52</f>
        <v>1447</v>
      </c>
      <c r="T21" s="5">
        <f>L52</f>
        <v>2089</v>
      </c>
    </row>
    <row r="22" spans="2:20" x14ac:dyDescent="0.3">
      <c r="B22" s="60" t="s">
        <v>109</v>
      </c>
      <c r="C22" s="60"/>
      <c r="D22" s="60"/>
      <c r="E22" s="60"/>
      <c r="F22" s="60"/>
      <c r="G22" s="60"/>
      <c r="M22" s="6"/>
      <c r="N22" s="6"/>
      <c r="O22" s="36" t="s">
        <v>221</v>
      </c>
      <c r="P22" s="37">
        <f>H59</f>
        <v>60</v>
      </c>
      <c r="Q22" s="37">
        <f>I59</f>
        <v>62</v>
      </c>
      <c r="R22" s="37">
        <f>J59</f>
        <v>60</v>
      </c>
      <c r="S22" s="37">
        <f>K59</f>
        <v>186</v>
      </c>
      <c r="T22" s="37">
        <f>L59</f>
        <v>179</v>
      </c>
    </row>
    <row r="23" spans="2:20" x14ac:dyDescent="0.3">
      <c r="B23" s="67" t="s">
        <v>14</v>
      </c>
      <c r="C23" s="67"/>
      <c r="D23" s="67"/>
      <c r="E23" s="67"/>
      <c r="F23" s="67"/>
      <c r="G23" s="67"/>
      <c r="H23" s="6">
        <v>484</v>
      </c>
      <c r="I23" s="6">
        <v>622</v>
      </c>
      <c r="J23" s="6">
        <v>698</v>
      </c>
      <c r="K23" s="6">
        <v>714</v>
      </c>
      <c r="L23" s="6">
        <v>923</v>
      </c>
      <c r="M23" s="5"/>
      <c r="N23" s="5"/>
      <c r="O23" s="4" t="s">
        <v>209</v>
      </c>
      <c r="P23" s="16">
        <f>H33</f>
        <v>4560</v>
      </c>
      <c r="Q23" s="16">
        <f>I33</f>
        <v>5787</v>
      </c>
      <c r="R23" s="16">
        <f>J33</f>
        <v>6355</v>
      </c>
      <c r="S23" s="16">
        <f>K33</f>
        <v>7201</v>
      </c>
      <c r="T23" s="16">
        <f>L33</f>
        <v>9416</v>
      </c>
    </row>
    <row r="24" spans="2:20" x14ac:dyDescent="0.3">
      <c r="B24" s="60" t="s">
        <v>15</v>
      </c>
      <c r="C24" s="60"/>
      <c r="D24" s="60"/>
      <c r="E24" s="60"/>
      <c r="F24" s="60"/>
      <c r="G24" s="60"/>
      <c r="H24" s="5">
        <v>484</v>
      </c>
      <c r="I24" s="5">
        <v>622</v>
      </c>
      <c r="J24" s="5">
        <v>698</v>
      </c>
      <c r="K24" s="5">
        <v>714</v>
      </c>
      <c r="L24" s="5">
        <v>923</v>
      </c>
      <c r="M24" s="5"/>
      <c r="N24" s="5"/>
    </row>
    <row r="25" spans="2:20" x14ac:dyDescent="0.3">
      <c r="B25" s="60" t="s">
        <v>90</v>
      </c>
      <c r="C25" s="60"/>
      <c r="D25" s="60"/>
      <c r="E25" s="60"/>
      <c r="F25" s="60"/>
      <c r="G25" s="60"/>
      <c r="O25" s="2" t="s">
        <v>223</v>
      </c>
      <c r="P25" s="6">
        <f>H84</f>
        <v>2550</v>
      </c>
      <c r="Q25" s="6">
        <f>I84</f>
        <v>2849</v>
      </c>
      <c r="R25" s="6">
        <f>J84</f>
        <v>3141</v>
      </c>
      <c r="S25" s="6">
        <f>K84</f>
        <v>3460</v>
      </c>
      <c r="T25" s="39">
        <f>L84</f>
        <v>4773</v>
      </c>
    </row>
    <row r="26" spans="2:20" x14ac:dyDescent="0.3">
      <c r="B26" s="67" t="s">
        <v>91</v>
      </c>
      <c r="C26" s="67"/>
      <c r="D26" s="67"/>
      <c r="E26" s="67"/>
      <c r="F26" s="67"/>
      <c r="G26" s="67"/>
      <c r="H26" s="6">
        <v>10</v>
      </c>
      <c r="I26" s="6">
        <v>82</v>
      </c>
      <c r="J26" s="6">
        <v>35</v>
      </c>
      <c r="K26" s="6">
        <v>13</v>
      </c>
      <c r="L26" s="6">
        <v>82</v>
      </c>
    </row>
    <row r="27" spans="2:20" x14ac:dyDescent="0.3">
      <c r="B27" s="60" t="s">
        <v>16</v>
      </c>
      <c r="C27" s="60"/>
      <c r="D27" s="60"/>
      <c r="E27" s="60"/>
      <c r="F27" s="60"/>
      <c r="G27" s="60"/>
      <c r="H27" s="5">
        <v>10</v>
      </c>
      <c r="I27" s="5">
        <v>9</v>
      </c>
      <c r="J27" s="5">
        <v>9</v>
      </c>
      <c r="K27" s="5">
        <v>9</v>
      </c>
      <c r="L27" s="5">
        <v>17</v>
      </c>
      <c r="O27" s="2" t="s">
        <v>224</v>
      </c>
      <c r="P27" s="6">
        <f>H100</f>
        <v>2200</v>
      </c>
      <c r="Q27" s="6">
        <f>I100</f>
        <v>3409</v>
      </c>
      <c r="R27" s="6">
        <f>J100</f>
        <v>3925</v>
      </c>
      <c r="S27" s="6">
        <f>K100</f>
        <v>4538</v>
      </c>
      <c r="T27" s="6">
        <f>L100</f>
        <v>4964</v>
      </c>
    </row>
    <row r="28" spans="2:20" x14ac:dyDescent="0.3">
      <c r="B28" s="60" t="s">
        <v>17</v>
      </c>
      <c r="C28" s="60"/>
      <c r="D28" s="60"/>
      <c r="E28" s="60"/>
      <c r="F28" s="60"/>
      <c r="G28" s="60"/>
      <c r="H28" s="3">
        <v>0</v>
      </c>
      <c r="I28" s="5">
        <v>73</v>
      </c>
      <c r="J28" s="5">
        <v>26</v>
      </c>
      <c r="K28" s="5">
        <v>3</v>
      </c>
      <c r="L28" s="5">
        <v>63</v>
      </c>
      <c r="M28" s="5"/>
      <c r="N28" s="5"/>
    </row>
    <row r="29" spans="2:20" x14ac:dyDescent="0.3">
      <c r="B29" s="60" t="s">
        <v>92</v>
      </c>
      <c r="C29" s="60"/>
      <c r="D29" s="60"/>
      <c r="E29" s="60"/>
      <c r="F29" s="60"/>
      <c r="G29" s="60"/>
      <c r="H29" s="1">
        <v>0</v>
      </c>
      <c r="I29" s="3">
        <v>0</v>
      </c>
      <c r="J29" s="3">
        <v>0</v>
      </c>
      <c r="K29" s="3">
        <v>0</v>
      </c>
      <c r="L29" s="5">
        <v>2</v>
      </c>
      <c r="M29" s="5"/>
      <c r="N29" s="5"/>
      <c r="O29" s="4" t="s">
        <v>225</v>
      </c>
      <c r="P29" s="16">
        <f>P12+P25+P27</f>
        <v>6208</v>
      </c>
      <c r="Q29" s="16">
        <f t="shared" ref="Q29:T29" si="1">Q12+Q25+Q27</f>
        <v>8246</v>
      </c>
      <c r="R29" s="16">
        <f t="shared" si="1"/>
        <v>9074</v>
      </c>
      <c r="S29" s="16">
        <f t="shared" si="1"/>
        <v>9987</v>
      </c>
      <c r="T29" s="16">
        <f t="shared" si="1"/>
        <v>12122</v>
      </c>
    </row>
    <row r="30" spans="2:20" x14ac:dyDescent="0.3">
      <c r="B30" s="60" t="s">
        <v>93</v>
      </c>
      <c r="C30" s="60"/>
      <c r="D30" s="60"/>
      <c r="E30" s="60"/>
      <c r="F30" s="60"/>
      <c r="G30" s="60"/>
    </row>
    <row r="31" spans="2:20" x14ac:dyDescent="0.3">
      <c r="B31" s="60" t="s">
        <v>18</v>
      </c>
      <c r="C31" s="60"/>
      <c r="D31" s="60"/>
      <c r="E31" s="60"/>
      <c r="F31" s="60"/>
      <c r="G31" s="60"/>
      <c r="M31" s="6"/>
      <c r="N31" s="6"/>
    </row>
    <row r="32" spans="2:20" x14ac:dyDescent="0.3">
      <c r="B32" s="77"/>
      <c r="C32" s="77"/>
      <c r="D32" s="77"/>
      <c r="E32" s="77"/>
      <c r="F32" s="77"/>
      <c r="G32" s="77"/>
      <c r="M32" s="6"/>
      <c r="N32" s="6"/>
    </row>
    <row r="33" spans="2:21" x14ac:dyDescent="0.3">
      <c r="B33" s="66" t="s">
        <v>19</v>
      </c>
      <c r="C33" s="66"/>
      <c r="D33" s="66"/>
      <c r="E33" s="66"/>
      <c r="F33" s="66"/>
      <c r="G33" s="66"/>
      <c r="H33" s="21">
        <v>4560</v>
      </c>
      <c r="I33" s="21">
        <v>5787</v>
      </c>
      <c r="J33" s="21">
        <v>6355</v>
      </c>
      <c r="K33" s="21">
        <v>7201</v>
      </c>
      <c r="L33" s="21">
        <v>9416</v>
      </c>
      <c r="M33" s="5"/>
      <c r="N33" s="5"/>
    </row>
    <row r="34" spans="2:21" x14ac:dyDescent="0.3">
      <c r="B34" s="67" t="s">
        <v>20</v>
      </c>
      <c r="C34" s="67"/>
      <c r="D34" s="67"/>
      <c r="E34" s="67"/>
      <c r="F34" s="67"/>
      <c r="G34" s="67"/>
      <c r="H34" s="6">
        <v>924</v>
      </c>
      <c r="I34" s="6">
        <v>970</v>
      </c>
      <c r="J34" s="6">
        <v>956</v>
      </c>
      <c r="K34" s="6">
        <v>952</v>
      </c>
      <c r="L34" s="6">
        <v>952</v>
      </c>
    </row>
    <row r="35" spans="2:21" x14ac:dyDescent="0.3">
      <c r="B35" s="60" t="s">
        <v>21</v>
      </c>
      <c r="C35" s="60"/>
      <c r="D35" s="60"/>
      <c r="E35" s="60"/>
      <c r="F35" s="60"/>
      <c r="G35" s="60"/>
      <c r="M35" s="6"/>
      <c r="N35" s="6"/>
    </row>
    <row r="36" spans="2:21" x14ac:dyDescent="0.3">
      <c r="B36" s="60" t="s">
        <v>22</v>
      </c>
      <c r="C36" s="60"/>
      <c r="D36" s="60"/>
      <c r="E36" s="60"/>
      <c r="F36" s="60"/>
      <c r="G36" s="60"/>
      <c r="M36" s="5"/>
      <c r="N36" s="5"/>
    </row>
    <row r="37" spans="2:21" x14ac:dyDescent="0.3">
      <c r="B37" s="60" t="s">
        <v>94</v>
      </c>
      <c r="C37" s="60"/>
      <c r="D37" s="60"/>
      <c r="E37" s="60"/>
      <c r="F37" s="60"/>
      <c r="G37" s="60"/>
      <c r="M37" s="5"/>
      <c r="N37" s="5"/>
    </row>
    <row r="38" spans="2:21" x14ac:dyDescent="0.3">
      <c r="B38" s="60" t="s">
        <v>23</v>
      </c>
      <c r="C38" s="60"/>
      <c r="D38" s="60"/>
      <c r="E38" s="60"/>
      <c r="F38" s="60"/>
      <c r="G38" s="60"/>
      <c r="M38" s="3"/>
      <c r="N38" s="3"/>
      <c r="O38" s="59" t="s">
        <v>243</v>
      </c>
      <c r="P38" s="59"/>
      <c r="Q38" s="59"/>
      <c r="R38" s="59"/>
      <c r="S38" s="59"/>
      <c r="T38" s="59"/>
      <c r="U38" s="59"/>
    </row>
    <row r="39" spans="2:21" x14ac:dyDescent="0.3">
      <c r="B39" s="60" t="s">
        <v>24</v>
      </c>
      <c r="C39" s="60"/>
      <c r="D39" s="60"/>
      <c r="E39" s="60"/>
      <c r="F39" s="60"/>
      <c r="G39" s="60"/>
      <c r="Q39" s="1">
        <v>2019</v>
      </c>
      <c r="R39" s="1">
        <v>2020</v>
      </c>
      <c r="S39" s="1">
        <v>2021</v>
      </c>
      <c r="T39" s="1">
        <v>2022</v>
      </c>
      <c r="U39" s="1">
        <v>2023</v>
      </c>
    </row>
    <row r="40" spans="2:21" x14ac:dyDescent="0.3">
      <c r="B40" s="60" t="s">
        <v>25</v>
      </c>
      <c r="C40" s="60"/>
      <c r="D40" s="60"/>
      <c r="E40" s="60"/>
      <c r="F40" s="60"/>
      <c r="G40" s="60"/>
      <c r="H40" s="5">
        <v>924</v>
      </c>
      <c r="I40" s="5">
        <v>970</v>
      </c>
      <c r="J40" s="5">
        <v>956</v>
      </c>
      <c r="K40" s="5">
        <v>952</v>
      </c>
      <c r="L40" s="5">
        <v>952</v>
      </c>
      <c r="O40" s="25" t="s">
        <v>203</v>
      </c>
      <c r="P40" s="25"/>
      <c r="Q40" s="5">
        <v>75</v>
      </c>
      <c r="R40" s="5">
        <v>728</v>
      </c>
      <c r="S40" s="5">
        <v>476</v>
      </c>
      <c r="T40" s="5">
        <v>275</v>
      </c>
      <c r="U40" s="5">
        <v>655</v>
      </c>
    </row>
    <row r="41" spans="2:21" x14ac:dyDescent="0.3">
      <c r="B41" s="60" t="s">
        <v>95</v>
      </c>
      <c r="C41" s="60"/>
      <c r="D41" s="60"/>
      <c r="E41" s="60"/>
      <c r="F41" s="60"/>
      <c r="G41" s="60"/>
      <c r="H41" s="6"/>
      <c r="M41" s="21"/>
      <c r="N41" s="21"/>
      <c r="O41" s="25" t="s">
        <v>205</v>
      </c>
      <c r="P41" s="25"/>
      <c r="Q41" s="5">
        <v>825</v>
      </c>
      <c r="R41" s="5">
        <v>691</v>
      </c>
      <c r="S41" s="5">
        <v>911</v>
      </c>
      <c r="T41" s="5">
        <v>912</v>
      </c>
      <c r="U41" s="5">
        <v>781</v>
      </c>
    </row>
    <row r="42" spans="2:21" x14ac:dyDescent="0.3">
      <c r="B42" s="67" t="s">
        <v>96</v>
      </c>
      <c r="C42" s="67"/>
      <c r="D42" s="67"/>
      <c r="E42" s="67"/>
      <c r="F42" s="67"/>
      <c r="G42" s="67"/>
      <c r="H42" s="6">
        <v>2298</v>
      </c>
      <c r="I42" s="6">
        <v>2679</v>
      </c>
      <c r="J42" s="6">
        <v>3253</v>
      </c>
      <c r="K42" s="6">
        <v>3617</v>
      </c>
      <c r="L42" s="6">
        <v>4538</v>
      </c>
      <c r="M42" s="6"/>
      <c r="N42" s="6"/>
      <c r="O42" s="25" t="s">
        <v>206</v>
      </c>
      <c r="P42" s="25"/>
      <c r="Q42" s="5">
        <v>484</v>
      </c>
      <c r="R42" s="5">
        <v>622</v>
      </c>
      <c r="S42" s="5">
        <v>698</v>
      </c>
      <c r="T42" s="5">
        <v>714</v>
      </c>
      <c r="U42" s="5">
        <v>923</v>
      </c>
    </row>
    <row r="43" spans="2:21" x14ac:dyDescent="0.3">
      <c r="B43" s="60" t="s">
        <v>26</v>
      </c>
      <c r="C43" s="60"/>
      <c r="D43" s="60"/>
      <c r="E43" s="60"/>
      <c r="F43" s="60"/>
      <c r="G43" s="60"/>
      <c r="H43" s="5">
        <v>2214</v>
      </c>
      <c r="I43" s="5">
        <v>2596</v>
      </c>
      <c r="J43" s="5">
        <v>3147</v>
      </c>
      <c r="K43" s="5">
        <v>3512</v>
      </c>
      <c r="L43" s="5">
        <v>4432</v>
      </c>
      <c r="O43" s="25" t="s">
        <v>245</v>
      </c>
      <c r="P43" s="25"/>
      <c r="Q43" s="5">
        <v>10</v>
      </c>
      <c r="R43" s="5">
        <v>82</v>
      </c>
      <c r="S43" s="5">
        <v>35</v>
      </c>
      <c r="T43" s="5">
        <v>13</v>
      </c>
      <c r="U43" s="5">
        <v>82</v>
      </c>
    </row>
    <row r="44" spans="2:21" x14ac:dyDescent="0.3">
      <c r="B44" s="60" t="s">
        <v>27</v>
      </c>
      <c r="C44" s="60"/>
      <c r="D44" s="60"/>
      <c r="E44" s="60"/>
      <c r="F44" s="60"/>
      <c r="G44" s="60"/>
      <c r="O44" s="25" t="s">
        <v>216</v>
      </c>
      <c r="P44" s="25"/>
      <c r="Q44" s="5">
        <v>924</v>
      </c>
      <c r="R44" s="5">
        <v>970</v>
      </c>
      <c r="S44" s="5">
        <v>956</v>
      </c>
      <c r="T44" s="5">
        <v>952</v>
      </c>
      <c r="U44" s="5">
        <v>952</v>
      </c>
    </row>
    <row r="45" spans="2:21" x14ac:dyDescent="0.3">
      <c r="B45" s="60" t="s">
        <v>28</v>
      </c>
      <c r="C45" s="60"/>
      <c r="D45" s="60"/>
      <c r="E45" s="60"/>
      <c r="F45" s="60"/>
      <c r="G45" s="60"/>
      <c r="H45" s="5">
        <v>84</v>
      </c>
      <c r="I45" s="5">
        <v>83</v>
      </c>
      <c r="J45" s="5">
        <v>106</v>
      </c>
      <c r="K45" s="5">
        <v>104</v>
      </c>
      <c r="L45" s="5">
        <v>105</v>
      </c>
      <c r="O45" s="60" t="s">
        <v>217</v>
      </c>
      <c r="P45" s="60"/>
      <c r="Q45" s="5">
        <v>2298</v>
      </c>
      <c r="R45" s="5">
        <v>2679</v>
      </c>
      <c r="S45" s="5">
        <v>3253</v>
      </c>
      <c r="T45" s="5">
        <v>3617</v>
      </c>
      <c r="U45" s="5">
        <v>4538</v>
      </c>
    </row>
    <row r="46" spans="2:21" x14ac:dyDescent="0.3">
      <c r="B46" s="67" t="s">
        <v>29</v>
      </c>
      <c r="C46" s="67"/>
      <c r="D46" s="67"/>
      <c r="E46" s="67"/>
      <c r="F46" s="67"/>
      <c r="G46" s="67"/>
      <c r="O46" s="60" t="s">
        <v>218</v>
      </c>
      <c r="P46" s="60"/>
      <c r="Q46" s="1">
        <v>0</v>
      </c>
      <c r="R46" s="1">
        <v>0</v>
      </c>
      <c r="S46" s="1">
        <v>0</v>
      </c>
      <c r="T46" s="1">
        <v>0</v>
      </c>
      <c r="U46" s="1">
        <v>0</v>
      </c>
    </row>
    <row r="47" spans="2:21" x14ac:dyDescent="0.3">
      <c r="B47" s="60" t="s">
        <v>97</v>
      </c>
      <c r="C47" s="60"/>
      <c r="D47" s="60"/>
      <c r="E47" s="60"/>
      <c r="F47" s="60"/>
      <c r="G47" s="60"/>
      <c r="O47" s="60" t="s">
        <v>219</v>
      </c>
      <c r="P47" s="60"/>
      <c r="Q47" s="5">
        <v>598</v>
      </c>
      <c r="R47" s="5">
        <v>1355</v>
      </c>
      <c r="S47" s="5">
        <v>1104</v>
      </c>
      <c r="T47" s="5">
        <v>1000</v>
      </c>
      <c r="U47" s="5">
        <v>1395</v>
      </c>
    </row>
    <row r="48" spans="2:21" x14ac:dyDescent="0.3">
      <c r="B48" s="60" t="s">
        <v>98</v>
      </c>
      <c r="C48" s="60"/>
      <c r="D48" s="60"/>
      <c r="E48" s="60"/>
      <c r="F48" s="60"/>
      <c r="G48" s="60"/>
      <c r="M48" s="5"/>
      <c r="N48" s="5"/>
      <c r="O48" s="60" t="s">
        <v>220</v>
      </c>
      <c r="P48" s="60"/>
      <c r="Q48" s="5">
        <v>680</v>
      </c>
      <c r="R48" s="5">
        <v>720</v>
      </c>
      <c r="S48" s="5">
        <v>981</v>
      </c>
      <c r="T48" s="5">
        <v>1447</v>
      </c>
      <c r="U48" s="5">
        <v>2089</v>
      </c>
    </row>
    <row r="49" spans="2:21" x14ac:dyDescent="0.3">
      <c r="B49" s="67" t="s">
        <v>30</v>
      </c>
      <c r="C49" s="67"/>
      <c r="D49" s="67"/>
      <c r="E49" s="67"/>
      <c r="F49" s="67"/>
      <c r="G49" s="67"/>
      <c r="H49" s="6">
        <v>598</v>
      </c>
      <c r="I49" s="6">
        <v>1355</v>
      </c>
      <c r="J49" s="6">
        <v>1104</v>
      </c>
      <c r="K49" s="6">
        <v>1000</v>
      </c>
      <c r="L49" s="6">
        <v>1395</v>
      </c>
      <c r="O49" s="60" t="s">
        <v>221</v>
      </c>
      <c r="P49" s="60"/>
      <c r="Q49" s="5">
        <v>60</v>
      </c>
      <c r="R49" s="5">
        <v>62</v>
      </c>
      <c r="S49" s="5">
        <v>60</v>
      </c>
      <c r="T49" s="5">
        <v>186</v>
      </c>
      <c r="U49" s="5">
        <v>179</v>
      </c>
    </row>
    <row r="50" spans="2:21" x14ac:dyDescent="0.3">
      <c r="B50" s="60" t="s">
        <v>31</v>
      </c>
      <c r="C50" s="60"/>
      <c r="D50" s="60"/>
      <c r="E50" s="60"/>
      <c r="F50" s="60"/>
      <c r="G50" s="60"/>
      <c r="M50" s="6"/>
      <c r="N50" s="6"/>
      <c r="O50" s="60" t="s">
        <v>244</v>
      </c>
      <c r="P50" s="60"/>
      <c r="Q50" s="3">
        <v>1</v>
      </c>
      <c r="R50" s="3">
        <v>1</v>
      </c>
      <c r="S50" s="3">
        <v>1</v>
      </c>
      <c r="U50" s="5">
        <v>262</v>
      </c>
    </row>
    <row r="51" spans="2:21" x14ac:dyDescent="0.3">
      <c r="B51" s="60" t="s">
        <v>32</v>
      </c>
      <c r="C51" s="60"/>
      <c r="D51" s="60"/>
      <c r="E51" s="60"/>
      <c r="F51" s="60"/>
      <c r="G51" s="60"/>
      <c r="H51" s="5">
        <v>598</v>
      </c>
      <c r="I51" s="5">
        <v>1355</v>
      </c>
      <c r="J51" s="5">
        <v>1104</v>
      </c>
      <c r="K51" s="5">
        <v>1000</v>
      </c>
      <c r="L51" s="5">
        <v>1395</v>
      </c>
      <c r="M51" s="5"/>
      <c r="N51" s="5"/>
    </row>
    <row r="52" spans="2:21" x14ac:dyDescent="0.3">
      <c r="B52" s="67" t="s">
        <v>33</v>
      </c>
      <c r="C52" s="67"/>
      <c r="D52" s="67"/>
      <c r="E52" s="67"/>
      <c r="F52" s="67"/>
      <c r="G52" s="67"/>
      <c r="H52" s="6">
        <v>680</v>
      </c>
      <c r="I52" s="6">
        <v>720</v>
      </c>
      <c r="J52" s="6">
        <v>981</v>
      </c>
      <c r="K52" s="6">
        <v>1447</v>
      </c>
      <c r="L52" s="6">
        <v>2089</v>
      </c>
    </row>
    <row r="53" spans="2:21" x14ac:dyDescent="0.3">
      <c r="B53" s="60" t="s">
        <v>34</v>
      </c>
      <c r="C53" s="60"/>
      <c r="D53" s="60"/>
      <c r="E53" s="60"/>
      <c r="F53" s="60"/>
      <c r="G53" s="60"/>
      <c r="M53" s="5"/>
      <c r="N53" s="5"/>
    </row>
    <row r="54" spans="2:21" x14ac:dyDescent="0.3">
      <c r="B54" s="60" t="s">
        <v>99</v>
      </c>
      <c r="C54" s="60"/>
      <c r="D54" s="60"/>
      <c r="E54" s="60"/>
      <c r="F54" s="60"/>
      <c r="G54" s="60"/>
      <c r="H54" s="5">
        <v>212</v>
      </c>
      <c r="I54" s="5">
        <v>283</v>
      </c>
      <c r="J54" s="5">
        <v>410</v>
      </c>
      <c r="K54" s="5">
        <v>848</v>
      </c>
      <c r="L54" s="5">
        <v>1481</v>
      </c>
    </row>
    <row r="55" spans="2:21" x14ac:dyDescent="0.3">
      <c r="B55" s="60" t="s">
        <v>35</v>
      </c>
      <c r="C55" s="60"/>
      <c r="D55" s="60"/>
      <c r="E55" s="60"/>
      <c r="F55" s="60"/>
      <c r="G55" s="60"/>
      <c r="H55" s="5">
        <v>505</v>
      </c>
      <c r="I55" s="5">
        <v>505</v>
      </c>
      <c r="J55" s="5">
        <v>563</v>
      </c>
      <c r="K55" s="5">
        <v>589</v>
      </c>
      <c r="L55" s="5">
        <v>598</v>
      </c>
    </row>
    <row r="56" spans="2:21" x14ac:dyDescent="0.3">
      <c r="B56" s="60" t="s">
        <v>100</v>
      </c>
      <c r="C56" s="60"/>
      <c r="D56" s="60"/>
      <c r="E56" s="60"/>
      <c r="F56" s="60"/>
      <c r="G56" s="60"/>
      <c r="H56" s="5">
        <v>-42</v>
      </c>
      <c r="I56" s="5">
        <v>-78</v>
      </c>
      <c r="J56" s="5">
        <v>-2</v>
      </c>
    </row>
    <row r="57" spans="2:21" x14ac:dyDescent="0.3">
      <c r="B57" s="60" t="s">
        <v>36</v>
      </c>
      <c r="C57" s="60"/>
      <c r="D57" s="60"/>
      <c r="E57" s="60"/>
      <c r="F57" s="60"/>
      <c r="G57" s="60"/>
      <c r="H57" s="5">
        <v>5</v>
      </c>
      <c r="I57" s="5">
        <v>10</v>
      </c>
      <c r="J57" s="5">
        <v>10</v>
      </c>
      <c r="K57" s="5">
        <v>10</v>
      </c>
      <c r="L57" s="5">
        <v>10</v>
      </c>
      <c r="M57" s="6"/>
      <c r="N57" s="6"/>
      <c r="O57" s="6"/>
    </row>
    <row r="58" spans="2:21" x14ac:dyDescent="0.3">
      <c r="B58" s="60" t="s">
        <v>190</v>
      </c>
      <c r="C58" s="60"/>
      <c r="D58" s="60"/>
      <c r="E58" s="60"/>
      <c r="F58" s="60"/>
      <c r="G58" s="60"/>
    </row>
    <row r="59" spans="2:21" x14ac:dyDescent="0.3">
      <c r="B59" s="67" t="s">
        <v>37</v>
      </c>
      <c r="C59" s="67"/>
      <c r="D59" s="67"/>
      <c r="E59" s="67"/>
      <c r="F59" s="67"/>
      <c r="G59" s="67"/>
      <c r="H59" s="6">
        <v>60</v>
      </c>
      <c r="I59" s="6">
        <v>62</v>
      </c>
      <c r="J59" s="6">
        <v>60</v>
      </c>
      <c r="K59" s="6">
        <v>186</v>
      </c>
      <c r="L59" s="6">
        <v>179</v>
      </c>
      <c r="M59" s="5"/>
      <c r="N59" s="5"/>
    </row>
    <row r="60" spans="2:21" x14ac:dyDescent="0.3">
      <c r="B60" s="60" t="s">
        <v>38</v>
      </c>
      <c r="C60" s="60"/>
      <c r="D60" s="60"/>
      <c r="E60" s="60"/>
      <c r="F60" s="60"/>
      <c r="G60" s="60"/>
      <c r="H60" s="5">
        <v>60</v>
      </c>
      <c r="I60" s="5">
        <v>61</v>
      </c>
      <c r="J60" s="5">
        <v>57</v>
      </c>
      <c r="K60" s="5">
        <v>183</v>
      </c>
      <c r="L60" s="5">
        <v>179</v>
      </c>
      <c r="M60" s="6"/>
      <c r="N60" s="6"/>
    </row>
    <row r="61" spans="2:21" x14ac:dyDescent="0.3">
      <c r="B61" s="60" t="s">
        <v>39</v>
      </c>
      <c r="C61" s="60"/>
      <c r="D61" s="60"/>
      <c r="E61" s="60"/>
      <c r="F61" s="60"/>
      <c r="G61" s="60"/>
      <c r="I61" s="3">
        <v>1</v>
      </c>
      <c r="J61" s="5">
        <v>4</v>
      </c>
      <c r="K61" s="5">
        <v>3</v>
      </c>
      <c r="L61" s="3">
        <v>1</v>
      </c>
      <c r="O61" s="59" t="s">
        <v>246</v>
      </c>
      <c r="P61" s="59"/>
      <c r="Q61" s="59"/>
      <c r="R61" s="59"/>
      <c r="S61" s="59"/>
      <c r="T61" s="59"/>
      <c r="U61" s="59"/>
    </row>
    <row r="62" spans="2:21" x14ac:dyDescent="0.3">
      <c r="B62" s="60" t="s">
        <v>40</v>
      </c>
      <c r="C62" s="60"/>
      <c r="D62" s="60"/>
      <c r="E62" s="60"/>
      <c r="F62" s="60"/>
      <c r="G62" s="60"/>
      <c r="M62" s="5"/>
      <c r="N62" s="5"/>
      <c r="Q62" s="1">
        <v>2019</v>
      </c>
      <c r="R62" s="1">
        <v>2020</v>
      </c>
      <c r="S62" s="1">
        <v>2021</v>
      </c>
      <c r="T62" s="1">
        <v>2022</v>
      </c>
      <c r="U62" s="1">
        <v>2023</v>
      </c>
    </row>
    <row r="63" spans="2:21" x14ac:dyDescent="0.3">
      <c r="B63" s="60" t="s">
        <v>41</v>
      </c>
      <c r="C63" s="60"/>
      <c r="D63" s="60"/>
      <c r="E63" s="60"/>
      <c r="F63" s="60"/>
      <c r="G63" s="60"/>
      <c r="M63" s="5"/>
      <c r="N63" s="5"/>
      <c r="O63" s="3" t="s">
        <v>256</v>
      </c>
      <c r="P63" s="3"/>
      <c r="Q63" s="5">
        <v>870</v>
      </c>
      <c r="R63" s="5">
        <v>1281</v>
      </c>
      <c r="S63" s="5">
        <v>1210</v>
      </c>
      <c r="T63" s="5">
        <v>1326</v>
      </c>
      <c r="U63" s="5">
        <v>1433</v>
      </c>
    </row>
    <row r="64" spans="2:21" x14ac:dyDescent="0.3">
      <c r="B64" s="67" t="s">
        <v>110</v>
      </c>
      <c r="C64" s="67"/>
      <c r="D64" s="67"/>
      <c r="E64" s="67"/>
      <c r="F64" s="67"/>
      <c r="G64" s="67"/>
      <c r="H64" s="2">
        <v>1</v>
      </c>
      <c r="I64" s="2">
        <v>1</v>
      </c>
      <c r="J64" s="2">
        <v>1</v>
      </c>
      <c r="L64" s="6">
        <v>262</v>
      </c>
      <c r="M64" s="5"/>
      <c r="O64" s="3" t="s">
        <v>255</v>
      </c>
      <c r="P64" s="3"/>
      <c r="Q64" s="5">
        <v>23</v>
      </c>
      <c r="R64" s="5">
        <v>68</v>
      </c>
      <c r="S64" s="5">
        <v>102</v>
      </c>
      <c r="T64" s="5">
        <v>122</v>
      </c>
      <c r="U64" s="5">
        <v>120</v>
      </c>
    </row>
    <row r="65" spans="2:21" x14ac:dyDescent="0.3">
      <c r="B65" s="76" t="s">
        <v>42</v>
      </c>
      <c r="C65" s="76"/>
      <c r="D65" s="76"/>
      <c r="E65" s="76"/>
      <c r="F65" s="76"/>
      <c r="G65" s="76"/>
      <c r="H65" s="31">
        <v>6207</v>
      </c>
      <c r="I65" s="31">
        <v>8246</v>
      </c>
      <c r="J65" s="31">
        <v>9074</v>
      </c>
      <c r="K65" s="31">
        <v>9987</v>
      </c>
      <c r="L65" s="31">
        <v>12122</v>
      </c>
      <c r="M65" s="5"/>
      <c r="N65" s="5"/>
      <c r="O65" s="3" t="s">
        <v>254</v>
      </c>
      <c r="P65" s="3"/>
      <c r="R65" s="5">
        <v>589</v>
      </c>
      <c r="S65" s="5">
        <v>621</v>
      </c>
      <c r="T65" s="5">
        <v>621</v>
      </c>
    </row>
    <row r="66" spans="2:21" x14ac:dyDescent="0.3">
      <c r="B66" s="24"/>
      <c r="C66" s="24"/>
      <c r="D66" s="24"/>
      <c r="E66" s="24"/>
      <c r="F66" s="24"/>
      <c r="G66" s="24"/>
      <c r="H66" s="21"/>
      <c r="I66" s="21"/>
      <c r="J66" s="21"/>
      <c r="K66" s="21"/>
      <c r="L66" s="21"/>
      <c r="M66" s="5"/>
      <c r="N66" s="5"/>
      <c r="O66" s="3" t="s">
        <v>253</v>
      </c>
      <c r="P66" s="3"/>
      <c r="Q66" s="5">
        <v>760</v>
      </c>
      <c r="R66" s="5">
        <v>626</v>
      </c>
      <c r="S66" s="5">
        <v>763</v>
      </c>
      <c r="T66" s="5">
        <v>763</v>
      </c>
      <c r="U66" s="5">
        <v>764</v>
      </c>
    </row>
    <row r="67" spans="2:21" x14ac:dyDescent="0.3">
      <c r="B67" s="65" t="s">
        <v>43</v>
      </c>
      <c r="C67" s="65"/>
      <c r="D67" s="65"/>
      <c r="E67" s="65"/>
      <c r="F67" s="65"/>
      <c r="G67" s="65"/>
      <c r="H67" s="30"/>
      <c r="I67" s="30"/>
      <c r="J67" s="30"/>
      <c r="K67" s="30"/>
      <c r="L67" s="30"/>
      <c r="M67" s="33"/>
      <c r="N67" s="33"/>
      <c r="O67" s="3" t="s">
        <v>252</v>
      </c>
      <c r="P67" s="3"/>
      <c r="Q67" s="5">
        <v>226</v>
      </c>
      <c r="R67" s="5">
        <v>249</v>
      </c>
      <c r="S67" s="5">
        <v>264</v>
      </c>
      <c r="T67" s="5">
        <v>23</v>
      </c>
      <c r="U67" s="5">
        <v>43</v>
      </c>
    </row>
    <row r="68" spans="2:21" x14ac:dyDescent="0.3">
      <c r="B68" s="66" t="s">
        <v>101</v>
      </c>
      <c r="C68" s="66"/>
      <c r="D68" s="66"/>
      <c r="E68" s="66"/>
      <c r="F68" s="66"/>
      <c r="G68" s="66"/>
      <c r="H68" s="21">
        <v>4008</v>
      </c>
      <c r="I68" s="21">
        <v>4836</v>
      </c>
      <c r="J68" s="21">
        <v>5149</v>
      </c>
      <c r="K68" s="21">
        <v>5449</v>
      </c>
      <c r="L68" s="21">
        <v>7158</v>
      </c>
      <c r="M68" s="6"/>
      <c r="N68" s="6"/>
      <c r="O68" s="3" t="s">
        <v>251</v>
      </c>
      <c r="P68" s="3"/>
      <c r="Q68" s="5">
        <v>1788</v>
      </c>
      <c r="R68" s="5">
        <v>2220</v>
      </c>
      <c r="S68" s="5">
        <v>2371</v>
      </c>
      <c r="T68" s="5">
        <v>2692</v>
      </c>
      <c r="U68" s="5">
        <v>3997</v>
      </c>
    </row>
    <row r="69" spans="2:21" x14ac:dyDescent="0.3">
      <c r="B69" s="67" t="s">
        <v>44</v>
      </c>
      <c r="C69" s="67"/>
      <c r="D69" s="67"/>
      <c r="E69" s="67"/>
      <c r="F69" s="67"/>
      <c r="G69" s="67"/>
      <c r="H69" s="6">
        <v>1458</v>
      </c>
      <c r="I69" s="6">
        <v>1988</v>
      </c>
      <c r="J69" s="6">
        <v>2008</v>
      </c>
      <c r="K69" s="6">
        <v>1989</v>
      </c>
      <c r="L69" s="6">
        <v>2385</v>
      </c>
      <c r="M69" s="5"/>
      <c r="N69" s="5"/>
      <c r="O69" s="3" t="s">
        <v>250</v>
      </c>
      <c r="P69" s="3"/>
      <c r="Q69" s="5">
        <v>178</v>
      </c>
      <c r="R69" s="5">
        <v>234</v>
      </c>
      <c r="S69" s="5">
        <v>198</v>
      </c>
      <c r="T69" s="5">
        <v>184</v>
      </c>
      <c r="U69" s="5">
        <v>453</v>
      </c>
    </row>
    <row r="70" spans="2:21" x14ac:dyDescent="0.3">
      <c r="B70" s="60" t="s">
        <v>45</v>
      </c>
      <c r="C70" s="60"/>
      <c r="D70" s="60"/>
      <c r="E70" s="60"/>
      <c r="F70" s="60"/>
      <c r="G70" s="60"/>
      <c r="H70" s="5">
        <v>178</v>
      </c>
      <c r="I70" s="5">
        <v>234</v>
      </c>
      <c r="J70" s="5">
        <v>198</v>
      </c>
      <c r="K70" s="5">
        <v>184</v>
      </c>
      <c r="L70" s="5">
        <v>453</v>
      </c>
      <c r="M70" s="5"/>
      <c r="N70" s="5"/>
      <c r="O70" s="3" t="s">
        <v>249</v>
      </c>
      <c r="P70" s="3"/>
      <c r="Q70" s="5">
        <v>1500</v>
      </c>
      <c r="R70" s="5">
        <v>1875</v>
      </c>
      <c r="S70" s="5">
        <v>1929</v>
      </c>
      <c r="T70" s="5">
        <v>1929</v>
      </c>
      <c r="U70" s="5">
        <v>2551</v>
      </c>
    </row>
    <row r="71" spans="2:21" x14ac:dyDescent="0.3">
      <c r="B71" s="60" t="s">
        <v>46</v>
      </c>
      <c r="C71" s="60"/>
      <c r="D71" s="60"/>
      <c r="E71" s="60"/>
      <c r="F71" s="60"/>
      <c r="G71" s="60"/>
      <c r="H71" s="5">
        <v>23</v>
      </c>
      <c r="I71" s="5">
        <v>68</v>
      </c>
      <c r="J71" s="5">
        <v>102</v>
      </c>
      <c r="K71" s="5">
        <v>122</v>
      </c>
      <c r="L71" s="5">
        <v>120</v>
      </c>
      <c r="O71" s="3" t="s">
        <v>248</v>
      </c>
      <c r="P71" s="3"/>
    </row>
    <row r="72" spans="2:21" x14ac:dyDescent="0.3">
      <c r="B72" s="60" t="s">
        <v>102</v>
      </c>
      <c r="C72" s="60"/>
      <c r="D72" s="60"/>
      <c r="E72" s="60"/>
      <c r="F72" s="60"/>
      <c r="G72" s="60"/>
      <c r="H72" s="5">
        <v>40</v>
      </c>
      <c r="I72" s="5">
        <v>41</v>
      </c>
      <c r="J72" s="5">
        <v>50</v>
      </c>
      <c r="K72" s="5">
        <v>76</v>
      </c>
      <c r="L72" s="5">
        <v>59</v>
      </c>
      <c r="O72" s="3" t="s">
        <v>247</v>
      </c>
      <c r="P72" s="3"/>
      <c r="Q72" s="5">
        <v>415</v>
      </c>
      <c r="R72" s="5">
        <v>374</v>
      </c>
      <c r="S72" s="5">
        <v>606</v>
      </c>
      <c r="T72" s="5">
        <v>957</v>
      </c>
      <c r="U72" s="5">
        <v>1019</v>
      </c>
    </row>
    <row r="73" spans="2:21" x14ac:dyDescent="0.3">
      <c r="B73" s="60" t="s">
        <v>47</v>
      </c>
      <c r="C73" s="60"/>
      <c r="D73" s="60"/>
      <c r="E73" s="60"/>
      <c r="F73" s="60"/>
      <c r="G73" s="60"/>
      <c r="H73" s="5">
        <v>59</v>
      </c>
      <c r="I73" s="5">
        <v>52</v>
      </c>
      <c r="J73" s="5">
        <v>73</v>
      </c>
      <c r="K73" s="5">
        <v>102</v>
      </c>
      <c r="L73" s="5">
        <v>69</v>
      </c>
      <c r="M73" s="2"/>
      <c r="O73" s="60"/>
      <c r="P73" s="60"/>
      <c r="Q73" s="3"/>
      <c r="R73" s="3"/>
      <c r="S73" s="3"/>
      <c r="U73" s="5"/>
    </row>
    <row r="74" spans="2:21" x14ac:dyDescent="0.3">
      <c r="B74" s="60" t="s">
        <v>48</v>
      </c>
      <c r="C74" s="60"/>
      <c r="D74" s="60"/>
      <c r="E74" s="60"/>
      <c r="F74" s="60"/>
      <c r="G74" s="60"/>
      <c r="H74" s="5">
        <v>21</v>
      </c>
      <c r="I74" s="5">
        <v>32</v>
      </c>
      <c r="J74" s="5">
        <v>47</v>
      </c>
      <c r="K74" s="5">
        <v>76</v>
      </c>
      <c r="L74" s="5">
        <v>90</v>
      </c>
      <c r="M74" s="21"/>
      <c r="N74" s="21"/>
      <c r="O74" s="21"/>
    </row>
    <row r="75" spans="2:21" x14ac:dyDescent="0.3">
      <c r="B75" s="60" t="s">
        <v>49</v>
      </c>
      <c r="C75" s="60"/>
      <c r="D75" s="60"/>
      <c r="E75" s="60"/>
      <c r="F75" s="60"/>
      <c r="G75" s="60"/>
    </row>
    <row r="76" spans="2:21" x14ac:dyDescent="0.3">
      <c r="B76" s="60" t="s">
        <v>50</v>
      </c>
      <c r="C76" s="60"/>
      <c r="D76" s="60"/>
      <c r="E76" s="60"/>
      <c r="F76" s="60"/>
      <c r="G76" s="60"/>
      <c r="M76" s="21"/>
      <c r="N76" s="21"/>
      <c r="O76" s="21"/>
    </row>
    <row r="77" spans="2:21" x14ac:dyDescent="0.3">
      <c r="B77" s="60" t="s">
        <v>51</v>
      </c>
      <c r="C77" s="60"/>
      <c r="D77" s="60"/>
      <c r="E77" s="60"/>
      <c r="F77" s="60"/>
      <c r="G77" s="60"/>
      <c r="M77" s="6"/>
      <c r="N77" s="6"/>
      <c r="O77" s="6"/>
    </row>
    <row r="78" spans="2:21" x14ac:dyDescent="0.3">
      <c r="B78" s="60" t="s">
        <v>52</v>
      </c>
      <c r="C78" s="60"/>
      <c r="D78" s="60"/>
      <c r="E78" s="60"/>
      <c r="F78" s="60"/>
      <c r="G78" s="60"/>
      <c r="H78" s="5">
        <v>226</v>
      </c>
      <c r="I78" s="5">
        <v>249</v>
      </c>
      <c r="J78" s="5">
        <v>264</v>
      </c>
      <c r="K78" s="5">
        <v>23</v>
      </c>
      <c r="L78" s="5">
        <v>43</v>
      </c>
      <c r="M78" s="5"/>
      <c r="N78" s="5"/>
      <c r="O78" s="5"/>
    </row>
    <row r="79" spans="2:21" x14ac:dyDescent="0.3">
      <c r="B79" s="60" t="s">
        <v>53</v>
      </c>
      <c r="C79" s="60"/>
      <c r="D79" s="60"/>
      <c r="E79" s="60"/>
      <c r="F79" s="60"/>
      <c r="G79" s="60"/>
      <c r="H79" s="5">
        <v>870</v>
      </c>
      <c r="I79" s="5">
        <v>1281</v>
      </c>
      <c r="J79" s="5">
        <v>1210</v>
      </c>
      <c r="K79" s="5">
        <v>1326</v>
      </c>
      <c r="L79" s="5">
        <v>1433</v>
      </c>
      <c r="M79" s="5"/>
      <c r="N79" s="5"/>
      <c r="O79" s="5"/>
    </row>
    <row r="80" spans="2:21" x14ac:dyDescent="0.3">
      <c r="B80" s="60" t="s">
        <v>54</v>
      </c>
      <c r="C80" s="60"/>
      <c r="D80" s="60"/>
      <c r="E80" s="60"/>
      <c r="F80" s="60"/>
      <c r="G80" s="60"/>
      <c r="H80" s="5">
        <v>23</v>
      </c>
      <c r="I80" s="5">
        <v>12</v>
      </c>
      <c r="J80" s="5">
        <v>18</v>
      </c>
      <c r="K80" s="5">
        <v>5</v>
      </c>
      <c r="L80" s="5">
        <v>5</v>
      </c>
      <c r="M80" s="5"/>
      <c r="N80" s="5"/>
      <c r="O80" s="5"/>
    </row>
    <row r="81" spans="2:15" x14ac:dyDescent="0.3">
      <c r="B81" s="60" t="s">
        <v>103</v>
      </c>
      <c r="C81" s="60"/>
      <c r="D81" s="60"/>
      <c r="E81" s="60"/>
      <c r="F81" s="60"/>
      <c r="G81" s="60"/>
      <c r="H81" s="5">
        <v>18</v>
      </c>
      <c r="I81" s="5">
        <v>30</v>
      </c>
      <c r="J81" s="5">
        <v>46</v>
      </c>
      <c r="K81" s="5">
        <v>75</v>
      </c>
      <c r="L81" s="5">
        <v>112</v>
      </c>
      <c r="M81" s="5"/>
      <c r="N81" s="5"/>
      <c r="O81" s="5"/>
    </row>
    <row r="82" spans="2:15" x14ac:dyDescent="0.3">
      <c r="B82" s="60" t="s">
        <v>55</v>
      </c>
      <c r="C82" s="60"/>
      <c r="D82" s="60"/>
      <c r="E82" s="60"/>
      <c r="F82" s="60"/>
      <c r="G82" s="60"/>
      <c r="M82" s="5"/>
      <c r="N82" s="5"/>
      <c r="O82" s="5"/>
    </row>
    <row r="83" spans="2:15" x14ac:dyDescent="0.3">
      <c r="B83" s="60" t="s">
        <v>56</v>
      </c>
      <c r="C83" s="60"/>
      <c r="D83" s="60"/>
      <c r="E83" s="60"/>
      <c r="F83" s="60"/>
      <c r="G83" s="60"/>
    </row>
    <row r="84" spans="2:15" x14ac:dyDescent="0.3">
      <c r="B84" s="67" t="s">
        <v>57</v>
      </c>
      <c r="C84" s="67"/>
      <c r="D84" s="67"/>
      <c r="E84" s="67"/>
      <c r="F84" s="67"/>
      <c r="G84" s="67"/>
      <c r="H84" s="6">
        <v>2550</v>
      </c>
      <c r="I84" s="6">
        <v>2849</v>
      </c>
      <c r="J84" s="6">
        <v>3141</v>
      </c>
      <c r="K84" s="6">
        <v>3460</v>
      </c>
      <c r="L84" s="6">
        <v>4773</v>
      </c>
    </row>
    <row r="85" spans="2:15" x14ac:dyDescent="0.3">
      <c r="B85" s="60" t="s">
        <v>58</v>
      </c>
      <c r="C85" s="60"/>
      <c r="D85" s="60"/>
      <c r="E85" s="60"/>
      <c r="F85" s="60"/>
      <c r="G85" s="60"/>
    </row>
    <row r="86" spans="2:15" x14ac:dyDescent="0.3">
      <c r="B86" s="60" t="s">
        <v>59</v>
      </c>
      <c r="C86" s="60"/>
      <c r="D86" s="60"/>
      <c r="E86" s="60"/>
      <c r="F86" s="60"/>
      <c r="G86" s="60"/>
      <c r="M86" s="5"/>
      <c r="N86" s="5"/>
      <c r="O86" s="5"/>
    </row>
    <row r="87" spans="2:15" x14ac:dyDescent="0.3">
      <c r="B87" s="60" t="s">
        <v>60</v>
      </c>
      <c r="C87" s="60"/>
      <c r="D87" s="60"/>
      <c r="E87" s="60"/>
      <c r="F87" s="60"/>
      <c r="G87" s="60"/>
      <c r="M87" s="5"/>
      <c r="N87" s="5"/>
      <c r="O87" s="5"/>
    </row>
    <row r="88" spans="2:15" x14ac:dyDescent="0.3">
      <c r="B88" s="60" t="s">
        <v>61</v>
      </c>
      <c r="C88" s="60"/>
      <c r="D88" s="60"/>
      <c r="E88" s="60"/>
      <c r="F88" s="60"/>
      <c r="G88" s="60"/>
      <c r="M88" s="5"/>
      <c r="N88" s="5"/>
      <c r="O88" s="5"/>
    </row>
    <row r="89" spans="2:15" x14ac:dyDescent="0.3">
      <c r="B89" s="60" t="s">
        <v>62</v>
      </c>
      <c r="C89" s="60"/>
      <c r="D89" s="60"/>
      <c r="E89" s="60"/>
      <c r="F89" s="60"/>
      <c r="G89" s="60"/>
      <c r="M89" s="5"/>
      <c r="N89" s="5"/>
      <c r="O89" s="5"/>
    </row>
    <row r="90" spans="2:15" x14ac:dyDescent="0.3">
      <c r="B90" s="60" t="s">
        <v>63</v>
      </c>
      <c r="C90" s="60"/>
      <c r="D90" s="60"/>
      <c r="E90" s="60"/>
      <c r="F90" s="60"/>
      <c r="G90" s="60"/>
    </row>
    <row r="91" spans="2:15" x14ac:dyDescent="0.3">
      <c r="B91" s="60" t="s">
        <v>64</v>
      </c>
      <c r="C91" s="60"/>
      <c r="D91" s="60"/>
      <c r="E91" s="60"/>
      <c r="F91" s="60"/>
      <c r="G91" s="60"/>
      <c r="H91" s="5">
        <v>760</v>
      </c>
      <c r="I91" s="5">
        <v>626</v>
      </c>
      <c r="J91" s="5">
        <v>763</v>
      </c>
      <c r="K91" s="5">
        <v>763</v>
      </c>
      <c r="L91" s="5">
        <v>764</v>
      </c>
    </row>
    <row r="92" spans="2:15" x14ac:dyDescent="0.3">
      <c r="B92" s="60" t="s">
        <v>65</v>
      </c>
      <c r="C92" s="60"/>
      <c r="D92" s="60"/>
      <c r="E92" s="60"/>
      <c r="F92" s="60"/>
      <c r="G92" s="60"/>
      <c r="H92" s="5">
        <v>1788</v>
      </c>
      <c r="I92" s="5">
        <v>2220</v>
      </c>
      <c r="J92" s="5">
        <v>2371</v>
      </c>
      <c r="K92" s="5">
        <v>2692</v>
      </c>
      <c r="L92" s="5">
        <v>3997</v>
      </c>
      <c r="M92" s="6"/>
      <c r="N92" s="6"/>
      <c r="O92" s="6"/>
    </row>
    <row r="93" spans="2:15" x14ac:dyDescent="0.3">
      <c r="B93" s="60" t="s">
        <v>66</v>
      </c>
      <c r="C93" s="60"/>
      <c r="D93" s="60"/>
      <c r="E93" s="60"/>
      <c r="F93" s="60"/>
      <c r="G93" s="60"/>
    </row>
    <row r="94" spans="2:15" x14ac:dyDescent="0.3">
      <c r="B94" s="60" t="s">
        <v>104</v>
      </c>
      <c r="C94" s="60"/>
      <c r="D94" s="60"/>
      <c r="E94" s="60"/>
      <c r="F94" s="60"/>
      <c r="G94" s="60"/>
    </row>
    <row r="95" spans="2:15" x14ac:dyDescent="0.3">
      <c r="B95" s="60" t="s">
        <v>67</v>
      </c>
      <c r="C95" s="60"/>
      <c r="D95" s="60"/>
      <c r="E95" s="60"/>
      <c r="F95" s="60"/>
      <c r="G95" s="60"/>
      <c r="H95" s="5">
        <v>1541</v>
      </c>
      <c r="I95" s="5">
        <v>1953</v>
      </c>
      <c r="J95" s="5">
        <v>6883</v>
      </c>
      <c r="K95" s="5">
        <v>5420</v>
      </c>
      <c r="L95" s="5">
        <v>11586</v>
      </c>
    </row>
    <row r="96" spans="2:15" x14ac:dyDescent="0.3">
      <c r="B96" s="60" t="s">
        <v>68</v>
      </c>
      <c r="C96" s="60"/>
      <c r="D96" s="60"/>
      <c r="E96" s="60"/>
      <c r="F96" s="60"/>
      <c r="G96" s="60"/>
    </row>
    <row r="97" spans="2:15" x14ac:dyDescent="0.3">
      <c r="B97" s="60" t="s">
        <v>69</v>
      </c>
      <c r="C97" s="60"/>
      <c r="D97" s="60"/>
      <c r="E97" s="60"/>
      <c r="F97" s="60"/>
      <c r="G97" s="60"/>
    </row>
    <row r="98" spans="2:15" x14ac:dyDescent="0.3">
      <c r="B98" s="60" t="s">
        <v>105</v>
      </c>
      <c r="C98" s="60"/>
      <c r="D98" s="60"/>
      <c r="E98" s="60"/>
      <c r="F98" s="60"/>
      <c r="G98" s="60"/>
    </row>
    <row r="99" spans="2:15" x14ac:dyDescent="0.3">
      <c r="B99" s="77"/>
      <c r="C99" s="77"/>
      <c r="D99" s="77"/>
      <c r="E99" s="77"/>
      <c r="F99" s="77"/>
      <c r="G99" s="77"/>
    </row>
    <row r="100" spans="2:15" x14ac:dyDescent="0.3">
      <c r="B100" s="66" t="s">
        <v>106</v>
      </c>
      <c r="C100" s="66"/>
      <c r="D100" s="66"/>
      <c r="E100" s="66"/>
      <c r="F100" s="66"/>
      <c r="G100" s="66"/>
      <c r="H100" s="21">
        <v>2200</v>
      </c>
      <c r="I100" s="21">
        <v>3409</v>
      </c>
      <c r="J100" s="21">
        <v>3925</v>
      </c>
      <c r="K100" s="21">
        <v>4538</v>
      </c>
      <c r="L100" s="21">
        <v>4964</v>
      </c>
      <c r="M100" s="5"/>
      <c r="N100" s="5"/>
    </row>
    <row r="101" spans="2:15" x14ac:dyDescent="0.3">
      <c r="B101" s="67" t="s">
        <v>70</v>
      </c>
      <c r="C101" s="67"/>
      <c r="D101" s="67"/>
      <c r="E101" s="67"/>
      <c r="F101" s="67"/>
      <c r="G101" s="67"/>
      <c r="H101" s="6">
        <v>2200</v>
      </c>
      <c r="I101" s="6">
        <v>3409</v>
      </c>
      <c r="J101" s="6">
        <v>3925</v>
      </c>
      <c r="K101" s="6">
        <v>4538</v>
      </c>
      <c r="L101" s="6">
        <v>4964</v>
      </c>
      <c r="M101" s="5"/>
      <c r="N101" s="5"/>
      <c r="O101" s="5"/>
    </row>
    <row r="102" spans="2:15" x14ac:dyDescent="0.3">
      <c r="B102" s="60" t="s">
        <v>71</v>
      </c>
      <c r="C102" s="60"/>
      <c r="D102" s="60"/>
      <c r="E102" s="60"/>
      <c r="F102" s="60"/>
      <c r="G102" s="60"/>
      <c r="H102" s="5">
        <v>1500</v>
      </c>
      <c r="I102" s="5">
        <v>1875</v>
      </c>
      <c r="J102" s="5">
        <v>1929</v>
      </c>
      <c r="K102" s="5">
        <v>1929</v>
      </c>
      <c r="L102" s="5">
        <v>2551</v>
      </c>
    </row>
    <row r="103" spans="2:15" x14ac:dyDescent="0.3">
      <c r="B103" s="60" t="s">
        <v>72</v>
      </c>
      <c r="C103" s="60"/>
      <c r="D103" s="60"/>
      <c r="E103" s="60"/>
      <c r="F103" s="60"/>
      <c r="G103" s="60"/>
      <c r="I103" s="5">
        <v>589</v>
      </c>
      <c r="J103" s="5">
        <v>621</v>
      </c>
      <c r="K103" s="5">
        <v>621</v>
      </c>
    </row>
    <row r="104" spans="2:15" x14ac:dyDescent="0.3">
      <c r="B104" s="60" t="s">
        <v>73</v>
      </c>
      <c r="C104" s="60"/>
      <c r="D104" s="60"/>
      <c r="E104" s="60"/>
      <c r="F104" s="60"/>
      <c r="G104" s="60"/>
      <c r="M104" s="5"/>
      <c r="N104" s="5"/>
      <c r="O104" s="5"/>
    </row>
    <row r="105" spans="2:15" x14ac:dyDescent="0.3">
      <c r="B105" s="60" t="s">
        <v>74</v>
      </c>
      <c r="C105" s="60"/>
      <c r="D105" s="60"/>
      <c r="E105" s="60"/>
      <c r="F105" s="60"/>
      <c r="G105" s="60"/>
    </row>
    <row r="106" spans="2:15" x14ac:dyDescent="0.3">
      <c r="B106" s="60" t="s">
        <v>107</v>
      </c>
      <c r="C106" s="60"/>
      <c r="D106" s="60"/>
      <c r="E106" s="60"/>
      <c r="F106" s="60"/>
      <c r="G106" s="60"/>
    </row>
    <row r="107" spans="2:15" x14ac:dyDescent="0.3">
      <c r="B107" s="60" t="s">
        <v>75</v>
      </c>
      <c r="C107" s="60"/>
      <c r="D107" s="60"/>
      <c r="E107" s="60"/>
      <c r="F107" s="60"/>
      <c r="G107" s="60"/>
    </row>
    <row r="108" spans="2:15" x14ac:dyDescent="0.3">
      <c r="B108" s="60" t="s">
        <v>76</v>
      </c>
      <c r="C108" s="60"/>
      <c r="D108" s="60"/>
      <c r="E108" s="60"/>
      <c r="F108" s="60"/>
      <c r="G108" s="60"/>
      <c r="M108" s="21"/>
      <c r="N108" s="21"/>
      <c r="O108" s="21"/>
    </row>
    <row r="109" spans="2:15" x14ac:dyDescent="0.3">
      <c r="B109" s="60" t="s">
        <v>77</v>
      </c>
      <c r="C109" s="60"/>
      <c r="D109" s="60"/>
      <c r="E109" s="60"/>
      <c r="F109" s="60"/>
      <c r="G109" s="60"/>
      <c r="H109" s="5">
        <v>182</v>
      </c>
      <c r="I109" s="5">
        <v>440</v>
      </c>
      <c r="J109" s="5">
        <v>625</v>
      </c>
      <c r="K109" s="5">
        <v>889</v>
      </c>
      <c r="L109" s="5">
        <v>1135</v>
      </c>
      <c r="M109" s="6"/>
      <c r="N109" s="6"/>
      <c r="O109" s="6"/>
    </row>
    <row r="110" spans="2:15" x14ac:dyDescent="0.3">
      <c r="B110" s="60" t="s">
        <v>78</v>
      </c>
      <c r="C110" s="60"/>
      <c r="D110" s="60"/>
      <c r="E110" s="60"/>
      <c r="F110" s="60"/>
      <c r="G110" s="60"/>
      <c r="M110" s="5"/>
      <c r="N110" s="5"/>
      <c r="O110" s="5"/>
    </row>
    <row r="111" spans="2:15" x14ac:dyDescent="0.3">
      <c r="B111" s="60" t="s">
        <v>79</v>
      </c>
      <c r="C111" s="60"/>
      <c r="D111" s="60"/>
      <c r="E111" s="60"/>
      <c r="F111" s="60"/>
      <c r="G111" s="60"/>
      <c r="M111" s="5"/>
      <c r="N111" s="5"/>
    </row>
    <row r="112" spans="2:15" x14ac:dyDescent="0.3">
      <c r="B112" s="60" t="s">
        <v>80</v>
      </c>
      <c r="C112" s="60"/>
      <c r="D112" s="60"/>
      <c r="E112" s="60"/>
      <c r="F112" s="60"/>
      <c r="G112" s="60"/>
      <c r="H112" s="5">
        <v>415</v>
      </c>
      <c r="I112" s="5">
        <v>374</v>
      </c>
      <c r="J112" s="5">
        <v>606</v>
      </c>
      <c r="K112" s="5">
        <v>957</v>
      </c>
      <c r="L112" s="5">
        <v>1019</v>
      </c>
    </row>
    <row r="113" spans="2:15" x14ac:dyDescent="0.3">
      <c r="B113" s="60" t="s">
        <v>81</v>
      </c>
      <c r="C113" s="60"/>
      <c r="D113" s="60"/>
      <c r="E113" s="60"/>
      <c r="F113" s="60"/>
      <c r="G113" s="60"/>
      <c r="H113" s="5">
        <v>102</v>
      </c>
      <c r="I113" s="5">
        <v>98</v>
      </c>
      <c r="J113" s="5">
        <v>98</v>
      </c>
      <c r="K113" s="5">
        <v>98</v>
      </c>
      <c r="L113" s="5">
        <v>98</v>
      </c>
    </row>
    <row r="114" spans="2:15" x14ac:dyDescent="0.3">
      <c r="B114" s="60" t="s">
        <v>82</v>
      </c>
      <c r="C114" s="60"/>
      <c r="D114" s="60"/>
      <c r="E114" s="60"/>
      <c r="F114" s="60"/>
      <c r="G114" s="60"/>
      <c r="H114" s="3">
        <v>1</v>
      </c>
      <c r="I114" s="5">
        <v>34</v>
      </c>
      <c r="J114" s="5">
        <v>47</v>
      </c>
      <c r="K114" s="5">
        <v>44</v>
      </c>
      <c r="L114" s="5">
        <v>162</v>
      </c>
    </row>
    <row r="115" spans="2:15" x14ac:dyDescent="0.3">
      <c r="B115" s="60" t="s">
        <v>108</v>
      </c>
      <c r="C115" s="60"/>
      <c r="D115" s="60"/>
      <c r="E115" s="60"/>
      <c r="F115" s="60"/>
      <c r="G115" s="60"/>
    </row>
    <row r="116" spans="2:15" x14ac:dyDescent="0.3">
      <c r="B116" s="67" t="s">
        <v>83</v>
      </c>
      <c r="C116" s="67"/>
      <c r="D116" s="67"/>
      <c r="E116" s="67"/>
      <c r="F116" s="67"/>
      <c r="G116" s="67"/>
    </row>
    <row r="117" spans="2:15" x14ac:dyDescent="0.3">
      <c r="B117" s="60" t="s">
        <v>84</v>
      </c>
      <c r="C117" s="60"/>
      <c r="D117" s="60"/>
      <c r="E117" s="60"/>
      <c r="F117" s="60"/>
      <c r="G117" s="60"/>
      <c r="M117" s="5"/>
      <c r="N117" s="5"/>
      <c r="O117" s="5"/>
    </row>
    <row r="118" spans="2:15" x14ac:dyDescent="0.3">
      <c r="B118" s="60" t="s">
        <v>85</v>
      </c>
      <c r="C118" s="60"/>
      <c r="D118" s="60"/>
      <c r="E118" s="60"/>
      <c r="F118" s="60"/>
      <c r="G118" s="60"/>
    </row>
    <row r="119" spans="2:15" x14ac:dyDescent="0.3">
      <c r="B119" s="25"/>
      <c r="C119" s="25"/>
      <c r="D119" s="25"/>
      <c r="E119" s="25"/>
      <c r="F119" s="25"/>
      <c r="G119" s="25"/>
    </row>
    <row r="120" spans="2:15" x14ac:dyDescent="0.3">
      <c r="B120" s="65" t="s">
        <v>111</v>
      </c>
      <c r="C120" s="65"/>
      <c r="D120" s="65"/>
      <c r="E120" s="65"/>
      <c r="F120" s="65"/>
      <c r="G120" s="65"/>
      <c r="H120" s="30"/>
      <c r="I120" s="30"/>
      <c r="J120" s="30"/>
      <c r="K120" s="30"/>
      <c r="L120" s="30"/>
      <c r="M120" s="33"/>
      <c r="N120" s="33"/>
      <c r="O120" s="33"/>
    </row>
    <row r="121" spans="2:15" x14ac:dyDescent="0.3">
      <c r="B121" s="32"/>
      <c r="C121" s="32"/>
      <c r="D121" s="32"/>
      <c r="E121" s="32"/>
      <c r="F121" s="32"/>
      <c r="G121" s="32"/>
      <c r="H121" s="33"/>
      <c r="I121" s="33"/>
      <c r="J121" s="33"/>
      <c r="K121" s="33"/>
      <c r="L121" s="33"/>
      <c r="M121" s="33"/>
      <c r="N121" s="33"/>
      <c r="O121" s="33"/>
    </row>
    <row r="122" spans="2:15" x14ac:dyDescent="0.3">
      <c r="B122" s="76" t="s">
        <v>86</v>
      </c>
      <c r="C122" s="76"/>
      <c r="D122" s="76"/>
      <c r="E122" s="76"/>
      <c r="F122" s="76"/>
      <c r="G122" s="76"/>
      <c r="H122" s="31">
        <v>6207</v>
      </c>
      <c r="I122" s="31">
        <v>8246</v>
      </c>
      <c r="J122" s="31">
        <v>9074</v>
      </c>
      <c r="K122" s="31">
        <v>9987</v>
      </c>
      <c r="L122" s="31">
        <v>12122</v>
      </c>
      <c r="M122" s="5"/>
      <c r="N122" s="5"/>
      <c r="O122" s="5"/>
    </row>
    <row r="123" spans="2:15" x14ac:dyDescent="0.3">
      <c r="J123" s="3"/>
      <c r="K123" s="5"/>
      <c r="L123" s="5"/>
      <c r="M123" s="5"/>
      <c r="N123" s="5"/>
      <c r="O123" s="5"/>
    </row>
    <row r="124" spans="2:15" x14ac:dyDescent="0.3">
      <c r="J124" s="3"/>
      <c r="K124" s="3"/>
      <c r="L124" s="5"/>
      <c r="M124" s="5"/>
      <c r="N124" s="5"/>
      <c r="O124" s="5"/>
    </row>
    <row r="125" spans="2:15" x14ac:dyDescent="0.3">
      <c r="J125" s="3"/>
    </row>
    <row r="126" spans="2:15" x14ac:dyDescent="0.3">
      <c r="J126" s="2"/>
    </row>
    <row r="127" spans="2:15" x14ac:dyDescent="0.3">
      <c r="J127" s="3"/>
    </row>
    <row r="128" spans="2:15" x14ac:dyDescent="0.3">
      <c r="J128" s="3"/>
    </row>
    <row r="129" spans="10:15" x14ac:dyDescent="0.3">
      <c r="J129" s="20"/>
    </row>
    <row r="130" spans="10:15" x14ac:dyDescent="0.3">
      <c r="J130" s="20"/>
      <c r="K130" s="21"/>
      <c r="L130" s="21"/>
      <c r="M130" s="21"/>
      <c r="N130" s="21"/>
      <c r="O130" s="21"/>
    </row>
  </sheetData>
  <mergeCells count="127">
    <mergeCell ref="B120:G120"/>
    <mergeCell ref="B122:G122"/>
    <mergeCell ref="B32:G32"/>
    <mergeCell ref="B99:G99"/>
    <mergeCell ref="B113:G113"/>
    <mergeCell ref="B114:G114"/>
    <mergeCell ref="B115:G115"/>
    <mergeCell ref="B116:G116"/>
    <mergeCell ref="B117:G117"/>
    <mergeCell ref="B118:G118"/>
    <mergeCell ref="B107:G107"/>
    <mergeCell ref="B108:G108"/>
    <mergeCell ref="B109:G109"/>
    <mergeCell ref="B110:G110"/>
    <mergeCell ref="B111:G111"/>
    <mergeCell ref="B112:G112"/>
    <mergeCell ref="B101:G101"/>
    <mergeCell ref="B102:G102"/>
    <mergeCell ref="B103:G103"/>
    <mergeCell ref="B104:G104"/>
    <mergeCell ref="B105:G105"/>
    <mergeCell ref="B106:G106"/>
    <mergeCell ref="B94:G94"/>
    <mergeCell ref="B95:G95"/>
    <mergeCell ref="B96:G96"/>
    <mergeCell ref="B97:G97"/>
    <mergeCell ref="B98:G98"/>
    <mergeCell ref="B100:G100"/>
    <mergeCell ref="B88:G88"/>
    <mergeCell ref="B89:G89"/>
    <mergeCell ref="B90:G90"/>
    <mergeCell ref="B91:G91"/>
    <mergeCell ref="B92:G92"/>
    <mergeCell ref="B93:G93"/>
    <mergeCell ref="B82:G82"/>
    <mergeCell ref="B83:G83"/>
    <mergeCell ref="B84:G84"/>
    <mergeCell ref="B85:G85"/>
    <mergeCell ref="B86:G86"/>
    <mergeCell ref="B87:G87"/>
    <mergeCell ref="B76:G76"/>
    <mergeCell ref="B77:G77"/>
    <mergeCell ref="B78:G78"/>
    <mergeCell ref="B79:G79"/>
    <mergeCell ref="B80:G80"/>
    <mergeCell ref="B81:G81"/>
    <mergeCell ref="B70:G70"/>
    <mergeCell ref="B71:G71"/>
    <mergeCell ref="B72:G72"/>
    <mergeCell ref="B73:G73"/>
    <mergeCell ref="B74:G74"/>
    <mergeCell ref="B75:G75"/>
    <mergeCell ref="B63:G63"/>
    <mergeCell ref="B64:G64"/>
    <mergeCell ref="B65:G65"/>
    <mergeCell ref="B67:G67"/>
    <mergeCell ref="B68:G68"/>
    <mergeCell ref="B69:G69"/>
    <mergeCell ref="B57:G57"/>
    <mergeCell ref="B58:G58"/>
    <mergeCell ref="B59:G59"/>
    <mergeCell ref="B60:G60"/>
    <mergeCell ref="B61:G61"/>
    <mergeCell ref="B62:G62"/>
    <mergeCell ref="B51:G51"/>
    <mergeCell ref="B52:G52"/>
    <mergeCell ref="B53:G53"/>
    <mergeCell ref="B54:G54"/>
    <mergeCell ref="B55:G55"/>
    <mergeCell ref="B56:G56"/>
    <mergeCell ref="B45:G45"/>
    <mergeCell ref="B46:G46"/>
    <mergeCell ref="B47:G47"/>
    <mergeCell ref="B48:G48"/>
    <mergeCell ref="B49:G49"/>
    <mergeCell ref="B50:G50"/>
    <mergeCell ref="B39:G39"/>
    <mergeCell ref="B40:G40"/>
    <mergeCell ref="B41:G41"/>
    <mergeCell ref="B42:G42"/>
    <mergeCell ref="B43:G43"/>
    <mergeCell ref="B44:G44"/>
    <mergeCell ref="B36:G36"/>
    <mergeCell ref="B37:G37"/>
    <mergeCell ref="B38:G38"/>
    <mergeCell ref="B26:G26"/>
    <mergeCell ref="B27:G27"/>
    <mergeCell ref="B28:G28"/>
    <mergeCell ref="B29:G29"/>
    <mergeCell ref="B30:G30"/>
    <mergeCell ref="B31:G31"/>
    <mergeCell ref="B25:G25"/>
    <mergeCell ref="B13:G13"/>
    <mergeCell ref="B15:G15"/>
    <mergeCell ref="B16:G16"/>
    <mergeCell ref="B17:G17"/>
    <mergeCell ref="B19:G19"/>
    <mergeCell ref="B33:G33"/>
    <mergeCell ref="B34:G34"/>
    <mergeCell ref="B35:G35"/>
    <mergeCell ref="M1:O1"/>
    <mergeCell ref="B3:G3"/>
    <mergeCell ref="B5:G5"/>
    <mergeCell ref="B6:G6"/>
    <mergeCell ref="B20:G20"/>
    <mergeCell ref="B21:G21"/>
    <mergeCell ref="B22:G22"/>
    <mergeCell ref="B23:G23"/>
    <mergeCell ref="B24:G24"/>
    <mergeCell ref="K4:L4"/>
    <mergeCell ref="B7:G7"/>
    <mergeCell ref="B8:G8"/>
    <mergeCell ref="B9:G9"/>
    <mergeCell ref="B10:G10"/>
    <mergeCell ref="B11:G11"/>
    <mergeCell ref="B12:G12"/>
    <mergeCell ref="B1:G2"/>
    <mergeCell ref="H1:L1"/>
    <mergeCell ref="O38:U38"/>
    <mergeCell ref="O73:P73"/>
    <mergeCell ref="O50:P50"/>
    <mergeCell ref="O61:U61"/>
    <mergeCell ref="O45:P45"/>
    <mergeCell ref="O46:P46"/>
    <mergeCell ref="O47:P47"/>
    <mergeCell ref="O48:P48"/>
    <mergeCell ref="O49:P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032A7-9CAC-47D7-AABC-6038A4D1A4AC}">
  <sheetPr published="0"/>
  <dimension ref="A1:Z45"/>
  <sheetViews>
    <sheetView showGridLines="0" zoomScale="70" zoomScaleNormal="70" workbookViewId="0">
      <selection activeCell="P32" sqref="P32"/>
    </sheetView>
  </sheetViews>
  <sheetFormatPr defaultColWidth="8.75" defaultRowHeight="19.5" x14ac:dyDescent="0.3"/>
  <cols>
    <col min="1" max="1" width="8.75" style="7"/>
    <col min="2" max="2" width="61" style="7" customWidth="1"/>
    <col min="3" max="7" width="15.75" style="7" customWidth="1"/>
    <col min="8" max="8" width="8.75" style="1"/>
    <col min="9" max="9" width="8.75" style="1" customWidth="1"/>
    <col min="10" max="10" width="27.25" style="1" customWidth="1"/>
    <col min="11" max="11" width="10.75" style="7" customWidth="1"/>
    <col min="12" max="15" width="8.75" style="7"/>
    <col min="16" max="16" width="12.125" style="7" customWidth="1"/>
    <col min="17" max="17" width="11.875" style="7" customWidth="1"/>
    <col min="18" max="18" width="8.75" style="7"/>
    <col min="19" max="19" width="18.875" style="7" customWidth="1"/>
    <col min="20" max="16384" width="8.75" style="7"/>
  </cols>
  <sheetData>
    <row r="1" spans="1:26" ht="30" customHeight="1" x14ac:dyDescent="0.3">
      <c r="A1" s="45"/>
      <c r="B1" s="78" t="s">
        <v>234</v>
      </c>
      <c r="C1" s="82" t="s">
        <v>212</v>
      </c>
      <c r="D1" s="82"/>
      <c r="E1" s="82"/>
      <c r="F1" s="82"/>
      <c r="G1" s="82"/>
      <c r="H1" s="61"/>
      <c r="I1" s="61"/>
      <c r="J1" s="61"/>
      <c r="K1" s="61"/>
      <c r="L1" s="61"/>
    </row>
    <row r="2" spans="1:26" ht="19.899999999999999" customHeight="1" x14ac:dyDescent="0.3">
      <c r="B2" s="78"/>
      <c r="C2" s="46">
        <v>2019</v>
      </c>
      <c r="D2" s="46">
        <v>2020</v>
      </c>
      <c r="E2" s="46">
        <v>2021</v>
      </c>
      <c r="F2" s="46">
        <v>2022</v>
      </c>
      <c r="G2" s="46">
        <v>2023</v>
      </c>
      <c r="J2" s="79" t="s">
        <v>236</v>
      </c>
      <c r="K2" s="79"/>
      <c r="L2" s="79"/>
      <c r="M2" s="79"/>
      <c r="N2" s="79"/>
      <c r="O2" s="79"/>
      <c r="S2" s="79" t="s">
        <v>235</v>
      </c>
      <c r="T2" s="79"/>
      <c r="U2" s="79"/>
      <c r="V2" s="79"/>
      <c r="W2" s="79"/>
      <c r="X2" s="79"/>
    </row>
    <row r="3" spans="1:26" s="1" customFormat="1" ht="19.899999999999999" customHeight="1" x14ac:dyDescent="0.3">
      <c r="B3" s="29" t="s">
        <v>213</v>
      </c>
      <c r="C3" s="23" t="s">
        <v>214</v>
      </c>
      <c r="D3" s="29" t="s">
        <v>214</v>
      </c>
      <c r="E3" s="29" t="s">
        <v>214</v>
      </c>
      <c r="F3" s="29" t="s">
        <v>214</v>
      </c>
      <c r="G3" s="29" t="s">
        <v>214</v>
      </c>
    </row>
    <row r="4" spans="1:26" ht="19.899999999999999" customHeight="1" x14ac:dyDescent="0.3">
      <c r="F4" s="81" t="s">
        <v>193</v>
      </c>
      <c r="G4" s="81"/>
      <c r="J4" s="4" t="s">
        <v>191</v>
      </c>
      <c r="K4" s="79" t="s">
        <v>195</v>
      </c>
      <c r="L4" s="79"/>
      <c r="M4" s="79"/>
      <c r="N4" s="79"/>
      <c r="O4" s="79"/>
      <c r="Q4" s="9" t="s">
        <v>192</v>
      </c>
      <c r="S4" s="4" t="s">
        <v>232</v>
      </c>
      <c r="T4" s="79" t="s">
        <v>195</v>
      </c>
      <c r="U4" s="79"/>
      <c r="V4" s="79"/>
      <c r="W4" s="79"/>
      <c r="X4" s="79"/>
      <c r="Z4" s="9" t="s">
        <v>192</v>
      </c>
    </row>
    <row r="5" spans="1:26" ht="19.899999999999999" customHeight="1" thickBot="1" x14ac:dyDescent="0.35">
      <c r="B5" s="47" t="s">
        <v>117</v>
      </c>
      <c r="C5" s="48">
        <v>2546</v>
      </c>
      <c r="D5" s="48">
        <v>3025</v>
      </c>
      <c r="E5" s="48">
        <v>3135</v>
      </c>
      <c r="F5" s="48">
        <v>3484</v>
      </c>
      <c r="G5" s="48">
        <v>3526</v>
      </c>
      <c r="K5" s="40" t="s">
        <v>112</v>
      </c>
      <c r="L5" s="41" t="s">
        <v>113</v>
      </c>
      <c r="M5" s="41" t="s">
        <v>114</v>
      </c>
      <c r="N5" s="41" t="s">
        <v>115</v>
      </c>
      <c r="O5" s="41" t="s">
        <v>116</v>
      </c>
      <c r="Q5" s="15" t="s">
        <v>200</v>
      </c>
      <c r="S5" s="1"/>
      <c r="T5" s="40" t="s">
        <v>112</v>
      </c>
      <c r="U5" s="41" t="s">
        <v>113</v>
      </c>
      <c r="V5" s="41" t="s">
        <v>114</v>
      </c>
      <c r="W5" s="41" t="s">
        <v>115</v>
      </c>
      <c r="X5" s="41" t="s">
        <v>116</v>
      </c>
      <c r="Z5" s="15" t="s">
        <v>200</v>
      </c>
    </row>
    <row r="6" spans="1:26" ht="19.899999999999999" customHeight="1" thickTop="1" x14ac:dyDescent="0.3">
      <c r="B6" s="3" t="s">
        <v>118</v>
      </c>
      <c r="C6" s="3">
        <v>0</v>
      </c>
      <c r="D6" s="1"/>
      <c r="E6" s="3">
        <v>16</v>
      </c>
      <c r="F6" s="1"/>
      <c r="G6" s="1"/>
      <c r="J6" s="1" t="s">
        <v>196</v>
      </c>
      <c r="K6" s="5">
        <f>C7</f>
        <v>2546</v>
      </c>
      <c r="L6" s="18">
        <f>D7</f>
        <v>3025</v>
      </c>
      <c r="M6" s="18">
        <f>E7</f>
        <v>3119</v>
      </c>
      <c r="N6" s="18">
        <f>F7</f>
        <v>3484</v>
      </c>
      <c r="O6" s="18">
        <f>G7</f>
        <v>3526</v>
      </c>
      <c r="Q6" s="14">
        <f>(O6/K6)^(1/4)-1</f>
        <v>8.4815738128003249E-2</v>
      </c>
      <c r="S6" s="1" t="s">
        <v>196</v>
      </c>
      <c r="T6" s="5">
        <v>468</v>
      </c>
      <c r="U6" s="18">
        <v>455</v>
      </c>
      <c r="V6" s="18">
        <v>390</v>
      </c>
      <c r="W6" s="18">
        <v>469</v>
      </c>
      <c r="X6" s="18">
        <v>530</v>
      </c>
      <c r="Z6" s="14">
        <f>(X6/T6)^(1/4)-1</f>
        <v>3.1590904043352408E-2</v>
      </c>
    </row>
    <row r="7" spans="1:26" ht="19.899999999999999" customHeight="1" x14ac:dyDescent="0.3">
      <c r="B7" s="47" t="s">
        <v>119</v>
      </c>
      <c r="C7" s="48">
        <v>2546</v>
      </c>
      <c r="D7" s="48">
        <v>3025</v>
      </c>
      <c r="E7" s="48">
        <v>3119</v>
      </c>
      <c r="F7" s="48">
        <v>3484</v>
      </c>
      <c r="G7" s="48">
        <v>3526</v>
      </c>
      <c r="J7" s="1" t="s">
        <v>197</v>
      </c>
      <c r="K7" s="5">
        <f>C9</f>
        <v>1035</v>
      </c>
      <c r="L7" s="5">
        <f>D9</f>
        <v>1236</v>
      </c>
      <c r="M7" s="5">
        <f>E9</f>
        <v>1315</v>
      </c>
      <c r="N7" s="5">
        <f>F9</f>
        <v>1421</v>
      </c>
      <c r="O7" s="5">
        <f>G9</f>
        <v>1564</v>
      </c>
      <c r="Q7" s="12">
        <f>(O7/K7)^(1/4)-1</f>
        <v>0.10872566232847625</v>
      </c>
      <c r="S7" s="1" t="s">
        <v>197</v>
      </c>
      <c r="T7" s="5">
        <v>149</v>
      </c>
      <c r="U7" s="5">
        <v>144</v>
      </c>
      <c r="V7" s="5">
        <v>129</v>
      </c>
      <c r="W7" s="5">
        <v>164</v>
      </c>
      <c r="X7" s="5">
        <v>198</v>
      </c>
      <c r="Z7" s="12">
        <f>(X7/T7)^(1/4)-1</f>
        <v>7.3667310336808622E-2</v>
      </c>
    </row>
    <row r="8" spans="1:26" ht="19.899999999999999" customHeight="1" x14ac:dyDescent="0.3">
      <c r="B8" s="3" t="s">
        <v>120</v>
      </c>
      <c r="C8" s="5">
        <v>1511</v>
      </c>
      <c r="D8" s="5">
        <v>1789</v>
      </c>
      <c r="E8" s="5">
        <v>1804</v>
      </c>
      <c r="F8" s="5">
        <v>2063</v>
      </c>
      <c r="G8" s="5">
        <v>1962</v>
      </c>
      <c r="J8" s="1" t="s">
        <v>198</v>
      </c>
      <c r="K8" s="5">
        <f>C24</f>
        <v>476</v>
      </c>
      <c r="L8" s="5">
        <f>D24</f>
        <v>535</v>
      </c>
      <c r="M8" s="5">
        <f>E24</f>
        <v>755</v>
      </c>
      <c r="N8" s="5">
        <f>F24</f>
        <v>747</v>
      </c>
      <c r="O8" s="5">
        <f>G24</f>
        <v>682</v>
      </c>
      <c r="Q8" s="13">
        <f>(O8/K8)^(1/4)-1</f>
        <v>9.4068100231616159E-2</v>
      </c>
      <c r="S8" s="1" t="s">
        <v>198</v>
      </c>
      <c r="T8" s="5">
        <v>32</v>
      </c>
      <c r="U8" s="5">
        <v>36</v>
      </c>
      <c r="V8" s="5">
        <v>26</v>
      </c>
      <c r="W8" s="5">
        <v>41</v>
      </c>
      <c r="X8" s="5">
        <v>44</v>
      </c>
      <c r="Z8" s="13">
        <f>(X8/T8)^(1/4)-1</f>
        <v>8.2868385333996875E-2</v>
      </c>
    </row>
    <row r="9" spans="1:26" ht="19.899999999999999" customHeight="1" x14ac:dyDescent="0.3">
      <c r="B9" s="47" t="s">
        <v>121</v>
      </c>
      <c r="C9" s="48">
        <v>1035</v>
      </c>
      <c r="D9" s="48">
        <v>1236</v>
      </c>
      <c r="E9" s="48">
        <v>1315</v>
      </c>
      <c r="F9" s="48">
        <v>1421</v>
      </c>
      <c r="G9" s="48">
        <v>1564</v>
      </c>
      <c r="K9" s="1"/>
      <c r="L9" s="1"/>
      <c r="M9" s="1"/>
      <c r="N9" s="1"/>
      <c r="O9" s="1"/>
      <c r="S9" s="1"/>
      <c r="T9" s="1"/>
      <c r="U9" s="1"/>
      <c r="V9" s="1"/>
      <c r="W9" s="1"/>
      <c r="X9" s="1"/>
    </row>
    <row r="10" spans="1:26" ht="19.899999999999999" customHeight="1" thickBot="1" x14ac:dyDescent="0.35">
      <c r="B10" s="3" t="s">
        <v>122</v>
      </c>
      <c r="C10" s="3">
        <v>44</v>
      </c>
      <c r="D10" s="3">
        <v>42</v>
      </c>
      <c r="E10" s="3">
        <v>110</v>
      </c>
      <c r="F10" s="3">
        <v>104</v>
      </c>
      <c r="G10" s="3">
        <v>126</v>
      </c>
      <c r="K10" s="80" t="s">
        <v>194</v>
      </c>
      <c r="L10" s="80"/>
      <c r="M10" s="80"/>
      <c r="N10" s="80"/>
      <c r="O10" s="80"/>
      <c r="S10" s="1"/>
      <c r="T10" s="80" t="s">
        <v>194</v>
      </c>
      <c r="U10" s="80"/>
      <c r="V10" s="80"/>
      <c r="W10" s="80"/>
      <c r="X10" s="80"/>
    </row>
    <row r="11" spans="1:26" ht="19.899999999999999" customHeight="1" thickTop="1" x14ac:dyDescent="0.3">
      <c r="B11" s="3" t="s">
        <v>123</v>
      </c>
      <c r="C11" s="3">
        <v>129</v>
      </c>
      <c r="D11" s="3">
        <v>215</v>
      </c>
      <c r="E11" s="3">
        <v>79</v>
      </c>
      <c r="F11" s="3">
        <v>226</v>
      </c>
      <c r="G11" s="3">
        <v>395</v>
      </c>
      <c r="J11" s="1" t="s">
        <v>196</v>
      </c>
      <c r="K11" s="17"/>
      <c r="L11" s="19">
        <f>L6/$K$6-1</f>
        <v>0.18813825608798118</v>
      </c>
      <c r="M11" s="19">
        <f t="shared" ref="M11:O11" si="0">M6/$K$6-1</f>
        <v>0.22505891594658278</v>
      </c>
      <c r="N11" s="19">
        <f t="shared" si="0"/>
        <v>0.36842105263157898</v>
      </c>
      <c r="O11" s="19">
        <f t="shared" si="0"/>
        <v>0.38491751767478388</v>
      </c>
      <c r="S11" s="1" t="s">
        <v>196</v>
      </c>
      <c r="T11" s="17"/>
      <c r="U11" s="42">
        <f>(U6/$T$6)-1</f>
        <v>-2.777777777777779E-2</v>
      </c>
      <c r="V11" s="42">
        <f t="shared" ref="V11:X11" si="1">(V6/$T$6)-1</f>
        <v>-0.16666666666666663</v>
      </c>
      <c r="W11" s="19">
        <f t="shared" si="1"/>
        <v>2.1367521367521292E-3</v>
      </c>
      <c r="X11" s="19">
        <f t="shared" si="1"/>
        <v>0.13247863247863245</v>
      </c>
    </row>
    <row r="12" spans="1:26" ht="19.899999999999999" customHeight="1" x14ac:dyDescent="0.3">
      <c r="B12" s="3" t="s">
        <v>199</v>
      </c>
      <c r="C12" s="3">
        <v>144</v>
      </c>
      <c r="D12" s="3">
        <v>156</v>
      </c>
      <c r="E12" s="3">
        <v>155</v>
      </c>
      <c r="F12" s="3">
        <v>170</v>
      </c>
      <c r="G12" s="3">
        <v>344</v>
      </c>
      <c r="J12" s="1" t="s">
        <v>197</v>
      </c>
      <c r="K12" s="1"/>
      <c r="L12" s="11">
        <f>L7/$K$7-1</f>
        <v>0.1942028985507247</v>
      </c>
      <c r="M12" s="11">
        <f t="shared" ref="M12:O12" si="2">M7/$K$7-1</f>
        <v>0.27053140096618367</v>
      </c>
      <c r="N12" s="11">
        <f t="shared" si="2"/>
        <v>0.37294685990338161</v>
      </c>
      <c r="O12" s="11">
        <f t="shared" si="2"/>
        <v>0.51111111111111107</v>
      </c>
      <c r="S12" s="1" t="s">
        <v>197</v>
      </c>
      <c r="T12" s="1"/>
      <c r="U12" s="43">
        <f>U7/$T$7-1</f>
        <v>-3.3557046979865723E-2</v>
      </c>
      <c r="V12" s="43">
        <f t="shared" ref="V12:X12" si="3">V7/$T$7-1</f>
        <v>-0.13422818791946312</v>
      </c>
      <c r="W12" s="11">
        <f t="shared" si="3"/>
        <v>0.10067114093959728</v>
      </c>
      <c r="X12" s="11">
        <f t="shared" si="3"/>
        <v>0.32885906040268464</v>
      </c>
    </row>
    <row r="13" spans="1:26" ht="19.899999999999999" customHeight="1" x14ac:dyDescent="0.3">
      <c r="B13" s="3" t="s">
        <v>124</v>
      </c>
      <c r="C13" s="3">
        <v>16</v>
      </c>
      <c r="D13" s="3">
        <v>16</v>
      </c>
      <c r="E13" s="3">
        <v>8</v>
      </c>
      <c r="F13" s="3">
        <v>18</v>
      </c>
      <c r="G13" s="3">
        <v>43</v>
      </c>
      <c r="J13" s="1" t="s">
        <v>198</v>
      </c>
      <c r="K13" s="1"/>
      <c r="L13" s="11">
        <f>L8/$K$8-1</f>
        <v>0.12394957983193278</v>
      </c>
      <c r="M13" s="11">
        <f t="shared" ref="M13:O13" si="4">M8/$K$8-1</f>
        <v>0.58613445378151252</v>
      </c>
      <c r="N13" s="11">
        <f t="shared" si="4"/>
        <v>0.56932773109243695</v>
      </c>
      <c r="O13" s="11">
        <f t="shared" si="4"/>
        <v>0.4327731092436975</v>
      </c>
      <c r="S13" s="1" t="s">
        <v>198</v>
      </c>
      <c r="T13" s="1"/>
      <c r="U13" s="11">
        <f>U8/$T$8-1</f>
        <v>0.125</v>
      </c>
      <c r="V13" s="43">
        <f t="shared" ref="V13:X13" si="5">V8/$T$8-1</f>
        <v>-0.1875</v>
      </c>
      <c r="W13" s="11">
        <f t="shared" si="5"/>
        <v>0.28125</v>
      </c>
      <c r="X13" s="11">
        <f t="shared" si="5"/>
        <v>0.375</v>
      </c>
    </row>
    <row r="14" spans="1:26" ht="19.899999999999999" customHeight="1" x14ac:dyDescent="0.3">
      <c r="B14" s="3" t="s">
        <v>125</v>
      </c>
      <c r="C14" s="3">
        <v>309</v>
      </c>
      <c r="D14" s="3">
        <v>356</v>
      </c>
      <c r="E14" s="3">
        <v>325</v>
      </c>
      <c r="F14" s="3">
        <v>320</v>
      </c>
      <c r="G14" s="3">
        <v>370</v>
      </c>
      <c r="K14" s="1"/>
      <c r="L14" s="1"/>
      <c r="M14" s="1"/>
      <c r="N14" s="1"/>
      <c r="O14" s="1"/>
      <c r="S14" s="1"/>
      <c r="T14" s="1"/>
      <c r="U14" s="1"/>
      <c r="V14" s="1"/>
      <c r="W14" s="1"/>
      <c r="X14" s="1"/>
    </row>
    <row r="15" spans="1:26" ht="19.899999999999999" customHeight="1" x14ac:dyDescent="0.3">
      <c r="B15" s="3" t="s">
        <v>126</v>
      </c>
      <c r="C15" s="3">
        <v>107</v>
      </c>
      <c r="D15" s="3">
        <v>133</v>
      </c>
      <c r="E15" s="3">
        <v>145</v>
      </c>
      <c r="F15" s="3">
        <v>182</v>
      </c>
      <c r="G15" s="3">
        <v>214</v>
      </c>
      <c r="K15" s="1"/>
      <c r="L15" s="1"/>
      <c r="M15" s="1"/>
      <c r="N15" s="1"/>
      <c r="O15" s="1"/>
      <c r="S15" s="1"/>
      <c r="T15" s="1"/>
      <c r="U15" s="1"/>
      <c r="V15" s="1"/>
      <c r="W15" s="1"/>
      <c r="X15" s="1"/>
    </row>
    <row r="16" spans="1:26" ht="19.899999999999999" customHeight="1" x14ac:dyDescent="0.3">
      <c r="B16" s="47" t="s">
        <v>127</v>
      </c>
      <c r="C16" s="47">
        <v>551</v>
      </c>
      <c r="D16" s="47">
        <v>591</v>
      </c>
      <c r="E16" s="47">
        <v>884</v>
      </c>
      <c r="F16" s="47">
        <v>816</v>
      </c>
      <c r="G16" s="47">
        <v>755</v>
      </c>
      <c r="J16" s="4" t="s">
        <v>191</v>
      </c>
      <c r="K16" s="79" t="s">
        <v>201</v>
      </c>
      <c r="L16" s="79"/>
      <c r="M16" s="79"/>
      <c r="N16" s="79"/>
      <c r="O16" s="79"/>
      <c r="Q16" s="9" t="s">
        <v>192</v>
      </c>
      <c r="S16" s="4" t="s">
        <v>232</v>
      </c>
      <c r="T16" s="79" t="s">
        <v>201</v>
      </c>
      <c r="U16" s="79"/>
      <c r="V16" s="79"/>
      <c r="W16" s="79"/>
      <c r="X16" s="79"/>
      <c r="Z16" s="9" t="s">
        <v>192</v>
      </c>
    </row>
    <row r="17" spans="2:26" ht="19.899999999999999" customHeight="1" thickBot="1" x14ac:dyDescent="0.35">
      <c r="B17" s="3" t="s">
        <v>128</v>
      </c>
      <c r="C17" s="3">
        <v>50</v>
      </c>
      <c r="D17" s="3">
        <v>37</v>
      </c>
      <c r="E17" s="3">
        <v>41</v>
      </c>
      <c r="F17" s="3">
        <v>50</v>
      </c>
      <c r="G17" s="3">
        <v>43</v>
      </c>
      <c r="K17" s="40" t="s">
        <v>112</v>
      </c>
      <c r="L17" s="40" t="s">
        <v>113</v>
      </c>
      <c r="M17" s="40" t="s">
        <v>114</v>
      </c>
      <c r="N17" s="40" t="s">
        <v>115</v>
      </c>
      <c r="O17" s="40" t="s">
        <v>116</v>
      </c>
      <c r="Q17" s="15" t="s">
        <v>200</v>
      </c>
      <c r="S17" s="1"/>
      <c r="T17" s="40" t="s">
        <v>112</v>
      </c>
      <c r="U17" s="40" t="s">
        <v>113</v>
      </c>
      <c r="V17" s="40" t="s">
        <v>114</v>
      </c>
      <c r="W17" s="40" t="s">
        <v>115</v>
      </c>
      <c r="X17" s="40" t="s">
        <v>116</v>
      </c>
      <c r="Z17" s="15" t="s">
        <v>200</v>
      </c>
    </row>
    <row r="18" spans="2:26" ht="19.899999999999999" customHeight="1" thickTop="1" x14ac:dyDescent="0.3">
      <c r="B18" s="3" t="s">
        <v>129</v>
      </c>
      <c r="C18" s="3">
        <v>60</v>
      </c>
      <c r="D18" s="3">
        <v>32</v>
      </c>
      <c r="E18" s="3">
        <v>61</v>
      </c>
      <c r="F18" s="3">
        <v>28</v>
      </c>
      <c r="G18" s="3">
        <v>36</v>
      </c>
      <c r="J18" s="1" t="s">
        <v>196</v>
      </c>
      <c r="K18" s="5">
        <f>C7</f>
        <v>2546</v>
      </c>
      <c r="L18" s="5">
        <f>D7</f>
        <v>3025</v>
      </c>
      <c r="M18" s="5">
        <f>E7</f>
        <v>3119</v>
      </c>
      <c r="N18" s="5">
        <f>F7</f>
        <v>3484</v>
      </c>
      <c r="O18" s="5">
        <f>G7</f>
        <v>3526</v>
      </c>
      <c r="Q18" s="14">
        <f>(O18/K18)^(1/4)-1</f>
        <v>8.4815738128003249E-2</v>
      </c>
      <c r="S18" s="1" t="s">
        <v>196</v>
      </c>
      <c r="T18" s="5">
        <v>468</v>
      </c>
      <c r="U18" s="18">
        <v>455</v>
      </c>
      <c r="V18" s="18">
        <v>390</v>
      </c>
      <c r="W18" s="18">
        <v>469</v>
      </c>
      <c r="X18" s="18">
        <v>530</v>
      </c>
      <c r="Z18" s="14">
        <f>(X18/T18)^(1/4)-1</f>
        <v>3.1590904043352408E-2</v>
      </c>
    </row>
    <row r="19" spans="2:26" ht="19.899999999999999" customHeight="1" x14ac:dyDescent="0.3">
      <c r="B19" s="47" t="s">
        <v>130</v>
      </c>
      <c r="C19" s="47">
        <v>-11</v>
      </c>
      <c r="D19" s="47">
        <v>5</v>
      </c>
      <c r="E19" s="47">
        <v>-20</v>
      </c>
      <c r="F19" s="47">
        <v>23</v>
      </c>
      <c r="G19" s="47">
        <v>7</v>
      </c>
      <c r="J19" s="1" t="s">
        <v>197</v>
      </c>
      <c r="K19" s="5">
        <f>C9</f>
        <v>1035</v>
      </c>
      <c r="L19" s="5">
        <f>D9</f>
        <v>1236</v>
      </c>
      <c r="M19" s="5">
        <f>E9</f>
        <v>1315</v>
      </c>
      <c r="N19" s="5">
        <f>F9</f>
        <v>1421</v>
      </c>
      <c r="O19" s="5">
        <f>G9</f>
        <v>1564</v>
      </c>
      <c r="Q19" s="12">
        <f>(O19/K19)^(1/4)-1</f>
        <v>0.10872566232847625</v>
      </c>
      <c r="S19" s="1" t="s">
        <v>197</v>
      </c>
      <c r="T19" s="5">
        <v>149</v>
      </c>
      <c r="U19" s="5">
        <v>144</v>
      </c>
      <c r="V19" s="5">
        <v>129</v>
      </c>
      <c r="W19" s="5">
        <v>164</v>
      </c>
      <c r="X19" s="5">
        <v>198</v>
      </c>
      <c r="Z19" s="12">
        <f>(X19/T19)^(1/4)-1</f>
        <v>7.3667310336808622E-2</v>
      </c>
    </row>
    <row r="20" spans="2:26" ht="19.899999999999999" customHeight="1" x14ac:dyDescent="0.3">
      <c r="B20" s="2" t="s">
        <v>131</v>
      </c>
      <c r="C20" s="1"/>
      <c r="D20" s="1"/>
      <c r="E20" s="1"/>
      <c r="F20" s="1"/>
      <c r="G20" s="1"/>
      <c r="J20" s="1" t="s">
        <v>198</v>
      </c>
      <c r="K20" s="5">
        <f>C24</f>
        <v>476</v>
      </c>
      <c r="L20" s="5">
        <f>D24</f>
        <v>535</v>
      </c>
      <c r="M20" s="5">
        <f>E24</f>
        <v>755</v>
      </c>
      <c r="N20" s="5">
        <f>F24</f>
        <v>747</v>
      </c>
      <c r="O20" s="5">
        <f>G24</f>
        <v>682</v>
      </c>
      <c r="Q20" s="13">
        <f>(O20/K20)^(1/4)-1</f>
        <v>9.4068100231616159E-2</v>
      </c>
      <c r="S20" s="1" t="s">
        <v>198</v>
      </c>
      <c r="T20" s="5">
        <v>32</v>
      </c>
      <c r="U20" s="5">
        <v>36</v>
      </c>
      <c r="V20" s="5">
        <v>26</v>
      </c>
      <c r="W20" s="5">
        <v>41</v>
      </c>
      <c r="X20" s="5">
        <v>44</v>
      </c>
      <c r="Z20" s="13">
        <f>(X20/T20)^(1/4)-1</f>
        <v>8.2868385333996875E-2</v>
      </c>
    </row>
    <row r="21" spans="2:26" ht="19.899999999999999" customHeight="1" x14ac:dyDescent="0.3">
      <c r="B21" s="47" t="s">
        <v>132</v>
      </c>
      <c r="C21" s="47">
        <v>540</v>
      </c>
      <c r="D21" s="47">
        <v>596</v>
      </c>
      <c r="E21" s="47">
        <v>864</v>
      </c>
      <c r="F21" s="47">
        <v>838</v>
      </c>
      <c r="G21" s="47">
        <v>762</v>
      </c>
      <c r="K21" s="1"/>
      <c r="L21" s="1"/>
      <c r="M21" s="1"/>
      <c r="N21" s="1"/>
      <c r="O21" s="1"/>
      <c r="S21" s="1"/>
      <c r="T21" s="1"/>
      <c r="U21" s="1"/>
      <c r="V21" s="1"/>
      <c r="W21" s="1"/>
      <c r="X21" s="1"/>
    </row>
    <row r="22" spans="2:26" ht="19.899999999999999" customHeight="1" thickBot="1" x14ac:dyDescent="0.35">
      <c r="B22" s="3" t="s">
        <v>133</v>
      </c>
      <c r="C22" s="1">
        <v>62</v>
      </c>
      <c r="D22" s="1">
        <v>61</v>
      </c>
      <c r="E22" s="1">
        <v>107</v>
      </c>
      <c r="F22" s="1">
        <v>93</v>
      </c>
      <c r="G22" s="1">
        <v>71</v>
      </c>
      <c r="K22" s="80" t="s">
        <v>194</v>
      </c>
      <c r="L22" s="80"/>
      <c r="M22" s="80"/>
      <c r="N22" s="80"/>
      <c r="O22" s="80"/>
      <c r="S22" s="1"/>
      <c r="T22" s="80" t="s">
        <v>194</v>
      </c>
      <c r="U22" s="80"/>
      <c r="V22" s="80"/>
      <c r="W22" s="80"/>
      <c r="X22" s="80"/>
    </row>
    <row r="23" spans="2:26" ht="19.899999999999999" customHeight="1" thickTop="1" x14ac:dyDescent="0.3">
      <c r="B23" s="3" t="s">
        <v>134</v>
      </c>
      <c r="C23" s="1">
        <v>1</v>
      </c>
      <c r="D23" s="1">
        <v>0</v>
      </c>
      <c r="E23" s="1">
        <v>1</v>
      </c>
      <c r="F23" s="1">
        <v>-1</v>
      </c>
      <c r="G23" s="1">
        <v>9</v>
      </c>
      <c r="J23" s="1" t="s">
        <v>196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S23" s="1" t="s">
        <v>196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</row>
    <row r="24" spans="2:26" ht="19.899999999999999" customHeight="1" x14ac:dyDescent="0.3">
      <c r="B24" s="47" t="s">
        <v>135</v>
      </c>
      <c r="C24" s="47">
        <v>476</v>
      </c>
      <c r="D24" s="47">
        <v>535</v>
      </c>
      <c r="E24" s="47">
        <v>755</v>
      </c>
      <c r="F24" s="47">
        <v>747</v>
      </c>
      <c r="G24" s="47">
        <v>682</v>
      </c>
      <c r="J24" s="1" t="s">
        <v>197</v>
      </c>
      <c r="K24" s="11">
        <f>K19/K18</f>
        <v>0.40652003142183818</v>
      </c>
      <c r="L24" s="11">
        <f>L19/L18</f>
        <v>0.40859504132231406</v>
      </c>
      <c r="M24" s="11">
        <f>M19/M18</f>
        <v>0.42160949022122474</v>
      </c>
      <c r="N24" s="11">
        <f>N19/N18</f>
        <v>0.40786452353616531</v>
      </c>
      <c r="O24" s="11">
        <f>O19/O18</f>
        <v>0.44356211003970503</v>
      </c>
      <c r="S24" s="1" t="s">
        <v>197</v>
      </c>
      <c r="T24" s="11">
        <f>T19/T18</f>
        <v>0.31837606837606836</v>
      </c>
      <c r="U24" s="11">
        <f>U19/U18</f>
        <v>0.31648351648351647</v>
      </c>
      <c r="V24" s="11">
        <f>V19/V18</f>
        <v>0.33076923076923076</v>
      </c>
      <c r="W24" s="11">
        <f>W19/W18</f>
        <v>0.34968017057569295</v>
      </c>
      <c r="X24" s="11">
        <f>X19/X18</f>
        <v>0.37358490566037733</v>
      </c>
    </row>
    <row r="25" spans="2:26" ht="19.899999999999999" customHeight="1" x14ac:dyDescent="0.3">
      <c r="B25" s="3" t="s">
        <v>136</v>
      </c>
      <c r="C25" s="1">
        <v>0</v>
      </c>
      <c r="D25" s="1">
        <v>0</v>
      </c>
      <c r="E25" s="1">
        <v>7</v>
      </c>
      <c r="F25" s="1">
        <v>4</v>
      </c>
      <c r="G25" s="1">
        <v>8</v>
      </c>
      <c r="J25" s="1" t="s">
        <v>198</v>
      </c>
      <c r="K25" s="11">
        <f>K20/K18</f>
        <v>0.18695993715632364</v>
      </c>
      <c r="L25" s="11">
        <f>L20/L18</f>
        <v>0.17685950413223139</v>
      </c>
      <c r="M25" s="11">
        <f>M20/M18</f>
        <v>0.24206476434754728</v>
      </c>
      <c r="N25" s="11">
        <f>N20/N18</f>
        <v>0.21440872560275545</v>
      </c>
      <c r="O25" s="11">
        <f>O20/O18</f>
        <v>0.19342030629608623</v>
      </c>
      <c r="S25" s="1" t="s">
        <v>198</v>
      </c>
      <c r="T25" s="11">
        <f>T20/T18</f>
        <v>6.8376068376068383E-2</v>
      </c>
      <c r="U25" s="11">
        <f>U20/U18</f>
        <v>7.9120879120879117E-2</v>
      </c>
      <c r="V25" s="11">
        <f>V20/V18</f>
        <v>6.6666666666666666E-2</v>
      </c>
      <c r="W25" s="11">
        <f>W20/W18</f>
        <v>8.7420042643923238E-2</v>
      </c>
      <c r="X25" s="11">
        <f>X20/X18</f>
        <v>8.3018867924528297E-2</v>
      </c>
    </row>
    <row r="26" spans="2:26" ht="19.899999999999999" customHeight="1" x14ac:dyDescent="0.3">
      <c r="B26" s="3" t="s">
        <v>137</v>
      </c>
      <c r="C26" s="3">
        <v>476</v>
      </c>
      <c r="D26" s="3">
        <v>535</v>
      </c>
      <c r="E26" s="3">
        <v>749</v>
      </c>
      <c r="F26" s="3">
        <v>743</v>
      </c>
      <c r="G26" s="3">
        <v>674</v>
      </c>
      <c r="K26" s="1"/>
      <c r="L26" s="1"/>
      <c r="M26" s="1"/>
      <c r="N26" s="1"/>
      <c r="O26" s="1"/>
    </row>
    <row r="27" spans="2:26" ht="19.899999999999999" customHeight="1" x14ac:dyDescent="0.3">
      <c r="B27" s="3" t="s">
        <v>138</v>
      </c>
      <c r="C27" s="5">
        <v>2540</v>
      </c>
      <c r="D27" s="5">
        <v>2748</v>
      </c>
      <c r="E27" s="5">
        <v>3254</v>
      </c>
      <c r="F27" s="5">
        <v>3196</v>
      </c>
      <c r="G27" s="5">
        <v>2902</v>
      </c>
      <c r="K27" s="1"/>
      <c r="L27" s="1"/>
      <c r="M27" s="1"/>
      <c r="N27" s="1"/>
      <c r="O27" s="1"/>
    </row>
    <row r="28" spans="2:26" ht="19.899999999999999" customHeight="1" x14ac:dyDescent="0.3">
      <c r="B28" s="3" t="s">
        <v>139</v>
      </c>
      <c r="K28" s="1"/>
      <c r="L28" s="1"/>
      <c r="M28" s="1"/>
      <c r="N28" s="1"/>
      <c r="O28" s="1"/>
    </row>
    <row r="29" spans="2:26" ht="19.899999999999999" customHeight="1" x14ac:dyDescent="0.3">
      <c r="M29" s="1"/>
      <c r="N29" s="1"/>
      <c r="O29" s="1"/>
    </row>
    <row r="30" spans="2:26" x14ac:dyDescent="0.3">
      <c r="M30" s="44"/>
      <c r="N30" s="44"/>
      <c r="O30" s="44"/>
    </row>
    <row r="31" spans="2:26" x14ac:dyDescent="0.3">
      <c r="B31" s="1"/>
    </row>
    <row r="32" spans="2:26" x14ac:dyDescent="0.3">
      <c r="B32" s="59" t="s">
        <v>242</v>
      </c>
      <c r="C32" s="59"/>
      <c r="D32" s="59"/>
      <c r="E32" s="59"/>
      <c r="F32" s="59"/>
      <c r="G32" s="59"/>
    </row>
    <row r="33" spans="2:12" x14ac:dyDescent="0.3">
      <c r="C33" s="1">
        <v>2019</v>
      </c>
      <c r="D33" s="1">
        <v>2020</v>
      </c>
      <c r="E33" s="1">
        <v>2021</v>
      </c>
      <c r="F33" s="1">
        <v>2022</v>
      </c>
      <c r="G33" s="1">
        <v>2023</v>
      </c>
    </row>
    <row r="34" spans="2:12" x14ac:dyDescent="0.3">
      <c r="B34" s="3" t="s">
        <v>239</v>
      </c>
      <c r="C34" s="5">
        <v>1035</v>
      </c>
      <c r="D34" s="5">
        <v>1236</v>
      </c>
      <c r="E34" s="5">
        <v>1315</v>
      </c>
      <c r="F34" s="5">
        <v>1421</v>
      </c>
      <c r="G34" s="5">
        <v>1564</v>
      </c>
    </row>
    <row r="35" spans="2:12" x14ac:dyDescent="0.3">
      <c r="B35" s="3" t="s">
        <v>238</v>
      </c>
      <c r="C35" s="3">
        <v>44</v>
      </c>
      <c r="D35" s="3">
        <v>42</v>
      </c>
      <c r="E35" s="3">
        <v>110</v>
      </c>
      <c r="F35" s="3">
        <v>104</v>
      </c>
      <c r="G35" s="3">
        <v>126</v>
      </c>
      <c r="J35" s="83"/>
      <c r="K35" s="83"/>
      <c r="L35" s="83"/>
    </row>
    <row r="36" spans="2:12" x14ac:dyDescent="0.3">
      <c r="B36" s="3" t="s">
        <v>240</v>
      </c>
      <c r="C36" s="3">
        <v>551</v>
      </c>
      <c r="D36" s="3">
        <v>591</v>
      </c>
      <c r="E36" s="3">
        <v>884</v>
      </c>
      <c r="F36" s="3">
        <v>816</v>
      </c>
      <c r="G36" s="3">
        <v>755</v>
      </c>
      <c r="K36" s="44"/>
      <c r="L36" s="44"/>
    </row>
    <row r="37" spans="2:12" x14ac:dyDescent="0.3">
      <c r="B37" s="3" t="s">
        <v>241</v>
      </c>
      <c r="C37" s="3">
        <v>-11</v>
      </c>
      <c r="D37" s="3">
        <v>5</v>
      </c>
      <c r="E37" s="3">
        <v>-20</v>
      </c>
      <c r="F37" s="3">
        <v>23</v>
      </c>
      <c r="G37" s="3">
        <v>7</v>
      </c>
    </row>
    <row r="45" spans="2:12" x14ac:dyDescent="0.3">
      <c r="B45" s="61"/>
      <c r="C45" s="61"/>
      <c r="D45" s="61"/>
      <c r="E45" s="61"/>
      <c r="F45" s="61"/>
      <c r="G45" s="61"/>
    </row>
  </sheetData>
  <mergeCells count="17">
    <mergeCell ref="K22:O22"/>
    <mergeCell ref="B32:G32"/>
    <mergeCell ref="B45:G45"/>
    <mergeCell ref="B1:B2"/>
    <mergeCell ref="S2:X2"/>
    <mergeCell ref="J2:O2"/>
    <mergeCell ref="T4:X4"/>
    <mergeCell ref="T10:X10"/>
    <mergeCell ref="F4:G4"/>
    <mergeCell ref="K4:O4"/>
    <mergeCell ref="H1:L1"/>
    <mergeCell ref="C1:G1"/>
    <mergeCell ref="T16:X16"/>
    <mergeCell ref="T22:X22"/>
    <mergeCell ref="J35:L35"/>
    <mergeCell ref="K16:O16"/>
    <mergeCell ref="K10:O10"/>
  </mergeCells>
  <pageMargins left="0.7" right="0.7" top="0.75" bottom="0.75" header="0.3" footer="0.3"/>
  <ignoredErrors>
    <ignoredError sqref="K5:O5 K17:O17" numberStoredAsText="1"/>
  </ignoredErrors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22E990FA-06CB-4C3E-A2AA-0F023D2C1FB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Statement'!K6:O6</xm:f>
              <xm:sqref>P6</xm:sqref>
            </x14:sparkline>
          </x14:sparklines>
        </x14:sparklineGroup>
        <x14:sparklineGroup displayEmptyCellsAs="gap" high="1" xr2:uid="{17FF217A-2584-4065-8D9A-680B7842A25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Statement'!K7:O7</xm:f>
              <xm:sqref>P7</xm:sqref>
            </x14:sparkline>
          </x14:sparklines>
        </x14:sparklineGroup>
        <x14:sparklineGroup displayEmptyCellsAs="gap" high="1" xr2:uid="{C6EA29C2-FD37-4077-9500-F0746B595F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Statement'!K8:O8</xm:f>
              <xm:sqref>P8</xm:sqref>
            </x14:sparkline>
          </x14:sparklines>
        </x14:sparklineGroup>
        <x14:sparklineGroup displayEmptyCellsAs="gap" high="1" xr2:uid="{E14FA0DF-8762-4DD1-8BA1-990D9C8AA30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Statement'!K20:O20</xm:f>
              <xm:sqref>P20</xm:sqref>
            </x14:sparkline>
          </x14:sparklines>
        </x14:sparklineGroup>
        <x14:sparklineGroup displayEmptyCellsAs="gap" high="1" xr2:uid="{CA5BC35D-DF5A-4132-B410-B25145DAF49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Statement'!K19:O19</xm:f>
              <xm:sqref>P19</xm:sqref>
            </x14:sparkline>
          </x14:sparklines>
        </x14:sparklineGroup>
        <x14:sparklineGroup displayEmptyCellsAs="gap" high="1" xr2:uid="{4E2728AA-DAA1-4D1F-837D-436158104E4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Statement'!K18:O18</xm:f>
              <xm:sqref>P18</xm:sqref>
            </x14:sparkline>
          </x14:sparklines>
        </x14:sparklineGroup>
        <x14:sparklineGroup displayEmptyCellsAs="gap" high="1" xr2:uid="{C96F0D06-72E8-4241-977D-22045016152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Statement'!T18:X18</xm:f>
              <xm:sqref>Y18</xm:sqref>
            </x14:sparkline>
          </x14:sparklines>
        </x14:sparklineGroup>
        <x14:sparklineGroup displayEmptyCellsAs="gap" high="1" xr2:uid="{EC7FCD7D-1713-44CB-A6E4-7CE22272DAC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Statement'!T19:X19</xm:f>
              <xm:sqref>Y19</xm:sqref>
            </x14:sparkline>
          </x14:sparklines>
        </x14:sparklineGroup>
        <x14:sparklineGroup displayEmptyCellsAs="gap" high="1" xr2:uid="{CBD99E16-596D-4049-BA8E-A8865A132A2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Statement'!T20:X20</xm:f>
              <xm:sqref>Y20</xm:sqref>
            </x14:sparkline>
          </x14:sparklines>
        </x14:sparklineGroup>
        <x14:sparklineGroup displayEmptyCellsAs="gap" high="1" xr2:uid="{A9CED62D-2DE2-4872-B666-BD78B18D5BE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Statement'!T8:X8</xm:f>
              <xm:sqref>Y8</xm:sqref>
            </x14:sparkline>
          </x14:sparklines>
        </x14:sparklineGroup>
        <x14:sparklineGroup displayEmptyCellsAs="gap" high="1" xr2:uid="{4E25A7FE-10B9-4EBA-B927-3E65DD5617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Statement'!T7:X7</xm:f>
              <xm:sqref>Y7</xm:sqref>
            </x14:sparkline>
          </x14:sparklines>
        </x14:sparklineGroup>
        <x14:sparklineGroup displayEmptyCellsAs="gap" high="1" xr2:uid="{53B9B05B-2841-4A36-90BD-8AA63EB175D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Statement'!T6:X6</xm:f>
              <xm:sqref>Y6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9F8C1-BA14-46A5-AEDB-E7FB8424DFBB}">
  <sheetPr published="0"/>
  <dimension ref="A1:O71"/>
  <sheetViews>
    <sheetView showGridLines="0" zoomScale="70" zoomScaleNormal="70" workbookViewId="0">
      <selection activeCell="E19" sqref="E19"/>
    </sheetView>
  </sheetViews>
  <sheetFormatPr defaultRowHeight="13.5" x14ac:dyDescent="0.25"/>
  <cols>
    <col min="1" max="1" width="8.75" customWidth="1"/>
    <col min="2" max="2" width="62.875" customWidth="1"/>
    <col min="3" max="7" width="15.75" customWidth="1"/>
    <col min="10" max="10" width="52.125" customWidth="1"/>
  </cols>
  <sheetData>
    <row r="1" spans="1:15" ht="19.5" x14ac:dyDescent="0.3">
      <c r="B1" s="70" t="s">
        <v>237</v>
      </c>
      <c r="C1" s="82" t="s">
        <v>212</v>
      </c>
      <c r="D1" s="82"/>
      <c r="E1" s="82"/>
      <c r="F1" s="82"/>
      <c r="G1" s="82"/>
      <c r="H1" s="53"/>
      <c r="I1" s="53"/>
      <c r="J1" s="53"/>
      <c r="K1" s="53"/>
    </row>
    <row r="2" spans="1:15" ht="19.5" x14ac:dyDescent="0.25">
      <c r="B2" s="72"/>
      <c r="C2" s="28">
        <v>2019</v>
      </c>
      <c r="D2" s="28">
        <v>2020</v>
      </c>
      <c r="E2" s="28">
        <v>2021</v>
      </c>
      <c r="F2" s="28">
        <v>2022</v>
      </c>
      <c r="G2" s="28">
        <v>2023</v>
      </c>
    </row>
    <row r="3" spans="1:15" ht="19.5" x14ac:dyDescent="0.3">
      <c r="B3" s="29" t="s">
        <v>213</v>
      </c>
      <c r="C3" s="29" t="s">
        <v>214</v>
      </c>
      <c r="D3" s="29" t="s">
        <v>214</v>
      </c>
      <c r="E3" s="29" t="s">
        <v>214</v>
      </c>
      <c r="F3" s="29" t="s">
        <v>214</v>
      </c>
      <c r="G3" s="29" t="s">
        <v>214</v>
      </c>
    </row>
    <row r="4" spans="1:15" ht="19.5" x14ac:dyDescent="0.3">
      <c r="A4" s="1"/>
      <c r="F4" s="84" t="s">
        <v>233</v>
      </c>
      <c r="G4" s="69"/>
      <c r="H4" s="1"/>
      <c r="I4" s="1"/>
    </row>
    <row r="5" spans="1:15" ht="19.5" x14ac:dyDescent="0.3">
      <c r="B5" s="55" t="s">
        <v>140</v>
      </c>
      <c r="C5" s="54"/>
      <c r="D5" s="54"/>
      <c r="E5" s="54"/>
      <c r="F5" s="54"/>
      <c r="G5" s="54"/>
    </row>
    <row r="6" spans="1:15" ht="19.5" x14ac:dyDescent="0.3">
      <c r="B6" s="47" t="s">
        <v>141</v>
      </c>
      <c r="C6" s="47">
        <v>233</v>
      </c>
      <c r="D6" s="47">
        <v>195</v>
      </c>
      <c r="E6" s="47">
        <v>175</v>
      </c>
      <c r="F6" s="56">
        <v>156</v>
      </c>
      <c r="G6" s="56">
        <v>162</v>
      </c>
    </row>
    <row r="7" spans="1:15" ht="19.5" x14ac:dyDescent="0.3">
      <c r="B7" s="51" t="s">
        <v>142</v>
      </c>
      <c r="C7" s="52"/>
      <c r="D7" s="52"/>
      <c r="E7" s="52"/>
      <c r="F7" s="52"/>
      <c r="G7" s="52"/>
    </row>
    <row r="8" spans="1:15" ht="19.5" x14ac:dyDescent="0.3">
      <c r="B8" s="3" t="s">
        <v>143</v>
      </c>
      <c r="C8" s="3">
        <v>129</v>
      </c>
      <c r="D8" s="3">
        <v>150</v>
      </c>
      <c r="E8" s="3">
        <v>131</v>
      </c>
      <c r="F8" s="3">
        <v>156</v>
      </c>
      <c r="G8" s="3">
        <v>162</v>
      </c>
    </row>
    <row r="9" spans="1:15" ht="19.5" x14ac:dyDescent="0.3">
      <c r="B9" s="3" t="s">
        <v>144</v>
      </c>
      <c r="C9" s="1"/>
      <c r="D9" s="1">
        <v>1</v>
      </c>
      <c r="E9" s="1">
        <v>1</v>
      </c>
      <c r="F9" s="1"/>
      <c r="G9" s="1">
        <v>-5</v>
      </c>
    </row>
    <row r="10" spans="1:15" ht="19.5" x14ac:dyDescent="0.3">
      <c r="B10" s="3" t="s">
        <v>146</v>
      </c>
      <c r="C10" s="1">
        <v>3</v>
      </c>
      <c r="D10" s="1"/>
      <c r="E10" s="1">
        <v>33</v>
      </c>
      <c r="F10" s="1"/>
      <c r="G10" s="3">
        <v>71</v>
      </c>
    </row>
    <row r="11" spans="1:15" ht="19.5" x14ac:dyDescent="0.3">
      <c r="B11" s="3" t="s">
        <v>145</v>
      </c>
      <c r="C11" s="1">
        <v>-44</v>
      </c>
      <c r="D11" s="1">
        <v>-54</v>
      </c>
      <c r="E11" s="1">
        <v>-43</v>
      </c>
      <c r="F11" s="1">
        <v>-28</v>
      </c>
      <c r="G11" s="1">
        <v>-38</v>
      </c>
    </row>
    <row r="12" spans="1:15" ht="19.5" x14ac:dyDescent="0.3">
      <c r="B12" s="3" t="s">
        <v>147</v>
      </c>
      <c r="C12" s="1">
        <v>57</v>
      </c>
      <c r="D12" s="1">
        <v>86</v>
      </c>
      <c r="E12" s="1">
        <v>129</v>
      </c>
      <c r="F12" s="1">
        <v>82</v>
      </c>
      <c r="G12" s="3">
        <v>65</v>
      </c>
    </row>
    <row r="13" spans="1:15" ht="19.5" x14ac:dyDescent="0.3">
      <c r="B13" s="3" t="s">
        <v>148</v>
      </c>
      <c r="C13" s="1"/>
      <c r="D13" s="1"/>
      <c r="E13" s="1"/>
      <c r="F13" s="1"/>
      <c r="G13" s="1"/>
    </row>
    <row r="14" spans="1:15" ht="19.5" x14ac:dyDescent="0.3">
      <c r="B14" s="3" t="s">
        <v>149</v>
      </c>
      <c r="C14" s="1"/>
      <c r="D14" s="1"/>
      <c r="E14" s="1"/>
      <c r="F14" s="1"/>
      <c r="G14" s="1"/>
      <c r="J14" s="59" t="s">
        <v>257</v>
      </c>
      <c r="K14" s="59"/>
      <c r="L14" s="59"/>
      <c r="M14" s="59"/>
      <c r="N14" s="59"/>
      <c r="O14" s="59"/>
    </row>
    <row r="15" spans="1:15" ht="19.5" x14ac:dyDescent="0.3">
      <c r="B15" s="3" t="s">
        <v>150</v>
      </c>
      <c r="C15" s="1"/>
      <c r="D15" s="1"/>
      <c r="E15" s="1"/>
      <c r="F15" s="1"/>
      <c r="G15" s="1"/>
      <c r="J15" s="7"/>
      <c r="K15" s="1">
        <v>2019</v>
      </c>
      <c r="L15" s="1">
        <v>2020</v>
      </c>
      <c r="M15" s="1">
        <v>2021</v>
      </c>
      <c r="N15" s="1">
        <v>2022</v>
      </c>
      <c r="O15" s="1">
        <v>2023</v>
      </c>
    </row>
    <row r="16" spans="1:15" ht="19.5" x14ac:dyDescent="0.3">
      <c r="B16" s="3" t="s">
        <v>151</v>
      </c>
      <c r="C16" s="1"/>
      <c r="D16" s="1"/>
      <c r="E16" s="1"/>
      <c r="F16" s="1"/>
      <c r="G16" s="1"/>
      <c r="J16" s="3" t="s">
        <v>175</v>
      </c>
      <c r="K16" s="1">
        <v>-564</v>
      </c>
      <c r="L16" s="1">
        <v>-94</v>
      </c>
      <c r="M16" s="1">
        <v>-544</v>
      </c>
      <c r="N16" s="1">
        <v>-79</v>
      </c>
      <c r="O16" s="1">
        <v>-103</v>
      </c>
    </row>
    <row r="17" spans="2:15" ht="19.5" x14ac:dyDescent="0.3">
      <c r="B17" s="51" t="s">
        <v>152</v>
      </c>
      <c r="C17" s="52">
        <v>378</v>
      </c>
      <c r="D17" s="52">
        <v>377</v>
      </c>
      <c r="E17" s="52">
        <v>426</v>
      </c>
      <c r="F17" s="52">
        <v>407</v>
      </c>
      <c r="G17" s="52">
        <v>413</v>
      </c>
      <c r="J17" s="3" t="s">
        <v>162</v>
      </c>
      <c r="K17" s="1">
        <v>326</v>
      </c>
      <c r="L17" s="1">
        <v>263</v>
      </c>
      <c r="M17" s="1">
        <v>476</v>
      </c>
      <c r="N17" s="1">
        <v>127</v>
      </c>
      <c r="O17" s="1">
        <v>194</v>
      </c>
    </row>
    <row r="18" spans="2:15" ht="19.5" x14ac:dyDescent="0.3">
      <c r="B18" s="3" t="s">
        <v>153</v>
      </c>
      <c r="C18" s="1">
        <v>-1</v>
      </c>
      <c r="D18" s="1">
        <v>83</v>
      </c>
      <c r="E18" s="1">
        <v>-89</v>
      </c>
      <c r="F18" s="1">
        <v>93</v>
      </c>
      <c r="G18" s="1">
        <v>76</v>
      </c>
      <c r="J18" s="3" t="s">
        <v>185</v>
      </c>
      <c r="K18" s="1">
        <v>77</v>
      </c>
      <c r="L18" s="1">
        <v>-70</v>
      </c>
      <c r="M18" s="3">
        <v>483</v>
      </c>
      <c r="N18" s="1">
        <v>-207</v>
      </c>
      <c r="O18" s="1">
        <v>22</v>
      </c>
    </row>
    <row r="19" spans="2:15" ht="19.5" x14ac:dyDescent="0.3">
      <c r="B19" s="3" t="s">
        <v>154</v>
      </c>
      <c r="C19" s="1">
        <v>-15</v>
      </c>
      <c r="D19" s="1">
        <v>-229</v>
      </c>
      <c r="E19" s="1">
        <v>147</v>
      </c>
      <c r="F19" s="1">
        <v>-157</v>
      </c>
      <c r="G19" s="1">
        <v>-128</v>
      </c>
      <c r="J19" s="2"/>
      <c r="K19" s="2"/>
      <c r="L19" s="2"/>
      <c r="M19" s="2"/>
      <c r="N19" s="2"/>
      <c r="O19" s="2"/>
    </row>
    <row r="20" spans="2:15" ht="19.5" x14ac:dyDescent="0.3">
      <c r="B20" s="3" t="s">
        <v>155</v>
      </c>
      <c r="C20" s="1">
        <v>68</v>
      </c>
      <c r="D20" s="1">
        <v>153</v>
      </c>
      <c r="E20" s="1">
        <v>104</v>
      </c>
      <c r="F20" s="1">
        <v>-14</v>
      </c>
      <c r="G20" s="1">
        <v>-35</v>
      </c>
    </row>
    <row r="21" spans="2:15" ht="19.5" x14ac:dyDescent="0.3">
      <c r="B21" s="3" t="s">
        <v>156</v>
      </c>
      <c r="C21" s="1">
        <v>-1</v>
      </c>
      <c r="D21" s="1"/>
      <c r="E21" s="1">
        <v>-3</v>
      </c>
      <c r="F21" s="1">
        <v>2</v>
      </c>
      <c r="G21" s="1">
        <v>-17</v>
      </c>
      <c r="H21" s="4"/>
      <c r="I21" s="4"/>
    </row>
    <row r="22" spans="2:15" ht="19.5" x14ac:dyDescent="0.3">
      <c r="B22" s="3" t="s">
        <v>157</v>
      </c>
      <c r="C22" s="1"/>
      <c r="D22" s="1"/>
      <c r="E22" s="1"/>
      <c r="F22" s="1"/>
      <c r="G22" s="1"/>
      <c r="L22" s="1"/>
      <c r="M22" s="1"/>
      <c r="N22" s="1"/>
      <c r="O22" s="1"/>
    </row>
    <row r="23" spans="2:15" ht="19.5" x14ac:dyDescent="0.3">
      <c r="B23" s="3" t="s">
        <v>158</v>
      </c>
      <c r="C23" s="1">
        <v>-75</v>
      </c>
      <c r="D23" s="1">
        <v>-89</v>
      </c>
      <c r="E23" s="1">
        <v>-88</v>
      </c>
      <c r="F23" s="1">
        <v>-91</v>
      </c>
      <c r="G23" s="1">
        <v>-89</v>
      </c>
      <c r="L23" s="2"/>
      <c r="M23" s="2"/>
      <c r="N23" s="3"/>
      <c r="O23" s="3"/>
    </row>
    <row r="24" spans="2:15" ht="19.5" x14ac:dyDescent="0.3">
      <c r="B24" s="3" t="s">
        <v>159</v>
      </c>
      <c r="C24" s="1">
        <v>-15</v>
      </c>
      <c r="D24" s="1">
        <v>-20</v>
      </c>
      <c r="E24" s="1">
        <v>-15</v>
      </c>
      <c r="F24" s="1">
        <v>-25</v>
      </c>
      <c r="G24" s="1">
        <v>-13</v>
      </c>
      <c r="L24" s="1"/>
      <c r="M24" s="1"/>
      <c r="N24" s="1"/>
      <c r="O24" s="1"/>
    </row>
    <row r="25" spans="2:15" ht="19.5" x14ac:dyDescent="0.3">
      <c r="B25" s="3" t="s">
        <v>160</v>
      </c>
      <c r="C25" s="1"/>
      <c r="D25" s="1"/>
      <c r="E25" s="1"/>
      <c r="F25" s="1"/>
      <c r="G25" s="1"/>
      <c r="L25" s="3"/>
      <c r="M25" s="3"/>
      <c r="N25" s="3"/>
      <c r="O25" s="3"/>
    </row>
    <row r="26" spans="2:15" ht="19.5" x14ac:dyDescent="0.3">
      <c r="B26" s="3" t="s">
        <v>161</v>
      </c>
      <c r="C26" s="1">
        <v>-13</v>
      </c>
      <c r="D26" s="1">
        <v>-13</v>
      </c>
      <c r="E26" s="1">
        <v>-8</v>
      </c>
      <c r="F26" s="1">
        <v>-89</v>
      </c>
      <c r="G26" s="1">
        <v>-14</v>
      </c>
      <c r="L26" s="1"/>
      <c r="M26" s="1"/>
      <c r="N26" s="1"/>
      <c r="O26" s="1"/>
    </row>
    <row r="27" spans="2:15" ht="19.5" x14ac:dyDescent="0.3">
      <c r="B27" s="3" t="s">
        <v>162</v>
      </c>
      <c r="C27" s="1">
        <v>326</v>
      </c>
      <c r="D27" s="1">
        <v>263</v>
      </c>
      <c r="E27" s="1">
        <v>476</v>
      </c>
      <c r="F27" s="1">
        <v>127</v>
      </c>
      <c r="G27" s="1">
        <v>194</v>
      </c>
      <c r="L27" s="1"/>
      <c r="M27" s="1"/>
      <c r="N27" s="1"/>
      <c r="O27" s="3"/>
    </row>
    <row r="28" spans="2:15" ht="19.5" x14ac:dyDescent="0.3">
      <c r="B28" s="58" t="s">
        <v>163</v>
      </c>
      <c r="C28" s="57"/>
      <c r="D28" s="57"/>
      <c r="E28" s="57"/>
      <c r="F28" s="57"/>
      <c r="G28" s="57"/>
      <c r="L28" s="1"/>
      <c r="M28" s="1"/>
      <c r="N28" s="1"/>
      <c r="O28" s="1"/>
    </row>
    <row r="29" spans="2:15" ht="19.5" x14ac:dyDescent="0.3">
      <c r="B29" s="3" t="s">
        <v>164</v>
      </c>
      <c r="C29" s="1">
        <v>214</v>
      </c>
      <c r="D29" s="1">
        <v>-114</v>
      </c>
      <c r="E29" s="1">
        <v>-531</v>
      </c>
      <c r="F29" s="1">
        <v>-98</v>
      </c>
      <c r="G29" s="1">
        <v>-142</v>
      </c>
      <c r="L29" s="1"/>
      <c r="M29" s="1"/>
      <c r="N29" s="1"/>
      <c r="O29" s="3"/>
    </row>
    <row r="30" spans="2:15" ht="19.5" x14ac:dyDescent="0.3">
      <c r="B30" s="3" t="s">
        <v>165</v>
      </c>
      <c r="C30" s="1"/>
      <c r="D30" s="1">
        <v>1</v>
      </c>
      <c r="E30" s="1"/>
      <c r="F30" s="1"/>
      <c r="G30" s="1">
        <v>1</v>
      </c>
      <c r="L30" s="1"/>
      <c r="M30" s="1"/>
      <c r="N30" s="1"/>
      <c r="O30" s="1"/>
    </row>
    <row r="31" spans="2:15" ht="19.5" x14ac:dyDescent="0.3">
      <c r="B31" s="3" t="s">
        <v>166</v>
      </c>
      <c r="C31" s="1">
        <v>50</v>
      </c>
      <c r="D31" s="1">
        <v>9</v>
      </c>
      <c r="E31" s="1">
        <v>-70</v>
      </c>
      <c r="F31" s="1">
        <v>-10</v>
      </c>
      <c r="G31" s="1">
        <v>-1</v>
      </c>
      <c r="L31" s="1"/>
      <c r="M31" s="1"/>
      <c r="N31" s="1"/>
      <c r="O31" s="1"/>
    </row>
    <row r="32" spans="2:15" ht="19.5" x14ac:dyDescent="0.3">
      <c r="B32" s="3" t="s">
        <v>172</v>
      </c>
      <c r="C32" s="1">
        <v>17</v>
      </c>
      <c r="D32" s="1">
        <v>68</v>
      </c>
      <c r="E32" s="1">
        <v>50</v>
      </c>
      <c r="F32" s="1">
        <v>20</v>
      </c>
      <c r="G32" s="1">
        <v>30</v>
      </c>
      <c r="L32" s="1"/>
      <c r="M32" s="1"/>
      <c r="N32" s="1"/>
      <c r="O32" s="1"/>
    </row>
    <row r="33" spans="2:15" ht="19.5" x14ac:dyDescent="0.3">
      <c r="B33" s="3" t="s">
        <v>167</v>
      </c>
      <c r="C33" s="1">
        <v>-453</v>
      </c>
      <c r="D33" s="1">
        <v>-102</v>
      </c>
      <c r="E33" s="1">
        <v>-21</v>
      </c>
      <c r="F33" s="1">
        <v>-11</v>
      </c>
      <c r="G33" s="1">
        <v>-10</v>
      </c>
      <c r="L33" s="1"/>
      <c r="M33" s="1"/>
      <c r="N33" s="1"/>
      <c r="O33" s="1"/>
    </row>
    <row r="34" spans="2:15" ht="19.5" x14ac:dyDescent="0.3">
      <c r="B34" s="3" t="s">
        <v>168</v>
      </c>
      <c r="C34" s="1"/>
      <c r="D34" s="1"/>
      <c r="E34" s="1"/>
      <c r="F34" s="1"/>
      <c r="G34" s="1"/>
      <c r="L34" s="1"/>
      <c r="M34" s="1"/>
      <c r="N34" s="1"/>
      <c r="O34" s="1"/>
    </row>
    <row r="35" spans="2:15" ht="19.5" x14ac:dyDescent="0.3">
      <c r="B35" s="3" t="s">
        <v>169</v>
      </c>
      <c r="C35" s="1">
        <v>35</v>
      </c>
      <c r="D35" s="1">
        <v>45</v>
      </c>
      <c r="E35" s="1">
        <v>28</v>
      </c>
      <c r="F35" s="1">
        <v>20</v>
      </c>
      <c r="G35" s="1">
        <v>19</v>
      </c>
      <c r="L35" s="1"/>
      <c r="M35" s="1"/>
      <c r="N35" s="1"/>
      <c r="O35" s="1"/>
    </row>
    <row r="36" spans="2:15" ht="19.5" x14ac:dyDescent="0.3">
      <c r="B36" s="3" t="s">
        <v>170</v>
      </c>
      <c r="C36" s="1"/>
      <c r="D36" s="1"/>
      <c r="E36" s="1"/>
      <c r="F36" s="1"/>
      <c r="G36" s="1"/>
      <c r="L36" s="1"/>
      <c r="M36" s="1"/>
      <c r="N36" s="1"/>
      <c r="O36" s="1"/>
    </row>
    <row r="37" spans="2:15" ht="19.5" x14ac:dyDescent="0.3">
      <c r="B37" s="3" t="s">
        <v>171</v>
      </c>
      <c r="C37" s="1"/>
      <c r="D37" s="1"/>
      <c r="E37" s="1"/>
      <c r="F37" s="1"/>
      <c r="G37" s="1"/>
      <c r="L37" s="1"/>
      <c r="M37" s="1"/>
      <c r="N37" s="1"/>
      <c r="O37" s="1"/>
    </row>
    <row r="38" spans="2:15" ht="19.5" x14ac:dyDescent="0.3">
      <c r="B38" s="3" t="s">
        <v>173</v>
      </c>
      <c r="C38" s="1"/>
      <c r="D38" s="1"/>
      <c r="E38" s="1"/>
      <c r="F38" s="1"/>
      <c r="G38" s="1"/>
      <c r="L38" s="1"/>
      <c r="M38" s="1"/>
      <c r="N38" s="1"/>
      <c r="O38" s="1"/>
    </row>
    <row r="39" spans="2:15" ht="19.5" x14ac:dyDescent="0.3">
      <c r="B39" s="3" t="s">
        <v>174</v>
      </c>
      <c r="C39" s="1"/>
      <c r="D39" s="1"/>
      <c r="E39" s="1"/>
      <c r="F39" s="1"/>
      <c r="G39" s="1"/>
      <c r="L39" s="1"/>
      <c r="M39" s="1"/>
      <c r="N39" s="1"/>
      <c r="O39" s="1"/>
    </row>
    <row r="40" spans="2:15" ht="19.5" x14ac:dyDescent="0.3">
      <c r="B40" s="3" t="s">
        <v>175</v>
      </c>
      <c r="C40" s="1">
        <v>-564</v>
      </c>
      <c r="D40" s="1">
        <v>-94</v>
      </c>
      <c r="E40" s="1">
        <v>-544</v>
      </c>
      <c r="F40" s="1">
        <v>-79</v>
      </c>
      <c r="G40" s="1">
        <v>-103</v>
      </c>
      <c r="L40" s="1"/>
      <c r="M40" s="1"/>
      <c r="N40" s="1"/>
      <c r="O40" s="1"/>
    </row>
    <row r="41" spans="2:15" ht="19.5" x14ac:dyDescent="0.3">
      <c r="B41" s="55" t="s">
        <v>176</v>
      </c>
      <c r="C41" s="54"/>
      <c r="D41" s="54"/>
      <c r="E41" s="54"/>
      <c r="F41" s="54"/>
      <c r="G41" s="54"/>
      <c r="L41" s="1"/>
      <c r="M41" s="1"/>
      <c r="N41" s="1"/>
      <c r="O41" s="1"/>
    </row>
    <row r="42" spans="2:15" ht="19.5" x14ac:dyDescent="0.3">
      <c r="B42" s="3" t="s">
        <v>177</v>
      </c>
      <c r="C42" s="1">
        <v>58</v>
      </c>
      <c r="D42" s="1">
        <v>17</v>
      </c>
      <c r="E42" s="1">
        <v>1</v>
      </c>
      <c r="F42" s="1"/>
      <c r="G42" s="1"/>
      <c r="L42" s="1"/>
      <c r="M42" s="1"/>
      <c r="N42" s="1"/>
      <c r="O42" s="1"/>
    </row>
    <row r="43" spans="2:15" ht="19.5" x14ac:dyDescent="0.3">
      <c r="B43" s="3" t="s">
        <v>178</v>
      </c>
      <c r="C43" s="1"/>
      <c r="D43" s="1"/>
      <c r="E43" s="1"/>
      <c r="F43" s="1"/>
      <c r="G43" s="1"/>
      <c r="L43" s="1"/>
      <c r="M43" s="1"/>
      <c r="N43" s="1"/>
      <c r="O43" s="1"/>
    </row>
    <row r="44" spans="2:15" ht="19.5" x14ac:dyDescent="0.3">
      <c r="B44" s="3" t="s">
        <v>179</v>
      </c>
      <c r="C44" s="1">
        <v>657</v>
      </c>
      <c r="D44" s="3">
        <v>616</v>
      </c>
      <c r="E44" s="5">
        <v>1408</v>
      </c>
      <c r="F44" s="3">
        <v>499</v>
      </c>
      <c r="G44" s="5">
        <v>1312</v>
      </c>
      <c r="L44" s="1"/>
      <c r="M44" s="1"/>
      <c r="N44" s="1"/>
      <c r="O44" s="1"/>
    </row>
    <row r="45" spans="2:15" ht="19.5" x14ac:dyDescent="0.3">
      <c r="B45" s="3" t="s">
        <v>180</v>
      </c>
      <c r="C45" s="3">
        <v>-382</v>
      </c>
      <c r="D45" s="3">
        <v>-703</v>
      </c>
      <c r="E45" s="3">
        <v>-926</v>
      </c>
      <c r="F45" s="3">
        <v>-706</v>
      </c>
      <c r="G45" s="5">
        <v>-1281</v>
      </c>
      <c r="L45" s="1"/>
      <c r="M45" s="1"/>
      <c r="N45" s="1"/>
      <c r="O45" s="1"/>
    </row>
    <row r="46" spans="2:15" ht="19.5" x14ac:dyDescent="0.3">
      <c r="B46" s="3" t="s">
        <v>181</v>
      </c>
      <c r="C46" s="1"/>
      <c r="D46" s="1"/>
      <c r="E46" s="1"/>
      <c r="F46" s="1"/>
      <c r="G46" s="1"/>
      <c r="L46" s="1"/>
      <c r="M46" s="1"/>
      <c r="N46" s="1"/>
      <c r="O46" s="1"/>
    </row>
    <row r="47" spans="2:15" ht="19.5" x14ac:dyDescent="0.3">
      <c r="B47" s="3" t="s">
        <v>182</v>
      </c>
      <c r="C47" s="1">
        <v>-256</v>
      </c>
      <c r="D47" s="1"/>
      <c r="E47" s="1"/>
      <c r="F47" s="1"/>
      <c r="G47" s="1"/>
      <c r="L47" s="1"/>
      <c r="M47" s="1"/>
      <c r="N47" s="1"/>
      <c r="O47" s="1"/>
    </row>
    <row r="48" spans="2:15" ht="19.5" x14ac:dyDescent="0.3">
      <c r="B48" s="3" t="s">
        <v>183</v>
      </c>
      <c r="C48" s="1"/>
      <c r="D48" s="1"/>
      <c r="E48" s="1"/>
      <c r="F48" s="1"/>
      <c r="G48" s="1"/>
      <c r="L48" s="1"/>
      <c r="M48" s="1"/>
      <c r="N48" s="1"/>
      <c r="O48" s="1"/>
    </row>
    <row r="49" spans="2:15" ht="19.5" x14ac:dyDescent="0.3">
      <c r="B49" s="3" t="s">
        <v>184</v>
      </c>
      <c r="C49" s="1"/>
      <c r="D49" s="1"/>
      <c r="E49" s="1"/>
      <c r="F49" s="1"/>
      <c r="G49" s="1"/>
      <c r="L49" s="1"/>
      <c r="M49" s="1"/>
      <c r="N49" s="1"/>
      <c r="O49" s="1"/>
    </row>
    <row r="50" spans="2:15" ht="19.5" x14ac:dyDescent="0.3">
      <c r="B50" s="3" t="s">
        <v>185</v>
      </c>
      <c r="C50" s="1">
        <v>77</v>
      </c>
      <c r="D50" s="1">
        <v>-70</v>
      </c>
      <c r="E50" s="3">
        <v>483</v>
      </c>
      <c r="F50" s="1">
        <v>-207</v>
      </c>
      <c r="G50" s="1">
        <v>22</v>
      </c>
      <c r="L50" s="1"/>
      <c r="M50" s="1"/>
      <c r="N50" s="1"/>
      <c r="O50" s="1"/>
    </row>
    <row r="51" spans="2:15" ht="19.5" x14ac:dyDescent="0.3">
      <c r="B51" s="2" t="s">
        <v>186</v>
      </c>
      <c r="C51" s="2">
        <v>-162</v>
      </c>
      <c r="D51" s="2">
        <v>99</v>
      </c>
      <c r="E51" s="2">
        <v>414</v>
      </c>
      <c r="F51" s="2">
        <v>-159</v>
      </c>
      <c r="G51" s="2">
        <v>113</v>
      </c>
      <c r="L51" s="1"/>
      <c r="M51" s="1"/>
      <c r="N51" s="1"/>
      <c r="O51" s="1"/>
    </row>
    <row r="52" spans="2:15" ht="19.5" x14ac:dyDescent="0.3">
      <c r="B52" s="2" t="s">
        <v>187</v>
      </c>
      <c r="C52" s="2">
        <v>306</v>
      </c>
      <c r="D52" s="2">
        <v>143</v>
      </c>
      <c r="E52" s="2">
        <v>242</v>
      </c>
      <c r="F52" s="2">
        <v>655</v>
      </c>
      <c r="G52" s="2">
        <v>497</v>
      </c>
      <c r="L52" s="1"/>
      <c r="M52" s="1"/>
      <c r="N52" s="1"/>
      <c r="O52" s="1"/>
    </row>
    <row r="53" spans="2:15" ht="19.5" x14ac:dyDescent="0.3">
      <c r="B53" s="3" t="s">
        <v>188</v>
      </c>
      <c r="C53" s="1">
        <v>-1</v>
      </c>
      <c r="D53" s="1"/>
      <c r="E53" s="1"/>
      <c r="F53" s="1"/>
      <c r="G53" s="1"/>
      <c r="L53" s="1"/>
      <c r="M53" s="1"/>
      <c r="N53" s="1"/>
      <c r="O53" s="1"/>
    </row>
    <row r="54" spans="2:15" ht="19.5" x14ac:dyDescent="0.3">
      <c r="B54" s="2" t="s">
        <v>189</v>
      </c>
      <c r="C54" s="2">
        <v>143</v>
      </c>
      <c r="D54" s="2">
        <v>242</v>
      </c>
      <c r="E54" s="2">
        <v>655</v>
      </c>
      <c r="F54" s="2">
        <v>497</v>
      </c>
      <c r="G54" s="2">
        <v>610</v>
      </c>
      <c r="L54" s="1"/>
      <c r="M54" s="1"/>
      <c r="N54" s="1"/>
      <c r="O54" s="1"/>
    </row>
    <row r="55" spans="2:15" ht="19.5" x14ac:dyDescent="0.3">
      <c r="D55" s="3"/>
      <c r="E55" s="1"/>
      <c r="L55" s="1"/>
      <c r="M55" s="1"/>
      <c r="N55" s="1"/>
      <c r="O55" s="1"/>
    </row>
    <row r="56" spans="2:15" ht="19.5" x14ac:dyDescent="0.3">
      <c r="D56" s="3"/>
      <c r="E56" s="1"/>
      <c r="L56" s="1"/>
      <c r="M56" s="1"/>
      <c r="N56" s="1"/>
      <c r="O56" s="1"/>
    </row>
    <row r="57" spans="2:15" ht="19.5" x14ac:dyDescent="0.3">
      <c r="D57" s="3"/>
      <c r="E57" s="1"/>
      <c r="L57" s="1"/>
      <c r="M57" s="1"/>
      <c r="N57" s="1"/>
      <c r="O57" s="1"/>
    </row>
    <row r="58" spans="2:15" ht="19.5" x14ac:dyDescent="0.3">
      <c r="D58" s="2"/>
      <c r="E58" s="1"/>
      <c r="L58" s="1"/>
      <c r="M58" s="1"/>
      <c r="N58" s="1"/>
      <c r="O58" s="1"/>
    </row>
    <row r="59" spans="2:15" ht="19.5" x14ac:dyDescent="0.3">
      <c r="D59" s="3"/>
      <c r="E59" s="1"/>
      <c r="L59" s="1"/>
      <c r="M59" s="1"/>
      <c r="N59" s="1"/>
      <c r="O59" s="1"/>
    </row>
    <row r="60" spans="2:15" ht="19.5" x14ac:dyDescent="0.3">
      <c r="D60" s="3"/>
      <c r="E60" s="1"/>
      <c r="L60" s="1"/>
      <c r="M60" s="1"/>
      <c r="N60" s="1"/>
      <c r="O60" s="1"/>
    </row>
    <row r="61" spans="2:15" ht="19.5" x14ac:dyDescent="0.3">
      <c r="D61" s="3"/>
      <c r="E61" s="1"/>
      <c r="L61" s="3"/>
      <c r="M61" s="5"/>
      <c r="N61" s="3"/>
      <c r="O61" s="5"/>
    </row>
    <row r="62" spans="2:15" ht="19.5" x14ac:dyDescent="0.3">
      <c r="D62" s="3"/>
      <c r="E62" s="3"/>
      <c r="L62" s="3"/>
      <c r="M62" s="3"/>
      <c r="N62" s="3"/>
      <c r="O62" s="5"/>
    </row>
    <row r="63" spans="2:15" ht="19.5" x14ac:dyDescent="0.3">
      <c r="D63" s="3"/>
      <c r="E63" s="1"/>
      <c r="L63" s="1"/>
      <c r="M63" s="1"/>
      <c r="N63" s="1"/>
      <c r="O63" s="1"/>
    </row>
    <row r="64" spans="2:15" ht="19.5" x14ac:dyDescent="0.3">
      <c r="D64" s="3"/>
      <c r="E64" s="1"/>
      <c r="L64" s="1"/>
      <c r="M64" s="1"/>
      <c r="N64" s="1"/>
      <c r="O64" s="1"/>
    </row>
    <row r="65" spans="4:15" ht="19.5" x14ac:dyDescent="0.3">
      <c r="D65" s="3"/>
      <c r="E65" s="1"/>
      <c r="L65" s="1"/>
      <c r="M65" s="1"/>
      <c r="N65" s="1"/>
      <c r="O65" s="1"/>
    </row>
    <row r="66" spans="4:15" ht="19.5" x14ac:dyDescent="0.3">
      <c r="D66" s="3"/>
      <c r="E66" s="1"/>
      <c r="L66" s="1"/>
      <c r="M66" s="1"/>
      <c r="N66" s="1"/>
      <c r="O66" s="1"/>
    </row>
    <row r="67" spans="4:15" ht="19.5" x14ac:dyDescent="0.3">
      <c r="D67" s="3"/>
      <c r="E67" s="1"/>
      <c r="L67" s="1"/>
      <c r="M67" s="3"/>
      <c r="N67" s="1"/>
      <c r="O67" s="1"/>
    </row>
    <row r="68" spans="4:15" ht="19.5" x14ac:dyDescent="0.3">
      <c r="D68" s="2"/>
      <c r="E68" s="2"/>
      <c r="L68" s="2"/>
      <c r="M68" s="2"/>
      <c r="N68" s="2"/>
      <c r="O68" s="2"/>
    </row>
    <row r="69" spans="4:15" ht="19.5" x14ac:dyDescent="0.3">
      <c r="D69" s="2"/>
      <c r="E69" s="2"/>
      <c r="L69" s="2"/>
      <c r="M69" s="2"/>
      <c r="N69" s="2"/>
      <c r="O69" s="2"/>
    </row>
    <row r="70" spans="4:15" ht="19.5" x14ac:dyDescent="0.3">
      <c r="D70" s="3"/>
      <c r="E70" s="1"/>
      <c r="L70" s="1"/>
      <c r="M70" s="1"/>
      <c r="N70" s="1"/>
      <c r="O70" s="1"/>
    </row>
    <row r="71" spans="4:15" ht="19.5" x14ac:dyDescent="0.3">
      <c r="D71" s="2"/>
      <c r="E71" s="2"/>
      <c r="L71" s="2"/>
      <c r="M71" s="2"/>
      <c r="N71" s="2"/>
      <c r="O71" s="2"/>
    </row>
  </sheetData>
  <mergeCells count="4">
    <mergeCell ref="J14:O14"/>
    <mergeCell ref="C1:G1"/>
    <mergeCell ref="F4:G4"/>
    <mergeCell ref="B1:B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��< ? x m l   v e r s i o n = " 1 . 0 "   e n c o d i n g = " u t f - 1 6 " ? > < D a t a M a s h u p   s q m i d = " d 1 0 0 4 e 6 f - 7 e 1 9 - 4 6 a 5 - a 5 5 0 - f 6 3 7 7 7 a e 7 6 2 0 "   x m l n s = " h t t p : / / s c h e m a s . m i c r o s o f t . c o m / D a t a M a s h u p " > A A A A A N g E A A B Q S w M E F A A C A A g A w n 0 x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D C f T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n 0 x W c Q c S X f T A Q A A M w Q A A B M A H A B G b 3 J t d W x h c y 9 T Z W N 0 a W 9 u M S 5 t I K I Y A C i g F A A A A A A A A A A A A A A A A A A A A A A A A A A A A J 2 S z W r b Q B S F 9 w a / w 2 W y i F 1 s K Z J / F g k u x K G Q Q A g l F n Q R Q h m N x 5 F A n j E z V 3 V C C L h k 1 V 3 7 C I 3 p J q X Q R V b u U i Y r v Y T f p C P b p R E 1 u E h w d e E w 8 9 0 z M 0 d z h q E U 0 F t 1 5 6 B c K p d 0 Q B X v w w 7 p L m Z T c Q U t A h 2 I O J Z L Y L 6 z q z h 5 S i f C a O + 4 b 3 W V H G u u j q R A L l B X S I A 4 0 v u 2 r S 1 G B 3 x g f R C 2 T 2 W d m U I a 1 l k Q i s D 2 x 9 z 2 d c A 5 2 u 6 e 2 7 D 3 b M f U P + v q F g s E q d Z W k 3 e I p 5 I f L I D r e D H 7 h u C v 7 O H i 1 3 c 4 x m G U 2 c y 6 5 V E / 4 p U / R m t w e 0 u O Z B Q P h U N q Q L z D 7 u m b i 7 D f 2 c V s 3 d r 5 7 i W 8 h l e m v H P z 2 x c Y Z B a i f s W p k j u D W B P c A g Q 3 R 2 g U I D R y h G Y B Q j N H a B U g t H K E d g F C 2 x A M 4 u J c j n s 8 M o m T q r O d Q S 5 f v H + Y P M Y w / 5 I 8 p h P T n n 8 + f 0 2 n D L z 5 v c k B S x 7 S j 6 M s B M v 3 t 9 4 q O Z T I j z n t c 6 U r W 9 N j n K 2 3 H E Z R j 9 G I K t 1 B F f M X B u a f a X o P G N C b z M V T + i m E U 0 n T a f h 3 r K e o 0 A O p h q u L 8 m 5 G f D n 8 P 6 z X T F C 9 Z H I C v c X s 4 c w Y Q r M Z k F / j 8 u a N c C K w 3 b Q y 5 l J 5 7 2 z Q 3 A 1 a Y 4 P W z A 2 4 q 5 Z L o d h + z o P f U E s B A i 0 A F A A C A A g A w n 0 x W U U E 8 i C j A A A A 9 g A A A B I A A A A A A A A A A A A A A A A A A A A A A E N v b m Z p Z y 9 Q Y W N r Y W d l L n h t b F B L A Q I t A B Q A A g A I A M J 9 M V k P y u m r p A A A A O k A A A A T A A A A A A A A A A A A A A A A A O 8 A A A B b Q 2 9 u d G V u d F 9 U e X B l c 1 0 u e G 1 s U E s B A i 0 A F A A C A A g A w n 0 x W c Q c S X f T A Q A A M w Q A A B M A A A A A A A A A A A A A A A A A 4 A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w w A A A A A A A C F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i V F M S V C Q S V B M 2 5 n J T I w N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4 M G J h Y j h j L T h m N j Y t N G F m O S 0 4 O D Q y L T k 5 Z D d j M j g w Z T A 1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4 b q j b m c g N S 9 B d X R v U m V t b 3 Z l Z E N v b H V t b n M x L n t U w 4 B J I F P h u q J O L D B 9 J n F 1 b 3 Q 7 L C Z x d W 9 0 O 1 N l Y 3 R p b 2 4 x L 0 L h u q N u Z y A 1 L 0 F 1 d G 9 S Z W 1 v d m V k Q 2 9 s d W 1 u c z E u e 0 N v b H V t b j E s M X 0 m c X V v d D s s J n F 1 b 3 Q 7 U 2 V j d G l v b j E v Q u G 6 o 2 5 n I D U v Q X V 0 b 1 J l b W 9 2 Z W R D b 2 x 1 b W 5 z M S 5 7 X z E s M n 0 m c X V v d D s s J n F 1 b 3 Q 7 U 2 V j d G l v b j E v Q u G 6 o 2 5 n I D U v Q X V 0 b 1 J l b W 9 2 Z W R D b 2 x 1 b W 5 z M S 5 7 X z I s M 3 0 m c X V v d D s s J n F 1 b 3 Q 7 U 2 V j d G l v b j E v Q u G 6 o 2 5 n I D U v Q X V 0 b 1 J l b W 9 2 Z W R D b 2 x 1 b W 5 z M S 5 7 X z M s N H 0 m c X V v d D s s J n F 1 b 3 Q 7 U 2 V j d G l v b j E v Q u G 6 o 2 5 n I D U v Q X V 0 b 1 J l b W 9 2 Z W R D b 2 x 1 b W 5 z M S 5 7 X z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u G 6 o 2 5 n I D U v Q X V 0 b 1 J l b W 9 2 Z W R D b 2 x 1 b W 5 z M S 5 7 V M O A S S B T 4 b q i T i w w f S Z x d W 9 0 O y w m c X V v d D t T Z W N 0 a W 9 u M S 9 C 4 b q j b m c g N S 9 B d X R v U m V t b 3 Z l Z E N v b H V t b n M x L n t D b 2 x 1 b W 4 x L D F 9 J n F 1 b 3 Q 7 L C Z x d W 9 0 O 1 N l Y 3 R p b 2 4 x L 0 L h u q N u Z y A 1 L 0 F 1 d G 9 S Z W 1 v d m V k Q 2 9 s d W 1 u c z E u e 1 8 x L D J 9 J n F 1 b 3 Q 7 L C Z x d W 9 0 O 1 N l Y 3 R p b 2 4 x L 0 L h u q N u Z y A 1 L 0 F 1 d G 9 S Z W 1 v d m V k Q 2 9 s d W 1 u c z E u e 1 8 y L D N 9 J n F 1 b 3 Q 7 L C Z x d W 9 0 O 1 N l Y 3 R p b 2 4 x L 0 L h u q N u Z y A 1 L 0 F 1 d G 9 S Z W 1 v d m V k Q 2 9 s d W 1 u c z E u e 1 8 z L D R 9 J n F 1 b 3 Q 7 L C Z x d W 9 0 O 1 N l Y 3 R p b 2 4 x L 0 L h u q N u Z y A 1 L 0 F 1 d G 9 S Z W 1 v d m V k Q 2 9 s d W 1 u c z E u e 1 8 0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w 4 B J I F P h u q J O J n F 1 b 3 Q 7 L C Z x d W 9 0 O 0 N v b H V t b j E m c X V v d D s s J n F 1 b 3 Q 7 X z E m c X V v d D s s J n F 1 b 3 Q 7 X z I m c X V v d D s s J n F 1 b 3 Q 7 X z M m c X V v d D s s J n F 1 b 3 Q 7 X z Q m c X V v d D t d I i A v P j x F b n R y e S B U e X B l P S J G a W x s Q 2 9 s d W 1 u V H l w Z X M i I F Z h b H V l P S J z Q m d N R E F 3 T U c i I C 8 + P E V u d H J 5 I F R 5 c G U 9 I k Z p b G x M Y X N 0 V X B k Y X R l Z C I g V m F s d W U 9 I m Q y M D I 0 L T A 5 L T E 3 V D A 4 O j Q 0 O j U 4 L j I 4 O D I 0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U U x J U J B J U E z b m c l M j A 1 L 0 5 n d S V D M y V C N C V D Q y U 4 M G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U U x J U J B J U E z b m c l M j A 1 L 1 R y J U M z J U F E Y 2 g l M j B 4 d S V F M S V C Q S V B N X Q l M j B i J U U x J U J B J U E z b m c l M j B 0 J U U x J U J C J U F C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R T E l Q k E l Q T N u Z y U y M D U v V G k l Q z M l Q U F 1 J T I w J U M 0 J T k x J U M z J U F B J U N D J T g w J T I w J U M 0 J T k x J U M 2 J U I w J U M 2 J U E x J U N D J U E z Y y U y M F Q l Q z Q l O D N u Z y U y M G M l Q z M l Q T I l Q 0 M l O D F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V F M S V C Q S V B M 2 5 n J T I w N S 8 l Q z Q l O T B h J U N D J T g z J T I w d G h h e S U y M C V D N C U 5 M S V D M y V C N C V D Q y U 4 O W k l M j B M b 2 E l Q 0 M l Q T N p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9 4 P Q n H i d V N l i x J R F 9 X T 4 M A A A A A A g A A A A A A E G Y A A A A B A A A g A A A A m C V L b j t A S + K z 2 e r A J A y n h f / u p b w r A h 5 q g Z + J m q 6 Z 2 s o A A A A A D o A A A A A C A A A g A A A A 9 r 7 Y C o 4 N U 5 a W 3 W m t o y K u 8 F Q N T J q S Z K M 5 d a K w + p 1 d S M h Q A A A A v g F n o h Q z E l E t e 5 m i T c E Z h 2 9 a p w 7 H I C B v k s w U s G 2 z 0 x q g o P W 7 3 j n b k M 3 p R h X 4 C + I a X e 3 I T I A 8 R 6 F o B Y f a S T F 2 8 q Q / q O e x + J V P l U D a f 6 9 k Z U N A A A A A Z X N M H C o Z z 2 0 h n A b F s y 7 G v L N q t A C 7 U + k 2 m 2 W L d u l Q g j 7 p l k e N d S X 9 n U B S U 9 b f R c A 9 x n V 6 I a e + + s 5 m 4 t J f U X u p U A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6CC25B-E9EA-4519-BE64-79B12C9FF85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E98163B2-8BA9-45EE-BFAE-829198463AA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96A6302-BD41-4908-A69B-2FB8178AD9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6028968-514A-4640-9C1D-ABEC92E9A29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TM16410219</Template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Balance Sheet</vt:lpstr>
      <vt:lpstr>Income Statement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2023-05-27T06:50:35Z</dcterms:created>
  <dcterms:modified xsi:type="dcterms:W3CDTF">2024-09-26T14:01:29Z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