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35" i="12" l="1"/>
  <c r="AP131" i="12"/>
  <c r="AP133" i="12"/>
  <c r="AO131" i="12"/>
  <c r="AO133" i="12"/>
  <c r="AN131" i="12"/>
  <c r="AN133" i="12"/>
  <c r="AM131" i="12"/>
  <c r="AM133" i="12"/>
  <c r="AL131" i="12"/>
  <c r="AL133" i="12"/>
  <c r="AP130" i="12"/>
  <c r="AO130" i="12"/>
  <c r="AN130" i="12"/>
  <c r="AM130" i="12"/>
  <c r="AL130" i="12"/>
  <c r="AP125" i="12"/>
  <c r="AO125" i="12"/>
  <c r="AN125" i="12"/>
  <c r="AM125" i="12"/>
  <c r="AL125" i="12"/>
  <c r="AP124" i="12"/>
  <c r="AO124" i="12"/>
  <c r="AN124" i="12"/>
  <c r="AM124" i="12"/>
  <c r="AL124" i="12"/>
  <c r="AP123" i="12"/>
  <c r="AO123" i="12"/>
  <c r="AN123" i="12"/>
  <c r="AM123" i="12"/>
  <c r="AL123" i="12"/>
  <c r="AP122" i="12"/>
  <c r="AO122" i="12"/>
  <c r="AN122" i="12"/>
  <c r="AM122" i="12"/>
  <c r="AL122" i="12"/>
  <c r="AP121" i="12"/>
  <c r="AO121" i="12"/>
  <c r="AN121" i="12"/>
  <c r="AM121" i="12"/>
  <c r="AL121" i="12"/>
  <c r="AP120" i="12"/>
  <c r="AO120" i="12"/>
  <c r="AN120" i="12"/>
  <c r="AM120" i="12"/>
  <c r="AL120" i="12"/>
  <c r="AP119" i="12"/>
  <c r="AO119" i="12"/>
  <c r="AN119" i="12"/>
  <c r="AM119" i="12"/>
  <c r="AL119" i="12"/>
  <c r="AP118" i="12"/>
  <c r="AO118" i="12"/>
  <c r="AN118" i="12"/>
  <c r="AM118" i="12"/>
  <c r="AL118" i="12"/>
  <c r="AP117" i="12"/>
  <c r="AO117" i="12"/>
  <c r="AN117" i="12"/>
  <c r="AM117" i="12"/>
  <c r="AL117" i="12"/>
  <c r="AP116" i="12"/>
  <c r="AO116" i="12"/>
  <c r="AN116" i="12"/>
  <c r="AM116" i="12"/>
  <c r="AL116" i="12"/>
  <c r="AP115" i="12"/>
  <c r="AO115" i="12"/>
  <c r="AN115" i="12"/>
  <c r="AM115" i="12"/>
  <c r="AL115" i="12"/>
  <c r="AP114" i="12"/>
  <c r="AO114" i="12"/>
  <c r="AN114" i="12"/>
  <c r="AM114" i="12"/>
  <c r="AL114" i="12"/>
  <c r="AP113" i="12"/>
  <c r="AO113" i="12"/>
  <c r="AN113" i="12"/>
  <c r="AM113" i="12"/>
  <c r="AL113" i="12"/>
  <c r="AP112" i="12"/>
  <c r="AO112" i="12"/>
  <c r="AN112" i="12"/>
  <c r="AM112" i="12"/>
  <c r="AL112" i="12"/>
  <c r="AP111" i="12"/>
  <c r="AO111" i="12"/>
  <c r="AN111" i="12"/>
  <c r="AM111" i="12"/>
  <c r="AL111" i="12"/>
  <c r="AP110" i="12"/>
  <c r="AO110" i="12"/>
  <c r="AN110" i="12"/>
  <c r="AM110" i="12"/>
  <c r="AL110" i="12"/>
  <c r="AP109" i="12"/>
  <c r="AO109" i="12"/>
  <c r="AN109" i="12"/>
  <c r="AM109" i="12"/>
  <c r="AL109" i="12"/>
  <c r="AP108" i="12"/>
  <c r="AO108" i="12"/>
  <c r="AN108" i="12"/>
  <c r="AM108" i="12"/>
  <c r="AL108" i="12"/>
  <c r="AP107" i="12"/>
  <c r="AO107" i="12"/>
  <c r="AN107" i="12"/>
  <c r="AM107" i="12"/>
  <c r="AL107" i="12"/>
  <c r="AP106" i="12"/>
  <c r="AO106" i="12"/>
  <c r="AN106" i="12"/>
  <c r="AM106" i="12"/>
  <c r="AL106" i="12"/>
  <c r="AP105" i="12"/>
  <c r="AO105" i="12"/>
  <c r="AN105" i="12"/>
  <c r="AM105" i="12"/>
  <c r="AL105" i="12"/>
  <c r="AP104" i="12"/>
  <c r="AO104" i="12"/>
  <c r="AN104" i="12"/>
  <c r="AM104" i="12"/>
  <c r="AL104" i="12"/>
  <c r="AP103" i="12"/>
  <c r="AO103" i="12"/>
  <c r="AN103" i="12"/>
  <c r="AM103" i="12"/>
  <c r="AL103" i="12"/>
  <c r="AP102" i="12"/>
  <c r="AO102" i="12"/>
  <c r="AN102" i="12"/>
  <c r="AM102" i="12"/>
  <c r="AL102" i="12"/>
  <c r="AP101" i="12"/>
  <c r="AO101" i="12"/>
  <c r="AN101" i="12"/>
  <c r="AM101" i="12"/>
  <c r="AL101" i="12"/>
  <c r="AP100" i="12"/>
  <c r="AO100" i="12"/>
  <c r="AN100" i="12"/>
  <c r="AM100" i="12"/>
  <c r="AL100" i="12"/>
  <c r="AP99" i="12"/>
  <c r="AO99" i="12"/>
  <c r="AN99" i="12"/>
  <c r="AM99" i="12"/>
  <c r="AL99" i="12"/>
  <c r="AP98" i="12"/>
  <c r="AO98" i="12"/>
  <c r="AN98" i="12"/>
  <c r="AM98" i="12"/>
  <c r="AL98" i="12"/>
  <c r="AP97" i="12"/>
  <c r="AO97" i="12"/>
  <c r="AN97" i="12"/>
  <c r="AM97" i="12"/>
  <c r="AL97" i="12"/>
  <c r="AP96" i="12"/>
  <c r="AO96" i="12"/>
  <c r="AN96" i="12"/>
  <c r="AM96" i="12"/>
  <c r="AL96" i="12"/>
  <c r="AP95" i="12"/>
  <c r="AO95" i="12"/>
  <c r="AN95" i="12"/>
  <c r="AM95" i="12"/>
  <c r="AL95" i="12"/>
  <c r="AP94" i="12"/>
  <c r="AO94" i="12"/>
  <c r="AN94" i="12"/>
  <c r="AM94" i="12"/>
  <c r="AL94" i="12"/>
  <c r="AP93" i="12"/>
  <c r="AO93" i="12"/>
  <c r="AN93" i="12"/>
  <c r="AM93" i="12"/>
  <c r="AL93" i="12"/>
  <c r="AP92" i="12"/>
  <c r="AO92" i="12"/>
  <c r="AN92" i="12"/>
  <c r="AM92" i="12"/>
  <c r="AL92" i="12"/>
  <c r="AP91" i="12"/>
  <c r="AO91" i="12"/>
  <c r="AN91" i="12"/>
  <c r="AM91" i="12"/>
  <c r="AL91" i="12"/>
  <c r="AP90" i="12"/>
  <c r="AO90" i="12"/>
  <c r="AN90" i="12"/>
  <c r="AM90" i="12"/>
  <c r="AL90" i="12"/>
  <c r="AP89" i="12"/>
  <c r="AO89" i="12"/>
  <c r="AN89" i="12"/>
  <c r="AM89" i="12"/>
  <c r="AL89" i="12"/>
  <c r="AP88" i="12"/>
  <c r="AO88" i="12"/>
  <c r="AN88" i="12"/>
  <c r="AM88" i="12"/>
  <c r="AL88" i="12"/>
  <c r="AP87" i="12"/>
  <c r="AO87" i="12"/>
  <c r="AN87" i="12"/>
  <c r="AM87" i="12"/>
  <c r="AL87" i="12"/>
  <c r="AP86" i="12"/>
  <c r="AO86" i="12"/>
  <c r="AN86" i="12"/>
  <c r="AM86" i="12"/>
  <c r="AL86" i="12"/>
  <c r="AP85" i="12"/>
  <c r="AO85" i="12"/>
  <c r="AN85" i="12"/>
  <c r="AM85" i="12"/>
  <c r="AL85" i="12"/>
  <c r="AP84" i="12"/>
  <c r="AO84" i="12"/>
  <c r="AN84" i="12"/>
  <c r="AM84" i="12"/>
  <c r="AL84" i="12"/>
  <c r="AP83" i="12"/>
  <c r="AO83" i="12"/>
  <c r="AN83" i="12"/>
  <c r="AM83" i="12"/>
  <c r="AL83" i="12"/>
  <c r="AP82" i="12"/>
  <c r="AO82" i="12"/>
  <c r="AN82" i="12"/>
  <c r="AM82" i="12"/>
  <c r="AL82" i="12"/>
  <c r="AP81" i="12"/>
  <c r="AO81" i="12"/>
  <c r="AN81" i="12"/>
  <c r="AM81" i="12"/>
  <c r="AL81" i="12"/>
  <c r="AP80" i="12"/>
  <c r="AO80" i="12"/>
  <c r="AN80" i="12"/>
  <c r="AM80" i="12"/>
  <c r="AL80" i="12"/>
  <c r="AP79" i="12"/>
  <c r="AO79" i="12"/>
  <c r="AN79" i="12"/>
  <c r="AM79" i="12"/>
  <c r="AL79" i="12"/>
  <c r="AP78" i="12"/>
  <c r="AO78" i="12"/>
  <c r="AN78" i="12"/>
  <c r="AM78" i="12"/>
  <c r="AL78" i="12"/>
  <c r="AP77" i="12"/>
  <c r="AO77" i="12"/>
  <c r="AN77" i="12"/>
  <c r="AM77" i="12"/>
  <c r="AL77" i="12"/>
  <c r="AP76" i="12"/>
  <c r="AO76" i="12"/>
  <c r="AN76" i="12"/>
  <c r="AM76" i="12"/>
  <c r="AL76" i="12"/>
  <c r="AP75" i="12"/>
  <c r="AO75" i="12"/>
  <c r="AN75" i="12"/>
  <c r="AM75" i="12"/>
  <c r="AL75" i="12"/>
  <c r="AP74" i="12"/>
  <c r="AO74" i="12"/>
  <c r="AN74" i="12"/>
  <c r="AM74" i="12"/>
  <c r="AL74" i="12"/>
  <c r="AP73" i="12"/>
  <c r="AO73" i="12"/>
  <c r="AN73" i="12"/>
  <c r="AM73" i="12"/>
  <c r="AL73" i="12"/>
  <c r="AP72" i="12"/>
  <c r="AO72" i="12"/>
  <c r="AN72" i="12"/>
  <c r="AM72" i="12"/>
  <c r="AL72" i="12"/>
  <c r="AP71" i="12"/>
  <c r="AO71" i="12"/>
  <c r="AN71" i="12"/>
  <c r="AM71" i="12"/>
  <c r="AL71" i="12"/>
  <c r="AP70" i="12"/>
  <c r="AO70" i="12"/>
  <c r="AN70" i="12"/>
  <c r="AM70" i="12"/>
  <c r="AL70" i="12"/>
  <c r="AP69" i="12"/>
  <c r="AO69" i="12"/>
  <c r="AN69" i="12"/>
  <c r="AM69" i="12"/>
  <c r="AL69" i="12"/>
  <c r="AP68" i="12"/>
  <c r="AO68" i="12"/>
  <c r="AN68" i="12"/>
  <c r="AM68" i="12"/>
  <c r="AL68" i="12"/>
  <c r="AP67" i="12"/>
  <c r="AO67" i="12"/>
  <c r="AN67" i="12"/>
  <c r="AM67" i="12"/>
  <c r="AL67" i="12"/>
  <c r="AP66" i="12"/>
  <c r="AO66" i="12"/>
  <c r="AN66" i="12"/>
  <c r="AM66" i="12"/>
  <c r="AL66" i="12"/>
  <c r="AP65" i="12"/>
  <c r="AO65" i="12"/>
  <c r="AN65" i="12"/>
  <c r="AM65" i="12"/>
  <c r="AL65" i="12"/>
  <c r="AP64" i="12"/>
  <c r="AO64" i="12"/>
  <c r="AN64" i="12"/>
  <c r="AM64" i="12"/>
  <c r="AL64" i="12"/>
  <c r="AP63" i="12"/>
  <c r="AO63" i="12"/>
  <c r="AN63" i="12"/>
  <c r="AM63" i="12"/>
  <c r="AL63" i="12"/>
  <c r="AP62" i="12"/>
  <c r="AO62" i="12"/>
  <c r="AN62" i="12"/>
  <c r="AM62" i="12"/>
  <c r="AL62" i="12"/>
  <c r="AP61" i="12"/>
  <c r="AO61" i="12"/>
  <c r="AN61" i="12"/>
  <c r="AM61" i="12"/>
  <c r="AL61" i="12"/>
  <c r="AP60" i="12"/>
  <c r="AO60" i="12"/>
  <c r="AN60" i="12"/>
  <c r="AM60" i="12"/>
  <c r="AL60" i="12"/>
  <c r="AP59" i="12"/>
  <c r="AO59" i="12"/>
  <c r="AN59" i="12"/>
  <c r="AM59" i="12"/>
  <c r="AL59" i="12"/>
  <c r="AP58" i="12"/>
  <c r="AO58" i="12"/>
  <c r="AN58" i="12"/>
  <c r="AM58" i="12"/>
  <c r="AL58" i="12"/>
  <c r="AP57" i="12"/>
  <c r="AO57" i="12"/>
  <c r="AN57" i="12"/>
  <c r="AM57" i="12"/>
  <c r="AL57" i="12"/>
  <c r="AP56" i="12"/>
  <c r="AO56" i="12"/>
  <c r="AN56" i="12"/>
  <c r="AM56" i="12"/>
  <c r="AL56" i="12"/>
  <c r="AP55" i="12"/>
  <c r="AO55" i="12"/>
  <c r="AN55" i="12"/>
  <c r="AM55" i="12"/>
  <c r="AL55" i="12"/>
  <c r="AP54" i="12"/>
  <c r="AO54" i="12"/>
  <c r="AN54" i="12"/>
  <c r="AM54" i="12"/>
  <c r="AL54" i="12"/>
  <c r="AP53" i="12"/>
  <c r="AO53" i="12"/>
  <c r="AN53" i="12"/>
  <c r="AM53" i="12"/>
  <c r="AL53" i="12"/>
  <c r="AP52" i="12"/>
  <c r="AO52" i="12"/>
  <c r="AN52" i="12"/>
  <c r="AM52" i="12"/>
  <c r="AL52" i="12"/>
  <c r="AP51" i="12"/>
  <c r="AO51" i="12"/>
  <c r="AN51" i="12"/>
  <c r="AM51" i="12"/>
  <c r="AL51" i="12"/>
  <c r="AP50" i="12"/>
  <c r="AO50" i="12"/>
  <c r="AN50" i="12"/>
  <c r="AM50" i="12"/>
  <c r="AL50" i="12"/>
  <c r="AP49" i="12"/>
  <c r="AO49" i="12"/>
  <c r="AN49" i="12"/>
  <c r="AM49" i="12"/>
  <c r="AL49" i="12"/>
  <c r="AP48" i="12"/>
  <c r="AO48" i="12"/>
  <c r="AN48" i="12"/>
  <c r="AM48" i="12"/>
  <c r="AL48" i="12"/>
  <c r="AP47" i="12"/>
  <c r="AO47" i="12"/>
  <c r="AN47" i="12"/>
  <c r="AM47" i="12"/>
  <c r="AL47" i="12"/>
  <c r="AP46" i="12"/>
  <c r="AO46" i="12"/>
  <c r="AN46" i="12"/>
  <c r="AM46" i="12"/>
  <c r="AL46" i="12"/>
  <c r="AP45" i="12"/>
  <c r="AO45" i="12"/>
  <c r="AN45" i="12"/>
  <c r="AM45" i="12"/>
  <c r="AL45" i="12"/>
  <c r="AP44" i="12"/>
  <c r="AO44" i="12"/>
  <c r="AN44" i="12"/>
  <c r="AM44" i="12"/>
  <c r="AL44" i="12"/>
  <c r="AP43" i="12"/>
  <c r="AO43" i="12"/>
  <c r="AN43" i="12"/>
  <c r="AM43" i="12"/>
  <c r="AL43" i="12"/>
  <c r="AP42" i="12"/>
  <c r="AO42" i="12"/>
  <c r="AN42" i="12"/>
  <c r="AM42" i="12"/>
  <c r="AL42" i="12"/>
  <c r="AP41" i="12"/>
  <c r="AO41" i="12"/>
  <c r="AN41" i="12"/>
  <c r="AM41" i="12"/>
  <c r="AL41" i="12"/>
  <c r="AP40" i="12"/>
  <c r="AO40" i="12"/>
  <c r="AN40" i="12"/>
  <c r="AM40" i="12"/>
  <c r="AL40" i="12"/>
  <c r="AP39" i="12"/>
  <c r="AO39" i="12"/>
  <c r="AN39" i="12"/>
  <c r="AM39" i="12"/>
  <c r="AL39" i="12"/>
  <c r="AP38" i="12"/>
  <c r="AO38" i="12"/>
  <c r="AN38" i="12"/>
  <c r="AM38" i="12"/>
  <c r="AL38" i="12"/>
  <c r="AP37" i="12"/>
  <c r="AO37" i="12"/>
  <c r="AN37" i="12"/>
  <c r="AM37" i="12"/>
  <c r="AL37" i="12"/>
  <c r="AP36" i="12"/>
  <c r="AO36" i="12"/>
  <c r="AN36" i="12"/>
  <c r="AM36" i="12"/>
  <c r="AL36" i="12"/>
  <c r="AP35" i="12"/>
  <c r="AO35" i="12"/>
  <c r="AN35" i="12"/>
  <c r="AM35" i="12"/>
  <c r="AL35" i="12"/>
  <c r="AP34" i="12"/>
  <c r="AO34" i="12"/>
  <c r="AN34" i="12"/>
  <c r="AM34" i="12"/>
  <c r="AL34" i="12"/>
  <c r="AP33" i="12"/>
  <c r="AO33" i="12"/>
  <c r="AN33" i="12"/>
  <c r="AM33" i="12"/>
  <c r="AL33" i="12"/>
  <c r="AP32" i="12"/>
  <c r="AO32" i="12"/>
  <c r="AN32" i="12"/>
  <c r="AM32" i="12"/>
  <c r="AL32" i="12"/>
  <c r="AP31" i="12"/>
  <c r="AO31" i="12"/>
  <c r="AN31" i="12"/>
  <c r="AM31" i="12"/>
  <c r="AL31" i="12"/>
  <c r="AP30" i="12"/>
  <c r="AO30" i="12"/>
  <c r="AN30" i="12"/>
  <c r="AM30" i="12"/>
  <c r="AL30" i="12"/>
  <c r="AP29" i="12"/>
  <c r="AO29" i="12"/>
  <c r="AN29" i="12"/>
  <c r="AM29" i="12"/>
  <c r="AL29" i="12"/>
  <c r="AP28" i="12"/>
  <c r="AO28" i="12"/>
  <c r="AN28" i="12"/>
  <c r="AM28" i="12"/>
  <c r="AL28" i="12"/>
  <c r="AP27" i="12"/>
  <c r="AO27" i="12"/>
  <c r="AN27" i="12"/>
  <c r="AM27" i="12"/>
  <c r="AL27" i="12"/>
  <c r="AP26" i="12"/>
  <c r="AO26" i="12"/>
  <c r="AN26" i="12"/>
  <c r="AM26" i="12"/>
  <c r="AL26" i="12"/>
  <c r="AP25" i="12"/>
  <c r="AO25" i="12"/>
  <c r="AN25" i="12"/>
  <c r="AM25" i="12"/>
  <c r="AL25" i="12"/>
  <c r="AP24" i="12"/>
  <c r="AO24" i="12"/>
  <c r="AN24" i="12"/>
  <c r="AM24" i="12"/>
  <c r="AL24" i="12"/>
  <c r="AP23" i="12"/>
  <c r="AO23" i="12"/>
  <c r="AN23" i="12"/>
  <c r="AM23" i="12"/>
  <c r="AL23" i="12"/>
  <c r="AP22" i="12"/>
  <c r="AO22" i="12"/>
  <c r="AN22" i="12"/>
  <c r="AM22" i="12"/>
  <c r="AL22" i="12"/>
  <c r="AP21" i="12"/>
  <c r="AO21" i="12"/>
  <c r="AN21" i="12"/>
  <c r="AM21" i="12"/>
  <c r="AL21" i="12"/>
  <c r="AP20" i="12"/>
  <c r="AO20" i="12"/>
  <c r="AN20" i="12"/>
  <c r="AM20" i="12"/>
  <c r="AL20" i="12"/>
  <c r="AP19" i="12"/>
  <c r="AO19" i="12"/>
  <c r="AN19" i="12"/>
  <c r="AM19" i="12"/>
  <c r="AL19" i="12"/>
  <c r="AF20" i="12"/>
  <c r="AG20" i="12"/>
  <c r="AH20" i="12"/>
  <c r="AI20" i="12"/>
  <c r="AJ20" i="12"/>
  <c r="AF21" i="12"/>
  <c r="AG21" i="12"/>
  <c r="AH21" i="12"/>
  <c r="AI21" i="12"/>
  <c r="AJ21" i="12"/>
  <c r="AF22" i="12"/>
  <c r="AG22" i="12"/>
  <c r="AH22" i="12"/>
  <c r="AI22" i="12"/>
  <c r="AJ22" i="12"/>
  <c r="AF23" i="12"/>
  <c r="AG23" i="12"/>
  <c r="AH23" i="12"/>
  <c r="AI23" i="12"/>
  <c r="AJ23" i="12"/>
  <c r="AF24" i="12"/>
  <c r="AG24" i="12"/>
  <c r="AH24" i="12"/>
  <c r="AI24" i="12"/>
  <c r="AJ24" i="12"/>
  <c r="AF25" i="12"/>
  <c r="AG25" i="12"/>
  <c r="AH25" i="12"/>
  <c r="AI25" i="12"/>
  <c r="AJ25" i="12"/>
  <c r="AF26" i="12"/>
  <c r="AG26" i="12"/>
  <c r="AH26" i="12"/>
  <c r="AI26" i="12"/>
  <c r="AJ26" i="12"/>
  <c r="AF27" i="12"/>
  <c r="AG27" i="12"/>
  <c r="AH27" i="12"/>
  <c r="AI27" i="12"/>
  <c r="AJ27" i="12"/>
  <c r="AF28" i="12"/>
  <c r="AG28" i="12"/>
  <c r="AH28" i="12"/>
  <c r="AI28" i="12"/>
  <c r="AJ28" i="12"/>
  <c r="AF29" i="12"/>
  <c r="AG29" i="12"/>
  <c r="AH29" i="12"/>
  <c r="AI29" i="12"/>
  <c r="AJ29" i="12"/>
  <c r="AF30" i="12"/>
  <c r="AG30" i="12"/>
  <c r="AH30" i="12"/>
  <c r="AI30" i="12"/>
  <c r="AJ30" i="12"/>
  <c r="AF31" i="12"/>
  <c r="AG31" i="12"/>
  <c r="AH31" i="12"/>
  <c r="AI31" i="12"/>
  <c r="AJ31" i="12"/>
  <c r="AF32" i="12"/>
  <c r="AG32" i="12"/>
  <c r="AH32" i="12"/>
  <c r="AI32" i="12"/>
  <c r="AJ32" i="12"/>
  <c r="AF33" i="12"/>
  <c r="AG33" i="12"/>
  <c r="AH33" i="12"/>
  <c r="AI33" i="12"/>
  <c r="AJ33" i="12"/>
  <c r="AF34" i="12"/>
  <c r="AG34" i="12"/>
  <c r="AH34" i="12"/>
  <c r="AI34" i="12"/>
  <c r="AJ34" i="12"/>
  <c r="AF35" i="12"/>
  <c r="AG35" i="12"/>
  <c r="AH35" i="12"/>
  <c r="AI35" i="12"/>
  <c r="AJ35" i="12"/>
  <c r="AF36" i="12"/>
  <c r="AG36" i="12"/>
  <c r="AH36" i="12"/>
  <c r="AI36" i="12"/>
  <c r="AJ36" i="12"/>
  <c r="AF37" i="12"/>
  <c r="AG37" i="12"/>
  <c r="AH37" i="12"/>
  <c r="AI37" i="12"/>
  <c r="AJ37" i="12"/>
  <c r="AF38" i="12"/>
  <c r="AG38" i="12"/>
  <c r="AH38" i="12"/>
  <c r="AI38" i="12"/>
  <c r="AJ38" i="12"/>
  <c r="AF39" i="12"/>
  <c r="AG39" i="12"/>
  <c r="AH39" i="12"/>
  <c r="AI39" i="12"/>
  <c r="AJ39" i="12"/>
  <c r="AF40" i="12"/>
  <c r="AG40" i="12"/>
  <c r="AH40" i="12"/>
  <c r="AI40" i="12"/>
  <c r="AJ40" i="12"/>
  <c r="AF41" i="12"/>
  <c r="AG41" i="12"/>
  <c r="AH41" i="12"/>
  <c r="AI41" i="12"/>
  <c r="AJ41" i="12"/>
  <c r="AF42" i="12"/>
  <c r="AG42" i="12"/>
  <c r="AH42" i="12"/>
  <c r="AI42" i="12"/>
  <c r="AJ42" i="12"/>
  <c r="AF43" i="12"/>
  <c r="AG43" i="12"/>
  <c r="AH43" i="12"/>
  <c r="AI43" i="12"/>
  <c r="AJ43" i="12"/>
  <c r="AF44" i="12"/>
  <c r="AG44" i="12"/>
  <c r="AH44" i="12"/>
  <c r="AI44" i="12"/>
  <c r="AJ44" i="12"/>
  <c r="AF45" i="12"/>
  <c r="AG45" i="12"/>
  <c r="AH45" i="12"/>
  <c r="AI45" i="12"/>
  <c r="AJ45" i="12"/>
  <c r="AF46" i="12"/>
  <c r="AG46" i="12"/>
  <c r="AH46" i="12"/>
  <c r="AI46" i="12"/>
  <c r="AJ46" i="12"/>
  <c r="AF47" i="12"/>
  <c r="AG47" i="12"/>
  <c r="AH47" i="12"/>
  <c r="AI47" i="12"/>
  <c r="AJ47" i="12"/>
  <c r="AF48" i="12"/>
  <c r="AG48" i="12"/>
  <c r="AH48" i="12"/>
  <c r="AI48" i="12"/>
  <c r="AJ48" i="12"/>
  <c r="AF49" i="12"/>
  <c r="AG49" i="12"/>
  <c r="AH49" i="12"/>
  <c r="AI49" i="12"/>
  <c r="AJ49" i="12"/>
  <c r="AF50" i="12"/>
  <c r="AG50" i="12"/>
  <c r="AH50" i="12"/>
  <c r="AI50" i="12"/>
  <c r="AJ50" i="12"/>
  <c r="AF51" i="12"/>
  <c r="AG51" i="12"/>
  <c r="AH51" i="12"/>
  <c r="AI51" i="12"/>
  <c r="AJ51" i="12"/>
  <c r="AF52" i="12"/>
  <c r="AG52" i="12"/>
  <c r="AH52" i="12"/>
  <c r="AI52" i="12"/>
  <c r="AJ52" i="12"/>
  <c r="AF53" i="12"/>
  <c r="AG53" i="12"/>
  <c r="AH53" i="12"/>
  <c r="AI53" i="12"/>
  <c r="AJ53" i="12"/>
  <c r="AF54" i="12"/>
  <c r="AG54" i="12"/>
  <c r="AH54" i="12"/>
  <c r="AI54" i="12"/>
  <c r="AJ54" i="12"/>
  <c r="AF55" i="12"/>
  <c r="AG55" i="12"/>
  <c r="AH55" i="12"/>
  <c r="AI55" i="12"/>
  <c r="AJ55" i="12"/>
  <c r="AF56" i="12"/>
  <c r="AG56" i="12"/>
  <c r="AH56" i="12"/>
  <c r="AI56" i="12"/>
  <c r="AJ56" i="12"/>
  <c r="AF57" i="12"/>
  <c r="AG57" i="12"/>
  <c r="AH57" i="12"/>
  <c r="AI57" i="12"/>
  <c r="AJ57" i="12"/>
  <c r="AF58" i="12"/>
  <c r="AG58" i="12"/>
  <c r="AH58" i="12"/>
  <c r="AI58" i="12"/>
  <c r="AJ58" i="12"/>
  <c r="AF59" i="12"/>
  <c r="AG59" i="12"/>
  <c r="AH59" i="12"/>
  <c r="AI59" i="12"/>
  <c r="AJ59" i="12"/>
  <c r="AF60" i="12"/>
  <c r="AG60" i="12"/>
  <c r="AH60" i="12"/>
  <c r="AI60" i="12"/>
  <c r="AJ60" i="12"/>
  <c r="AF61" i="12"/>
  <c r="AG61" i="12"/>
  <c r="AH61" i="12"/>
  <c r="AI61" i="12"/>
  <c r="AJ61" i="12"/>
  <c r="AF62" i="12"/>
  <c r="AG62" i="12"/>
  <c r="AH62" i="12"/>
  <c r="AI62" i="12"/>
  <c r="AJ62" i="12"/>
  <c r="AF63" i="12"/>
  <c r="AG63" i="12"/>
  <c r="AH63" i="12"/>
  <c r="AI63" i="12"/>
  <c r="AJ63" i="12"/>
  <c r="AF64" i="12"/>
  <c r="AG64" i="12"/>
  <c r="AH64" i="12"/>
  <c r="AI64" i="12"/>
  <c r="AJ64" i="12"/>
  <c r="AF65" i="12"/>
  <c r="AG65" i="12"/>
  <c r="AH65" i="12"/>
  <c r="AI65" i="12"/>
  <c r="AJ65" i="12"/>
  <c r="AF66" i="12"/>
  <c r="AG66" i="12"/>
  <c r="AH66" i="12"/>
  <c r="AI66" i="12"/>
  <c r="AJ66" i="12"/>
  <c r="AF67" i="12"/>
  <c r="AG67" i="12"/>
  <c r="AH67" i="12"/>
  <c r="AI67" i="12"/>
  <c r="AJ67" i="12"/>
  <c r="AF68" i="12"/>
  <c r="AG68" i="12"/>
  <c r="AH68" i="12"/>
  <c r="AI68" i="12"/>
  <c r="AJ68" i="12"/>
  <c r="AF69" i="12"/>
  <c r="AG69" i="12"/>
  <c r="AH69" i="12"/>
  <c r="AI69" i="12"/>
  <c r="AJ69" i="12"/>
  <c r="AF70" i="12"/>
  <c r="AG70" i="12"/>
  <c r="AH70" i="12"/>
  <c r="AI70" i="12"/>
  <c r="AJ70" i="12"/>
  <c r="AF71" i="12"/>
  <c r="AG71" i="12"/>
  <c r="AH71" i="12"/>
  <c r="AI71" i="12"/>
  <c r="AJ71" i="12"/>
  <c r="AF72" i="12"/>
  <c r="AG72" i="12"/>
  <c r="AH72" i="12"/>
  <c r="AI72" i="12"/>
  <c r="AJ72" i="12"/>
  <c r="AF73" i="12"/>
  <c r="AG73" i="12"/>
  <c r="AH73" i="12"/>
  <c r="AI73" i="12"/>
  <c r="AJ73" i="12"/>
  <c r="AF74" i="12"/>
  <c r="AG74" i="12"/>
  <c r="AH74" i="12"/>
  <c r="AI74" i="12"/>
  <c r="AJ74" i="12"/>
  <c r="AF75" i="12"/>
  <c r="AG75" i="12"/>
  <c r="AH75" i="12"/>
  <c r="AI75" i="12"/>
  <c r="AJ75" i="12"/>
  <c r="AF76" i="12"/>
  <c r="AG76" i="12"/>
  <c r="AH76" i="12"/>
  <c r="AI76" i="12"/>
  <c r="AJ76" i="12"/>
  <c r="AF77" i="12"/>
  <c r="AG77" i="12"/>
  <c r="AH77" i="12"/>
  <c r="AI77" i="12"/>
  <c r="AJ77" i="12"/>
  <c r="AF78" i="12"/>
  <c r="AG78" i="12"/>
  <c r="AH78" i="12"/>
  <c r="AI78" i="12"/>
  <c r="AJ78" i="12"/>
  <c r="AF79" i="12"/>
  <c r="AG79" i="12"/>
  <c r="AH79" i="12"/>
  <c r="AI79" i="12"/>
  <c r="AJ79" i="12"/>
  <c r="AF80" i="12"/>
  <c r="AG80" i="12"/>
  <c r="AH80" i="12"/>
  <c r="AI80" i="12"/>
  <c r="AJ80" i="12"/>
  <c r="AF81" i="12"/>
  <c r="AG81" i="12"/>
  <c r="AH81" i="12"/>
  <c r="AI81" i="12"/>
  <c r="AJ81" i="12"/>
  <c r="AF82" i="12"/>
  <c r="AG82" i="12"/>
  <c r="AH82" i="12"/>
  <c r="AI82" i="12"/>
  <c r="AJ82" i="12"/>
  <c r="AF83" i="12"/>
  <c r="AG83" i="12"/>
  <c r="AH83" i="12"/>
  <c r="AI83" i="12"/>
  <c r="AJ83" i="12"/>
  <c r="AF84" i="12"/>
  <c r="AG84" i="12"/>
  <c r="AH84" i="12"/>
  <c r="AI84" i="12"/>
  <c r="AJ84" i="12"/>
  <c r="AF85" i="12"/>
  <c r="AG85" i="12"/>
  <c r="AH85" i="12"/>
  <c r="AI85" i="12"/>
  <c r="AJ85" i="12"/>
  <c r="AF86" i="12"/>
  <c r="AG86" i="12"/>
  <c r="AH86" i="12"/>
  <c r="AI86" i="12"/>
  <c r="AJ86" i="12"/>
  <c r="AF87" i="12"/>
  <c r="AG87" i="12"/>
  <c r="AH87" i="12"/>
  <c r="AI87" i="12"/>
  <c r="AJ87" i="12"/>
  <c r="AF88" i="12"/>
  <c r="AG88" i="12"/>
  <c r="AH88" i="12"/>
  <c r="AI88" i="12"/>
  <c r="AJ88" i="12"/>
  <c r="AF89" i="12"/>
  <c r="AG89" i="12"/>
  <c r="AH89" i="12"/>
  <c r="AI89" i="12"/>
  <c r="AJ89" i="12"/>
  <c r="AF90" i="12"/>
  <c r="AG90" i="12"/>
  <c r="AH90" i="12"/>
  <c r="AI90" i="12"/>
  <c r="AJ90" i="12"/>
  <c r="AF91" i="12"/>
  <c r="AG91" i="12"/>
  <c r="AH91" i="12"/>
  <c r="AI91" i="12"/>
  <c r="AJ91" i="12"/>
  <c r="AF92" i="12"/>
  <c r="AG92" i="12"/>
  <c r="AH92" i="12"/>
  <c r="AI92" i="12"/>
  <c r="AJ92" i="12"/>
  <c r="AF93" i="12"/>
  <c r="AG93" i="12"/>
  <c r="AH93" i="12"/>
  <c r="AI93" i="12"/>
  <c r="AJ93" i="12"/>
  <c r="AF94" i="12"/>
  <c r="AG94" i="12"/>
  <c r="AH94" i="12"/>
  <c r="AI94" i="12"/>
  <c r="AJ94" i="12"/>
  <c r="AF95" i="12"/>
  <c r="AG95" i="12"/>
  <c r="AH95" i="12"/>
  <c r="AI95" i="12"/>
  <c r="AJ95" i="12"/>
  <c r="AF96" i="12"/>
  <c r="AG96" i="12"/>
  <c r="AH96" i="12"/>
  <c r="AI96" i="12"/>
  <c r="AJ96" i="12"/>
  <c r="AF97" i="12"/>
  <c r="AG97" i="12"/>
  <c r="AH97" i="12"/>
  <c r="AI97" i="12"/>
  <c r="AJ97" i="12"/>
  <c r="AF98" i="12"/>
  <c r="AG98" i="12"/>
  <c r="AH98" i="12"/>
  <c r="AI98" i="12"/>
  <c r="AJ98" i="12"/>
  <c r="AF99" i="12"/>
  <c r="AG99" i="12"/>
  <c r="AH99" i="12"/>
  <c r="AI99" i="12"/>
  <c r="AJ99" i="12"/>
  <c r="AF100" i="12"/>
  <c r="AG100" i="12"/>
  <c r="AH100" i="12"/>
  <c r="AI100" i="12"/>
  <c r="AJ100" i="12"/>
  <c r="AF101" i="12"/>
  <c r="AG101" i="12"/>
  <c r="AH101" i="12"/>
  <c r="AI101" i="12"/>
  <c r="AJ101" i="12"/>
  <c r="AF102" i="12"/>
  <c r="AG102" i="12"/>
  <c r="AH102" i="12"/>
  <c r="AI102" i="12"/>
  <c r="AJ102" i="12"/>
  <c r="AF103" i="12"/>
  <c r="AG103" i="12"/>
  <c r="AH103" i="12"/>
  <c r="AI103" i="12"/>
  <c r="AJ103" i="12"/>
  <c r="AF104" i="12"/>
  <c r="AG104" i="12"/>
  <c r="AH104" i="12"/>
  <c r="AI104" i="12"/>
  <c r="AJ104" i="12"/>
  <c r="AF105" i="12"/>
  <c r="AG105" i="12"/>
  <c r="AH105" i="12"/>
  <c r="AI105" i="12"/>
  <c r="AJ105" i="12"/>
  <c r="AF106" i="12"/>
  <c r="AG106" i="12"/>
  <c r="AH106" i="12"/>
  <c r="AI106" i="12"/>
  <c r="AJ106" i="12"/>
  <c r="AF107" i="12"/>
  <c r="AG107" i="12"/>
  <c r="AH107" i="12"/>
  <c r="AI107" i="12"/>
  <c r="AJ107" i="12"/>
  <c r="AF108" i="12"/>
  <c r="AG108" i="12"/>
  <c r="AH108" i="12"/>
  <c r="AI108" i="12"/>
  <c r="AJ108" i="12"/>
  <c r="AF109" i="12"/>
  <c r="AG109" i="12"/>
  <c r="AH109" i="12"/>
  <c r="AI109" i="12"/>
  <c r="AJ109" i="12"/>
  <c r="AF110" i="12"/>
  <c r="AG110" i="12"/>
  <c r="AH110" i="12"/>
  <c r="AI110" i="12"/>
  <c r="AJ110" i="12"/>
  <c r="AF111" i="12"/>
  <c r="AG111" i="12"/>
  <c r="AH111" i="12"/>
  <c r="AI111" i="12"/>
  <c r="AJ111" i="12"/>
  <c r="AF112" i="12"/>
  <c r="AG112" i="12"/>
  <c r="AH112" i="12"/>
  <c r="AI112" i="12"/>
  <c r="AJ112" i="12"/>
  <c r="AF113" i="12"/>
  <c r="AG113" i="12"/>
  <c r="AH113" i="12"/>
  <c r="AI113" i="12"/>
  <c r="AJ113" i="12"/>
  <c r="AF114" i="12"/>
  <c r="AG114" i="12"/>
  <c r="AH114" i="12"/>
  <c r="AI114" i="12"/>
  <c r="AJ114" i="12"/>
  <c r="AF115" i="12"/>
  <c r="AG115" i="12"/>
  <c r="AH115" i="12"/>
  <c r="AI115" i="12"/>
  <c r="AJ115" i="12"/>
  <c r="AF116" i="12"/>
  <c r="AG116" i="12"/>
  <c r="AH116" i="12"/>
  <c r="AI116" i="12"/>
  <c r="AJ116" i="12"/>
  <c r="AF117" i="12"/>
  <c r="AG117" i="12"/>
  <c r="AH117" i="12"/>
  <c r="AI117" i="12"/>
  <c r="AJ117" i="12"/>
  <c r="AF118" i="12"/>
  <c r="AG118" i="12"/>
  <c r="AH118" i="12"/>
  <c r="AI118" i="12"/>
  <c r="AJ118" i="12"/>
  <c r="AF119" i="12"/>
  <c r="AG119" i="12"/>
  <c r="AH119" i="12"/>
  <c r="AI119" i="12"/>
  <c r="AJ119" i="12"/>
  <c r="AF120" i="12"/>
  <c r="AG120" i="12"/>
  <c r="AH120" i="12"/>
  <c r="AI120" i="12"/>
  <c r="AJ120" i="12"/>
  <c r="AF121" i="12"/>
  <c r="AG121" i="12"/>
  <c r="AH121" i="12"/>
  <c r="AI121" i="12"/>
  <c r="AJ121" i="12"/>
  <c r="AF122" i="12"/>
  <c r="AG122" i="12"/>
  <c r="AH122" i="12"/>
  <c r="AI122" i="12"/>
  <c r="AJ122" i="12"/>
  <c r="AF123" i="12"/>
  <c r="AG123" i="12"/>
  <c r="AH123" i="12"/>
  <c r="AI123" i="12"/>
  <c r="AJ123" i="12"/>
  <c r="AF124" i="12"/>
  <c r="AG124" i="12"/>
  <c r="AH124" i="12"/>
  <c r="AI124" i="12"/>
  <c r="AJ124" i="12"/>
  <c r="AF125" i="12"/>
  <c r="AG125" i="12"/>
  <c r="AH125" i="12"/>
  <c r="AI125" i="12"/>
  <c r="AJ125" i="12"/>
  <c r="I128" i="12"/>
  <c r="I127" i="12"/>
  <c r="I126" i="12"/>
  <c r="I125" i="12"/>
  <c r="I124" i="12"/>
  <c r="I123" i="12"/>
  <c r="I122" i="12"/>
  <c r="I121" i="12"/>
  <c r="I120" i="12"/>
  <c r="I119" i="12"/>
  <c r="I118" i="12"/>
  <c r="I117" i="12"/>
  <c r="I116" i="12"/>
  <c r="I115" i="12"/>
  <c r="I114" i="12"/>
  <c r="I113" i="12"/>
  <c r="I112" i="12"/>
  <c r="I111" i="12"/>
  <c r="I110" i="12"/>
  <c r="I109" i="12"/>
  <c r="I108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80" i="12"/>
  <c r="I79" i="12"/>
  <c r="I78" i="12"/>
  <c r="I77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9" i="12"/>
  <c r="I58" i="12"/>
  <c r="I57" i="12"/>
  <c r="I56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H14" i="12"/>
  <c r="H13" i="12"/>
  <c r="H12" i="12"/>
  <c r="H11" i="12"/>
  <c r="H10" i="12"/>
  <c r="H9" i="12"/>
  <c r="J130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30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30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30" i="12"/>
  <c r="I130" i="12"/>
  <c r="X125" i="12"/>
  <c r="X124" i="12"/>
  <c r="X123" i="12"/>
  <c r="X122" i="12"/>
  <c r="X121" i="12"/>
  <c r="X120" i="12"/>
  <c r="X119" i="12"/>
  <c r="X118" i="12"/>
  <c r="X117" i="12"/>
  <c r="X116" i="12"/>
  <c r="X115" i="12"/>
  <c r="X114" i="12"/>
  <c r="X113" i="12"/>
  <c r="X112" i="12"/>
  <c r="X111" i="12"/>
  <c r="X110" i="12"/>
  <c r="X109" i="12"/>
  <c r="X108" i="12"/>
  <c r="X107" i="12"/>
  <c r="X106" i="12"/>
  <c r="X105" i="12"/>
  <c r="X104" i="12"/>
  <c r="X103" i="12"/>
  <c r="X102" i="12"/>
  <c r="X101" i="12"/>
  <c r="X100" i="12"/>
  <c r="X99" i="12"/>
  <c r="X98" i="12"/>
  <c r="X97" i="12"/>
  <c r="X96" i="12"/>
  <c r="X95" i="12"/>
  <c r="X94" i="12"/>
  <c r="X93" i="12"/>
  <c r="X92" i="12"/>
  <c r="X91" i="12"/>
  <c r="X90" i="12"/>
  <c r="X89" i="12"/>
  <c r="X88" i="12"/>
  <c r="X87" i="12"/>
  <c r="X86" i="12"/>
  <c r="X85" i="12"/>
  <c r="X84" i="12"/>
  <c r="X83" i="12"/>
  <c r="X82" i="12"/>
  <c r="X81" i="12"/>
  <c r="X80" i="12"/>
  <c r="X79" i="12"/>
  <c r="X78" i="12"/>
  <c r="X77" i="12"/>
  <c r="X76" i="12"/>
  <c r="X75" i="12"/>
  <c r="X74" i="12"/>
  <c r="X73" i="12"/>
  <c r="X72" i="12"/>
  <c r="X71" i="12"/>
  <c r="X70" i="12"/>
  <c r="X69" i="12"/>
  <c r="X68" i="12"/>
  <c r="X67" i="12"/>
  <c r="X66" i="12"/>
  <c r="X65" i="12"/>
  <c r="X64" i="12"/>
  <c r="X63" i="12"/>
  <c r="X62" i="12"/>
  <c r="X61" i="12"/>
  <c r="X60" i="12"/>
  <c r="X59" i="12"/>
  <c r="X58" i="12"/>
  <c r="X57" i="12"/>
  <c r="X56" i="12"/>
  <c r="X55" i="12"/>
  <c r="X54" i="12"/>
  <c r="X53" i="12"/>
  <c r="X52" i="12"/>
  <c r="X51" i="12"/>
  <c r="X50" i="12"/>
  <c r="X49" i="12"/>
  <c r="X48" i="12"/>
  <c r="X47" i="12"/>
  <c r="X46" i="12"/>
  <c r="X45" i="12"/>
  <c r="X44" i="12"/>
  <c r="X43" i="12"/>
  <c r="X42" i="12"/>
  <c r="X41" i="12"/>
  <c r="X40" i="12"/>
  <c r="X39" i="12"/>
  <c r="X38" i="12"/>
  <c r="X37" i="12"/>
  <c r="X36" i="12"/>
  <c r="X35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W125" i="12"/>
  <c r="W124" i="12"/>
  <c r="W123" i="12"/>
  <c r="W122" i="12"/>
  <c r="W121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6" i="12"/>
  <c r="W95" i="12"/>
  <c r="W94" i="12"/>
  <c r="W93" i="12"/>
  <c r="W92" i="12"/>
  <c r="W91" i="12"/>
  <c r="W90" i="12"/>
  <c r="W89" i="12"/>
  <c r="W88" i="12"/>
  <c r="W87" i="12"/>
  <c r="W86" i="12"/>
  <c r="W85" i="12"/>
  <c r="W84" i="12"/>
  <c r="W83" i="12"/>
  <c r="W82" i="12"/>
  <c r="W81" i="12"/>
  <c r="W80" i="12"/>
  <c r="W79" i="12"/>
  <c r="W78" i="12"/>
  <c r="W77" i="12"/>
  <c r="W76" i="12"/>
  <c r="W75" i="12"/>
  <c r="W74" i="12"/>
  <c r="W73" i="12"/>
  <c r="W72" i="12"/>
  <c r="W71" i="12"/>
  <c r="W70" i="12"/>
  <c r="W69" i="12"/>
  <c r="W68" i="12"/>
  <c r="W67" i="12"/>
  <c r="W66" i="12"/>
  <c r="W65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9" i="12"/>
  <c r="W48" i="12"/>
  <c r="W47" i="12"/>
  <c r="W46" i="12"/>
  <c r="W45" i="12"/>
  <c r="W44" i="12"/>
  <c r="W43" i="12"/>
  <c r="W42" i="12"/>
  <c r="W41" i="12"/>
  <c r="W40" i="12"/>
  <c r="W39" i="12"/>
  <c r="W38" i="12"/>
  <c r="W37" i="12"/>
  <c r="W36" i="12"/>
  <c r="W35" i="12"/>
  <c r="W34" i="12"/>
  <c r="W33" i="12"/>
  <c r="W32" i="12"/>
  <c r="W31" i="12"/>
  <c r="W30" i="12"/>
  <c r="W29" i="12"/>
  <c r="W28" i="12"/>
  <c r="W27" i="12"/>
  <c r="W26" i="12"/>
  <c r="W25" i="12"/>
  <c r="W24" i="12"/>
  <c r="W23" i="12"/>
  <c r="W22" i="12"/>
  <c r="W21" i="12"/>
  <c r="W20" i="12"/>
  <c r="V125" i="12"/>
  <c r="V124" i="12"/>
  <c r="V123" i="12"/>
  <c r="V122" i="12"/>
  <c r="V121" i="12"/>
  <c r="V120" i="12"/>
  <c r="V119" i="12"/>
  <c r="V118" i="12"/>
  <c r="V117" i="12"/>
  <c r="V116" i="12"/>
  <c r="V115" i="12"/>
  <c r="V114" i="12"/>
  <c r="V113" i="12"/>
  <c r="V112" i="12"/>
  <c r="V111" i="12"/>
  <c r="V110" i="12"/>
  <c r="V109" i="12"/>
  <c r="V108" i="12"/>
  <c r="V107" i="12"/>
  <c r="V106" i="12"/>
  <c r="V105" i="12"/>
  <c r="V104" i="12"/>
  <c r="V103" i="12"/>
  <c r="V102" i="12"/>
  <c r="V101" i="12"/>
  <c r="V100" i="12"/>
  <c r="V99" i="12"/>
  <c r="V98" i="12"/>
  <c r="V97" i="12"/>
  <c r="V96" i="12"/>
  <c r="V95" i="12"/>
  <c r="V94" i="12"/>
  <c r="V93" i="12"/>
  <c r="V92" i="12"/>
  <c r="V91" i="12"/>
  <c r="V90" i="12"/>
  <c r="V89" i="12"/>
  <c r="V88" i="12"/>
  <c r="V87" i="12"/>
  <c r="V86" i="12"/>
  <c r="V85" i="12"/>
  <c r="V84" i="12"/>
  <c r="V83" i="12"/>
  <c r="V82" i="12"/>
  <c r="V81" i="12"/>
  <c r="V80" i="12"/>
  <c r="V79" i="12"/>
  <c r="V78" i="12"/>
  <c r="V77" i="12"/>
  <c r="V76" i="12"/>
  <c r="V75" i="12"/>
  <c r="V74" i="12"/>
  <c r="V73" i="12"/>
  <c r="V72" i="12"/>
  <c r="V71" i="12"/>
  <c r="V70" i="12"/>
  <c r="V69" i="12"/>
  <c r="V68" i="12"/>
  <c r="V67" i="12"/>
  <c r="V66" i="12"/>
  <c r="V65" i="12"/>
  <c r="V64" i="12"/>
  <c r="V63" i="12"/>
  <c r="V62" i="12"/>
  <c r="V61" i="12"/>
  <c r="V60" i="12"/>
  <c r="V59" i="12"/>
  <c r="V58" i="12"/>
  <c r="V57" i="12"/>
  <c r="V56" i="12"/>
  <c r="V55" i="12"/>
  <c r="V54" i="12"/>
  <c r="V53" i="12"/>
  <c r="V52" i="12"/>
  <c r="V51" i="12"/>
  <c r="V50" i="12"/>
  <c r="V49" i="12"/>
  <c r="V48" i="12"/>
  <c r="V47" i="12"/>
  <c r="V46" i="12"/>
  <c r="V45" i="12"/>
  <c r="V44" i="12"/>
  <c r="V43" i="12"/>
  <c r="V42" i="12"/>
  <c r="V41" i="12"/>
  <c r="V40" i="12"/>
  <c r="V39" i="12"/>
  <c r="V38" i="12"/>
  <c r="V37" i="12"/>
  <c r="V36" i="12"/>
  <c r="V35" i="12"/>
  <c r="V34" i="12"/>
  <c r="V33" i="12"/>
  <c r="V32" i="12"/>
  <c r="V31" i="12"/>
  <c r="V30" i="12"/>
  <c r="V29" i="12"/>
  <c r="V28" i="12"/>
  <c r="V27" i="12"/>
  <c r="V26" i="12"/>
  <c r="V25" i="12"/>
  <c r="V24" i="12"/>
  <c r="V23" i="12"/>
  <c r="V22" i="12"/>
  <c r="V21" i="12"/>
  <c r="V20" i="12"/>
  <c r="U125" i="12"/>
  <c r="U124" i="12"/>
  <c r="U123" i="12"/>
  <c r="U122" i="12"/>
  <c r="U121" i="12"/>
  <c r="U120" i="12"/>
  <c r="U119" i="12"/>
  <c r="U118" i="12"/>
  <c r="U117" i="12"/>
  <c r="U116" i="12"/>
  <c r="U115" i="12"/>
  <c r="U114" i="12"/>
  <c r="U113" i="12"/>
  <c r="U112" i="12"/>
  <c r="U111" i="12"/>
  <c r="U110" i="12"/>
  <c r="U109" i="12"/>
  <c r="U108" i="12"/>
  <c r="U107" i="12"/>
  <c r="U106" i="12"/>
  <c r="U105" i="12"/>
  <c r="U104" i="12"/>
  <c r="U103" i="12"/>
  <c r="U102" i="12"/>
  <c r="U101" i="12"/>
  <c r="U100" i="12"/>
  <c r="U99" i="12"/>
  <c r="U98" i="12"/>
  <c r="U97" i="12"/>
  <c r="U96" i="12"/>
  <c r="U95" i="12"/>
  <c r="U94" i="12"/>
  <c r="U93" i="12"/>
  <c r="U92" i="12"/>
  <c r="U91" i="12"/>
  <c r="U90" i="12"/>
  <c r="U89" i="12"/>
  <c r="U88" i="12"/>
  <c r="U87" i="12"/>
  <c r="U86" i="12"/>
  <c r="U85" i="12"/>
  <c r="U84" i="12"/>
  <c r="U83" i="12"/>
  <c r="U82" i="12"/>
  <c r="U81" i="12"/>
  <c r="U80" i="12"/>
  <c r="U79" i="12"/>
  <c r="U78" i="12"/>
  <c r="U77" i="12"/>
  <c r="U76" i="12"/>
  <c r="U75" i="12"/>
  <c r="U74" i="12"/>
  <c r="U73" i="12"/>
  <c r="U72" i="12"/>
  <c r="U71" i="12"/>
  <c r="U70" i="12"/>
  <c r="U69" i="12"/>
  <c r="U68" i="12"/>
  <c r="U67" i="12"/>
  <c r="U66" i="12"/>
  <c r="U65" i="12"/>
  <c r="U64" i="12"/>
  <c r="U63" i="12"/>
  <c r="U62" i="12"/>
  <c r="U61" i="12"/>
  <c r="U60" i="12"/>
  <c r="U59" i="12"/>
  <c r="U58" i="12"/>
  <c r="U57" i="12"/>
  <c r="U56" i="12"/>
  <c r="U55" i="12"/>
  <c r="U54" i="12"/>
  <c r="U53" i="12"/>
  <c r="U52" i="12"/>
  <c r="U51" i="12"/>
  <c r="U50" i="12"/>
  <c r="U49" i="12"/>
  <c r="U48" i="12"/>
  <c r="U47" i="12"/>
  <c r="U46" i="12"/>
  <c r="U45" i="12"/>
  <c r="U44" i="12"/>
  <c r="U43" i="12"/>
  <c r="U42" i="12"/>
  <c r="U41" i="12"/>
  <c r="U40" i="12"/>
  <c r="U39" i="12"/>
  <c r="U38" i="12"/>
  <c r="U37" i="12"/>
  <c r="U36" i="12"/>
  <c r="U35" i="12"/>
  <c r="U34" i="12"/>
  <c r="U33" i="12"/>
  <c r="U32" i="12"/>
  <c r="U31" i="12"/>
  <c r="U30" i="12"/>
  <c r="U29" i="12"/>
  <c r="U28" i="12"/>
  <c r="U27" i="12"/>
  <c r="U26" i="12"/>
  <c r="U25" i="12"/>
  <c r="U24" i="12"/>
  <c r="U23" i="12"/>
  <c r="U22" i="12"/>
  <c r="U21" i="12"/>
  <c r="U20" i="12"/>
  <c r="AD125" i="12"/>
  <c r="AC125" i="12"/>
  <c r="AB125" i="12"/>
  <c r="AA125" i="12"/>
  <c r="AD124" i="12"/>
  <c r="AC124" i="12"/>
  <c r="AB124" i="12"/>
  <c r="AA124" i="12"/>
  <c r="AD123" i="12"/>
  <c r="AC123" i="12"/>
  <c r="AB123" i="12"/>
  <c r="AA123" i="12"/>
  <c r="AD122" i="12"/>
  <c r="AC122" i="12"/>
  <c r="AB122" i="12"/>
  <c r="AA122" i="12"/>
  <c r="AD121" i="12"/>
  <c r="AC121" i="12"/>
  <c r="AB121" i="12"/>
  <c r="AA121" i="12"/>
  <c r="AD120" i="12"/>
  <c r="AC120" i="12"/>
  <c r="AB120" i="12"/>
  <c r="AA120" i="12"/>
  <c r="AD119" i="12"/>
  <c r="AC119" i="12"/>
  <c r="AB119" i="12"/>
  <c r="AA119" i="12"/>
  <c r="AD118" i="12"/>
  <c r="AC118" i="12"/>
  <c r="AB118" i="12"/>
  <c r="AA118" i="12"/>
  <c r="AD117" i="12"/>
  <c r="AC117" i="12"/>
  <c r="AB117" i="12"/>
  <c r="AA117" i="12"/>
  <c r="AD116" i="12"/>
  <c r="AC116" i="12"/>
  <c r="AB116" i="12"/>
  <c r="AA116" i="12"/>
  <c r="AD115" i="12"/>
  <c r="AC115" i="12"/>
  <c r="AB115" i="12"/>
  <c r="AA115" i="12"/>
  <c r="AD114" i="12"/>
  <c r="AC114" i="12"/>
  <c r="AB114" i="12"/>
  <c r="AA114" i="12"/>
  <c r="AD113" i="12"/>
  <c r="AC113" i="12"/>
  <c r="AB113" i="12"/>
  <c r="AA113" i="12"/>
  <c r="AD112" i="12"/>
  <c r="AC112" i="12"/>
  <c r="AB112" i="12"/>
  <c r="AA112" i="12"/>
  <c r="AD111" i="12"/>
  <c r="AC111" i="12"/>
  <c r="AB111" i="12"/>
  <c r="AA111" i="12"/>
  <c r="AD110" i="12"/>
  <c r="AC110" i="12"/>
  <c r="AB110" i="12"/>
  <c r="AA110" i="12"/>
  <c r="AD109" i="12"/>
  <c r="AC109" i="12"/>
  <c r="AB109" i="12"/>
  <c r="AA109" i="12"/>
  <c r="AD108" i="12"/>
  <c r="AC108" i="12"/>
  <c r="AB108" i="12"/>
  <c r="AA108" i="12"/>
  <c r="AD107" i="12"/>
  <c r="AC107" i="12"/>
  <c r="AB107" i="12"/>
  <c r="AA107" i="12"/>
  <c r="AD106" i="12"/>
  <c r="AC106" i="12"/>
  <c r="AB106" i="12"/>
  <c r="AA106" i="12"/>
  <c r="AD105" i="12"/>
  <c r="AC105" i="12"/>
  <c r="AB105" i="12"/>
  <c r="AA105" i="12"/>
  <c r="AD104" i="12"/>
  <c r="AC104" i="12"/>
  <c r="AB104" i="12"/>
  <c r="AA104" i="12"/>
  <c r="AD103" i="12"/>
  <c r="AC103" i="12"/>
  <c r="AB103" i="12"/>
  <c r="AA103" i="12"/>
  <c r="AD102" i="12"/>
  <c r="AC102" i="12"/>
  <c r="AB102" i="12"/>
  <c r="AA102" i="12"/>
  <c r="AD101" i="12"/>
  <c r="AC101" i="12"/>
  <c r="AB101" i="12"/>
  <c r="AA101" i="12"/>
  <c r="AD100" i="12"/>
  <c r="AC100" i="12"/>
  <c r="AB100" i="12"/>
  <c r="AA100" i="12"/>
  <c r="AD99" i="12"/>
  <c r="AC99" i="12"/>
  <c r="AB99" i="12"/>
  <c r="AA99" i="12"/>
  <c r="AD98" i="12"/>
  <c r="AC98" i="12"/>
  <c r="AB98" i="12"/>
  <c r="AA98" i="12"/>
  <c r="AD97" i="12"/>
  <c r="AC97" i="12"/>
  <c r="AB97" i="12"/>
  <c r="AA97" i="12"/>
  <c r="AD96" i="12"/>
  <c r="AC96" i="12"/>
  <c r="AB96" i="12"/>
  <c r="AA96" i="12"/>
  <c r="AD95" i="12"/>
  <c r="AC95" i="12"/>
  <c r="AB95" i="12"/>
  <c r="AA95" i="12"/>
  <c r="AD94" i="12"/>
  <c r="AC94" i="12"/>
  <c r="AB94" i="12"/>
  <c r="AA94" i="12"/>
  <c r="AD93" i="12"/>
  <c r="AC93" i="12"/>
  <c r="AB93" i="12"/>
  <c r="AA93" i="12"/>
  <c r="AD92" i="12"/>
  <c r="AC92" i="12"/>
  <c r="AB92" i="12"/>
  <c r="AA92" i="12"/>
  <c r="AD91" i="12"/>
  <c r="AC91" i="12"/>
  <c r="AB91" i="12"/>
  <c r="AA91" i="12"/>
  <c r="AD90" i="12"/>
  <c r="AC90" i="12"/>
  <c r="AB90" i="12"/>
  <c r="AA90" i="12"/>
  <c r="AD89" i="12"/>
  <c r="AC89" i="12"/>
  <c r="AB89" i="12"/>
  <c r="AA89" i="12"/>
  <c r="AD88" i="12"/>
  <c r="AC88" i="12"/>
  <c r="AB88" i="12"/>
  <c r="AA88" i="12"/>
  <c r="AD87" i="12"/>
  <c r="AC87" i="12"/>
  <c r="AB87" i="12"/>
  <c r="AA87" i="12"/>
  <c r="AD86" i="12"/>
  <c r="AC86" i="12"/>
  <c r="AB86" i="12"/>
  <c r="AA86" i="12"/>
  <c r="AD85" i="12"/>
  <c r="AC85" i="12"/>
  <c r="AB85" i="12"/>
  <c r="AA85" i="12"/>
  <c r="AD84" i="12"/>
  <c r="AC84" i="12"/>
  <c r="AB84" i="12"/>
  <c r="AA84" i="12"/>
  <c r="AD83" i="12"/>
  <c r="AC83" i="12"/>
  <c r="AB83" i="12"/>
  <c r="AA83" i="12"/>
  <c r="AD82" i="12"/>
  <c r="AC82" i="12"/>
  <c r="AB82" i="12"/>
  <c r="AA82" i="12"/>
  <c r="AD81" i="12"/>
  <c r="AC81" i="12"/>
  <c r="AB81" i="12"/>
  <c r="AA81" i="12"/>
  <c r="AD80" i="12"/>
  <c r="AC80" i="12"/>
  <c r="AB80" i="12"/>
  <c r="AA80" i="12"/>
  <c r="AD79" i="12"/>
  <c r="AC79" i="12"/>
  <c r="AB79" i="12"/>
  <c r="AA79" i="12"/>
  <c r="AD78" i="12"/>
  <c r="AC78" i="12"/>
  <c r="AB78" i="12"/>
  <c r="AA78" i="12"/>
  <c r="AD77" i="12"/>
  <c r="AC77" i="12"/>
  <c r="AB77" i="12"/>
  <c r="AA77" i="12"/>
  <c r="AD76" i="12"/>
  <c r="AC76" i="12"/>
  <c r="AB76" i="12"/>
  <c r="AA76" i="12"/>
  <c r="AD75" i="12"/>
  <c r="AC75" i="12"/>
  <c r="AB75" i="12"/>
  <c r="AA75" i="12"/>
  <c r="AD74" i="12"/>
  <c r="AC74" i="12"/>
  <c r="AB74" i="12"/>
  <c r="AA74" i="12"/>
  <c r="AD73" i="12"/>
  <c r="AC73" i="12"/>
  <c r="AB73" i="12"/>
  <c r="AA73" i="12"/>
  <c r="AD72" i="12"/>
  <c r="AC72" i="12"/>
  <c r="AB72" i="12"/>
  <c r="AA72" i="12"/>
  <c r="AD71" i="12"/>
  <c r="AC71" i="12"/>
  <c r="AB71" i="12"/>
  <c r="AA71" i="12"/>
  <c r="AD70" i="12"/>
  <c r="AC70" i="12"/>
  <c r="AB70" i="12"/>
  <c r="AA70" i="12"/>
  <c r="AD69" i="12"/>
  <c r="AC69" i="12"/>
  <c r="AB69" i="12"/>
  <c r="AA69" i="12"/>
  <c r="AD68" i="12"/>
  <c r="AC68" i="12"/>
  <c r="AB68" i="12"/>
  <c r="AA68" i="12"/>
  <c r="AD67" i="12"/>
  <c r="AC67" i="12"/>
  <c r="AB67" i="12"/>
  <c r="AA67" i="12"/>
  <c r="AD66" i="12"/>
  <c r="AC66" i="12"/>
  <c r="AB66" i="12"/>
  <c r="AA66" i="12"/>
  <c r="AD65" i="12"/>
  <c r="AC65" i="12"/>
  <c r="AB65" i="12"/>
  <c r="AA65" i="12"/>
  <c r="AD64" i="12"/>
  <c r="AC64" i="12"/>
  <c r="AB64" i="12"/>
  <c r="AA64" i="12"/>
  <c r="AD63" i="12"/>
  <c r="AC63" i="12"/>
  <c r="AB63" i="12"/>
  <c r="AA63" i="12"/>
  <c r="AD62" i="12"/>
  <c r="AC62" i="12"/>
  <c r="AB62" i="12"/>
  <c r="AA62" i="12"/>
  <c r="AD61" i="12"/>
  <c r="AC61" i="12"/>
  <c r="AB61" i="12"/>
  <c r="AA61" i="12"/>
  <c r="AD60" i="12"/>
  <c r="AC60" i="12"/>
  <c r="AB60" i="12"/>
  <c r="AA60" i="12"/>
  <c r="AD59" i="12"/>
  <c r="AC59" i="12"/>
  <c r="AB59" i="12"/>
  <c r="AA59" i="12"/>
  <c r="AD58" i="12"/>
  <c r="AC58" i="12"/>
  <c r="AB58" i="12"/>
  <c r="AA58" i="12"/>
  <c r="AD57" i="12"/>
  <c r="AC57" i="12"/>
  <c r="AB57" i="12"/>
  <c r="AA57" i="12"/>
  <c r="AD56" i="12"/>
  <c r="AC56" i="12"/>
  <c r="AB56" i="12"/>
  <c r="AA56" i="12"/>
  <c r="AD55" i="12"/>
  <c r="AC55" i="12"/>
  <c r="AB55" i="12"/>
  <c r="AA55" i="12"/>
  <c r="AD54" i="12"/>
  <c r="AC54" i="12"/>
  <c r="AB54" i="12"/>
  <c r="AA54" i="12"/>
  <c r="AD53" i="12"/>
  <c r="AC53" i="12"/>
  <c r="AB53" i="12"/>
  <c r="AA53" i="12"/>
  <c r="AD52" i="12"/>
  <c r="AC52" i="12"/>
  <c r="AB52" i="12"/>
  <c r="AA52" i="12"/>
  <c r="AD51" i="12"/>
  <c r="AC51" i="12"/>
  <c r="AB51" i="12"/>
  <c r="AA51" i="12"/>
  <c r="AD50" i="12"/>
  <c r="AC50" i="12"/>
  <c r="AB50" i="12"/>
  <c r="AA50" i="12"/>
  <c r="AD49" i="12"/>
  <c r="AC49" i="12"/>
  <c r="AB49" i="12"/>
  <c r="AA49" i="12"/>
  <c r="AD48" i="12"/>
  <c r="AC48" i="12"/>
  <c r="AB48" i="12"/>
  <c r="AA48" i="12"/>
  <c r="AD47" i="12"/>
  <c r="AC47" i="12"/>
  <c r="AB47" i="12"/>
  <c r="AA47" i="12"/>
  <c r="AD46" i="12"/>
  <c r="AC46" i="12"/>
  <c r="AB46" i="12"/>
  <c r="AA46" i="12"/>
  <c r="AD45" i="12"/>
  <c r="AC45" i="12"/>
  <c r="AB45" i="12"/>
  <c r="AA45" i="12"/>
  <c r="AD44" i="12"/>
  <c r="AC44" i="12"/>
  <c r="AB44" i="12"/>
  <c r="AA44" i="12"/>
  <c r="AD43" i="12"/>
  <c r="AC43" i="12"/>
  <c r="AB43" i="12"/>
  <c r="AA43" i="12"/>
  <c r="AD42" i="12"/>
  <c r="AC42" i="12"/>
  <c r="AB42" i="12"/>
  <c r="AA42" i="12"/>
  <c r="AD41" i="12"/>
  <c r="AC41" i="12"/>
  <c r="AB41" i="12"/>
  <c r="AA41" i="12"/>
  <c r="AD40" i="12"/>
  <c r="AC40" i="12"/>
  <c r="AB40" i="12"/>
  <c r="AA40" i="12"/>
  <c r="AD39" i="12"/>
  <c r="AC39" i="12"/>
  <c r="AB39" i="12"/>
  <c r="AA39" i="12"/>
  <c r="AD38" i="12"/>
  <c r="AC38" i="12"/>
  <c r="AB38" i="12"/>
  <c r="AA38" i="12"/>
  <c r="AD37" i="12"/>
  <c r="AC37" i="12"/>
  <c r="AB37" i="12"/>
  <c r="AA37" i="12"/>
  <c r="AD36" i="12"/>
  <c r="AC36" i="12"/>
  <c r="AB36" i="12"/>
  <c r="AA36" i="12"/>
  <c r="AD35" i="12"/>
  <c r="AC35" i="12"/>
  <c r="AB35" i="12"/>
  <c r="AA35" i="12"/>
  <c r="AD34" i="12"/>
  <c r="AC34" i="12"/>
  <c r="AB34" i="12"/>
  <c r="AA34" i="12"/>
  <c r="AD33" i="12"/>
  <c r="AC33" i="12"/>
  <c r="AB33" i="12"/>
  <c r="AA33" i="12"/>
  <c r="AD32" i="12"/>
  <c r="AC32" i="12"/>
  <c r="AB32" i="12"/>
  <c r="AA32" i="12"/>
  <c r="AD31" i="12"/>
  <c r="AC31" i="12"/>
  <c r="AB31" i="12"/>
  <c r="AA31" i="12"/>
  <c r="AD30" i="12"/>
  <c r="AC30" i="12"/>
  <c r="AB30" i="12"/>
  <c r="AA30" i="12"/>
  <c r="AD29" i="12"/>
  <c r="AC29" i="12"/>
  <c r="AB29" i="12"/>
  <c r="AA29" i="12"/>
  <c r="AD28" i="12"/>
  <c r="AC28" i="12"/>
  <c r="AB28" i="12"/>
  <c r="AA28" i="12"/>
  <c r="AD27" i="12"/>
  <c r="AC27" i="12"/>
  <c r="AB27" i="12"/>
  <c r="AA27" i="12"/>
  <c r="AD26" i="12"/>
  <c r="AC26" i="12"/>
  <c r="AB26" i="12"/>
  <c r="AA26" i="12"/>
  <c r="AD25" i="12"/>
  <c r="AC25" i="12"/>
  <c r="AB25" i="12"/>
  <c r="AA25" i="12"/>
  <c r="AD24" i="12"/>
  <c r="AC24" i="12"/>
  <c r="AB24" i="12"/>
  <c r="AA24" i="12"/>
  <c r="AD23" i="12"/>
  <c r="AC23" i="12"/>
  <c r="AB23" i="12"/>
  <c r="AA23" i="12"/>
  <c r="AD22" i="12"/>
  <c r="AC22" i="12"/>
  <c r="AB22" i="12"/>
  <c r="AA22" i="12"/>
  <c r="AD21" i="12"/>
  <c r="AC21" i="12"/>
  <c r="AB21" i="12"/>
  <c r="AA21" i="12"/>
  <c r="AD20" i="12"/>
  <c r="AC20" i="12"/>
  <c r="AB20" i="12"/>
  <c r="AA20" i="12"/>
  <c r="Z125" i="12"/>
  <c r="Z124" i="12"/>
  <c r="Z123" i="12"/>
  <c r="Z122" i="12"/>
  <c r="Z121" i="12"/>
  <c r="Z120" i="12"/>
  <c r="Z119" i="12"/>
  <c r="Z118" i="12"/>
  <c r="Z117" i="12"/>
  <c r="Z116" i="12"/>
  <c r="Z115" i="12"/>
  <c r="Z114" i="12"/>
  <c r="Z113" i="12"/>
  <c r="Z112" i="12"/>
  <c r="Z111" i="12"/>
  <c r="Z110" i="12"/>
  <c r="Z109" i="12"/>
  <c r="Z108" i="12"/>
  <c r="Z107" i="12"/>
  <c r="Z106" i="12"/>
  <c r="Z105" i="12"/>
  <c r="Z104" i="12"/>
  <c r="Z103" i="12"/>
  <c r="Z102" i="12"/>
  <c r="Z101" i="12"/>
  <c r="Z100" i="12"/>
  <c r="Z99" i="12"/>
  <c r="Z98" i="12"/>
  <c r="Z97" i="12"/>
  <c r="Z96" i="12"/>
  <c r="Z95" i="12"/>
  <c r="Z94" i="12"/>
  <c r="Z93" i="12"/>
  <c r="Z92" i="12"/>
  <c r="Z91" i="12"/>
  <c r="Z90" i="12"/>
  <c r="Z89" i="12"/>
  <c r="Z88" i="12"/>
  <c r="Z87" i="12"/>
  <c r="Z86" i="12"/>
  <c r="Z85" i="12"/>
  <c r="Z84" i="12"/>
  <c r="Z83" i="12"/>
  <c r="Z82" i="12"/>
  <c r="Z81" i="12"/>
  <c r="Z80" i="12"/>
  <c r="Z79" i="12"/>
  <c r="Z78" i="12"/>
  <c r="Z77" i="12"/>
  <c r="Z76" i="12"/>
  <c r="Z75" i="12"/>
  <c r="Z74" i="12"/>
  <c r="Z73" i="12"/>
  <c r="Z72" i="12"/>
  <c r="Z71" i="12"/>
  <c r="Z70" i="12"/>
  <c r="Z69" i="12"/>
  <c r="Z68" i="12"/>
  <c r="Z67" i="12"/>
  <c r="Z66" i="12"/>
  <c r="Z65" i="12"/>
  <c r="Z64" i="12"/>
  <c r="Z63" i="12"/>
  <c r="Z62" i="12"/>
  <c r="Z61" i="12"/>
  <c r="Z60" i="12"/>
  <c r="Z59" i="12"/>
  <c r="Z58" i="12"/>
  <c r="Z57" i="12"/>
  <c r="Z56" i="12"/>
  <c r="Z55" i="12"/>
  <c r="Z54" i="12"/>
  <c r="Z53" i="12"/>
  <c r="Z52" i="12"/>
  <c r="Z51" i="12"/>
  <c r="Z50" i="12"/>
  <c r="Z49" i="12"/>
  <c r="Z48" i="12"/>
  <c r="Z47" i="12"/>
  <c r="Z46" i="12"/>
  <c r="Z45" i="12"/>
  <c r="Z44" i="12"/>
  <c r="Z43" i="12"/>
  <c r="Z42" i="12"/>
  <c r="Z41" i="12"/>
  <c r="Z40" i="12"/>
  <c r="Z39" i="12"/>
  <c r="Z38" i="12"/>
  <c r="Z37" i="12"/>
  <c r="Z36" i="12"/>
  <c r="Z35" i="12"/>
  <c r="Z34" i="12"/>
  <c r="Z33" i="12"/>
  <c r="Z32" i="12"/>
  <c r="Z31" i="12"/>
  <c r="Z30" i="12"/>
  <c r="Z29" i="12"/>
  <c r="Z28" i="12"/>
  <c r="Z27" i="12"/>
  <c r="Z26" i="12"/>
  <c r="Z25" i="12"/>
  <c r="Z24" i="12"/>
  <c r="Z23" i="12"/>
  <c r="Z22" i="12"/>
  <c r="Z21" i="12"/>
  <c r="Z20" i="12"/>
  <c r="T125" i="12"/>
  <c r="T124" i="12"/>
  <c r="T123" i="12"/>
  <c r="T122" i="12"/>
  <c r="T121" i="12"/>
  <c r="T120" i="12"/>
  <c r="T119" i="12"/>
  <c r="T118" i="12"/>
  <c r="T117" i="12"/>
  <c r="T116" i="12"/>
  <c r="T115" i="12"/>
  <c r="T114" i="12"/>
  <c r="T113" i="12"/>
  <c r="T112" i="12"/>
  <c r="T111" i="12"/>
  <c r="T110" i="12"/>
  <c r="T109" i="12"/>
  <c r="T108" i="12"/>
  <c r="T107" i="12"/>
  <c r="T106" i="12"/>
  <c r="T105" i="12"/>
  <c r="T104" i="12"/>
  <c r="T103" i="12"/>
  <c r="T102" i="12"/>
  <c r="T101" i="12"/>
  <c r="T100" i="12"/>
  <c r="T99" i="12"/>
  <c r="T98" i="12"/>
  <c r="T97" i="12"/>
  <c r="T96" i="12"/>
  <c r="T95" i="12"/>
  <c r="T94" i="12"/>
  <c r="T93" i="12"/>
  <c r="T92" i="12"/>
  <c r="T91" i="12"/>
  <c r="T90" i="12"/>
  <c r="T89" i="12"/>
  <c r="T88" i="12"/>
  <c r="T87" i="12"/>
  <c r="T86" i="12"/>
  <c r="T85" i="12"/>
  <c r="T84" i="12"/>
  <c r="T83" i="12"/>
  <c r="T82" i="12"/>
  <c r="T81" i="12"/>
  <c r="T80" i="12"/>
  <c r="T79" i="12"/>
  <c r="T78" i="12"/>
  <c r="T77" i="12"/>
  <c r="T76" i="12"/>
  <c r="T75" i="12"/>
  <c r="T74" i="12"/>
  <c r="T73" i="12"/>
  <c r="T72" i="12"/>
  <c r="T71" i="12"/>
  <c r="T70" i="12"/>
  <c r="T69" i="12"/>
  <c r="T68" i="12"/>
  <c r="T67" i="12"/>
  <c r="T66" i="12"/>
  <c r="T65" i="12"/>
  <c r="T64" i="12"/>
  <c r="T63" i="12"/>
  <c r="T62" i="12"/>
  <c r="T61" i="12"/>
  <c r="T60" i="12"/>
  <c r="T59" i="12"/>
  <c r="T58" i="12"/>
  <c r="T57" i="12"/>
  <c r="T56" i="12"/>
  <c r="T55" i="12"/>
  <c r="T54" i="12"/>
  <c r="T53" i="12"/>
  <c r="T52" i="12"/>
  <c r="T51" i="12"/>
  <c r="T50" i="12"/>
  <c r="T49" i="12"/>
  <c r="T48" i="12"/>
  <c r="T47" i="12"/>
  <c r="T46" i="12"/>
  <c r="T45" i="12"/>
  <c r="T44" i="12"/>
  <c r="T43" i="12"/>
  <c r="T42" i="12"/>
  <c r="T41" i="12"/>
  <c r="T40" i="12"/>
  <c r="T39" i="12"/>
  <c r="T38" i="12"/>
  <c r="T37" i="12"/>
  <c r="T36" i="12"/>
  <c r="T35" i="12"/>
  <c r="T34" i="12"/>
  <c r="T33" i="12"/>
  <c r="T32" i="12"/>
  <c r="T31" i="12"/>
  <c r="T30" i="12"/>
  <c r="T29" i="12"/>
  <c r="T28" i="12"/>
  <c r="T27" i="12"/>
  <c r="T26" i="12"/>
  <c r="T25" i="12"/>
  <c r="T24" i="12"/>
  <c r="T23" i="12"/>
  <c r="T22" i="12"/>
  <c r="T21" i="12"/>
  <c r="T20" i="12"/>
  <c r="Z19" i="12"/>
  <c r="Z130" i="12"/>
  <c r="U141" i="12"/>
  <c r="Y141" i="12"/>
  <c r="Y147" i="12"/>
  <c r="AG19" i="12"/>
  <c r="AG130" i="12"/>
  <c r="AH19" i="12"/>
  <c r="AH130" i="12"/>
  <c r="AI19" i="12"/>
  <c r="AI130" i="12"/>
  <c r="AJ19" i="12"/>
  <c r="AJ130" i="12"/>
  <c r="U142" i="12"/>
  <c r="U143" i="12"/>
  <c r="U144" i="12"/>
  <c r="U147" i="12"/>
  <c r="AF19" i="12"/>
  <c r="AF130" i="12"/>
  <c r="AJ135" i="12"/>
  <c r="AA19" i="12"/>
  <c r="AA130" i="12"/>
  <c r="AB19" i="12"/>
  <c r="AB130" i="12"/>
  <c r="AC19" i="12"/>
  <c r="AC130" i="12"/>
  <c r="AD19" i="12"/>
  <c r="AD130" i="12"/>
  <c r="AE135" i="12"/>
  <c r="T19" i="12"/>
  <c r="T130" i="12"/>
  <c r="U19" i="12"/>
  <c r="U130" i="12"/>
  <c r="V19" i="12"/>
  <c r="V130" i="12"/>
  <c r="W19" i="12"/>
  <c r="W130" i="12"/>
  <c r="X19" i="12"/>
  <c r="X130" i="12"/>
  <c r="X135" i="12"/>
  <c r="AJ131" i="12"/>
  <c r="AJ133" i="12"/>
  <c r="AI131" i="12"/>
  <c r="AI133" i="12"/>
  <c r="AH131" i="12"/>
  <c r="AH133" i="12"/>
  <c r="AG131" i="12"/>
  <c r="AG133" i="12"/>
  <c r="AF131" i="12"/>
  <c r="AF133" i="12"/>
  <c r="AD131" i="12"/>
  <c r="AD133" i="12"/>
  <c r="AC131" i="12"/>
  <c r="AC133" i="12"/>
  <c r="AB131" i="12"/>
  <c r="AB133" i="12"/>
  <c r="AA131" i="12"/>
  <c r="AA133" i="12"/>
  <c r="Z131" i="12"/>
  <c r="Z133" i="12"/>
  <c r="X131" i="12"/>
  <c r="X133" i="12"/>
  <c r="W131" i="12"/>
  <c r="W133" i="12"/>
  <c r="V131" i="12"/>
  <c r="V133" i="12"/>
  <c r="U131" i="12"/>
  <c r="U133" i="12"/>
  <c r="T131" i="12"/>
  <c r="T133" i="12"/>
  <c r="B7" i="12"/>
  <c r="B14" i="12"/>
  <c r="B9" i="12"/>
  <c r="B8" i="12"/>
  <c r="I30" i="5"/>
  <c r="I158" i="5"/>
  <c r="J158" i="5"/>
  <c r="K158" i="5"/>
  <c r="H161" i="5"/>
  <c r="I159" i="5"/>
  <c r="I18" i="5"/>
  <c r="I38" i="5"/>
  <c r="I46" i="5"/>
  <c r="I56" i="5"/>
  <c r="I57" i="5"/>
  <c r="I58" i="5"/>
  <c r="I59" i="5"/>
  <c r="I60" i="5"/>
  <c r="I68" i="5"/>
  <c r="I77" i="5"/>
  <c r="I83" i="5"/>
  <c r="I84" i="5"/>
  <c r="I85" i="5"/>
  <c r="I86" i="5"/>
  <c r="I87" i="5"/>
  <c r="I94" i="5"/>
  <c r="I99" i="5"/>
  <c r="I105" i="5"/>
  <c r="I106" i="5"/>
  <c r="I107" i="5"/>
  <c r="I111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61" i="5"/>
  <c r="J159" i="5"/>
  <c r="J18" i="5"/>
  <c r="J30" i="5"/>
  <c r="J38" i="5"/>
  <c r="J46" i="5"/>
  <c r="J56" i="5"/>
  <c r="J57" i="5"/>
  <c r="J58" i="5"/>
  <c r="J59" i="5"/>
  <c r="J60" i="5"/>
  <c r="J68" i="5"/>
  <c r="J77" i="5"/>
  <c r="J83" i="5"/>
  <c r="J84" i="5"/>
  <c r="J85" i="5"/>
  <c r="J86" i="5"/>
  <c r="J87" i="5"/>
  <c r="J94" i="5"/>
  <c r="J99" i="5"/>
  <c r="J105" i="5"/>
  <c r="J106" i="5"/>
  <c r="J107" i="5"/>
  <c r="J111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61" i="5"/>
  <c r="K159" i="5"/>
  <c r="K18" i="5"/>
  <c r="K30" i="5"/>
  <c r="K38" i="5"/>
  <c r="K46" i="5"/>
  <c r="K56" i="5"/>
  <c r="K57" i="5"/>
  <c r="K58" i="5"/>
  <c r="K59" i="5"/>
  <c r="K60" i="5"/>
  <c r="K68" i="5"/>
  <c r="K77" i="5"/>
  <c r="K83" i="5"/>
  <c r="K84" i="5"/>
  <c r="K85" i="5"/>
  <c r="K86" i="5"/>
  <c r="K87" i="5"/>
  <c r="K94" i="5"/>
  <c r="K99" i="5"/>
  <c r="K105" i="5"/>
  <c r="K106" i="5"/>
  <c r="K107" i="5"/>
  <c r="K111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61" i="5"/>
  <c r="C14" i="10"/>
  <c r="C13" i="10"/>
  <c r="C12" i="10"/>
  <c r="C11" i="10"/>
  <c r="C10" i="10"/>
  <c r="AH18" i="5"/>
  <c r="AH30" i="5"/>
  <c r="AH38" i="5"/>
  <c r="AH46" i="5"/>
  <c r="AH56" i="5"/>
  <c r="AH57" i="5"/>
  <c r="AH58" i="5"/>
  <c r="AH59" i="5"/>
  <c r="AH60" i="5"/>
  <c r="AH68" i="5"/>
  <c r="AH77" i="5"/>
  <c r="AH83" i="5"/>
  <c r="AH84" i="5"/>
  <c r="AH85" i="5"/>
  <c r="AH86" i="5"/>
  <c r="AH87" i="5"/>
  <c r="AH94" i="5"/>
  <c r="AH99" i="5"/>
  <c r="AH105" i="5"/>
  <c r="AH106" i="5"/>
  <c r="AH107" i="5"/>
  <c r="AH111" i="5"/>
  <c r="AH117" i="5"/>
  <c r="AH118" i="5"/>
  <c r="AH119" i="5"/>
  <c r="AH120" i="5"/>
  <c r="AH121" i="5"/>
  <c r="AH122" i="5"/>
  <c r="AH123" i="5"/>
  <c r="AH124" i="5"/>
  <c r="AH125" i="5"/>
  <c r="AH126" i="5"/>
  <c r="AH127" i="5"/>
  <c r="AH128" i="5"/>
  <c r="AH129" i="5"/>
  <c r="AH130" i="5"/>
  <c r="AH131" i="5"/>
  <c r="AH132" i="5"/>
  <c r="AH133" i="5"/>
  <c r="AH134" i="5"/>
  <c r="AH135" i="5"/>
  <c r="AH136" i="5"/>
  <c r="AH137" i="5"/>
  <c r="AH138" i="5"/>
  <c r="AH139" i="5"/>
  <c r="AH140" i="5"/>
  <c r="AH146" i="5"/>
  <c r="AH147" i="5"/>
  <c r="AH148" i="5"/>
  <c r="AH149" i="5"/>
  <c r="AH150" i="5"/>
  <c r="AH151" i="5"/>
  <c r="AH152" i="5"/>
  <c r="AH153" i="5"/>
  <c r="AH154" i="5"/>
  <c r="AH155" i="5"/>
  <c r="AH156" i="5"/>
  <c r="AH161" i="5"/>
  <c r="AG18" i="5"/>
  <c r="AG30" i="5"/>
  <c r="AG38" i="5"/>
  <c r="AG46" i="5"/>
  <c r="AG56" i="5"/>
  <c r="AG57" i="5"/>
  <c r="AG58" i="5"/>
  <c r="AG59" i="5"/>
  <c r="AG60" i="5"/>
  <c r="AG68" i="5"/>
  <c r="AG77" i="5"/>
  <c r="AG83" i="5"/>
  <c r="AG84" i="5"/>
  <c r="AG85" i="5"/>
  <c r="AG86" i="5"/>
  <c r="AG87" i="5"/>
  <c r="AG94" i="5"/>
  <c r="AG99" i="5"/>
  <c r="AG105" i="5"/>
  <c r="AG106" i="5"/>
  <c r="AG107" i="5"/>
  <c r="AG111" i="5"/>
  <c r="AG117" i="5"/>
  <c r="AG118" i="5"/>
  <c r="AG119" i="5"/>
  <c r="AG120" i="5"/>
  <c r="AG121" i="5"/>
  <c r="AG122" i="5"/>
  <c r="AG123" i="5"/>
  <c r="AG124" i="5"/>
  <c r="AG125" i="5"/>
  <c r="AG126" i="5"/>
  <c r="AG127" i="5"/>
  <c r="AG128" i="5"/>
  <c r="AG129" i="5"/>
  <c r="AG130" i="5"/>
  <c r="AG131" i="5"/>
  <c r="AG132" i="5"/>
  <c r="AG133" i="5"/>
  <c r="AG134" i="5"/>
  <c r="AG135" i="5"/>
  <c r="AG136" i="5"/>
  <c r="AG137" i="5"/>
  <c r="AG138" i="5"/>
  <c r="AG139" i="5"/>
  <c r="AG140" i="5"/>
  <c r="AG146" i="5"/>
  <c r="AG147" i="5"/>
  <c r="AG148" i="5"/>
  <c r="AG149" i="5"/>
  <c r="AG150" i="5"/>
  <c r="AG151" i="5"/>
  <c r="AG152" i="5"/>
  <c r="AG153" i="5"/>
  <c r="AG154" i="5"/>
  <c r="AG155" i="5"/>
  <c r="AG156" i="5"/>
  <c r="AG161" i="5"/>
  <c r="AF18" i="5"/>
  <c r="AF30" i="5"/>
  <c r="AF38" i="5"/>
  <c r="AF46" i="5"/>
  <c r="AF56" i="5"/>
  <c r="AF57" i="5"/>
  <c r="AF58" i="5"/>
  <c r="AF59" i="5"/>
  <c r="AF60" i="5"/>
  <c r="AF68" i="5"/>
  <c r="AF77" i="5"/>
  <c r="AF83" i="5"/>
  <c r="AF84" i="5"/>
  <c r="AF85" i="5"/>
  <c r="AF86" i="5"/>
  <c r="AF87" i="5"/>
  <c r="AF94" i="5"/>
  <c r="AF99" i="5"/>
  <c r="AF105" i="5"/>
  <c r="AF106" i="5"/>
  <c r="AF107" i="5"/>
  <c r="AF111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6" i="5"/>
  <c r="AF147" i="5"/>
  <c r="AF148" i="5"/>
  <c r="AF149" i="5"/>
  <c r="AF150" i="5"/>
  <c r="AF151" i="5"/>
  <c r="AF152" i="5"/>
  <c r="AF153" i="5"/>
  <c r="AF154" i="5"/>
  <c r="AF155" i="5"/>
  <c r="AF156" i="5"/>
  <c r="AF161" i="5"/>
  <c r="AE18" i="5"/>
  <c r="AE30" i="5"/>
  <c r="AE38" i="5"/>
  <c r="AE46" i="5"/>
  <c r="AE56" i="5"/>
  <c r="AE57" i="5"/>
  <c r="AE58" i="5"/>
  <c r="AE59" i="5"/>
  <c r="AE60" i="5"/>
  <c r="AE68" i="5"/>
  <c r="AE77" i="5"/>
  <c r="AE83" i="5"/>
  <c r="AE84" i="5"/>
  <c r="AE85" i="5"/>
  <c r="AE86" i="5"/>
  <c r="AE87" i="5"/>
  <c r="AE94" i="5"/>
  <c r="AE99" i="5"/>
  <c r="AE105" i="5"/>
  <c r="AE106" i="5"/>
  <c r="AE107" i="5"/>
  <c r="AE111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6" i="5"/>
  <c r="AE147" i="5"/>
  <c r="AE148" i="5"/>
  <c r="AE149" i="5"/>
  <c r="AE150" i="5"/>
  <c r="AE151" i="5"/>
  <c r="AE152" i="5"/>
  <c r="AE153" i="5"/>
  <c r="AE154" i="5"/>
  <c r="AE155" i="5"/>
  <c r="AE156" i="5"/>
  <c r="AE161" i="5"/>
  <c r="X18" i="5"/>
  <c r="X30" i="5"/>
  <c r="X38" i="5"/>
  <c r="X46" i="5"/>
  <c r="X56" i="5"/>
  <c r="X57" i="5"/>
  <c r="X58" i="5"/>
  <c r="X59" i="5"/>
  <c r="X60" i="5"/>
  <c r="X68" i="5"/>
  <c r="X77" i="5"/>
  <c r="X83" i="5"/>
  <c r="X84" i="5"/>
  <c r="X85" i="5"/>
  <c r="X86" i="5"/>
  <c r="X87" i="5"/>
  <c r="X94" i="5"/>
  <c r="X99" i="5"/>
  <c r="X105" i="5"/>
  <c r="X106" i="5"/>
  <c r="X107" i="5"/>
  <c r="X111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6" i="5"/>
  <c r="X147" i="5"/>
  <c r="X148" i="5"/>
  <c r="X149" i="5"/>
  <c r="X150" i="5"/>
  <c r="X151" i="5"/>
  <c r="X152" i="5"/>
  <c r="X153" i="5"/>
  <c r="X154" i="5"/>
  <c r="X155" i="5"/>
  <c r="X156" i="5"/>
  <c r="X161" i="5"/>
  <c r="S172" i="5"/>
  <c r="W172" i="5"/>
  <c r="W178" i="5"/>
  <c r="B14" i="3"/>
  <c r="C14" i="3"/>
  <c r="D14" i="3"/>
  <c r="H14" i="3"/>
  <c r="J14" i="3"/>
  <c r="S173" i="5"/>
  <c r="S174" i="5"/>
  <c r="S175" i="5"/>
  <c r="S178" i="5"/>
  <c r="V178" i="5"/>
  <c r="V156" i="5"/>
  <c r="U156" i="5"/>
  <c r="T156" i="5"/>
  <c r="S156" i="5"/>
  <c r="V155" i="5"/>
  <c r="U155" i="5"/>
  <c r="T155" i="5"/>
  <c r="S155" i="5"/>
  <c r="V154" i="5"/>
  <c r="U154" i="5"/>
  <c r="T154" i="5"/>
  <c r="S154" i="5"/>
  <c r="V153" i="5"/>
  <c r="U153" i="5"/>
  <c r="T153" i="5"/>
  <c r="S153" i="5"/>
  <c r="V152" i="5"/>
  <c r="U152" i="5"/>
  <c r="T152" i="5"/>
  <c r="S152" i="5"/>
  <c r="V151" i="5"/>
  <c r="U151" i="5"/>
  <c r="T151" i="5"/>
  <c r="S151" i="5"/>
  <c r="V150" i="5"/>
  <c r="U150" i="5"/>
  <c r="T150" i="5"/>
  <c r="S150" i="5"/>
  <c r="V149" i="5"/>
  <c r="U149" i="5"/>
  <c r="T149" i="5"/>
  <c r="S149" i="5"/>
  <c r="V148" i="5"/>
  <c r="U148" i="5"/>
  <c r="T148" i="5"/>
  <c r="S148" i="5"/>
  <c r="V147" i="5"/>
  <c r="U147" i="5"/>
  <c r="T147" i="5"/>
  <c r="S147" i="5"/>
  <c r="V146" i="5"/>
  <c r="U146" i="5"/>
  <c r="T146" i="5"/>
  <c r="S146" i="5"/>
  <c r="V140" i="5"/>
  <c r="U140" i="5"/>
  <c r="T140" i="5"/>
  <c r="S140" i="5"/>
  <c r="V139" i="5"/>
  <c r="U139" i="5"/>
  <c r="T139" i="5"/>
  <c r="S139" i="5"/>
  <c r="V138" i="5"/>
  <c r="U138" i="5"/>
  <c r="T138" i="5"/>
  <c r="S138" i="5"/>
  <c r="V137" i="5"/>
  <c r="U137" i="5"/>
  <c r="T137" i="5"/>
  <c r="S137" i="5"/>
  <c r="V136" i="5"/>
  <c r="U136" i="5"/>
  <c r="T136" i="5"/>
  <c r="S136" i="5"/>
  <c r="V135" i="5"/>
  <c r="U135" i="5"/>
  <c r="T135" i="5"/>
  <c r="S135" i="5"/>
  <c r="V134" i="5"/>
  <c r="U134" i="5"/>
  <c r="T134" i="5"/>
  <c r="S134" i="5"/>
  <c r="V133" i="5"/>
  <c r="U133" i="5"/>
  <c r="T133" i="5"/>
  <c r="S133" i="5"/>
  <c r="V132" i="5"/>
  <c r="U132" i="5"/>
  <c r="T132" i="5"/>
  <c r="S132" i="5"/>
  <c r="V131" i="5"/>
  <c r="U131" i="5"/>
  <c r="T131" i="5"/>
  <c r="S131" i="5"/>
  <c r="V130" i="5"/>
  <c r="U130" i="5"/>
  <c r="T130" i="5"/>
  <c r="S130" i="5"/>
  <c r="V129" i="5"/>
  <c r="U129" i="5"/>
  <c r="T129" i="5"/>
  <c r="S129" i="5"/>
  <c r="V128" i="5"/>
  <c r="U128" i="5"/>
  <c r="T128" i="5"/>
  <c r="S128" i="5"/>
  <c r="V127" i="5"/>
  <c r="U127" i="5"/>
  <c r="T127" i="5"/>
  <c r="S127" i="5"/>
  <c r="V126" i="5"/>
  <c r="U126" i="5"/>
  <c r="T126" i="5"/>
  <c r="S126" i="5"/>
  <c r="V125" i="5"/>
  <c r="U125" i="5"/>
  <c r="T125" i="5"/>
  <c r="S125" i="5"/>
  <c r="V124" i="5"/>
  <c r="U124" i="5"/>
  <c r="T124" i="5"/>
  <c r="S124" i="5"/>
  <c r="V123" i="5"/>
  <c r="U123" i="5"/>
  <c r="T123" i="5"/>
  <c r="S123" i="5"/>
  <c r="V122" i="5"/>
  <c r="U122" i="5"/>
  <c r="T122" i="5"/>
  <c r="S122" i="5"/>
  <c r="V121" i="5"/>
  <c r="U121" i="5"/>
  <c r="T121" i="5"/>
  <c r="S121" i="5"/>
  <c r="V120" i="5"/>
  <c r="U120" i="5"/>
  <c r="T120" i="5"/>
  <c r="S120" i="5"/>
  <c r="V119" i="5"/>
  <c r="U119" i="5"/>
  <c r="T119" i="5"/>
  <c r="S119" i="5"/>
  <c r="V118" i="5"/>
  <c r="U118" i="5"/>
  <c r="T118" i="5"/>
  <c r="S118" i="5"/>
  <c r="V117" i="5"/>
  <c r="U117" i="5"/>
  <c r="T117" i="5"/>
  <c r="S117" i="5"/>
  <c r="V111" i="5"/>
  <c r="U111" i="5"/>
  <c r="T111" i="5"/>
  <c r="S111" i="5"/>
  <c r="V107" i="5"/>
  <c r="U107" i="5"/>
  <c r="T107" i="5"/>
  <c r="S107" i="5"/>
  <c r="V106" i="5"/>
  <c r="U106" i="5"/>
  <c r="T106" i="5"/>
  <c r="S106" i="5"/>
  <c r="V105" i="5"/>
  <c r="U105" i="5"/>
  <c r="T105" i="5"/>
  <c r="S105" i="5"/>
  <c r="V99" i="5"/>
  <c r="U99" i="5"/>
  <c r="T99" i="5"/>
  <c r="S99" i="5"/>
  <c r="V94" i="5"/>
  <c r="U94" i="5"/>
  <c r="T94" i="5"/>
  <c r="S94" i="5"/>
  <c r="V87" i="5"/>
  <c r="U87" i="5"/>
  <c r="T87" i="5"/>
  <c r="S87" i="5"/>
  <c r="V86" i="5"/>
  <c r="U86" i="5"/>
  <c r="T86" i="5"/>
  <c r="S86" i="5"/>
  <c r="V85" i="5"/>
  <c r="U85" i="5"/>
  <c r="T85" i="5"/>
  <c r="S85" i="5"/>
  <c r="V84" i="5"/>
  <c r="U84" i="5"/>
  <c r="T84" i="5"/>
  <c r="S84" i="5"/>
  <c r="V83" i="5"/>
  <c r="U83" i="5"/>
  <c r="T83" i="5"/>
  <c r="S83" i="5"/>
  <c r="V77" i="5"/>
  <c r="U77" i="5"/>
  <c r="T77" i="5"/>
  <c r="S77" i="5"/>
  <c r="V68" i="5"/>
  <c r="U68" i="5"/>
  <c r="T68" i="5"/>
  <c r="S68" i="5"/>
  <c r="V60" i="5"/>
  <c r="U60" i="5"/>
  <c r="T60" i="5"/>
  <c r="S60" i="5"/>
  <c r="V59" i="5"/>
  <c r="U59" i="5"/>
  <c r="T59" i="5"/>
  <c r="S59" i="5"/>
  <c r="V58" i="5"/>
  <c r="U58" i="5"/>
  <c r="T58" i="5"/>
  <c r="S58" i="5"/>
  <c r="V57" i="5"/>
  <c r="U57" i="5"/>
  <c r="T57" i="5"/>
  <c r="S57" i="5"/>
  <c r="V56" i="5"/>
  <c r="U56" i="5"/>
  <c r="T56" i="5"/>
  <c r="S56" i="5"/>
  <c r="V46" i="5"/>
  <c r="U46" i="5"/>
  <c r="T46" i="5"/>
  <c r="S46" i="5"/>
  <c r="V38" i="5"/>
  <c r="U38" i="5"/>
  <c r="T38" i="5"/>
  <c r="S38" i="5"/>
  <c r="V30" i="5"/>
  <c r="U30" i="5"/>
  <c r="T30" i="5"/>
  <c r="S30" i="5"/>
  <c r="V18" i="5"/>
  <c r="U18" i="5"/>
  <c r="T18" i="5"/>
  <c r="AB138" i="5"/>
  <c r="AB133" i="5"/>
  <c r="AB18" i="5"/>
  <c r="AB30" i="5"/>
  <c r="AB38" i="5"/>
  <c r="AB46" i="5"/>
  <c r="AB56" i="5"/>
  <c r="AB57" i="5"/>
  <c r="AB58" i="5"/>
  <c r="AB59" i="5"/>
  <c r="AB60" i="5"/>
  <c r="AB68" i="5"/>
  <c r="AB77" i="5"/>
  <c r="AB83" i="5"/>
  <c r="AB84" i="5"/>
  <c r="AB85" i="5"/>
  <c r="AB86" i="5"/>
  <c r="AB87" i="5"/>
  <c r="AB94" i="5"/>
  <c r="AB99" i="5"/>
  <c r="AB105" i="5"/>
  <c r="AB106" i="5"/>
  <c r="AB107" i="5"/>
  <c r="AB111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4" i="5"/>
  <c r="AB135" i="5"/>
  <c r="AB136" i="5"/>
  <c r="AB137" i="5"/>
  <c r="AB139" i="5"/>
  <c r="AB140" i="5"/>
  <c r="AB146" i="5"/>
  <c r="AB147" i="5"/>
  <c r="AB148" i="5"/>
  <c r="AB149" i="5"/>
  <c r="AB150" i="5"/>
  <c r="AB151" i="5"/>
  <c r="AB152" i="5"/>
  <c r="AB153" i="5"/>
  <c r="AB154" i="5"/>
  <c r="AB155" i="5"/>
  <c r="AB156" i="5"/>
  <c r="AB161" i="5"/>
  <c r="AA138" i="5"/>
  <c r="AA133" i="5"/>
  <c r="AA18" i="5"/>
  <c r="AA30" i="5"/>
  <c r="AA38" i="5"/>
  <c r="AA46" i="5"/>
  <c r="AA56" i="5"/>
  <c r="AA57" i="5"/>
  <c r="AA58" i="5"/>
  <c r="AA59" i="5"/>
  <c r="AA60" i="5"/>
  <c r="AA68" i="5"/>
  <c r="AA77" i="5"/>
  <c r="AA83" i="5"/>
  <c r="AA84" i="5"/>
  <c r="AA85" i="5"/>
  <c r="AA86" i="5"/>
  <c r="AA87" i="5"/>
  <c r="AA94" i="5"/>
  <c r="AA99" i="5"/>
  <c r="AA105" i="5"/>
  <c r="AA106" i="5"/>
  <c r="AA107" i="5"/>
  <c r="AA111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4" i="5"/>
  <c r="AA135" i="5"/>
  <c r="AA136" i="5"/>
  <c r="AA137" i="5"/>
  <c r="AA139" i="5"/>
  <c r="AA140" i="5"/>
  <c r="AA146" i="5"/>
  <c r="AA147" i="5"/>
  <c r="AA148" i="5"/>
  <c r="AA149" i="5"/>
  <c r="AA150" i="5"/>
  <c r="AA151" i="5"/>
  <c r="AA152" i="5"/>
  <c r="AA153" i="5"/>
  <c r="AA154" i="5"/>
  <c r="AA155" i="5"/>
  <c r="AA156" i="5"/>
  <c r="AA161" i="5"/>
  <c r="Z138" i="5"/>
  <c r="Z133" i="5"/>
  <c r="Z18" i="5"/>
  <c r="Z30" i="5"/>
  <c r="Z38" i="5"/>
  <c r="Z46" i="5"/>
  <c r="Z56" i="5"/>
  <c r="Z57" i="5"/>
  <c r="Z58" i="5"/>
  <c r="Z59" i="5"/>
  <c r="Z60" i="5"/>
  <c r="Z68" i="5"/>
  <c r="Z77" i="5"/>
  <c r="Z83" i="5"/>
  <c r="Z84" i="5"/>
  <c r="Z85" i="5"/>
  <c r="Z86" i="5"/>
  <c r="Z87" i="5"/>
  <c r="Z94" i="5"/>
  <c r="Z99" i="5"/>
  <c r="Z105" i="5"/>
  <c r="Z106" i="5"/>
  <c r="Z107" i="5"/>
  <c r="Z111" i="5"/>
  <c r="Z117" i="5"/>
  <c r="Z118" i="5"/>
  <c r="Z119" i="5"/>
  <c r="Z120" i="5"/>
  <c r="Z121" i="5"/>
  <c r="Z122" i="5"/>
  <c r="Z123" i="5"/>
  <c r="Z124" i="5"/>
  <c r="Z125" i="5"/>
  <c r="Z126" i="5"/>
  <c r="Z127" i="5"/>
  <c r="Z128" i="5"/>
  <c r="Z129" i="5"/>
  <c r="Z130" i="5"/>
  <c r="Z131" i="5"/>
  <c r="Z132" i="5"/>
  <c r="Z134" i="5"/>
  <c r="Z135" i="5"/>
  <c r="Z136" i="5"/>
  <c r="Z137" i="5"/>
  <c r="Z139" i="5"/>
  <c r="Z140" i="5"/>
  <c r="Z146" i="5"/>
  <c r="Z147" i="5"/>
  <c r="Z148" i="5"/>
  <c r="Z149" i="5"/>
  <c r="Z150" i="5"/>
  <c r="Z151" i="5"/>
  <c r="Z152" i="5"/>
  <c r="Z153" i="5"/>
  <c r="Z154" i="5"/>
  <c r="Z155" i="5"/>
  <c r="Z156" i="5"/>
  <c r="Z161" i="5"/>
  <c r="Y138" i="5"/>
  <c r="Y133" i="5"/>
  <c r="Y18" i="5"/>
  <c r="Y30" i="5"/>
  <c r="Y38" i="5"/>
  <c r="Y46" i="5"/>
  <c r="Y56" i="5"/>
  <c r="Y57" i="5"/>
  <c r="Y58" i="5"/>
  <c r="Y59" i="5"/>
  <c r="Y60" i="5"/>
  <c r="Y68" i="5"/>
  <c r="Y77" i="5"/>
  <c r="Y83" i="5"/>
  <c r="Y84" i="5"/>
  <c r="Y85" i="5"/>
  <c r="Y86" i="5"/>
  <c r="Y87" i="5"/>
  <c r="Y94" i="5"/>
  <c r="Y99" i="5"/>
  <c r="Y105" i="5"/>
  <c r="Y106" i="5"/>
  <c r="Y107" i="5"/>
  <c r="Y111" i="5"/>
  <c r="Y117" i="5"/>
  <c r="Y118" i="5"/>
  <c r="Y119" i="5"/>
  <c r="Y120" i="5"/>
  <c r="Y121" i="5"/>
  <c r="Y122" i="5"/>
  <c r="Y123" i="5"/>
  <c r="Y124" i="5"/>
  <c r="Y125" i="5"/>
  <c r="Y126" i="5"/>
  <c r="Y127" i="5"/>
  <c r="Y128" i="5"/>
  <c r="Y129" i="5"/>
  <c r="Y130" i="5"/>
  <c r="Y131" i="5"/>
  <c r="Y132" i="5"/>
  <c r="Y134" i="5"/>
  <c r="Y135" i="5"/>
  <c r="Y136" i="5"/>
  <c r="Y137" i="5"/>
  <c r="Y139" i="5"/>
  <c r="Y140" i="5"/>
  <c r="Y146" i="5"/>
  <c r="Y147" i="5"/>
  <c r="Y148" i="5"/>
  <c r="Y149" i="5"/>
  <c r="Y150" i="5"/>
  <c r="Y151" i="5"/>
  <c r="Y152" i="5"/>
  <c r="Y153" i="5"/>
  <c r="Y154" i="5"/>
  <c r="Y155" i="5"/>
  <c r="Y156" i="5"/>
  <c r="Y161" i="5"/>
  <c r="AD138" i="5"/>
  <c r="AD133" i="5"/>
  <c r="AD18" i="5"/>
  <c r="AD30" i="5"/>
  <c r="AD38" i="5"/>
  <c r="AD46" i="5"/>
  <c r="AD56" i="5"/>
  <c r="AD57" i="5"/>
  <c r="AD58" i="5"/>
  <c r="AD59" i="5"/>
  <c r="AD60" i="5"/>
  <c r="AD68" i="5"/>
  <c r="AD77" i="5"/>
  <c r="AD83" i="5"/>
  <c r="AD84" i="5"/>
  <c r="AD85" i="5"/>
  <c r="AD86" i="5"/>
  <c r="AD87" i="5"/>
  <c r="AD94" i="5"/>
  <c r="AD99" i="5"/>
  <c r="AD105" i="5"/>
  <c r="AD106" i="5"/>
  <c r="AD107" i="5"/>
  <c r="AD111" i="5"/>
  <c r="AD117" i="5"/>
  <c r="AD118" i="5"/>
  <c r="AD119" i="5"/>
  <c r="AD120" i="5"/>
  <c r="AD121" i="5"/>
  <c r="AD122" i="5"/>
  <c r="AD123" i="5"/>
  <c r="AD124" i="5"/>
  <c r="AD125" i="5"/>
  <c r="AD126" i="5"/>
  <c r="AD127" i="5"/>
  <c r="AD128" i="5"/>
  <c r="AD129" i="5"/>
  <c r="AD130" i="5"/>
  <c r="AD131" i="5"/>
  <c r="AD132" i="5"/>
  <c r="AD134" i="5"/>
  <c r="AD135" i="5"/>
  <c r="AD136" i="5"/>
  <c r="AD137" i="5"/>
  <c r="AD139" i="5"/>
  <c r="AD140" i="5"/>
  <c r="AD146" i="5"/>
  <c r="AD147" i="5"/>
  <c r="AD148" i="5"/>
  <c r="AD149" i="5"/>
  <c r="AD150" i="5"/>
  <c r="AD151" i="5"/>
  <c r="AD152" i="5"/>
  <c r="AD153" i="5"/>
  <c r="AD154" i="5"/>
  <c r="AD155" i="5"/>
  <c r="AD156" i="5"/>
  <c r="AD161" i="5"/>
  <c r="V161" i="5"/>
  <c r="U161" i="5"/>
  <c r="T161" i="5"/>
  <c r="S18" i="5"/>
  <c r="S161" i="5"/>
  <c r="R138" i="5"/>
  <c r="R133" i="5"/>
  <c r="R18" i="5"/>
  <c r="R30" i="5"/>
  <c r="R38" i="5"/>
  <c r="R46" i="5"/>
  <c r="R56" i="5"/>
  <c r="R57" i="5"/>
  <c r="R58" i="5"/>
  <c r="R59" i="5"/>
  <c r="R60" i="5"/>
  <c r="R68" i="5"/>
  <c r="R77" i="5"/>
  <c r="R83" i="5"/>
  <c r="R84" i="5"/>
  <c r="R85" i="5"/>
  <c r="R86" i="5"/>
  <c r="R87" i="5"/>
  <c r="R94" i="5"/>
  <c r="R99" i="5"/>
  <c r="R105" i="5"/>
  <c r="R106" i="5"/>
  <c r="R107" i="5"/>
  <c r="R111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4" i="5"/>
  <c r="R135" i="5"/>
  <c r="R136" i="5"/>
  <c r="R137" i="5"/>
  <c r="R139" i="5"/>
  <c r="R140" i="5"/>
  <c r="R146" i="5"/>
  <c r="R147" i="5"/>
  <c r="R148" i="5"/>
  <c r="R149" i="5"/>
  <c r="R150" i="5"/>
  <c r="R151" i="5"/>
  <c r="R152" i="5"/>
  <c r="R153" i="5"/>
  <c r="R154" i="5"/>
  <c r="R155" i="5"/>
  <c r="R156" i="5"/>
  <c r="R161" i="5"/>
  <c r="AH162" i="5"/>
  <c r="AH164" i="5"/>
  <c r="AG162" i="5"/>
  <c r="AG164" i="5"/>
  <c r="AF162" i="5"/>
  <c r="AF164" i="5"/>
  <c r="AE162" i="5"/>
  <c r="AE164" i="5"/>
  <c r="AD162" i="5"/>
  <c r="AD164" i="5"/>
  <c r="AH166" i="5"/>
  <c r="AB162" i="5"/>
  <c r="AB164" i="5"/>
  <c r="AA162" i="5"/>
  <c r="AA164" i="5"/>
  <c r="Z162" i="5"/>
  <c r="Z164" i="5"/>
  <c r="Y162" i="5"/>
  <c r="Y164" i="5"/>
  <c r="X162" i="5"/>
  <c r="X164" i="5"/>
  <c r="AC166" i="5"/>
  <c r="V166" i="5"/>
  <c r="F2" i="3"/>
  <c r="F3" i="3"/>
  <c r="F5" i="3"/>
  <c r="F6" i="3"/>
  <c r="F8" i="3"/>
  <c r="F10" i="3"/>
  <c r="F11" i="3"/>
  <c r="F12" i="3"/>
  <c r="F14" i="3"/>
  <c r="E14" i="3"/>
  <c r="V162" i="5"/>
  <c r="V164" i="5"/>
  <c r="U162" i="5"/>
  <c r="U164" i="5"/>
  <c r="T162" i="5"/>
  <c r="T164" i="5"/>
  <c r="S162" i="5"/>
  <c r="S164" i="5"/>
  <c r="R162" i="5"/>
  <c r="R164" i="5"/>
  <c r="M3" i="5"/>
  <c r="N13" i="5"/>
  <c r="N5" i="5"/>
  <c r="N4" i="5"/>
  <c r="AE2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B16" i="9"/>
  <c r="AD16" i="9"/>
  <c r="AE16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AE22" i="9"/>
  <c r="AE21" i="9"/>
  <c r="AE20" i="9"/>
  <c r="AE19" i="9"/>
  <c r="AE18" i="9"/>
  <c r="AE13" i="9"/>
  <c r="AE14" i="9"/>
  <c r="AE15" i="9"/>
  <c r="AE12" i="9"/>
  <c r="AE11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D1" i="5"/>
  <c r="D5" i="5"/>
  <c r="D4" i="5"/>
  <c r="D3" i="5"/>
  <c r="D47" i="1"/>
  <c r="B39" i="1"/>
  <c r="C39" i="1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<sst xmlns="http://schemas.openxmlformats.org/spreadsheetml/2006/main" count="1037" uniqueCount="491">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</sst>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0.0"/>
    <numFmt numFmtId="166" formatCode="0.000"/>
  </numFmts>
  <fonts count="3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rgb="FFFF0000"/>
      <name val="Arial"/>
    </font>
    <font>
      <sz val="9"/>
      <color rgb="FFFF000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rgb="FFFF000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5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</cellXfs>
  <cellStyles count="4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55"/>
  <sheetViews>
    <sheetView tabSelected="1" topLeftCell="R118" workbookViewId="0">
      <selection activeCell="AB149" sqref="AB149"/>
    </sheetView>
  </sheetViews>
  <sheetFormatPr baseColWidth="10" defaultColWidth="8.83203125" defaultRowHeight="14" x14ac:dyDescent="0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31" t="s">
        <v>342</v>
      </c>
      <c r="H1" s="232"/>
      <c r="I1" s="239"/>
      <c r="J1" s="231" t="s">
        <v>387</v>
      </c>
      <c r="K1" s="232"/>
    </row>
    <row r="2" spans="1:17">
      <c r="A2" t="s">
        <v>436</v>
      </c>
      <c r="G2" s="233" t="s">
        <v>343</v>
      </c>
      <c r="H2" s="234" t="s">
        <v>344</v>
      </c>
      <c r="I2" s="240"/>
      <c r="J2" s="235" t="s">
        <v>119</v>
      </c>
      <c r="K2" s="236" t="s">
        <v>344</v>
      </c>
      <c r="L2"/>
      <c r="M2"/>
    </row>
    <row r="3" spans="1:17">
      <c r="G3" s="242">
        <v>0</v>
      </c>
      <c r="H3" s="243">
        <v>0</v>
      </c>
      <c r="I3" s="242"/>
      <c r="J3" s="242">
        <v>0</v>
      </c>
      <c r="K3" s="243">
        <v>0</v>
      </c>
      <c r="L3"/>
      <c r="M3"/>
    </row>
    <row r="4" spans="1:17">
      <c r="A4" t="s">
        <v>106</v>
      </c>
      <c r="B4">
        <v>16</v>
      </c>
      <c r="G4" s="242">
        <v>1</v>
      </c>
      <c r="H4" s="243">
        <v>4</v>
      </c>
      <c r="I4" s="244"/>
      <c r="J4" s="245">
        <v>1</v>
      </c>
      <c r="K4" s="243">
        <v>16</v>
      </c>
      <c r="L4"/>
      <c r="M4"/>
    </row>
    <row r="5" spans="1:17">
      <c r="A5" t="s">
        <v>125</v>
      </c>
      <c r="B5">
        <v>32</v>
      </c>
      <c r="G5" s="242">
        <v>2</v>
      </c>
      <c r="H5" s="243">
        <v>8</v>
      </c>
      <c r="I5" s="244"/>
      <c r="J5" s="245">
        <v>2</v>
      </c>
      <c r="K5" s="243">
        <v>32</v>
      </c>
      <c r="L5"/>
      <c r="M5"/>
    </row>
    <row r="6" spans="1:17">
      <c r="G6" s="242">
        <v>3</v>
      </c>
      <c r="H6" s="243">
        <v>16</v>
      </c>
      <c r="I6" s="244"/>
      <c r="J6" s="245">
        <v>3</v>
      </c>
      <c r="K6" s="243">
        <v>48</v>
      </c>
    </row>
    <row r="7" spans="1:17">
      <c r="A7" t="s">
        <v>437</v>
      </c>
      <c r="B7">
        <f>SUM(J19:J125)</f>
        <v>236</v>
      </c>
      <c r="G7" s="242">
        <v>5</v>
      </c>
      <c r="H7" s="243">
        <v>30</v>
      </c>
      <c r="I7" s="244"/>
      <c r="J7" s="245">
        <v>4</v>
      </c>
      <c r="K7" s="243">
        <v>64</v>
      </c>
      <c r="L7"/>
      <c r="M7"/>
    </row>
    <row r="8" spans="1:17">
      <c r="A8" t="s">
        <v>438</v>
      </c>
      <c r="B8">
        <f>B7*points_low</f>
        <v>3776</v>
      </c>
      <c r="G8" s="241">
        <v>8</v>
      </c>
      <c r="H8" s="246">
        <v>40</v>
      </c>
      <c r="I8" s="247"/>
      <c r="J8" s="248">
        <v>5</v>
      </c>
      <c r="K8" s="246">
        <v>80</v>
      </c>
      <c r="L8"/>
      <c r="M8"/>
    </row>
    <row r="9" spans="1:17">
      <c r="A9" t="s">
        <v>125</v>
      </c>
      <c r="B9">
        <f>B7*points_high</f>
        <v>7552</v>
      </c>
      <c r="G9" s="65">
        <v>11</v>
      </c>
      <c r="H9" s="205">
        <f>H6+H8</f>
        <v>56</v>
      </c>
      <c r="J9"/>
      <c r="K9"/>
      <c r="L9"/>
      <c r="M9"/>
    </row>
    <row r="10" spans="1:17">
      <c r="G10" s="65">
        <v>13</v>
      </c>
      <c r="H10" s="205">
        <f>H8+H7</f>
        <v>70</v>
      </c>
      <c r="J10"/>
      <c r="K10"/>
      <c r="L10"/>
      <c r="M10"/>
    </row>
    <row r="11" spans="1:17">
      <c r="G11" s="65">
        <v>16</v>
      </c>
      <c r="H11" s="205">
        <f>H8+H8</f>
        <v>80</v>
      </c>
      <c r="J11"/>
      <c r="K11"/>
      <c r="L11"/>
      <c r="M11"/>
    </row>
    <row r="12" spans="1:17">
      <c r="G12" s="65">
        <v>24</v>
      </c>
      <c r="H12" s="205">
        <f>H8*3</f>
        <v>120</v>
      </c>
      <c r="J12"/>
      <c r="K12"/>
      <c r="L12"/>
      <c r="M12"/>
    </row>
    <row r="13" spans="1:17"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126</v>
      </c>
      <c r="B14">
        <f>(points_low+points_high)/2*B7</f>
        <v>5664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7"/>
      <c r="C16" s="217"/>
      <c r="D16" s="217"/>
      <c r="E16" s="217"/>
      <c r="F16" s="217"/>
      <c r="G16" s="211"/>
      <c r="H16" s="212"/>
      <c r="I16" s="212"/>
      <c r="J16" s="218"/>
      <c r="K16" s="226" t="s">
        <v>485</v>
      </c>
      <c r="L16" s="226"/>
      <c r="M16" s="226"/>
      <c r="N16" s="217"/>
      <c r="O16" s="217"/>
      <c r="P16" s="217"/>
      <c r="Q16" s="217"/>
    </row>
    <row r="17" spans="1:16372" ht="36" customHeight="1">
      <c r="A17" s="60"/>
      <c r="B17" s="237" t="s">
        <v>114</v>
      </c>
      <c r="C17" s="237" t="s">
        <v>439</v>
      </c>
      <c r="D17" s="237" t="s">
        <v>116</v>
      </c>
      <c r="E17" s="237" t="s">
        <v>117</v>
      </c>
      <c r="F17" s="237" t="s">
        <v>306</v>
      </c>
      <c r="G17" s="237" t="s">
        <v>488</v>
      </c>
      <c r="H17" s="237" t="s">
        <v>487</v>
      </c>
      <c r="I17" s="237" t="s">
        <v>489</v>
      </c>
      <c r="J17" s="238" t="s">
        <v>486</v>
      </c>
      <c r="K17" s="237" t="s">
        <v>106</v>
      </c>
      <c r="L17" s="237" t="s">
        <v>125</v>
      </c>
      <c r="M17" s="237" t="s">
        <v>126</v>
      </c>
      <c r="N17" s="237" t="s">
        <v>440</v>
      </c>
      <c r="O17" s="237" t="s">
        <v>441</v>
      </c>
      <c r="P17" s="237" t="s">
        <v>442</v>
      </c>
      <c r="Q17" s="237" t="s">
        <v>124</v>
      </c>
      <c r="T17" s="249" t="s">
        <v>106</v>
      </c>
      <c r="U17" s="165" t="s">
        <v>125</v>
      </c>
      <c r="V17" s="165" t="s">
        <v>125</v>
      </c>
      <c r="W17" s="165" t="s">
        <v>125</v>
      </c>
      <c r="X17" s="166" t="s">
        <v>125</v>
      </c>
      <c r="Y17" s="45"/>
      <c r="Z17" s="249" t="s">
        <v>106</v>
      </c>
      <c r="AA17" s="165" t="s">
        <v>106</v>
      </c>
      <c r="AB17" s="165" t="s">
        <v>106</v>
      </c>
      <c r="AC17" s="165" t="s">
        <v>106</v>
      </c>
      <c r="AD17" s="166" t="s">
        <v>106</v>
      </c>
      <c r="AE17" s="45"/>
      <c r="AF17" s="249" t="s">
        <v>279</v>
      </c>
      <c r="AG17" s="165" t="s">
        <v>279</v>
      </c>
      <c r="AH17" s="165" t="s">
        <v>279</v>
      </c>
      <c r="AI17" s="165" t="s">
        <v>279</v>
      </c>
      <c r="AJ17" s="166" t="s">
        <v>279</v>
      </c>
      <c r="AK17" s="45"/>
      <c r="AL17" s="46"/>
      <c r="AM17" s="45"/>
      <c r="AN17" s="46"/>
      <c r="AO17" s="45"/>
      <c r="AP17" s="46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4"/>
      <c r="C18" s="224"/>
      <c r="D18" s="224"/>
      <c r="E18" s="224"/>
      <c r="F18" s="224"/>
      <c r="G18" s="224"/>
      <c r="H18" s="230"/>
      <c r="I18" s="230"/>
      <c r="J18" s="225"/>
      <c r="K18" s="224"/>
      <c r="L18" s="224"/>
      <c r="M18" s="224"/>
      <c r="N18" s="224"/>
      <c r="O18" s="224"/>
      <c r="P18" s="224"/>
      <c r="Q18" s="224"/>
      <c r="T18" s="250">
        <v>1</v>
      </c>
      <c r="U18" s="45">
        <v>2</v>
      </c>
      <c r="V18" s="45">
        <v>3</v>
      </c>
      <c r="W18" s="45">
        <v>4</v>
      </c>
      <c r="X18" s="251">
        <v>5</v>
      </c>
      <c r="Z18" s="250">
        <v>1</v>
      </c>
      <c r="AA18" s="45">
        <v>2</v>
      </c>
      <c r="AB18" s="45">
        <v>3</v>
      </c>
      <c r="AC18" s="45">
        <v>4</v>
      </c>
      <c r="AD18" s="251">
        <v>5</v>
      </c>
      <c r="AE18" s="45"/>
      <c r="AF18" s="250">
        <v>1</v>
      </c>
      <c r="AG18" s="45">
        <v>2</v>
      </c>
      <c r="AH18" s="45">
        <v>3</v>
      </c>
      <c r="AI18" s="45">
        <v>4</v>
      </c>
      <c r="AJ18" s="251">
        <v>5</v>
      </c>
      <c r="AK18" s="45"/>
      <c r="AL18" s="250">
        <v>1</v>
      </c>
      <c r="AM18" s="45">
        <v>2</v>
      </c>
      <c r="AN18" s="45">
        <v>3</v>
      </c>
      <c r="AO18" s="45">
        <v>4</v>
      </c>
      <c r="AP18" s="251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7"/>
      <c r="C19" s="217">
        <v>1</v>
      </c>
      <c r="D19" s="217" t="s">
        <v>443</v>
      </c>
      <c r="E19" s="227" t="s">
        <v>444</v>
      </c>
      <c r="F19" s="227"/>
      <c r="G19" s="211">
        <v>1</v>
      </c>
      <c r="H19" s="212">
        <v>0</v>
      </c>
      <c r="I19" s="212">
        <f>LOOKUP(H19,$G$3:$H$14)</f>
        <v>0</v>
      </c>
      <c r="J19" s="219">
        <v>8</v>
      </c>
      <c r="K19" s="220">
        <f>J19*points_low</f>
        <v>128</v>
      </c>
      <c r="L19" s="220">
        <f>J19*points_high</f>
        <v>256</v>
      </c>
      <c r="M19" s="220">
        <f>(K19+L19)/2</f>
        <v>192</v>
      </c>
      <c r="N19" s="220">
        <v>1</v>
      </c>
      <c r="O19" s="220"/>
      <c r="P19" s="220"/>
      <c r="Q19" s="211"/>
      <c r="T19" s="252">
        <f>IF($G19=$T$18,$K19,0)</f>
        <v>128</v>
      </c>
      <c r="U19" s="136">
        <f>IF($G19=$U$18,$L19,0)</f>
        <v>0</v>
      </c>
      <c r="V19" s="136">
        <f>IF($G19=$V$18,$L19,0)</f>
        <v>0</v>
      </c>
      <c r="W19" s="136">
        <f>IF($G19=$W$18,$L19,0)</f>
        <v>0</v>
      </c>
      <c r="X19" s="253">
        <f>IF($G19=$X$18,$L19,0)</f>
        <v>0</v>
      </c>
      <c r="Z19" s="252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53">
        <f>IF($G19=$AD$18,$K19,0)</f>
        <v>0</v>
      </c>
      <c r="AF19" s="252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53">
        <f>IF($G19=$AJ$18,$M19,0)</f>
        <v>0</v>
      </c>
      <c r="AL19" s="252">
        <f>IF($G19=$AL$18,$I19,0)</f>
        <v>0</v>
      </c>
      <c r="AM19" s="252">
        <f>IF($G19=$AM$18,$I19,0)</f>
        <v>0</v>
      </c>
      <c r="AN19" s="252">
        <f>IF($G19=$AN$18,$I19,0)</f>
        <v>0</v>
      </c>
      <c r="AO19" s="252">
        <f>IF($G19=$AO$18,$I19,0)</f>
        <v>0</v>
      </c>
      <c r="AP19" s="252">
        <f>IF($G19=$AP$18,$I19,0)</f>
        <v>0</v>
      </c>
    </row>
    <row r="20" spans="1:16372">
      <c r="B20" s="217"/>
      <c r="C20" s="217">
        <v>1.1000000000000001</v>
      </c>
      <c r="D20" s="217" t="s">
        <v>443</v>
      </c>
      <c r="E20" s="227" t="s">
        <v>304</v>
      </c>
      <c r="F20" s="227"/>
      <c r="G20" s="211">
        <v>1</v>
      </c>
      <c r="H20" s="212">
        <v>3</v>
      </c>
      <c r="I20" s="212">
        <f t="shared" ref="I20:I83" si="0">LOOKUP(H20,$G$3:$H$14)</f>
        <v>16</v>
      </c>
      <c r="J20" s="218"/>
      <c r="K20" s="220">
        <f>J20*points_low</f>
        <v>0</v>
      </c>
      <c r="L20" s="220">
        <f>J20*points_high</f>
        <v>0</v>
      </c>
      <c r="M20" s="220">
        <f t="shared" ref="M20:M31" si="1">(K20+L20)/2</f>
        <v>0</v>
      </c>
      <c r="N20" s="220"/>
      <c r="O20" s="220"/>
      <c r="P20" s="220"/>
      <c r="Q20" s="211"/>
      <c r="T20" s="252">
        <f t="shared" ref="T20:T83" si="2">IF($G20=$T$18,$K20,0)</f>
        <v>0</v>
      </c>
      <c r="U20" s="136">
        <f>IF($G20=$U$18,$L20,0)</f>
        <v>0</v>
      </c>
      <c r="V20" s="136">
        <f t="shared" ref="V20:V83" si="3">IF($G20=$V$18,$L20,0)</f>
        <v>0</v>
      </c>
      <c r="W20" s="136">
        <f t="shared" ref="W20:W83" si="4">IF($G20=$W$18,$L20,0)</f>
        <v>0</v>
      </c>
      <c r="X20" s="253">
        <f t="shared" ref="X20:X83" si="5">IF($G20=$X$18,$L20,0)</f>
        <v>0</v>
      </c>
      <c r="Z20" s="252">
        <f t="shared" ref="Z20:Z83" si="6">IF($G20=$Z$18,$K20,0)</f>
        <v>0</v>
      </c>
      <c r="AA20" s="136">
        <f t="shared" ref="AA20:AA83" si="7">IF($G20=$AA$18,$K20,0)</f>
        <v>0</v>
      </c>
      <c r="AB20" s="136">
        <f t="shared" ref="AB20:AB83" si="8">IF($G20=$AB$18,$K20,0)</f>
        <v>0</v>
      </c>
      <c r="AC20" s="136">
        <f t="shared" ref="AC20:AC83" si="9">IF($G20=$AC$18,$K20,0)</f>
        <v>0</v>
      </c>
      <c r="AD20" s="253">
        <f t="shared" ref="AD20:AD83" si="10">IF($G20=$AD$18,$K20,0)</f>
        <v>0</v>
      </c>
      <c r="AF20" s="252">
        <f t="shared" ref="AF20:AF83" si="11">IF($G20=$AF$18,$M20,0)</f>
        <v>0</v>
      </c>
      <c r="AG20" s="136">
        <f t="shared" ref="AG20:AG83" si="12">IF($G20=$AG$18,$M20,0)</f>
        <v>0</v>
      </c>
      <c r="AH20" s="136">
        <f t="shared" ref="AH20:AH83" si="13">IF($G20=$AH$18,$M20,0)</f>
        <v>0</v>
      </c>
      <c r="AI20" s="136">
        <f t="shared" ref="AI20:AI83" si="14">IF($G20=$AI$18,$M20,0)</f>
        <v>0</v>
      </c>
      <c r="AJ20" s="253">
        <f t="shared" ref="AJ20:AJ83" si="15">IF($G20=$AJ$18,$M20,0)</f>
        <v>0</v>
      </c>
      <c r="AL20" s="252">
        <f t="shared" ref="AL20:AL83" si="16">IF($G20=$AL$18,$I20,0)</f>
        <v>16</v>
      </c>
      <c r="AM20" s="252">
        <f t="shared" ref="AM20:AM83" si="17">IF($G20=$AM$18,$I20,0)</f>
        <v>0</v>
      </c>
      <c r="AN20" s="252">
        <f t="shared" ref="AN20:AN83" si="18">IF($G20=$AN$18,$I20,0)</f>
        <v>0</v>
      </c>
      <c r="AO20" s="252">
        <f t="shared" ref="AO20:AO83" si="19">IF($G20=$AO$18,$I20,0)</f>
        <v>0</v>
      </c>
      <c r="AP20" s="252">
        <f t="shared" ref="AP20:AP83" si="20">IF($G20=$AP$18,$I20,0)</f>
        <v>0</v>
      </c>
    </row>
    <row r="21" spans="1:16372">
      <c r="B21" s="217"/>
      <c r="C21" s="217">
        <v>1.2</v>
      </c>
      <c r="D21" s="217" t="s">
        <v>443</v>
      </c>
      <c r="E21" s="227" t="s">
        <v>305</v>
      </c>
      <c r="F21" s="227" t="s">
        <v>307</v>
      </c>
      <c r="G21" s="211">
        <v>1</v>
      </c>
      <c r="H21" s="212">
        <v>3</v>
      </c>
      <c r="I21" s="212">
        <f t="shared" si="0"/>
        <v>16</v>
      </c>
      <c r="J21" s="218"/>
      <c r="K21" s="220">
        <f>J21*points_low</f>
        <v>0</v>
      </c>
      <c r="L21" s="220">
        <f>J21*points_high</f>
        <v>0</v>
      </c>
      <c r="M21" s="220">
        <f t="shared" si="1"/>
        <v>0</v>
      </c>
      <c r="N21" s="220"/>
      <c r="O21" s="220"/>
      <c r="P21" s="220"/>
      <c r="Q21" s="211"/>
      <c r="T21" s="252">
        <f t="shared" si="2"/>
        <v>0</v>
      </c>
      <c r="U21" s="136">
        <f>IF($G21=$U$18,$L21,0)</f>
        <v>0</v>
      </c>
      <c r="V21" s="136">
        <f t="shared" si="3"/>
        <v>0</v>
      </c>
      <c r="W21" s="136">
        <f t="shared" si="4"/>
        <v>0</v>
      </c>
      <c r="X21" s="253">
        <f t="shared" si="5"/>
        <v>0</v>
      </c>
      <c r="Z21" s="252">
        <f t="shared" si="6"/>
        <v>0</v>
      </c>
      <c r="AA21" s="136">
        <f t="shared" si="7"/>
        <v>0</v>
      </c>
      <c r="AB21" s="136">
        <f t="shared" si="8"/>
        <v>0</v>
      </c>
      <c r="AC21" s="136">
        <f t="shared" si="9"/>
        <v>0</v>
      </c>
      <c r="AD21" s="253">
        <f t="shared" si="10"/>
        <v>0</v>
      </c>
      <c r="AF21" s="252">
        <f t="shared" si="11"/>
        <v>0</v>
      </c>
      <c r="AG21" s="136">
        <f t="shared" si="12"/>
        <v>0</v>
      </c>
      <c r="AH21" s="136">
        <f t="shared" si="13"/>
        <v>0</v>
      </c>
      <c r="AI21" s="136">
        <f t="shared" si="14"/>
        <v>0</v>
      </c>
      <c r="AJ21" s="253">
        <f t="shared" si="15"/>
        <v>0</v>
      </c>
      <c r="AL21" s="252">
        <f t="shared" si="16"/>
        <v>16</v>
      </c>
      <c r="AM21" s="252">
        <f t="shared" si="17"/>
        <v>0</v>
      </c>
      <c r="AN21" s="252">
        <f t="shared" si="18"/>
        <v>0</v>
      </c>
      <c r="AO21" s="252">
        <f t="shared" si="19"/>
        <v>0</v>
      </c>
      <c r="AP21" s="252">
        <f t="shared" si="20"/>
        <v>0</v>
      </c>
    </row>
    <row r="22" spans="1:16372">
      <c r="B22" s="217"/>
      <c r="C22" s="217">
        <v>100</v>
      </c>
      <c r="D22" s="217" t="s">
        <v>3</v>
      </c>
      <c r="E22" s="227" t="s">
        <v>308</v>
      </c>
      <c r="F22" s="227" t="s">
        <v>309</v>
      </c>
      <c r="G22" s="211">
        <v>1</v>
      </c>
      <c r="H22" s="212">
        <v>3</v>
      </c>
      <c r="I22" s="212">
        <f t="shared" si="0"/>
        <v>16</v>
      </c>
      <c r="J22" s="218"/>
      <c r="K22" s="220">
        <f>J22*points_low</f>
        <v>0</v>
      </c>
      <c r="L22" s="220">
        <f>J22*points_high</f>
        <v>0</v>
      </c>
      <c r="M22" s="220">
        <f t="shared" si="1"/>
        <v>0</v>
      </c>
      <c r="N22" s="220"/>
      <c r="O22" s="220"/>
      <c r="P22" s="220"/>
      <c r="Q22" s="211"/>
      <c r="T22" s="252">
        <f t="shared" si="2"/>
        <v>0</v>
      </c>
      <c r="U22" s="136">
        <f>IF($G22=$U$18,$L22,0)</f>
        <v>0</v>
      </c>
      <c r="V22" s="136">
        <f t="shared" si="3"/>
        <v>0</v>
      </c>
      <c r="W22" s="136">
        <f t="shared" si="4"/>
        <v>0</v>
      </c>
      <c r="X22" s="253">
        <f t="shared" si="5"/>
        <v>0</v>
      </c>
      <c r="Z22" s="252">
        <f t="shared" si="6"/>
        <v>0</v>
      </c>
      <c r="AA22" s="136">
        <f t="shared" si="7"/>
        <v>0</v>
      </c>
      <c r="AB22" s="136">
        <f t="shared" si="8"/>
        <v>0</v>
      </c>
      <c r="AC22" s="136">
        <f t="shared" si="9"/>
        <v>0</v>
      </c>
      <c r="AD22" s="253">
        <f t="shared" si="10"/>
        <v>0</v>
      </c>
      <c r="AF22" s="252">
        <f t="shared" si="11"/>
        <v>0</v>
      </c>
      <c r="AG22" s="136">
        <f t="shared" si="12"/>
        <v>0</v>
      </c>
      <c r="AH22" s="136">
        <f t="shared" si="13"/>
        <v>0</v>
      </c>
      <c r="AI22" s="136">
        <f t="shared" si="14"/>
        <v>0</v>
      </c>
      <c r="AJ22" s="253">
        <f t="shared" si="15"/>
        <v>0</v>
      </c>
      <c r="AL22" s="252">
        <f t="shared" si="16"/>
        <v>16</v>
      </c>
      <c r="AM22" s="252">
        <f t="shared" si="17"/>
        <v>0</v>
      </c>
      <c r="AN22" s="252">
        <f t="shared" si="18"/>
        <v>0</v>
      </c>
      <c r="AO22" s="252">
        <f t="shared" si="19"/>
        <v>0</v>
      </c>
      <c r="AP22" s="252">
        <f t="shared" si="20"/>
        <v>0</v>
      </c>
    </row>
    <row r="23" spans="1:16372">
      <c r="B23" s="217"/>
      <c r="C23" s="217">
        <v>100.1</v>
      </c>
      <c r="D23" s="217" t="s">
        <v>3</v>
      </c>
      <c r="E23" s="227" t="s">
        <v>310</v>
      </c>
      <c r="F23" s="227" t="s">
        <v>311</v>
      </c>
      <c r="G23" s="211">
        <v>1</v>
      </c>
      <c r="H23" s="212">
        <v>3</v>
      </c>
      <c r="I23" s="212">
        <f t="shared" si="0"/>
        <v>16</v>
      </c>
      <c r="J23" s="218"/>
      <c r="K23" s="220">
        <f>J23*points_low</f>
        <v>0</v>
      </c>
      <c r="L23" s="220">
        <f>J23*points_high</f>
        <v>0</v>
      </c>
      <c r="M23" s="220">
        <f t="shared" si="1"/>
        <v>0</v>
      </c>
      <c r="N23" s="220"/>
      <c r="O23" s="220"/>
      <c r="P23" s="220"/>
      <c r="Q23" s="211"/>
      <c r="T23" s="252">
        <f t="shared" si="2"/>
        <v>0</v>
      </c>
      <c r="U23" s="136">
        <f>IF($G23=$U$18,$L23,0)</f>
        <v>0</v>
      </c>
      <c r="V23" s="136">
        <f t="shared" si="3"/>
        <v>0</v>
      </c>
      <c r="W23" s="136">
        <f t="shared" si="4"/>
        <v>0</v>
      </c>
      <c r="X23" s="253">
        <f t="shared" si="5"/>
        <v>0</v>
      </c>
      <c r="Z23" s="252">
        <f t="shared" si="6"/>
        <v>0</v>
      </c>
      <c r="AA23" s="136">
        <f t="shared" si="7"/>
        <v>0</v>
      </c>
      <c r="AB23" s="136">
        <f t="shared" si="8"/>
        <v>0</v>
      </c>
      <c r="AC23" s="136">
        <f t="shared" si="9"/>
        <v>0</v>
      </c>
      <c r="AD23" s="253">
        <f t="shared" si="10"/>
        <v>0</v>
      </c>
      <c r="AF23" s="252">
        <f t="shared" si="11"/>
        <v>0</v>
      </c>
      <c r="AG23" s="136">
        <f t="shared" si="12"/>
        <v>0</v>
      </c>
      <c r="AH23" s="136">
        <f t="shared" si="13"/>
        <v>0</v>
      </c>
      <c r="AI23" s="136">
        <f t="shared" si="14"/>
        <v>0</v>
      </c>
      <c r="AJ23" s="253">
        <f t="shared" si="15"/>
        <v>0</v>
      </c>
      <c r="AL23" s="252">
        <f t="shared" si="16"/>
        <v>16</v>
      </c>
      <c r="AM23" s="252">
        <f t="shared" si="17"/>
        <v>0</v>
      </c>
      <c r="AN23" s="252">
        <f t="shared" si="18"/>
        <v>0</v>
      </c>
      <c r="AO23" s="252">
        <f t="shared" si="19"/>
        <v>0</v>
      </c>
      <c r="AP23" s="252">
        <f t="shared" si="20"/>
        <v>0</v>
      </c>
    </row>
    <row r="24" spans="1:16372">
      <c r="B24" s="217"/>
      <c r="C24" s="217">
        <v>100.2</v>
      </c>
      <c r="D24" s="217" t="s">
        <v>3</v>
      </c>
      <c r="E24" s="227" t="s">
        <v>312</v>
      </c>
      <c r="F24" s="227" t="s">
        <v>313</v>
      </c>
      <c r="G24" s="211">
        <v>1</v>
      </c>
      <c r="H24" s="212">
        <v>5</v>
      </c>
      <c r="I24" s="212">
        <f t="shared" si="0"/>
        <v>30</v>
      </c>
      <c r="J24" s="218"/>
      <c r="K24" s="220">
        <f>J24*points_low</f>
        <v>0</v>
      </c>
      <c r="L24" s="220">
        <f>J24*points_high</f>
        <v>0</v>
      </c>
      <c r="M24" s="220">
        <f t="shared" si="1"/>
        <v>0</v>
      </c>
      <c r="N24" s="220"/>
      <c r="O24" s="220"/>
      <c r="P24" s="220"/>
      <c r="Q24" s="211"/>
      <c r="T24" s="252">
        <f t="shared" si="2"/>
        <v>0</v>
      </c>
      <c r="U24" s="136">
        <f>IF($G24=$U$18,$L24,0)</f>
        <v>0</v>
      </c>
      <c r="V24" s="136">
        <f t="shared" si="3"/>
        <v>0</v>
      </c>
      <c r="W24" s="136">
        <f t="shared" si="4"/>
        <v>0</v>
      </c>
      <c r="X24" s="253">
        <f t="shared" si="5"/>
        <v>0</v>
      </c>
      <c r="Z24" s="252">
        <f t="shared" si="6"/>
        <v>0</v>
      </c>
      <c r="AA24" s="136">
        <f t="shared" si="7"/>
        <v>0</v>
      </c>
      <c r="AB24" s="136">
        <f t="shared" si="8"/>
        <v>0</v>
      </c>
      <c r="AC24" s="136">
        <f t="shared" si="9"/>
        <v>0</v>
      </c>
      <c r="AD24" s="253">
        <f t="shared" si="10"/>
        <v>0</v>
      </c>
      <c r="AF24" s="252">
        <f t="shared" si="11"/>
        <v>0</v>
      </c>
      <c r="AG24" s="136">
        <f t="shared" si="12"/>
        <v>0</v>
      </c>
      <c r="AH24" s="136">
        <f t="shared" si="13"/>
        <v>0</v>
      </c>
      <c r="AI24" s="136">
        <f t="shared" si="14"/>
        <v>0</v>
      </c>
      <c r="AJ24" s="253">
        <f t="shared" si="15"/>
        <v>0</v>
      </c>
      <c r="AL24" s="252">
        <f t="shared" si="16"/>
        <v>30</v>
      </c>
      <c r="AM24" s="252">
        <f t="shared" si="17"/>
        <v>0</v>
      </c>
      <c r="AN24" s="252">
        <f t="shared" si="18"/>
        <v>0</v>
      </c>
      <c r="AO24" s="252">
        <f t="shared" si="19"/>
        <v>0</v>
      </c>
      <c r="AP24" s="252">
        <f t="shared" si="20"/>
        <v>0</v>
      </c>
    </row>
    <row r="25" spans="1:16372">
      <c r="B25" s="217"/>
      <c r="C25" s="217">
        <v>100.3</v>
      </c>
      <c r="D25" s="217" t="s">
        <v>3</v>
      </c>
      <c r="E25" s="227" t="s">
        <v>314</v>
      </c>
      <c r="F25" s="227" t="s">
        <v>315</v>
      </c>
      <c r="G25" s="211">
        <v>1</v>
      </c>
      <c r="H25" s="212">
        <v>3</v>
      </c>
      <c r="I25" s="212">
        <f t="shared" si="0"/>
        <v>16</v>
      </c>
      <c r="J25" s="218"/>
      <c r="K25" s="220">
        <f>J25*points_low</f>
        <v>0</v>
      </c>
      <c r="L25" s="220">
        <f>J25*points_high</f>
        <v>0</v>
      </c>
      <c r="M25" s="220">
        <f t="shared" si="1"/>
        <v>0</v>
      </c>
      <c r="N25" s="220"/>
      <c r="O25" s="220"/>
      <c r="P25" s="220"/>
      <c r="Q25" s="211"/>
      <c r="T25" s="252">
        <f t="shared" si="2"/>
        <v>0</v>
      </c>
      <c r="U25" s="136">
        <f>IF($G25=$U$18,$L25,0)</f>
        <v>0</v>
      </c>
      <c r="V25" s="136">
        <f t="shared" si="3"/>
        <v>0</v>
      </c>
      <c r="W25" s="136">
        <f t="shared" si="4"/>
        <v>0</v>
      </c>
      <c r="X25" s="253">
        <f t="shared" si="5"/>
        <v>0</v>
      </c>
      <c r="Z25" s="252">
        <f t="shared" si="6"/>
        <v>0</v>
      </c>
      <c r="AA25" s="136">
        <f t="shared" si="7"/>
        <v>0</v>
      </c>
      <c r="AB25" s="136">
        <f t="shared" si="8"/>
        <v>0</v>
      </c>
      <c r="AC25" s="136">
        <f t="shared" si="9"/>
        <v>0</v>
      </c>
      <c r="AD25" s="253">
        <f t="shared" si="10"/>
        <v>0</v>
      </c>
      <c r="AF25" s="252">
        <f t="shared" si="11"/>
        <v>0</v>
      </c>
      <c r="AG25" s="136">
        <f t="shared" si="12"/>
        <v>0</v>
      </c>
      <c r="AH25" s="136">
        <f t="shared" si="13"/>
        <v>0</v>
      </c>
      <c r="AI25" s="136">
        <f t="shared" si="14"/>
        <v>0</v>
      </c>
      <c r="AJ25" s="253">
        <f t="shared" si="15"/>
        <v>0</v>
      </c>
      <c r="AL25" s="252">
        <f t="shared" si="16"/>
        <v>16</v>
      </c>
      <c r="AM25" s="252">
        <f t="shared" si="17"/>
        <v>0</v>
      </c>
      <c r="AN25" s="252">
        <f t="shared" si="18"/>
        <v>0</v>
      </c>
      <c r="AO25" s="252">
        <f t="shared" si="19"/>
        <v>0</v>
      </c>
      <c r="AP25" s="252">
        <f t="shared" si="20"/>
        <v>0</v>
      </c>
    </row>
    <row r="26" spans="1:16372">
      <c r="B26" s="217"/>
      <c r="C26" s="217">
        <v>100.4</v>
      </c>
      <c r="D26" s="217" t="s">
        <v>3</v>
      </c>
      <c r="E26" s="227" t="s">
        <v>316</v>
      </c>
      <c r="F26" s="227" t="s">
        <v>287</v>
      </c>
      <c r="G26" s="211">
        <v>1</v>
      </c>
      <c r="H26" s="212">
        <v>0</v>
      </c>
      <c r="I26" s="212">
        <f t="shared" si="0"/>
        <v>0</v>
      </c>
      <c r="J26" s="218"/>
      <c r="K26" s="220">
        <f>J26*points_low</f>
        <v>0</v>
      </c>
      <c r="L26" s="220">
        <f>J26*points_high</f>
        <v>0</v>
      </c>
      <c r="M26" s="220">
        <f t="shared" si="1"/>
        <v>0</v>
      </c>
      <c r="N26" s="220"/>
      <c r="O26" s="220"/>
      <c r="P26" s="220"/>
      <c r="Q26" s="211"/>
      <c r="T26" s="252">
        <f t="shared" si="2"/>
        <v>0</v>
      </c>
      <c r="U26" s="136">
        <f>IF($G26=$U$18,$L26,0)</f>
        <v>0</v>
      </c>
      <c r="V26" s="136">
        <f t="shared" si="3"/>
        <v>0</v>
      </c>
      <c r="W26" s="136">
        <f t="shared" si="4"/>
        <v>0</v>
      </c>
      <c r="X26" s="253">
        <f t="shared" si="5"/>
        <v>0</v>
      </c>
      <c r="Z26" s="252">
        <f t="shared" si="6"/>
        <v>0</v>
      </c>
      <c r="AA26" s="136">
        <f t="shared" si="7"/>
        <v>0</v>
      </c>
      <c r="AB26" s="136">
        <f t="shared" si="8"/>
        <v>0</v>
      </c>
      <c r="AC26" s="136">
        <f t="shared" si="9"/>
        <v>0</v>
      </c>
      <c r="AD26" s="253">
        <f t="shared" si="10"/>
        <v>0</v>
      </c>
      <c r="AF26" s="252">
        <f t="shared" si="11"/>
        <v>0</v>
      </c>
      <c r="AG26" s="136">
        <f t="shared" si="12"/>
        <v>0</v>
      </c>
      <c r="AH26" s="136">
        <f t="shared" si="13"/>
        <v>0</v>
      </c>
      <c r="AI26" s="136">
        <f t="shared" si="14"/>
        <v>0</v>
      </c>
      <c r="AJ26" s="253">
        <f t="shared" si="15"/>
        <v>0</v>
      </c>
      <c r="AL26" s="252">
        <f t="shared" si="16"/>
        <v>0</v>
      </c>
      <c r="AM26" s="252">
        <f t="shared" si="17"/>
        <v>0</v>
      </c>
      <c r="AN26" s="252">
        <f t="shared" si="18"/>
        <v>0</v>
      </c>
      <c r="AO26" s="252">
        <f t="shared" si="19"/>
        <v>0</v>
      </c>
      <c r="AP26" s="252">
        <f t="shared" si="20"/>
        <v>0</v>
      </c>
    </row>
    <row r="27" spans="1:16372">
      <c r="B27" s="217"/>
      <c r="C27" s="217">
        <v>100.5</v>
      </c>
      <c r="D27" s="217" t="s">
        <v>3</v>
      </c>
      <c r="E27" s="227" t="s">
        <v>317</v>
      </c>
      <c r="F27" s="227" t="s">
        <v>318</v>
      </c>
      <c r="G27" s="211">
        <v>1</v>
      </c>
      <c r="H27" s="212">
        <v>0</v>
      </c>
      <c r="I27" s="212">
        <f t="shared" si="0"/>
        <v>0</v>
      </c>
      <c r="J27" s="218"/>
      <c r="K27" s="220">
        <f>J27*points_low</f>
        <v>0</v>
      </c>
      <c r="L27" s="220">
        <f>J27*points_high</f>
        <v>0</v>
      </c>
      <c r="M27" s="220">
        <f t="shared" si="1"/>
        <v>0</v>
      </c>
      <c r="N27" s="220"/>
      <c r="O27" s="220"/>
      <c r="P27" s="220"/>
      <c r="Q27" s="211"/>
      <c r="T27" s="252">
        <f t="shared" si="2"/>
        <v>0</v>
      </c>
      <c r="U27" s="136">
        <f>IF($G27=$U$18,$L27,0)</f>
        <v>0</v>
      </c>
      <c r="V27" s="136">
        <f t="shared" si="3"/>
        <v>0</v>
      </c>
      <c r="W27" s="136">
        <f t="shared" si="4"/>
        <v>0</v>
      </c>
      <c r="X27" s="253">
        <f t="shared" si="5"/>
        <v>0</v>
      </c>
      <c r="Z27" s="252">
        <f t="shared" si="6"/>
        <v>0</v>
      </c>
      <c r="AA27" s="136">
        <f t="shared" si="7"/>
        <v>0</v>
      </c>
      <c r="AB27" s="136">
        <f t="shared" si="8"/>
        <v>0</v>
      </c>
      <c r="AC27" s="136">
        <f t="shared" si="9"/>
        <v>0</v>
      </c>
      <c r="AD27" s="253">
        <f t="shared" si="10"/>
        <v>0</v>
      </c>
      <c r="AF27" s="252">
        <f t="shared" si="11"/>
        <v>0</v>
      </c>
      <c r="AG27" s="136">
        <f t="shared" si="12"/>
        <v>0</v>
      </c>
      <c r="AH27" s="136">
        <f t="shared" si="13"/>
        <v>0</v>
      </c>
      <c r="AI27" s="136">
        <f t="shared" si="14"/>
        <v>0</v>
      </c>
      <c r="AJ27" s="253">
        <f t="shared" si="15"/>
        <v>0</v>
      </c>
      <c r="AL27" s="252">
        <f t="shared" si="16"/>
        <v>0</v>
      </c>
      <c r="AM27" s="252">
        <f t="shared" si="17"/>
        <v>0</v>
      </c>
      <c r="AN27" s="252">
        <f t="shared" si="18"/>
        <v>0</v>
      </c>
      <c r="AO27" s="252">
        <f t="shared" si="19"/>
        <v>0</v>
      </c>
      <c r="AP27" s="252">
        <f t="shared" si="20"/>
        <v>0</v>
      </c>
    </row>
    <row r="28" spans="1:16372">
      <c r="B28" s="217"/>
      <c r="C28" s="217">
        <v>100.6</v>
      </c>
      <c r="D28" s="217" t="s">
        <v>3</v>
      </c>
      <c r="E28" s="227" t="s">
        <v>319</v>
      </c>
      <c r="F28" s="227" t="s">
        <v>320</v>
      </c>
      <c r="G28" s="211">
        <v>1</v>
      </c>
      <c r="H28" s="212">
        <v>3</v>
      </c>
      <c r="I28" s="212">
        <f t="shared" si="0"/>
        <v>16</v>
      </c>
      <c r="J28" s="218"/>
      <c r="K28" s="220">
        <f>J28*points_low</f>
        <v>0</v>
      </c>
      <c r="L28" s="220">
        <f>J28*points_high</f>
        <v>0</v>
      </c>
      <c r="M28" s="220">
        <f t="shared" si="1"/>
        <v>0</v>
      </c>
      <c r="N28" s="220"/>
      <c r="O28" s="220"/>
      <c r="P28" s="220"/>
      <c r="Q28" s="211"/>
      <c r="T28" s="252">
        <f t="shared" si="2"/>
        <v>0</v>
      </c>
      <c r="U28" s="136">
        <f>IF($G28=$U$18,$L28,0)</f>
        <v>0</v>
      </c>
      <c r="V28" s="136">
        <f t="shared" si="3"/>
        <v>0</v>
      </c>
      <c r="W28" s="136">
        <f t="shared" si="4"/>
        <v>0</v>
      </c>
      <c r="X28" s="253">
        <f t="shared" si="5"/>
        <v>0</v>
      </c>
      <c r="Z28" s="252">
        <f t="shared" si="6"/>
        <v>0</v>
      </c>
      <c r="AA28" s="136">
        <f t="shared" si="7"/>
        <v>0</v>
      </c>
      <c r="AB28" s="136">
        <f t="shared" si="8"/>
        <v>0</v>
      </c>
      <c r="AC28" s="136">
        <f t="shared" si="9"/>
        <v>0</v>
      </c>
      <c r="AD28" s="253">
        <f t="shared" si="10"/>
        <v>0</v>
      </c>
      <c r="AF28" s="252">
        <f t="shared" si="11"/>
        <v>0</v>
      </c>
      <c r="AG28" s="136">
        <f t="shared" si="12"/>
        <v>0</v>
      </c>
      <c r="AH28" s="136">
        <f t="shared" si="13"/>
        <v>0</v>
      </c>
      <c r="AI28" s="136">
        <f t="shared" si="14"/>
        <v>0</v>
      </c>
      <c r="AJ28" s="253">
        <f t="shared" si="15"/>
        <v>0</v>
      </c>
      <c r="AL28" s="252">
        <f t="shared" si="16"/>
        <v>16</v>
      </c>
      <c r="AM28" s="252">
        <f t="shared" si="17"/>
        <v>0</v>
      </c>
      <c r="AN28" s="252">
        <f t="shared" si="18"/>
        <v>0</v>
      </c>
      <c r="AO28" s="252">
        <f t="shared" si="19"/>
        <v>0</v>
      </c>
      <c r="AP28" s="252">
        <f t="shared" si="20"/>
        <v>0</v>
      </c>
    </row>
    <row r="29" spans="1:16372">
      <c r="B29" s="217"/>
      <c r="C29" s="217">
        <v>1.3</v>
      </c>
      <c r="D29" s="217" t="s">
        <v>443</v>
      </c>
      <c r="E29" s="227" t="s">
        <v>321</v>
      </c>
      <c r="F29" s="227"/>
      <c r="G29" s="211">
        <v>1</v>
      </c>
      <c r="H29" s="212">
        <v>3</v>
      </c>
      <c r="I29" s="212">
        <f t="shared" si="0"/>
        <v>16</v>
      </c>
      <c r="J29" s="219"/>
      <c r="K29" s="220">
        <f>J29*points_low</f>
        <v>0</v>
      </c>
      <c r="L29" s="220">
        <f>J29*points_high</f>
        <v>0</v>
      </c>
      <c r="M29" s="220">
        <f t="shared" si="1"/>
        <v>0</v>
      </c>
      <c r="N29" s="220"/>
      <c r="O29" s="220"/>
      <c r="P29" s="220"/>
      <c r="Q29" s="211"/>
      <c r="T29" s="252">
        <f t="shared" si="2"/>
        <v>0</v>
      </c>
      <c r="U29" s="136">
        <f>IF($G29=$U$18,$L29,0)</f>
        <v>0</v>
      </c>
      <c r="V29" s="136">
        <f t="shared" si="3"/>
        <v>0</v>
      </c>
      <c r="W29" s="136">
        <f t="shared" si="4"/>
        <v>0</v>
      </c>
      <c r="X29" s="253">
        <f t="shared" si="5"/>
        <v>0</v>
      </c>
      <c r="Z29" s="252">
        <f t="shared" si="6"/>
        <v>0</v>
      </c>
      <c r="AA29" s="136">
        <f t="shared" si="7"/>
        <v>0</v>
      </c>
      <c r="AB29" s="136">
        <f t="shared" si="8"/>
        <v>0</v>
      </c>
      <c r="AC29" s="136">
        <f t="shared" si="9"/>
        <v>0</v>
      </c>
      <c r="AD29" s="253">
        <f t="shared" si="10"/>
        <v>0</v>
      </c>
      <c r="AF29" s="252">
        <f t="shared" si="11"/>
        <v>0</v>
      </c>
      <c r="AG29" s="136">
        <f t="shared" si="12"/>
        <v>0</v>
      </c>
      <c r="AH29" s="136">
        <f t="shared" si="13"/>
        <v>0</v>
      </c>
      <c r="AI29" s="136">
        <f t="shared" si="14"/>
        <v>0</v>
      </c>
      <c r="AJ29" s="253">
        <f t="shared" si="15"/>
        <v>0</v>
      </c>
      <c r="AL29" s="252">
        <f t="shared" si="16"/>
        <v>16</v>
      </c>
      <c r="AM29" s="252">
        <f t="shared" si="17"/>
        <v>0</v>
      </c>
      <c r="AN29" s="252">
        <f t="shared" si="18"/>
        <v>0</v>
      </c>
      <c r="AO29" s="252">
        <f t="shared" si="19"/>
        <v>0</v>
      </c>
      <c r="AP29" s="252">
        <f t="shared" si="20"/>
        <v>0</v>
      </c>
    </row>
    <row r="30" spans="1:16372">
      <c r="B30" s="217" t="s">
        <v>381</v>
      </c>
      <c r="C30" s="217">
        <v>100.7</v>
      </c>
      <c r="D30" s="217" t="s">
        <v>3</v>
      </c>
      <c r="E30" s="227" t="s">
        <v>361</v>
      </c>
      <c r="F30" s="227"/>
      <c r="G30" s="211">
        <v>1</v>
      </c>
      <c r="H30" s="212">
        <v>40</v>
      </c>
      <c r="I30" s="212">
        <f t="shared" si="0"/>
        <v>200</v>
      </c>
      <c r="J30" s="219">
        <v>12</v>
      </c>
      <c r="K30" s="220">
        <f>J30*points_low</f>
        <v>192</v>
      </c>
      <c r="L30" s="220">
        <f>J30*points_high</f>
        <v>384</v>
      </c>
      <c r="M30" s="220">
        <f t="shared" si="1"/>
        <v>288</v>
      </c>
      <c r="N30" s="220">
        <v>2</v>
      </c>
      <c r="O30" s="220"/>
      <c r="P30" s="220"/>
      <c r="Q30" s="211"/>
      <c r="T30" s="252">
        <f t="shared" si="2"/>
        <v>192</v>
      </c>
      <c r="U30" s="136">
        <f>IF($G30=$U$18,$L30,0)</f>
        <v>0</v>
      </c>
      <c r="V30" s="136">
        <f t="shared" si="3"/>
        <v>0</v>
      </c>
      <c r="W30" s="136">
        <f t="shared" si="4"/>
        <v>0</v>
      </c>
      <c r="X30" s="253">
        <f t="shared" si="5"/>
        <v>0</v>
      </c>
      <c r="Z30" s="252">
        <f t="shared" si="6"/>
        <v>192</v>
      </c>
      <c r="AA30" s="136">
        <f t="shared" si="7"/>
        <v>0</v>
      </c>
      <c r="AB30" s="136">
        <f t="shared" si="8"/>
        <v>0</v>
      </c>
      <c r="AC30" s="136">
        <f t="shared" si="9"/>
        <v>0</v>
      </c>
      <c r="AD30" s="253">
        <f t="shared" si="10"/>
        <v>0</v>
      </c>
      <c r="AF30" s="252">
        <f t="shared" si="11"/>
        <v>288</v>
      </c>
      <c r="AG30" s="136">
        <f t="shared" si="12"/>
        <v>0</v>
      </c>
      <c r="AH30" s="136">
        <f t="shared" si="13"/>
        <v>0</v>
      </c>
      <c r="AI30" s="136">
        <f t="shared" si="14"/>
        <v>0</v>
      </c>
      <c r="AJ30" s="253">
        <f t="shared" si="15"/>
        <v>0</v>
      </c>
      <c r="AL30" s="252">
        <f t="shared" si="16"/>
        <v>200</v>
      </c>
      <c r="AM30" s="252">
        <f t="shared" si="17"/>
        <v>0</v>
      </c>
      <c r="AN30" s="252">
        <f t="shared" si="18"/>
        <v>0</v>
      </c>
      <c r="AO30" s="252">
        <f t="shared" si="19"/>
        <v>0</v>
      </c>
      <c r="AP30" s="252">
        <f t="shared" si="20"/>
        <v>0</v>
      </c>
    </row>
    <row r="31" spans="1:16372">
      <c r="B31" s="217"/>
      <c r="C31" s="217">
        <v>2</v>
      </c>
      <c r="D31" s="217" t="s">
        <v>443</v>
      </c>
      <c r="E31" s="227" t="s">
        <v>325</v>
      </c>
      <c r="F31" s="217"/>
      <c r="G31" s="211">
        <v>1</v>
      </c>
      <c r="H31" s="212">
        <v>0</v>
      </c>
      <c r="I31" s="212">
        <f t="shared" si="0"/>
        <v>0</v>
      </c>
      <c r="J31" s="218">
        <v>8</v>
      </c>
      <c r="K31" s="220">
        <f>J31*points_low</f>
        <v>128</v>
      </c>
      <c r="L31" s="220">
        <f>J31*points_high</f>
        <v>256</v>
      </c>
      <c r="M31" s="220">
        <f t="shared" si="1"/>
        <v>192</v>
      </c>
      <c r="N31" s="220">
        <v>2</v>
      </c>
      <c r="O31" s="220"/>
      <c r="P31" s="220"/>
      <c r="Q31" s="211" t="s">
        <v>129</v>
      </c>
      <c r="T31" s="252">
        <f t="shared" si="2"/>
        <v>128</v>
      </c>
      <c r="U31" s="136">
        <f>IF($G31=$U$18,$L31,0)</f>
        <v>0</v>
      </c>
      <c r="V31" s="136">
        <f t="shared" si="3"/>
        <v>0</v>
      </c>
      <c r="W31" s="136">
        <f t="shared" si="4"/>
        <v>0</v>
      </c>
      <c r="X31" s="253">
        <f t="shared" si="5"/>
        <v>0</v>
      </c>
      <c r="Z31" s="252">
        <f t="shared" si="6"/>
        <v>128</v>
      </c>
      <c r="AA31" s="136">
        <f t="shared" si="7"/>
        <v>0</v>
      </c>
      <c r="AB31" s="136">
        <f t="shared" si="8"/>
        <v>0</v>
      </c>
      <c r="AC31" s="136">
        <f t="shared" si="9"/>
        <v>0</v>
      </c>
      <c r="AD31" s="253">
        <f t="shared" si="10"/>
        <v>0</v>
      </c>
      <c r="AF31" s="252">
        <f t="shared" si="11"/>
        <v>192</v>
      </c>
      <c r="AG31" s="136">
        <f t="shared" si="12"/>
        <v>0</v>
      </c>
      <c r="AH31" s="136">
        <f t="shared" si="13"/>
        <v>0</v>
      </c>
      <c r="AI31" s="136">
        <f t="shared" si="14"/>
        <v>0</v>
      </c>
      <c r="AJ31" s="253">
        <f t="shared" si="15"/>
        <v>0</v>
      </c>
      <c r="AL31" s="252">
        <f t="shared" si="16"/>
        <v>0</v>
      </c>
      <c r="AM31" s="252">
        <f t="shared" si="17"/>
        <v>0</v>
      </c>
      <c r="AN31" s="252">
        <f t="shared" si="18"/>
        <v>0</v>
      </c>
      <c r="AO31" s="252">
        <f t="shared" si="19"/>
        <v>0</v>
      </c>
      <c r="AP31" s="252">
        <f t="shared" si="20"/>
        <v>0</v>
      </c>
    </row>
    <row r="32" spans="1:16372">
      <c r="B32" s="217" t="s">
        <v>386</v>
      </c>
      <c r="C32" s="217">
        <v>2.1</v>
      </c>
      <c r="D32" s="217" t="s">
        <v>329</v>
      </c>
      <c r="E32" s="227" t="s">
        <v>322</v>
      </c>
      <c r="F32" s="227" t="s">
        <v>326</v>
      </c>
      <c r="G32" s="211">
        <v>1</v>
      </c>
      <c r="H32" s="212">
        <v>2</v>
      </c>
      <c r="I32" s="212">
        <f t="shared" si="0"/>
        <v>8</v>
      </c>
      <c r="J32" s="218"/>
      <c r="K32" s="220">
        <f>J32*points_low</f>
        <v>0</v>
      </c>
      <c r="L32" s="220">
        <f>J32*points_high</f>
        <v>0</v>
      </c>
      <c r="M32" s="220">
        <f t="shared" ref="M32:M95" si="21">(K32+L32)/2</f>
        <v>0</v>
      </c>
      <c r="N32" s="220"/>
      <c r="O32" s="220"/>
      <c r="P32" s="220"/>
      <c r="Q32" s="211"/>
      <c r="T32" s="252">
        <f t="shared" si="2"/>
        <v>0</v>
      </c>
      <c r="U32" s="136">
        <f>IF($G32=$U$18,$L32,0)</f>
        <v>0</v>
      </c>
      <c r="V32" s="136">
        <f t="shared" si="3"/>
        <v>0</v>
      </c>
      <c r="W32" s="136">
        <f t="shared" si="4"/>
        <v>0</v>
      </c>
      <c r="X32" s="253">
        <f t="shared" si="5"/>
        <v>0</v>
      </c>
      <c r="Z32" s="252">
        <f t="shared" si="6"/>
        <v>0</v>
      </c>
      <c r="AA32" s="136">
        <f t="shared" si="7"/>
        <v>0</v>
      </c>
      <c r="AB32" s="136">
        <f t="shared" si="8"/>
        <v>0</v>
      </c>
      <c r="AC32" s="136">
        <f t="shared" si="9"/>
        <v>0</v>
      </c>
      <c r="AD32" s="253">
        <f t="shared" si="10"/>
        <v>0</v>
      </c>
      <c r="AF32" s="252">
        <f t="shared" si="11"/>
        <v>0</v>
      </c>
      <c r="AG32" s="136">
        <f t="shared" si="12"/>
        <v>0</v>
      </c>
      <c r="AH32" s="136">
        <f t="shared" si="13"/>
        <v>0</v>
      </c>
      <c r="AI32" s="136">
        <f t="shared" si="14"/>
        <v>0</v>
      </c>
      <c r="AJ32" s="253">
        <f t="shared" si="15"/>
        <v>0</v>
      </c>
      <c r="AL32" s="252">
        <f t="shared" si="16"/>
        <v>8</v>
      </c>
      <c r="AM32" s="252">
        <f t="shared" si="17"/>
        <v>0</v>
      </c>
      <c r="AN32" s="252">
        <f t="shared" si="18"/>
        <v>0</v>
      </c>
      <c r="AO32" s="252">
        <f t="shared" si="19"/>
        <v>0</v>
      </c>
      <c r="AP32" s="252">
        <f t="shared" si="20"/>
        <v>0</v>
      </c>
    </row>
    <row r="33" spans="2:42">
      <c r="B33" s="217"/>
      <c r="C33" s="217">
        <v>2.2000000000000002</v>
      </c>
      <c r="D33" s="217" t="s">
        <v>329</v>
      </c>
      <c r="E33" s="227" t="s">
        <v>323</v>
      </c>
      <c r="F33" s="227" t="s">
        <v>327</v>
      </c>
      <c r="G33" s="211">
        <v>1</v>
      </c>
      <c r="H33" s="212">
        <v>3</v>
      </c>
      <c r="I33" s="212">
        <f t="shared" si="0"/>
        <v>16</v>
      </c>
      <c r="J33" s="218"/>
      <c r="K33" s="220">
        <f>J33*points_low</f>
        <v>0</v>
      </c>
      <c r="L33" s="220">
        <f>J33*points_high</f>
        <v>0</v>
      </c>
      <c r="M33" s="220">
        <f t="shared" si="21"/>
        <v>0</v>
      </c>
      <c r="N33" s="220"/>
      <c r="O33" s="220"/>
      <c r="P33" s="220"/>
      <c r="Q33" s="211"/>
      <c r="T33" s="252">
        <f t="shared" si="2"/>
        <v>0</v>
      </c>
      <c r="U33" s="136">
        <f>IF($G33=$U$18,$L33,0)</f>
        <v>0</v>
      </c>
      <c r="V33" s="136">
        <f t="shared" si="3"/>
        <v>0</v>
      </c>
      <c r="W33" s="136">
        <f t="shared" si="4"/>
        <v>0</v>
      </c>
      <c r="X33" s="253">
        <f t="shared" si="5"/>
        <v>0</v>
      </c>
      <c r="Z33" s="252">
        <f t="shared" si="6"/>
        <v>0</v>
      </c>
      <c r="AA33" s="136">
        <f t="shared" si="7"/>
        <v>0</v>
      </c>
      <c r="AB33" s="136">
        <f t="shared" si="8"/>
        <v>0</v>
      </c>
      <c r="AC33" s="136">
        <f t="shared" si="9"/>
        <v>0</v>
      </c>
      <c r="AD33" s="253">
        <f t="shared" si="10"/>
        <v>0</v>
      </c>
      <c r="AF33" s="252">
        <f t="shared" si="11"/>
        <v>0</v>
      </c>
      <c r="AG33" s="136">
        <f t="shared" si="12"/>
        <v>0</v>
      </c>
      <c r="AH33" s="136">
        <f t="shared" si="13"/>
        <v>0</v>
      </c>
      <c r="AI33" s="136">
        <f t="shared" si="14"/>
        <v>0</v>
      </c>
      <c r="AJ33" s="253">
        <f t="shared" si="15"/>
        <v>0</v>
      </c>
      <c r="AL33" s="252">
        <f t="shared" si="16"/>
        <v>16</v>
      </c>
      <c r="AM33" s="252">
        <f t="shared" si="17"/>
        <v>0</v>
      </c>
      <c r="AN33" s="252">
        <f t="shared" si="18"/>
        <v>0</v>
      </c>
      <c r="AO33" s="252">
        <f t="shared" si="19"/>
        <v>0</v>
      </c>
      <c r="AP33" s="252">
        <f t="shared" si="20"/>
        <v>0</v>
      </c>
    </row>
    <row r="34" spans="2:42">
      <c r="B34" s="217"/>
      <c r="C34" s="217">
        <v>2.2000000000000002</v>
      </c>
      <c r="D34" s="217" t="s">
        <v>329</v>
      </c>
      <c r="E34" s="227" t="s">
        <v>324</v>
      </c>
      <c r="F34" s="227" t="s">
        <v>328</v>
      </c>
      <c r="G34" s="211">
        <v>1</v>
      </c>
      <c r="H34" s="212">
        <v>3</v>
      </c>
      <c r="I34" s="212">
        <f t="shared" si="0"/>
        <v>16</v>
      </c>
      <c r="J34" s="218"/>
      <c r="K34" s="220">
        <f>J34*points_low</f>
        <v>0</v>
      </c>
      <c r="L34" s="220">
        <f>J34*points_high</f>
        <v>0</v>
      </c>
      <c r="M34" s="220">
        <f t="shared" si="21"/>
        <v>0</v>
      </c>
      <c r="N34" s="220"/>
      <c r="O34" s="220"/>
      <c r="P34" s="220"/>
      <c r="Q34" s="211"/>
      <c r="T34" s="252">
        <f t="shared" si="2"/>
        <v>0</v>
      </c>
      <c r="U34" s="136">
        <f>IF($G34=$U$18,$L34,0)</f>
        <v>0</v>
      </c>
      <c r="V34" s="136">
        <f t="shared" si="3"/>
        <v>0</v>
      </c>
      <c r="W34" s="136">
        <f t="shared" si="4"/>
        <v>0</v>
      </c>
      <c r="X34" s="253">
        <f t="shared" si="5"/>
        <v>0</v>
      </c>
      <c r="Z34" s="252">
        <f t="shared" si="6"/>
        <v>0</v>
      </c>
      <c r="AA34" s="136">
        <f t="shared" si="7"/>
        <v>0</v>
      </c>
      <c r="AB34" s="136">
        <f t="shared" si="8"/>
        <v>0</v>
      </c>
      <c r="AC34" s="136">
        <f t="shared" si="9"/>
        <v>0</v>
      </c>
      <c r="AD34" s="253">
        <f t="shared" si="10"/>
        <v>0</v>
      </c>
      <c r="AF34" s="252">
        <f t="shared" si="11"/>
        <v>0</v>
      </c>
      <c r="AG34" s="136">
        <f t="shared" si="12"/>
        <v>0</v>
      </c>
      <c r="AH34" s="136">
        <f t="shared" si="13"/>
        <v>0</v>
      </c>
      <c r="AI34" s="136">
        <f t="shared" si="14"/>
        <v>0</v>
      </c>
      <c r="AJ34" s="253">
        <f t="shared" si="15"/>
        <v>0</v>
      </c>
      <c r="AL34" s="252">
        <f t="shared" si="16"/>
        <v>16</v>
      </c>
      <c r="AM34" s="252">
        <f t="shared" si="17"/>
        <v>0</v>
      </c>
      <c r="AN34" s="252">
        <f t="shared" si="18"/>
        <v>0</v>
      </c>
      <c r="AO34" s="252">
        <f t="shared" si="19"/>
        <v>0</v>
      </c>
      <c r="AP34" s="252">
        <f t="shared" si="20"/>
        <v>0</v>
      </c>
    </row>
    <row r="35" spans="2:42">
      <c r="B35" s="217" t="s">
        <v>381</v>
      </c>
      <c r="C35" s="217">
        <v>2.2000000000000002</v>
      </c>
      <c r="D35" s="217" t="s">
        <v>329</v>
      </c>
      <c r="E35" s="227" t="s">
        <v>361</v>
      </c>
      <c r="F35" s="227"/>
      <c r="G35" s="211">
        <v>1</v>
      </c>
      <c r="H35" s="212">
        <v>11</v>
      </c>
      <c r="I35" s="212">
        <f t="shared" si="0"/>
        <v>56</v>
      </c>
      <c r="J35" s="219">
        <v>4</v>
      </c>
      <c r="K35" s="220">
        <f>J35*points_low</f>
        <v>64</v>
      </c>
      <c r="L35" s="220">
        <f>J35*points_high</f>
        <v>128</v>
      </c>
      <c r="M35" s="220">
        <f t="shared" si="21"/>
        <v>96</v>
      </c>
      <c r="N35" s="220">
        <v>2</v>
      </c>
      <c r="O35" s="220"/>
      <c r="P35" s="220"/>
      <c r="Q35" s="211"/>
      <c r="T35" s="252">
        <f t="shared" si="2"/>
        <v>64</v>
      </c>
      <c r="U35" s="136">
        <f>IF($G35=$U$18,$L35,0)</f>
        <v>0</v>
      </c>
      <c r="V35" s="136">
        <f t="shared" si="3"/>
        <v>0</v>
      </c>
      <c r="W35" s="136">
        <f t="shared" si="4"/>
        <v>0</v>
      </c>
      <c r="X35" s="253">
        <f t="shared" si="5"/>
        <v>0</v>
      </c>
      <c r="Z35" s="252">
        <f t="shared" si="6"/>
        <v>64</v>
      </c>
      <c r="AA35" s="136">
        <f t="shared" si="7"/>
        <v>0</v>
      </c>
      <c r="AB35" s="136">
        <f t="shared" si="8"/>
        <v>0</v>
      </c>
      <c r="AC35" s="136">
        <f t="shared" si="9"/>
        <v>0</v>
      </c>
      <c r="AD35" s="253">
        <f t="shared" si="10"/>
        <v>0</v>
      </c>
      <c r="AF35" s="252">
        <f t="shared" si="11"/>
        <v>96</v>
      </c>
      <c r="AG35" s="136">
        <f t="shared" si="12"/>
        <v>0</v>
      </c>
      <c r="AH35" s="136">
        <f t="shared" si="13"/>
        <v>0</v>
      </c>
      <c r="AI35" s="136">
        <f t="shared" si="14"/>
        <v>0</v>
      </c>
      <c r="AJ35" s="253">
        <f t="shared" si="15"/>
        <v>0</v>
      </c>
      <c r="AL35" s="252">
        <f t="shared" si="16"/>
        <v>56</v>
      </c>
      <c r="AM35" s="252">
        <f t="shared" si="17"/>
        <v>0</v>
      </c>
      <c r="AN35" s="252">
        <f t="shared" si="18"/>
        <v>0</v>
      </c>
      <c r="AO35" s="252">
        <f t="shared" si="19"/>
        <v>0</v>
      </c>
      <c r="AP35" s="252">
        <f t="shared" si="20"/>
        <v>0</v>
      </c>
    </row>
    <row r="36" spans="2:42">
      <c r="B36" s="217"/>
      <c r="C36" s="217">
        <v>3</v>
      </c>
      <c r="D36" s="217" t="s">
        <v>443</v>
      </c>
      <c r="E36" s="227" t="s">
        <v>445</v>
      </c>
      <c r="F36" s="227"/>
      <c r="G36" s="211">
        <v>1</v>
      </c>
      <c r="H36" s="212">
        <v>0</v>
      </c>
      <c r="I36" s="212">
        <f t="shared" si="0"/>
        <v>0</v>
      </c>
      <c r="J36" s="219">
        <v>3</v>
      </c>
      <c r="K36" s="220">
        <f>J36*points_low</f>
        <v>48</v>
      </c>
      <c r="L36" s="220">
        <f>J36*points_high</f>
        <v>96</v>
      </c>
      <c r="M36" s="220">
        <f t="shared" si="21"/>
        <v>72</v>
      </c>
      <c r="N36" s="220">
        <v>1</v>
      </c>
      <c r="O36" s="220"/>
      <c r="P36" s="220"/>
      <c r="Q36" s="211" t="s">
        <v>131</v>
      </c>
      <c r="T36" s="252">
        <f t="shared" si="2"/>
        <v>48</v>
      </c>
      <c r="U36" s="136">
        <f>IF($G36=$U$18,$L36,0)</f>
        <v>0</v>
      </c>
      <c r="V36" s="136">
        <f t="shared" si="3"/>
        <v>0</v>
      </c>
      <c r="W36" s="136">
        <f t="shared" si="4"/>
        <v>0</v>
      </c>
      <c r="X36" s="253">
        <f t="shared" si="5"/>
        <v>0</v>
      </c>
      <c r="Z36" s="252">
        <f t="shared" si="6"/>
        <v>48</v>
      </c>
      <c r="AA36" s="136">
        <f t="shared" si="7"/>
        <v>0</v>
      </c>
      <c r="AB36" s="136">
        <f t="shared" si="8"/>
        <v>0</v>
      </c>
      <c r="AC36" s="136">
        <f t="shared" si="9"/>
        <v>0</v>
      </c>
      <c r="AD36" s="253">
        <f t="shared" si="10"/>
        <v>0</v>
      </c>
      <c r="AF36" s="252">
        <f t="shared" si="11"/>
        <v>72</v>
      </c>
      <c r="AG36" s="136">
        <f t="shared" si="12"/>
        <v>0</v>
      </c>
      <c r="AH36" s="136">
        <f t="shared" si="13"/>
        <v>0</v>
      </c>
      <c r="AI36" s="136">
        <f t="shared" si="14"/>
        <v>0</v>
      </c>
      <c r="AJ36" s="253">
        <f t="shared" si="15"/>
        <v>0</v>
      </c>
      <c r="AL36" s="252">
        <f t="shared" si="16"/>
        <v>0</v>
      </c>
      <c r="AM36" s="252">
        <f t="shared" si="17"/>
        <v>0</v>
      </c>
      <c r="AN36" s="252">
        <f t="shared" si="18"/>
        <v>0</v>
      </c>
      <c r="AO36" s="252">
        <f t="shared" si="19"/>
        <v>0</v>
      </c>
      <c r="AP36" s="252">
        <f t="shared" si="20"/>
        <v>0</v>
      </c>
    </row>
    <row r="37" spans="2:42">
      <c r="B37" s="217"/>
      <c r="C37" s="217">
        <v>3.1</v>
      </c>
      <c r="D37" s="217" t="s">
        <v>446</v>
      </c>
      <c r="E37" s="227">
        <v>404</v>
      </c>
      <c r="F37" s="227"/>
      <c r="G37" s="211">
        <v>1</v>
      </c>
      <c r="H37" s="212">
        <v>3</v>
      </c>
      <c r="I37" s="212">
        <f t="shared" si="0"/>
        <v>16</v>
      </c>
      <c r="J37" s="219"/>
      <c r="K37" s="220">
        <f>J37*points_low</f>
        <v>0</v>
      </c>
      <c r="L37" s="220">
        <f>J37*points_high</f>
        <v>0</v>
      </c>
      <c r="M37" s="220">
        <f t="shared" si="21"/>
        <v>0</v>
      </c>
      <c r="N37" s="220"/>
      <c r="O37" s="220"/>
      <c r="P37" s="220"/>
      <c r="Q37" s="211"/>
      <c r="T37" s="252">
        <f t="shared" si="2"/>
        <v>0</v>
      </c>
      <c r="U37" s="136">
        <f>IF($G37=$U$18,$L37,0)</f>
        <v>0</v>
      </c>
      <c r="V37" s="136">
        <f t="shared" si="3"/>
        <v>0</v>
      </c>
      <c r="W37" s="136">
        <f t="shared" si="4"/>
        <v>0</v>
      </c>
      <c r="X37" s="253">
        <f t="shared" si="5"/>
        <v>0</v>
      </c>
      <c r="Z37" s="252">
        <f t="shared" si="6"/>
        <v>0</v>
      </c>
      <c r="AA37" s="136">
        <f t="shared" si="7"/>
        <v>0</v>
      </c>
      <c r="AB37" s="136">
        <f t="shared" si="8"/>
        <v>0</v>
      </c>
      <c r="AC37" s="136">
        <f t="shared" si="9"/>
        <v>0</v>
      </c>
      <c r="AD37" s="253">
        <f t="shared" si="10"/>
        <v>0</v>
      </c>
      <c r="AF37" s="252">
        <f t="shared" si="11"/>
        <v>0</v>
      </c>
      <c r="AG37" s="136">
        <f t="shared" si="12"/>
        <v>0</v>
      </c>
      <c r="AH37" s="136">
        <f t="shared" si="13"/>
        <v>0</v>
      </c>
      <c r="AI37" s="136">
        <f t="shared" si="14"/>
        <v>0</v>
      </c>
      <c r="AJ37" s="253">
        <f t="shared" si="15"/>
        <v>0</v>
      </c>
      <c r="AL37" s="252">
        <f t="shared" si="16"/>
        <v>16</v>
      </c>
      <c r="AM37" s="252">
        <f t="shared" si="17"/>
        <v>0</v>
      </c>
      <c r="AN37" s="252">
        <f t="shared" si="18"/>
        <v>0</v>
      </c>
      <c r="AO37" s="252">
        <f t="shared" si="19"/>
        <v>0</v>
      </c>
      <c r="AP37" s="252">
        <f t="shared" si="20"/>
        <v>0</v>
      </c>
    </row>
    <row r="38" spans="2:42">
      <c r="B38" s="217"/>
      <c r="C38" s="217">
        <v>3.2</v>
      </c>
      <c r="D38" s="217" t="s">
        <v>446</v>
      </c>
      <c r="E38" s="227" t="s">
        <v>330</v>
      </c>
      <c r="F38" s="227" t="s">
        <v>334</v>
      </c>
      <c r="G38" s="211">
        <v>1</v>
      </c>
      <c r="H38" s="212">
        <v>3</v>
      </c>
      <c r="I38" s="212">
        <f t="shared" si="0"/>
        <v>16</v>
      </c>
      <c r="J38" s="219"/>
      <c r="K38" s="220">
        <f>J38*points_low</f>
        <v>0</v>
      </c>
      <c r="L38" s="220">
        <f>J38*points_high</f>
        <v>0</v>
      </c>
      <c r="M38" s="220">
        <f t="shared" si="21"/>
        <v>0</v>
      </c>
      <c r="N38" s="220"/>
      <c r="O38" s="220"/>
      <c r="P38" s="220"/>
      <c r="Q38" s="211"/>
      <c r="T38" s="252">
        <f t="shared" si="2"/>
        <v>0</v>
      </c>
      <c r="U38" s="136">
        <f>IF($G38=$U$18,$L38,0)</f>
        <v>0</v>
      </c>
      <c r="V38" s="136">
        <f t="shared" si="3"/>
        <v>0</v>
      </c>
      <c r="W38" s="136">
        <f t="shared" si="4"/>
        <v>0</v>
      </c>
      <c r="X38" s="253">
        <f t="shared" si="5"/>
        <v>0</v>
      </c>
      <c r="Z38" s="252">
        <f t="shared" si="6"/>
        <v>0</v>
      </c>
      <c r="AA38" s="136">
        <f t="shared" si="7"/>
        <v>0</v>
      </c>
      <c r="AB38" s="136">
        <f t="shared" si="8"/>
        <v>0</v>
      </c>
      <c r="AC38" s="136">
        <f t="shared" si="9"/>
        <v>0</v>
      </c>
      <c r="AD38" s="253">
        <f t="shared" si="10"/>
        <v>0</v>
      </c>
      <c r="AF38" s="252">
        <f t="shared" si="11"/>
        <v>0</v>
      </c>
      <c r="AG38" s="136">
        <f t="shared" si="12"/>
        <v>0</v>
      </c>
      <c r="AH38" s="136">
        <f t="shared" si="13"/>
        <v>0</v>
      </c>
      <c r="AI38" s="136">
        <f t="shared" si="14"/>
        <v>0</v>
      </c>
      <c r="AJ38" s="253">
        <f t="shared" si="15"/>
        <v>0</v>
      </c>
      <c r="AL38" s="252">
        <f t="shared" si="16"/>
        <v>16</v>
      </c>
      <c r="AM38" s="252">
        <f t="shared" si="17"/>
        <v>0</v>
      </c>
      <c r="AN38" s="252">
        <f t="shared" si="18"/>
        <v>0</v>
      </c>
      <c r="AO38" s="252">
        <f t="shared" si="19"/>
        <v>0</v>
      </c>
      <c r="AP38" s="252">
        <f t="shared" si="20"/>
        <v>0</v>
      </c>
    </row>
    <row r="39" spans="2:42">
      <c r="B39" s="217"/>
      <c r="C39" s="217">
        <v>3.3</v>
      </c>
      <c r="D39" s="217" t="s">
        <v>446</v>
      </c>
      <c r="E39" s="227" t="s">
        <v>331</v>
      </c>
      <c r="F39" s="227"/>
      <c r="G39" s="211">
        <v>1</v>
      </c>
      <c r="H39" s="212">
        <v>3</v>
      </c>
      <c r="I39" s="212">
        <f t="shared" si="0"/>
        <v>16</v>
      </c>
      <c r="J39" s="219"/>
      <c r="K39" s="220">
        <f>J39*points_low</f>
        <v>0</v>
      </c>
      <c r="L39" s="220">
        <f>J39*points_high</f>
        <v>0</v>
      </c>
      <c r="M39" s="220">
        <f t="shared" si="21"/>
        <v>0</v>
      </c>
      <c r="N39" s="220"/>
      <c r="O39" s="220"/>
      <c r="P39" s="220"/>
      <c r="Q39" s="211"/>
      <c r="T39" s="252">
        <f t="shared" si="2"/>
        <v>0</v>
      </c>
      <c r="U39" s="136">
        <f>IF($G39=$U$18,$L39,0)</f>
        <v>0</v>
      </c>
      <c r="V39" s="136">
        <f t="shared" si="3"/>
        <v>0</v>
      </c>
      <c r="W39" s="136">
        <f t="shared" si="4"/>
        <v>0</v>
      </c>
      <c r="X39" s="253">
        <f t="shared" si="5"/>
        <v>0</v>
      </c>
      <c r="Z39" s="252">
        <f t="shared" si="6"/>
        <v>0</v>
      </c>
      <c r="AA39" s="136">
        <f t="shared" si="7"/>
        <v>0</v>
      </c>
      <c r="AB39" s="136">
        <f t="shared" si="8"/>
        <v>0</v>
      </c>
      <c r="AC39" s="136">
        <f t="shared" si="9"/>
        <v>0</v>
      </c>
      <c r="AD39" s="253">
        <f t="shared" si="10"/>
        <v>0</v>
      </c>
      <c r="AF39" s="252">
        <f t="shared" si="11"/>
        <v>0</v>
      </c>
      <c r="AG39" s="136">
        <f t="shared" si="12"/>
        <v>0</v>
      </c>
      <c r="AH39" s="136">
        <f t="shared" si="13"/>
        <v>0</v>
      </c>
      <c r="AI39" s="136">
        <f t="shared" si="14"/>
        <v>0</v>
      </c>
      <c r="AJ39" s="253">
        <f t="shared" si="15"/>
        <v>0</v>
      </c>
      <c r="AL39" s="252">
        <f t="shared" si="16"/>
        <v>16</v>
      </c>
      <c r="AM39" s="252">
        <f t="shared" si="17"/>
        <v>0</v>
      </c>
      <c r="AN39" s="252">
        <f t="shared" si="18"/>
        <v>0</v>
      </c>
      <c r="AO39" s="252">
        <f t="shared" si="19"/>
        <v>0</v>
      </c>
      <c r="AP39" s="252">
        <f t="shared" si="20"/>
        <v>0</v>
      </c>
    </row>
    <row r="40" spans="2:42">
      <c r="B40" s="217"/>
      <c r="C40" s="217">
        <v>3.4</v>
      </c>
      <c r="D40" s="217" t="s">
        <v>446</v>
      </c>
      <c r="E40" s="227" t="s">
        <v>332</v>
      </c>
      <c r="F40" s="227" t="s">
        <v>333</v>
      </c>
      <c r="G40" s="211">
        <v>1</v>
      </c>
      <c r="H40" s="212">
        <v>0</v>
      </c>
      <c r="I40" s="212">
        <f t="shared" si="0"/>
        <v>0</v>
      </c>
      <c r="J40" s="219"/>
      <c r="K40" s="220">
        <f>J40*points_low</f>
        <v>0</v>
      </c>
      <c r="L40" s="220">
        <f>J40*points_high</f>
        <v>0</v>
      </c>
      <c r="M40" s="220">
        <f t="shared" si="21"/>
        <v>0</v>
      </c>
      <c r="N40" s="220"/>
      <c r="O40" s="220"/>
      <c r="P40" s="220"/>
      <c r="Q40" s="211"/>
      <c r="T40" s="252">
        <f t="shared" si="2"/>
        <v>0</v>
      </c>
      <c r="U40" s="136">
        <f>IF($G40=$U$18,$L40,0)</f>
        <v>0</v>
      </c>
      <c r="V40" s="136">
        <f t="shared" si="3"/>
        <v>0</v>
      </c>
      <c r="W40" s="136">
        <f t="shared" si="4"/>
        <v>0</v>
      </c>
      <c r="X40" s="253">
        <f t="shared" si="5"/>
        <v>0</v>
      </c>
      <c r="Z40" s="252">
        <f t="shared" si="6"/>
        <v>0</v>
      </c>
      <c r="AA40" s="136">
        <f t="shared" si="7"/>
        <v>0</v>
      </c>
      <c r="AB40" s="136">
        <f t="shared" si="8"/>
        <v>0</v>
      </c>
      <c r="AC40" s="136">
        <f t="shared" si="9"/>
        <v>0</v>
      </c>
      <c r="AD40" s="253">
        <f t="shared" si="10"/>
        <v>0</v>
      </c>
      <c r="AF40" s="252">
        <f t="shared" si="11"/>
        <v>0</v>
      </c>
      <c r="AG40" s="136">
        <f t="shared" si="12"/>
        <v>0</v>
      </c>
      <c r="AH40" s="136">
        <f t="shared" si="13"/>
        <v>0</v>
      </c>
      <c r="AI40" s="136">
        <f t="shared" si="14"/>
        <v>0</v>
      </c>
      <c r="AJ40" s="253">
        <f t="shared" si="15"/>
        <v>0</v>
      </c>
      <c r="AL40" s="252">
        <f t="shared" si="16"/>
        <v>0</v>
      </c>
      <c r="AM40" s="252">
        <f t="shared" si="17"/>
        <v>0</v>
      </c>
      <c r="AN40" s="252">
        <f t="shared" si="18"/>
        <v>0</v>
      </c>
      <c r="AO40" s="252">
        <f t="shared" si="19"/>
        <v>0</v>
      </c>
      <c r="AP40" s="252">
        <f t="shared" si="20"/>
        <v>0</v>
      </c>
    </row>
    <row r="41" spans="2:42">
      <c r="B41" s="217"/>
      <c r="C41" s="217">
        <v>3.5</v>
      </c>
      <c r="D41" s="217" t="s">
        <v>446</v>
      </c>
      <c r="E41" s="227" t="s">
        <v>361</v>
      </c>
      <c r="F41" s="227"/>
      <c r="G41" s="211">
        <v>1</v>
      </c>
      <c r="H41" s="212">
        <v>48</v>
      </c>
      <c r="I41" s="212">
        <f t="shared" si="0"/>
        <v>240</v>
      </c>
      <c r="J41" s="219">
        <v>10</v>
      </c>
      <c r="K41" s="220">
        <f>J41*points_low</f>
        <v>160</v>
      </c>
      <c r="L41" s="220">
        <f>J41*points_high</f>
        <v>320</v>
      </c>
      <c r="M41" s="220">
        <f t="shared" si="21"/>
        <v>240</v>
      </c>
      <c r="N41" s="220">
        <v>1</v>
      </c>
      <c r="O41" s="220"/>
      <c r="P41" s="220"/>
      <c r="Q41" s="211"/>
      <c r="T41" s="252">
        <f t="shared" si="2"/>
        <v>160</v>
      </c>
      <c r="U41" s="136">
        <f>IF($G41=$U$18,$L41,0)</f>
        <v>0</v>
      </c>
      <c r="V41" s="136">
        <f t="shared" si="3"/>
        <v>0</v>
      </c>
      <c r="W41" s="136">
        <f t="shared" si="4"/>
        <v>0</v>
      </c>
      <c r="X41" s="253">
        <f t="shared" si="5"/>
        <v>0</v>
      </c>
      <c r="Z41" s="252">
        <f t="shared" si="6"/>
        <v>160</v>
      </c>
      <c r="AA41" s="136">
        <f t="shared" si="7"/>
        <v>0</v>
      </c>
      <c r="AB41" s="136">
        <f t="shared" si="8"/>
        <v>0</v>
      </c>
      <c r="AC41" s="136">
        <f t="shared" si="9"/>
        <v>0</v>
      </c>
      <c r="AD41" s="253">
        <f t="shared" si="10"/>
        <v>0</v>
      </c>
      <c r="AF41" s="252">
        <f t="shared" si="11"/>
        <v>240</v>
      </c>
      <c r="AG41" s="136">
        <f t="shared" si="12"/>
        <v>0</v>
      </c>
      <c r="AH41" s="136">
        <f t="shared" si="13"/>
        <v>0</v>
      </c>
      <c r="AI41" s="136">
        <f t="shared" si="14"/>
        <v>0</v>
      </c>
      <c r="AJ41" s="253">
        <f t="shared" si="15"/>
        <v>0</v>
      </c>
      <c r="AL41" s="252">
        <f t="shared" si="16"/>
        <v>240</v>
      </c>
      <c r="AM41" s="252">
        <f t="shared" si="17"/>
        <v>0</v>
      </c>
      <c r="AN41" s="252">
        <f t="shared" si="18"/>
        <v>0</v>
      </c>
      <c r="AO41" s="252">
        <f t="shared" si="19"/>
        <v>0</v>
      </c>
      <c r="AP41" s="252">
        <f t="shared" si="20"/>
        <v>0</v>
      </c>
    </row>
    <row r="42" spans="2:42">
      <c r="B42" s="217"/>
      <c r="C42" s="217">
        <v>4</v>
      </c>
      <c r="D42" s="217" t="s">
        <v>355</v>
      </c>
      <c r="E42" s="227" t="s">
        <v>447</v>
      </c>
      <c r="F42" s="227"/>
      <c r="G42" s="211">
        <v>1</v>
      </c>
      <c r="H42" s="213">
        <v>0</v>
      </c>
      <c r="I42" s="212">
        <f t="shared" si="0"/>
        <v>0</v>
      </c>
      <c r="J42" s="219">
        <v>5</v>
      </c>
      <c r="K42" s="220">
        <f>J42*points_low</f>
        <v>80</v>
      </c>
      <c r="L42" s="220">
        <f>J42*points_high</f>
        <v>160</v>
      </c>
      <c r="M42" s="220">
        <f t="shared" si="21"/>
        <v>120</v>
      </c>
      <c r="N42" s="220">
        <v>2</v>
      </c>
      <c r="O42" s="220"/>
      <c r="P42" s="220"/>
      <c r="Q42" s="211"/>
      <c r="T42" s="252">
        <f t="shared" si="2"/>
        <v>80</v>
      </c>
      <c r="U42" s="136">
        <f>IF($G42=$U$18,$L42,0)</f>
        <v>0</v>
      </c>
      <c r="V42" s="136">
        <f t="shared" si="3"/>
        <v>0</v>
      </c>
      <c r="W42" s="136">
        <f t="shared" si="4"/>
        <v>0</v>
      </c>
      <c r="X42" s="253">
        <f t="shared" si="5"/>
        <v>0</v>
      </c>
      <c r="Z42" s="252">
        <f t="shared" si="6"/>
        <v>80</v>
      </c>
      <c r="AA42" s="136">
        <f t="shared" si="7"/>
        <v>0</v>
      </c>
      <c r="AB42" s="136">
        <f t="shared" si="8"/>
        <v>0</v>
      </c>
      <c r="AC42" s="136">
        <f t="shared" si="9"/>
        <v>0</v>
      </c>
      <c r="AD42" s="253">
        <f t="shared" si="10"/>
        <v>0</v>
      </c>
      <c r="AF42" s="252">
        <f t="shared" si="11"/>
        <v>120</v>
      </c>
      <c r="AG42" s="136">
        <f t="shared" si="12"/>
        <v>0</v>
      </c>
      <c r="AH42" s="136">
        <f t="shared" si="13"/>
        <v>0</v>
      </c>
      <c r="AI42" s="136">
        <f t="shared" si="14"/>
        <v>0</v>
      </c>
      <c r="AJ42" s="253">
        <f t="shared" si="15"/>
        <v>0</v>
      </c>
      <c r="AL42" s="252">
        <f t="shared" si="16"/>
        <v>0</v>
      </c>
      <c r="AM42" s="252">
        <f t="shared" si="17"/>
        <v>0</v>
      </c>
      <c r="AN42" s="252">
        <f t="shared" si="18"/>
        <v>0</v>
      </c>
      <c r="AO42" s="252">
        <f t="shared" si="19"/>
        <v>0</v>
      </c>
      <c r="AP42" s="252">
        <f t="shared" si="20"/>
        <v>0</v>
      </c>
    </row>
    <row r="43" spans="2:42">
      <c r="B43" s="217" t="s">
        <v>384</v>
      </c>
      <c r="C43" s="217">
        <v>4.0999999999999996</v>
      </c>
      <c r="D43" s="217" t="s">
        <v>355</v>
      </c>
      <c r="E43" s="227" t="s">
        <v>335</v>
      </c>
      <c r="F43" s="227"/>
      <c r="G43" s="211">
        <v>1</v>
      </c>
      <c r="H43" s="213">
        <v>5</v>
      </c>
      <c r="I43" s="212">
        <f t="shared" si="0"/>
        <v>30</v>
      </c>
      <c r="J43" s="219"/>
      <c r="K43" s="220">
        <f>J43*points_low</f>
        <v>0</v>
      </c>
      <c r="L43" s="220">
        <f>J43*points_high</f>
        <v>0</v>
      </c>
      <c r="M43" s="220">
        <f t="shared" si="21"/>
        <v>0</v>
      </c>
      <c r="N43" s="220"/>
      <c r="O43" s="220"/>
      <c r="P43" s="220"/>
      <c r="Q43" s="211"/>
      <c r="T43" s="252">
        <f t="shared" si="2"/>
        <v>0</v>
      </c>
      <c r="U43" s="136">
        <f>IF($G43=$U$18,$L43,0)</f>
        <v>0</v>
      </c>
      <c r="V43" s="136">
        <f t="shared" si="3"/>
        <v>0</v>
      </c>
      <c r="W43" s="136">
        <f t="shared" si="4"/>
        <v>0</v>
      </c>
      <c r="X43" s="253">
        <f t="shared" si="5"/>
        <v>0</v>
      </c>
      <c r="Z43" s="252">
        <f t="shared" si="6"/>
        <v>0</v>
      </c>
      <c r="AA43" s="136">
        <f t="shared" si="7"/>
        <v>0</v>
      </c>
      <c r="AB43" s="136">
        <f t="shared" si="8"/>
        <v>0</v>
      </c>
      <c r="AC43" s="136">
        <f t="shared" si="9"/>
        <v>0</v>
      </c>
      <c r="AD43" s="253">
        <f t="shared" si="10"/>
        <v>0</v>
      </c>
      <c r="AF43" s="252">
        <f t="shared" si="11"/>
        <v>0</v>
      </c>
      <c r="AG43" s="136">
        <f t="shared" si="12"/>
        <v>0</v>
      </c>
      <c r="AH43" s="136">
        <f t="shared" si="13"/>
        <v>0</v>
      </c>
      <c r="AI43" s="136">
        <f t="shared" si="14"/>
        <v>0</v>
      </c>
      <c r="AJ43" s="253">
        <f t="shared" si="15"/>
        <v>0</v>
      </c>
      <c r="AL43" s="252">
        <f t="shared" si="16"/>
        <v>30</v>
      </c>
      <c r="AM43" s="252">
        <f t="shared" si="17"/>
        <v>0</v>
      </c>
      <c r="AN43" s="252">
        <f t="shared" si="18"/>
        <v>0</v>
      </c>
      <c r="AO43" s="252">
        <f t="shared" si="19"/>
        <v>0</v>
      </c>
      <c r="AP43" s="252">
        <f t="shared" si="20"/>
        <v>0</v>
      </c>
    </row>
    <row r="44" spans="2:42">
      <c r="B44" s="217" t="s">
        <v>384</v>
      </c>
      <c r="C44" s="217">
        <v>4.2</v>
      </c>
      <c r="D44" s="217" t="s">
        <v>355</v>
      </c>
      <c r="E44" s="227" t="s">
        <v>341</v>
      </c>
      <c r="F44" s="227"/>
      <c r="G44" s="211">
        <v>1</v>
      </c>
      <c r="H44" s="213">
        <v>3</v>
      </c>
      <c r="I44" s="212">
        <f t="shared" si="0"/>
        <v>16</v>
      </c>
      <c r="J44" s="219"/>
      <c r="K44" s="220">
        <f>J44*points_low</f>
        <v>0</v>
      </c>
      <c r="L44" s="220">
        <f>J44*points_high</f>
        <v>0</v>
      </c>
      <c r="M44" s="220">
        <f t="shared" si="21"/>
        <v>0</v>
      </c>
      <c r="N44" s="220"/>
      <c r="O44" s="220"/>
      <c r="P44" s="220"/>
      <c r="Q44" s="211"/>
      <c r="T44" s="252">
        <f t="shared" si="2"/>
        <v>0</v>
      </c>
      <c r="U44" s="136">
        <f>IF($G44=$U$18,$L44,0)</f>
        <v>0</v>
      </c>
      <c r="V44" s="136">
        <f t="shared" si="3"/>
        <v>0</v>
      </c>
      <c r="W44" s="136">
        <f t="shared" si="4"/>
        <v>0</v>
      </c>
      <c r="X44" s="253">
        <f t="shared" si="5"/>
        <v>0</v>
      </c>
      <c r="Z44" s="252">
        <f t="shared" si="6"/>
        <v>0</v>
      </c>
      <c r="AA44" s="136">
        <f t="shared" si="7"/>
        <v>0</v>
      </c>
      <c r="AB44" s="136">
        <f t="shared" si="8"/>
        <v>0</v>
      </c>
      <c r="AC44" s="136">
        <f t="shared" si="9"/>
        <v>0</v>
      </c>
      <c r="AD44" s="253">
        <f t="shared" si="10"/>
        <v>0</v>
      </c>
      <c r="AF44" s="252">
        <f t="shared" si="11"/>
        <v>0</v>
      </c>
      <c r="AG44" s="136">
        <f t="shared" si="12"/>
        <v>0</v>
      </c>
      <c r="AH44" s="136">
        <f t="shared" si="13"/>
        <v>0</v>
      </c>
      <c r="AI44" s="136">
        <f t="shared" si="14"/>
        <v>0</v>
      </c>
      <c r="AJ44" s="253">
        <f t="shared" si="15"/>
        <v>0</v>
      </c>
      <c r="AL44" s="252">
        <f t="shared" si="16"/>
        <v>16</v>
      </c>
      <c r="AM44" s="252">
        <f t="shared" si="17"/>
        <v>0</v>
      </c>
      <c r="AN44" s="252">
        <f t="shared" si="18"/>
        <v>0</v>
      </c>
      <c r="AO44" s="252">
        <f t="shared" si="19"/>
        <v>0</v>
      </c>
      <c r="AP44" s="252">
        <f t="shared" si="20"/>
        <v>0</v>
      </c>
    </row>
    <row r="45" spans="2:42">
      <c r="B45" s="217" t="s">
        <v>384</v>
      </c>
      <c r="C45" s="217">
        <v>4.3</v>
      </c>
      <c r="D45" s="217" t="s">
        <v>355</v>
      </c>
      <c r="E45" s="227" t="s">
        <v>336</v>
      </c>
      <c r="F45" s="227"/>
      <c r="G45" s="211">
        <v>1</v>
      </c>
      <c r="H45" s="213">
        <v>3</v>
      </c>
      <c r="I45" s="212">
        <f t="shared" si="0"/>
        <v>16</v>
      </c>
      <c r="J45" s="219"/>
      <c r="K45" s="220">
        <f>J45*points_low</f>
        <v>0</v>
      </c>
      <c r="L45" s="220">
        <f>J45*points_high</f>
        <v>0</v>
      </c>
      <c r="M45" s="220">
        <f t="shared" si="21"/>
        <v>0</v>
      </c>
      <c r="N45" s="220"/>
      <c r="O45" s="220"/>
      <c r="P45" s="220"/>
      <c r="Q45" s="211"/>
      <c r="T45" s="252">
        <f t="shared" si="2"/>
        <v>0</v>
      </c>
      <c r="U45" s="136">
        <f>IF($G45=$U$18,$L45,0)</f>
        <v>0</v>
      </c>
      <c r="V45" s="136">
        <f t="shared" si="3"/>
        <v>0</v>
      </c>
      <c r="W45" s="136">
        <f t="shared" si="4"/>
        <v>0</v>
      </c>
      <c r="X45" s="253">
        <f t="shared" si="5"/>
        <v>0</v>
      </c>
      <c r="Z45" s="252">
        <f t="shared" si="6"/>
        <v>0</v>
      </c>
      <c r="AA45" s="136">
        <f t="shared" si="7"/>
        <v>0</v>
      </c>
      <c r="AB45" s="136">
        <f t="shared" si="8"/>
        <v>0</v>
      </c>
      <c r="AC45" s="136">
        <f t="shared" si="9"/>
        <v>0</v>
      </c>
      <c r="AD45" s="253">
        <f t="shared" si="10"/>
        <v>0</v>
      </c>
      <c r="AF45" s="252">
        <f t="shared" si="11"/>
        <v>0</v>
      </c>
      <c r="AG45" s="136">
        <f t="shared" si="12"/>
        <v>0</v>
      </c>
      <c r="AH45" s="136">
        <f t="shared" si="13"/>
        <v>0</v>
      </c>
      <c r="AI45" s="136">
        <f t="shared" si="14"/>
        <v>0</v>
      </c>
      <c r="AJ45" s="253">
        <f t="shared" si="15"/>
        <v>0</v>
      </c>
      <c r="AL45" s="252">
        <f t="shared" si="16"/>
        <v>16</v>
      </c>
      <c r="AM45" s="252">
        <f t="shared" si="17"/>
        <v>0</v>
      </c>
      <c r="AN45" s="252">
        <f t="shared" si="18"/>
        <v>0</v>
      </c>
      <c r="AO45" s="252">
        <f t="shared" si="19"/>
        <v>0</v>
      </c>
      <c r="AP45" s="252">
        <f t="shared" si="20"/>
        <v>0</v>
      </c>
    </row>
    <row r="46" spans="2:42">
      <c r="B46" s="217" t="s">
        <v>384</v>
      </c>
      <c r="C46" s="217">
        <v>4.4000000000000004</v>
      </c>
      <c r="D46" s="217" t="s">
        <v>355</v>
      </c>
      <c r="E46" s="227" t="s">
        <v>337</v>
      </c>
      <c r="F46" s="227" t="s">
        <v>338</v>
      </c>
      <c r="G46" s="211">
        <v>1</v>
      </c>
      <c r="H46" s="213">
        <v>2</v>
      </c>
      <c r="I46" s="212">
        <f t="shared" si="0"/>
        <v>8</v>
      </c>
      <c r="J46" s="219"/>
      <c r="K46" s="220">
        <f>J46*points_low</f>
        <v>0</v>
      </c>
      <c r="L46" s="220">
        <f>J46*points_high</f>
        <v>0</v>
      </c>
      <c r="M46" s="220">
        <f t="shared" si="21"/>
        <v>0</v>
      </c>
      <c r="N46" s="220"/>
      <c r="O46" s="220"/>
      <c r="P46" s="220"/>
      <c r="Q46" s="211"/>
      <c r="T46" s="252">
        <f t="shared" si="2"/>
        <v>0</v>
      </c>
      <c r="U46" s="136">
        <f>IF($G46=$U$18,$L46,0)</f>
        <v>0</v>
      </c>
      <c r="V46" s="136">
        <f t="shared" si="3"/>
        <v>0</v>
      </c>
      <c r="W46" s="136">
        <f t="shared" si="4"/>
        <v>0</v>
      </c>
      <c r="X46" s="253">
        <f t="shared" si="5"/>
        <v>0</v>
      </c>
      <c r="Z46" s="252">
        <f t="shared" si="6"/>
        <v>0</v>
      </c>
      <c r="AA46" s="136">
        <f t="shared" si="7"/>
        <v>0</v>
      </c>
      <c r="AB46" s="136">
        <f t="shared" si="8"/>
        <v>0</v>
      </c>
      <c r="AC46" s="136">
        <f t="shared" si="9"/>
        <v>0</v>
      </c>
      <c r="AD46" s="253">
        <f t="shared" si="10"/>
        <v>0</v>
      </c>
      <c r="AF46" s="252">
        <f t="shared" si="11"/>
        <v>0</v>
      </c>
      <c r="AG46" s="136">
        <f t="shared" si="12"/>
        <v>0</v>
      </c>
      <c r="AH46" s="136">
        <f t="shared" si="13"/>
        <v>0</v>
      </c>
      <c r="AI46" s="136">
        <f t="shared" si="14"/>
        <v>0</v>
      </c>
      <c r="AJ46" s="253">
        <f t="shared" si="15"/>
        <v>0</v>
      </c>
      <c r="AL46" s="252">
        <f t="shared" si="16"/>
        <v>8</v>
      </c>
      <c r="AM46" s="252">
        <f t="shared" si="17"/>
        <v>0</v>
      </c>
      <c r="AN46" s="252">
        <f t="shared" si="18"/>
        <v>0</v>
      </c>
      <c r="AO46" s="252">
        <f t="shared" si="19"/>
        <v>0</v>
      </c>
      <c r="AP46" s="252">
        <f t="shared" si="20"/>
        <v>0</v>
      </c>
    </row>
    <row r="47" spans="2:42">
      <c r="B47" s="217" t="s">
        <v>384</v>
      </c>
      <c r="C47" s="217">
        <v>4.5</v>
      </c>
      <c r="D47" s="217" t="s">
        <v>355</v>
      </c>
      <c r="E47" s="227" t="s">
        <v>339</v>
      </c>
      <c r="F47" s="227"/>
      <c r="G47" s="211">
        <v>1</v>
      </c>
      <c r="H47" s="213">
        <v>2</v>
      </c>
      <c r="I47" s="212">
        <f t="shared" si="0"/>
        <v>8</v>
      </c>
      <c r="J47" s="219"/>
      <c r="K47" s="220">
        <f>J47*points_low</f>
        <v>0</v>
      </c>
      <c r="L47" s="220">
        <f>J47*points_high</f>
        <v>0</v>
      </c>
      <c r="M47" s="220">
        <f t="shared" si="21"/>
        <v>0</v>
      </c>
      <c r="N47" s="220"/>
      <c r="O47" s="220"/>
      <c r="P47" s="220"/>
      <c r="Q47" s="211"/>
      <c r="T47" s="252">
        <f t="shared" si="2"/>
        <v>0</v>
      </c>
      <c r="U47" s="136">
        <f>IF($G47=$U$18,$L47,0)</f>
        <v>0</v>
      </c>
      <c r="V47" s="136">
        <f t="shared" si="3"/>
        <v>0</v>
      </c>
      <c r="W47" s="136">
        <f t="shared" si="4"/>
        <v>0</v>
      </c>
      <c r="X47" s="253">
        <f t="shared" si="5"/>
        <v>0</v>
      </c>
      <c r="Z47" s="252">
        <f t="shared" si="6"/>
        <v>0</v>
      </c>
      <c r="AA47" s="136">
        <f t="shared" si="7"/>
        <v>0</v>
      </c>
      <c r="AB47" s="136">
        <f t="shared" si="8"/>
        <v>0</v>
      </c>
      <c r="AC47" s="136">
        <f t="shared" si="9"/>
        <v>0</v>
      </c>
      <c r="AD47" s="253">
        <f t="shared" si="10"/>
        <v>0</v>
      </c>
      <c r="AF47" s="252">
        <f t="shared" si="11"/>
        <v>0</v>
      </c>
      <c r="AG47" s="136">
        <f t="shared" si="12"/>
        <v>0</v>
      </c>
      <c r="AH47" s="136">
        <f t="shared" si="13"/>
        <v>0</v>
      </c>
      <c r="AI47" s="136">
        <f t="shared" si="14"/>
        <v>0</v>
      </c>
      <c r="AJ47" s="253">
        <f t="shared" si="15"/>
        <v>0</v>
      </c>
      <c r="AL47" s="252">
        <f t="shared" si="16"/>
        <v>8</v>
      </c>
      <c r="AM47" s="252">
        <f t="shared" si="17"/>
        <v>0</v>
      </c>
      <c r="AN47" s="252">
        <f t="shared" si="18"/>
        <v>0</v>
      </c>
      <c r="AO47" s="252">
        <f t="shared" si="19"/>
        <v>0</v>
      </c>
      <c r="AP47" s="252">
        <f t="shared" si="20"/>
        <v>0</v>
      </c>
    </row>
    <row r="48" spans="2:42">
      <c r="B48" s="217" t="s">
        <v>384</v>
      </c>
      <c r="C48" s="217">
        <v>4.5999999999999996</v>
      </c>
      <c r="D48" s="217" t="s">
        <v>355</v>
      </c>
      <c r="E48" s="227" t="s">
        <v>340</v>
      </c>
      <c r="F48" s="227"/>
      <c r="G48" s="211">
        <v>1</v>
      </c>
      <c r="H48" s="213">
        <v>2</v>
      </c>
      <c r="I48" s="212">
        <f t="shared" si="0"/>
        <v>8</v>
      </c>
      <c r="J48" s="218"/>
      <c r="K48" s="220">
        <f>J48*points_low</f>
        <v>0</v>
      </c>
      <c r="L48" s="220">
        <f>J48*points_high</f>
        <v>0</v>
      </c>
      <c r="M48" s="220">
        <f t="shared" si="21"/>
        <v>0</v>
      </c>
      <c r="N48" s="217"/>
      <c r="O48" s="220"/>
      <c r="P48" s="220"/>
      <c r="Q48" s="211"/>
      <c r="T48" s="252">
        <f t="shared" si="2"/>
        <v>0</v>
      </c>
      <c r="U48" s="136">
        <f>IF($G48=$U$18,$L48,0)</f>
        <v>0</v>
      </c>
      <c r="V48" s="136">
        <f t="shared" si="3"/>
        <v>0</v>
      </c>
      <c r="W48" s="136">
        <f t="shared" si="4"/>
        <v>0</v>
      </c>
      <c r="X48" s="253">
        <f t="shared" si="5"/>
        <v>0</v>
      </c>
      <c r="Z48" s="252">
        <f t="shared" si="6"/>
        <v>0</v>
      </c>
      <c r="AA48" s="136">
        <f t="shared" si="7"/>
        <v>0</v>
      </c>
      <c r="AB48" s="136">
        <f t="shared" si="8"/>
        <v>0</v>
      </c>
      <c r="AC48" s="136">
        <f t="shared" si="9"/>
        <v>0</v>
      </c>
      <c r="AD48" s="253">
        <f t="shared" si="10"/>
        <v>0</v>
      </c>
      <c r="AF48" s="252">
        <f t="shared" si="11"/>
        <v>0</v>
      </c>
      <c r="AG48" s="136">
        <f t="shared" si="12"/>
        <v>0</v>
      </c>
      <c r="AH48" s="136">
        <f t="shared" si="13"/>
        <v>0</v>
      </c>
      <c r="AI48" s="136">
        <f t="shared" si="14"/>
        <v>0</v>
      </c>
      <c r="AJ48" s="253">
        <f t="shared" si="15"/>
        <v>0</v>
      </c>
      <c r="AL48" s="252">
        <f t="shared" si="16"/>
        <v>8</v>
      </c>
      <c r="AM48" s="252">
        <f t="shared" si="17"/>
        <v>0</v>
      </c>
      <c r="AN48" s="252">
        <f t="shared" si="18"/>
        <v>0</v>
      </c>
      <c r="AO48" s="252">
        <f t="shared" si="19"/>
        <v>0</v>
      </c>
      <c r="AP48" s="252">
        <f t="shared" si="20"/>
        <v>0</v>
      </c>
    </row>
    <row r="49" spans="2:42">
      <c r="B49" s="217"/>
      <c r="C49" s="217">
        <v>4.7</v>
      </c>
      <c r="D49" s="217" t="s">
        <v>355</v>
      </c>
      <c r="E49" s="227" t="s">
        <v>361</v>
      </c>
      <c r="F49" s="227"/>
      <c r="G49" s="211">
        <v>1</v>
      </c>
      <c r="H49" s="213">
        <v>48</v>
      </c>
      <c r="I49" s="212">
        <f t="shared" si="0"/>
        <v>240</v>
      </c>
      <c r="J49" s="219">
        <v>16</v>
      </c>
      <c r="K49" s="220">
        <f>J49*points_low</f>
        <v>256</v>
      </c>
      <c r="L49" s="220">
        <f>J49*points_high</f>
        <v>512</v>
      </c>
      <c r="M49" s="220">
        <f t="shared" si="21"/>
        <v>384</v>
      </c>
      <c r="N49" s="220">
        <v>2</v>
      </c>
      <c r="O49" s="220"/>
      <c r="P49" s="220"/>
      <c r="Q49" s="211"/>
      <c r="T49" s="252">
        <f t="shared" si="2"/>
        <v>256</v>
      </c>
      <c r="U49" s="136">
        <f>IF($G49=$U$18,$L49,0)</f>
        <v>0</v>
      </c>
      <c r="V49" s="136">
        <f t="shared" si="3"/>
        <v>0</v>
      </c>
      <c r="W49" s="136">
        <f t="shared" si="4"/>
        <v>0</v>
      </c>
      <c r="X49" s="253">
        <f t="shared" si="5"/>
        <v>0</v>
      </c>
      <c r="Z49" s="252">
        <f t="shared" si="6"/>
        <v>256</v>
      </c>
      <c r="AA49" s="136">
        <f t="shared" si="7"/>
        <v>0</v>
      </c>
      <c r="AB49" s="136">
        <f t="shared" si="8"/>
        <v>0</v>
      </c>
      <c r="AC49" s="136">
        <f t="shared" si="9"/>
        <v>0</v>
      </c>
      <c r="AD49" s="253">
        <f t="shared" si="10"/>
        <v>0</v>
      </c>
      <c r="AF49" s="252">
        <f t="shared" si="11"/>
        <v>384</v>
      </c>
      <c r="AG49" s="136">
        <f t="shared" si="12"/>
        <v>0</v>
      </c>
      <c r="AH49" s="136">
        <f t="shared" si="13"/>
        <v>0</v>
      </c>
      <c r="AI49" s="136">
        <f t="shared" si="14"/>
        <v>0</v>
      </c>
      <c r="AJ49" s="253">
        <f t="shared" si="15"/>
        <v>0</v>
      </c>
      <c r="AL49" s="252">
        <f t="shared" si="16"/>
        <v>240</v>
      </c>
      <c r="AM49" s="252">
        <f t="shared" si="17"/>
        <v>0</v>
      </c>
      <c r="AN49" s="252">
        <f t="shared" si="18"/>
        <v>0</v>
      </c>
      <c r="AO49" s="252">
        <f t="shared" si="19"/>
        <v>0</v>
      </c>
      <c r="AP49" s="252">
        <f t="shared" si="20"/>
        <v>0</v>
      </c>
    </row>
    <row r="50" spans="2:42">
      <c r="B50" s="217"/>
      <c r="C50" s="217">
        <v>5</v>
      </c>
      <c r="D50" s="217" t="s">
        <v>443</v>
      </c>
      <c r="E50" s="227" t="s">
        <v>133</v>
      </c>
      <c r="F50" s="227"/>
      <c r="G50" s="211">
        <v>1</v>
      </c>
      <c r="H50" s="212">
        <v>8</v>
      </c>
      <c r="I50" s="212">
        <f t="shared" si="0"/>
        <v>40</v>
      </c>
      <c r="J50" s="219">
        <v>3</v>
      </c>
      <c r="K50" s="220">
        <f>J50*points_low</f>
        <v>48</v>
      </c>
      <c r="L50" s="220">
        <f>J50*points_high</f>
        <v>96</v>
      </c>
      <c r="M50" s="220">
        <f t="shared" si="21"/>
        <v>72</v>
      </c>
      <c r="N50" s="220">
        <v>4</v>
      </c>
      <c r="O50" s="220"/>
      <c r="P50" s="220"/>
      <c r="Q50" s="211" t="s">
        <v>134</v>
      </c>
      <c r="T50" s="252">
        <f t="shared" si="2"/>
        <v>48</v>
      </c>
      <c r="U50" s="136">
        <f>IF($G50=$U$18,$L50,0)</f>
        <v>0</v>
      </c>
      <c r="V50" s="136">
        <f t="shared" si="3"/>
        <v>0</v>
      </c>
      <c r="W50" s="136">
        <f t="shared" si="4"/>
        <v>0</v>
      </c>
      <c r="X50" s="253">
        <f t="shared" si="5"/>
        <v>0</v>
      </c>
      <c r="Z50" s="252">
        <f t="shared" si="6"/>
        <v>48</v>
      </c>
      <c r="AA50" s="136">
        <f t="shared" si="7"/>
        <v>0</v>
      </c>
      <c r="AB50" s="136">
        <f t="shared" si="8"/>
        <v>0</v>
      </c>
      <c r="AC50" s="136">
        <f t="shared" si="9"/>
        <v>0</v>
      </c>
      <c r="AD50" s="253">
        <f t="shared" si="10"/>
        <v>0</v>
      </c>
      <c r="AF50" s="252">
        <f t="shared" si="11"/>
        <v>72</v>
      </c>
      <c r="AG50" s="136">
        <f t="shared" si="12"/>
        <v>0</v>
      </c>
      <c r="AH50" s="136">
        <f t="shared" si="13"/>
        <v>0</v>
      </c>
      <c r="AI50" s="136">
        <f t="shared" si="14"/>
        <v>0</v>
      </c>
      <c r="AJ50" s="253">
        <f t="shared" si="15"/>
        <v>0</v>
      </c>
      <c r="AL50" s="252">
        <f t="shared" si="16"/>
        <v>40</v>
      </c>
      <c r="AM50" s="252">
        <f t="shared" si="17"/>
        <v>0</v>
      </c>
      <c r="AN50" s="252">
        <f t="shared" si="18"/>
        <v>0</v>
      </c>
      <c r="AO50" s="252">
        <f t="shared" si="19"/>
        <v>0</v>
      </c>
      <c r="AP50" s="252">
        <f t="shared" si="20"/>
        <v>0</v>
      </c>
    </row>
    <row r="51" spans="2:42" s="57" customFormat="1">
      <c r="B51" s="217"/>
      <c r="C51" s="217">
        <v>6</v>
      </c>
      <c r="D51" s="217" t="s">
        <v>443</v>
      </c>
      <c r="E51" s="227" t="s">
        <v>448</v>
      </c>
      <c r="F51" s="227"/>
      <c r="G51" s="211">
        <v>1</v>
      </c>
      <c r="H51" s="212">
        <v>3</v>
      </c>
      <c r="I51" s="212">
        <f t="shared" si="0"/>
        <v>16</v>
      </c>
      <c r="J51" s="219">
        <v>2</v>
      </c>
      <c r="K51" s="220">
        <f>J51*points_low</f>
        <v>32</v>
      </c>
      <c r="L51" s="220">
        <f>J51*points_high</f>
        <v>64</v>
      </c>
      <c r="M51" s="220">
        <f t="shared" si="21"/>
        <v>48</v>
      </c>
      <c r="N51" s="220">
        <v>3</v>
      </c>
      <c r="O51" s="220"/>
      <c r="P51" s="220"/>
      <c r="Q51" s="211"/>
      <c r="T51" s="252">
        <f t="shared" si="2"/>
        <v>32</v>
      </c>
      <c r="U51" s="136">
        <f>IF($G51=$U$18,$L51,0)</f>
        <v>0</v>
      </c>
      <c r="V51" s="136">
        <f t="shared" si="3"/>
        <v>0</v>
      </c>
      <c r="W51" s="136">
        <f t="shared" si="4"/>
        <v>0</v>
      </c>
      <c r="X51" s="253">
        <f t="shared" si="5"/>
        <v>0</v>
      </c>
      <c r="Z51" s="252">
        <f t="shared" si="6"/>
        <v>32</v>
      </c>
      <c r="AA51" s="136">
        <f t="shared" si="7"/>
        <v>0</v>
      </c>
      <c r="AB51" s="136">
        <f t="shared" si="8"/>
        <v>0</v>
      </c>
      <c r="AC51" s="136">
        <f t="shared" si="9"/>
        <v>0</v>
      </c>
      <c r="AD51" s="253">
        <f t="shared" si="10"/>
        <v>0</v>
      </c>
      <c r="AF51" s="252">
        <f t="shared" si="11"/>
        <v>48</v>
      </c>
      <c r="AG51" s="136">
        <f t="shared" si="12"/>
        <v>0</v>
      </c>
      <c r="AH51" s="136">
        <f t="shared" si="13"/>
        <v>0</v>
      </c>
      <c r="AI51" s="136">
        <f t="shared" si="14"/>
        <v>0</v>
      </c>
      <c r="AJ51" s="253">
        <f t="shared" si="15"/>
        <v>0</v>
      </c>
      <c r="AL51" s="252">
        <f t="shared" si="16"/>
        <v>16</v>
      </c>
      <c r="AM51" s="252">
        <f t="shared" si="17"/>
        <v>0</v>
      </c>
      <c r="AN51" s="252">
        <f t="shared" si="18"/>
        <v>0</v>
      </c>
      <c r="AO51" s="252">
        <f t="shared" si="19"/>
        <v>0</v>
      </c>
      <c r="AP51" s="252">
        <f t="shared" si="20"/>
        <v>0</v>
      </c>
    </row>
    <row r="52" spans="2:42">
      <c r="B52" s="217"/>
      <c r="C52" s="217">
        <v>7</v>
      </c>
      <c r="D52" s="217" t="s">
        <v>443</v>
      </c>
      <c r="E52" s="227" t="s">
        <v>136</v>
      </c>
      <c r="F52" s="227"/>
      <c r="G52" s="211">
        <v>4</v>
      </c>
      <c r="H52" s="212">
        <v>16</v>
      </c>
      <c r="I52" s="212">
        <f t="shared" si="0"/>
        <v>80</v>
      </c>
      <c r="J52" s="219">
        <v>5</v>
      </c>
      <c r="K52" s="220">
        <f>J52*points_low</f>
        <v>80</v>
      </c>
      <c r="L52" s="220">
        <f>J52*points_high</f>
        <v>160</v>
      </c>
      <c r="M52" s="220">
        <f t="shared" si="21"/>
        <v>120</v>
      </c>
      <c r="N52" s="220">
        <v>0</v>
      </c>
      <c r="O52" s="220"/>
      <c r="P52" s="220"/>
      <c r="Q52" s="211" t="s">
        <v>137</v>
      </c>
      <c r="T52" s="252">
        <f t="shared" si="2"/>
        <v>0</v>
      </c>
      <c r="U52" s="136">
        <f>IF($G52=$U$18,$L52,0)</f>
        <v>0</v>
      </c>
      <c r="V52" s="136">
        <f t="shared" si="3"/>
        <v>0</v>
      </c>
      <c r="W52" s="136">
        <f t="shared" si="4"/>
        <v>160</v>
      </c>
      <c r="X52" s="253">
        <f t="shared" si="5"/>
        <v>0</v>
      </c>
      <c r="Z52" s="252">
        <f t="shared" si="6"/>
        <v>0</v>
      </c>
      <c r="AA52" s="136">
        <f t="shared" si="7"/>
        <v>0</v>
      </c>
      <c r="AB52" s="136">
        <f t="shared" si="8"/>
        <v>0</v>
      </c>
      <c r="AC52" s="136">
        <f t="shared" si="9"/>
        <v>80</v>
      </c>
      <c r="AD52" s="253">
        <f t="shared" si="10"/>
        <v>0</v>
      </c>
      <c r="AF52" s="252">
        <f t="shared" si="11"/>
        <v>0</v>
      </c>
      <c r="AG52" s="136">
        <f t="shared" si="12"/>
        <v>0</v>
      </c>
      <c r="AH52" s="136">
        <f t="shared" si="13"/>
        <v>0</v>
      </c>
      <c r="AI52" s="136">
        <f t="shared" si="14"/>
        <v>120</v>
      </c>
      <c r="AJ52" s="253">
        <f t="shared" si="15"/>
        <v>0</v>
      </c>
      <c r="AL52" s="252">
        <f t="shared" si="16"/>
        <v>0</v>
      </c>
      <c r="AM52" s="252">
        <f t="shared" si="17"/>
        <v>0</v>
      </c>
      <c r="AN52" s="252">
        <f t="shared" si="18"/>
        <v>0</v>
      </c>
      <c r="AO52" s="252">
        <f t="shared" si="19"/>
        <v>80</v>
      </c>
      <c r="AP52" s="252">
        <f t="shared" si="20"/>
        <v>0</v>
      </c>
    </row>
    <row r="53" spans="2:42">
      <c r="B53" s="217"/>
      <c r="C53" s="217">
        <v>8</v>
      </c>
      <c r="D53" s="217" t="s">
        <v>443</v>
      </c>
      <c r="E53" s="227" t="s">
        <v>449</v>
      </c>
      <c r="F53" s="227"/>
      <c r="G53" s="214">
        <v>1</v>
      </c>
      <c r="H53" s="213">
        <v>8</v>
      </c>
      <c r="I53" s="212">
        <f t="shared" si="0"/>
        <v>40</v>
      </c>
      <c r="J53" s="219">
        <v>3</v>
      </c>
      <c r="K53" s="220">
        <f>J53*points_low</f>
        <v>48</v>
      </c>
      <c r="L53" s="220">
        <f>J53*points_high</f>
        <v>96</v>
      </c>
      <c r="M53" s="220">
        <f t="shared" si="21"/>
        <v>72</v>
      </c>
      <c r="N53" s="220">
        <v>3</v>
      </c>
      <c r="O53" s="220"/>
      <c r="P53" s="220"/>
      <c r="Q53" s="211" t="s">
        <v>450</v>
      </c>
      <c r="T53" s="252">
        <f t="shared" si="2"/>
        <v>48</v>
      </c>
      <c r="U53" s="136">
        <f>IF($G53=$U$18,$L53,0)</f>
        <v>0</v>
      </c>
      <c r="V53" s="136">
        <f t="shared" si="3"/>
        <v>0</v>
      </c>
      <c r="W53" s="136">
        <f t="shared" si="4"/>
        <v>0</v>
      </c>
      <c r="X53" s="253">
        <f t="shared" si="5"/>
        <v>0</v>
      </c>
      <c r="Z53" s="252">
        <f t="shared" si="6"/>
        <v>48</v>
      </c>
      <c r="AA53" s="136">
        <f t="shared" si="7"/>
        <v>0</v>
      </c>
      <c r="AB53" s="136">
        <f t="shared" si="8"/>
        <v>0</v>
      </c>
      <c r="AC53" s="136">
        <f t="shared" si="9"/>
        <v>0</v>
      </c>
      <c r="AD53" s="253">
        <f t="shared" si="10"/>
        <v>0</v>
      </c>
      <c r="AF53" s="252">
        <f t="shared" si="11"/>
        <v>72</v>
      </c>
      <c r="AG53" s="136">
        <f t="shared" si="12"/>
        <v>0</v>
      </c>
      <c r="AH53" s="136">
        <f t="shared" si="13"/>
        <v>0</v>
      </c>
      <c r="AI53" s="136">
        <f t="shared" si="14"/>
        <v>0</v>
      </c>
      <c r="AJ53" s="253">
        <f t="shared" si="15"/>
        <v>0</v>
      </c>
      <c r="AL53" s="252">
        <f t="shared" si="16"/>
        <v>40</v>
      </c>
      <c r="AM53" s="252">
        <f t="shared" si="17"/>
        <v>0</v>
      </c>
      <c r="AN53" s="252">
        <f t="shared" si="18"/>
        <v>0</v>
      </c>
      <c r="AO53" s="252">
        <f t="shared" si="19"/>
        <v>0</v>
      </c>
      <c r="AP53" s="252">
        <f t="shared" si="20"/>
        <v>0</v>
      </c>
    </row>
    <row r="54" spans="2:42">
      <c r="B54" s="217"/>
      <c r="C54" s="217">
        <v>9</v>
      </c>
      <c r="D54" s="217" t="s">
        <v>4</v>
      </c>
      <c r="E54" s="227" t="s">
        <v>451</v>
      </c>
      <c r="F54" s="227"/>
      <c r="G54" s="211">
        <v>5</v>
      </c>
      <c r="H54" s="212">
        <v>0</v>
      </c>
      <c r="I54" s="212">
        <f t="shared" si="0"/>
        <v>0</v>
      </c>
      <c r="J54" s="219">
        <v>8</v>
      </c>
      <c r="K54" s="220">
        <f>J54*points_low</f>
        <v>128</v>
      </c>
      <c r="L54" s="220">
        <f>J54*points_high</f>
        <v>256</v>
      </c>
      <c r="M54" s="220">
        <f t="shared" si="21"/>
        <v>192</v>
      </c>
      <c r="N54" s="220">
        <v>0</v>
      </c>
      <c r="O54" s="220"/>
      <c r="P54" s="220"/>
      <c r="Q54" s="211" t="s">
        <v>452</v>
      </c>
      <c r="T54" s="252">
        <f t="shared" si="2"/>
        <v>0</v>
      </c>
      <c r="U54" s="136">
        <f>IF($G54=$U$18,$L54,0)</f>
        <v>0</v>
      </c>
      <c r="V54" s="136">
        <f t="shared" si="3"/>
        <v>0</v>
      </c>
      <c r="W54" s="136">
        <f t="shared" si="4"/>
        <v>0</v>
      </c>
      <c r="X54" s="253">
        <f t="shared" si="5"/>
        <v>256</v>
      </c>
      <c r="Z54" s="252">
        <f t="shared" si="6"/>
        <v>0</v>
      </c>
      <c r="AA54" s="136">
        <f t="shared" si="7"/>
        <v>0</v>
      </c>
      <c r="AB54" s="136">
        <f t="shared" si="8"/>
        <v>0</v>
      </c>
      <c r="AC54" s="136">
        <f t="shared" si="9"/>
        <v>0</v>
      </c>
      <c r="AD54" s="253">
        <f t="shared" si="10"/>
        <v>128</v>
      </c>
      <c r="AF54" s="252">
        <f t="shared" si="11"/>
        <v>0</v>
      </c>
      <c r="AG54" s="136">
        <f t="shared" si="12"/>
        <v>0</v>
      </c>
      <c r="AH54" s="136">
        <f t="shared" si="13"/>
        <v>0</v>
      </c>
      <c r="AI54" s="136">
        <f t="shared" si="14"/>
        <v>0</v>
      </c>
      <c r="AJ54" s="253">
        <f t="shared" si="15"/>
        <v>192</v>
      </c>
      <c r="AL54" s="252">
        <f t="shared" si="16"/>
        <v>0</v>
      </c>
      <c r="AM54" s="252">
        <f t="shared" si="17"/>
        <v>0</v>
      </c>
      <c r="AN54" s="252">
        <f t="shared" si="18"/>
        <v>0</v>
      </c>
      <c r="AO54" s="252">
        <f t="shared" si="19"/>
        <v>0</v>
      </c>
      <c r="AP54" s="252">
        <f t="shared" si="20"/>
        <v>0</v>
      </c>
    </row>
    <row r="55" spans="2:42">
      <c r="B55" s="217"/>
      <c r="C55" s="217">
        <v>9.1</v>
      </c>
      <c r="D55" s="217" t="s">
        <v>4</v>
      </c>
      <c r="E55" s="227" t="s">
        <v>345</v>
      </c>
      <c r="F55" s="227"/>
      <c r="G55" s="211"/>
      <c r="H55" s="212">
        <v>8</v>
      </c>
      <c r="I55" s="212">
        <f t="shared" si="0"/>
        <v>40</v>
      </c>
      <c r="J55" s="219"/>
      <c r="K55" s="220">
        <f>J55*points_low</f>
        <v>0</v>
      </c>
      <c r="L55" s="220">
        <f>J55*points_high</f>
        <v>0</v>
      </c>
      <c r="M55" s="220">
        <f t="shared" si="21"/>
        <v>0</v>
      </c>
      <c r="N55" s="220"/>
      <c r="O55" s="220"/>
      <c r="P55" s="220"/>
      <c r="Q55" s="211"/>
      <c r="T55" s="252">
        <f t="shared" si="2"/>
        <v>0</v>
      </c>
      <c r="U55" s="136">
        <f>IF($G55=$U$18,$L55,0)</f>
        <v>0</v>
      </c>
      <c r="V55" s="136">
        <f t="shared" si="3"/>
        <v>0</v>
      </c>
      <c r="W55" s="136">
        <f t="shared" si="4"/>
        <v>0</v>
      </c>
      <c r="X55" s="253">
        <f t="shared" si="5"/>
        <v>0</v>
      </c>
      <c r="Z55" s="252">
        <f t="shared" si="6"/>
        <v>0</v>
      </c>
      <c r="AA55" s="136">
        <f t="shared" si="7"/>
        <v>0</v>
      </c>
      <c r="AB55" s="136">
        <f t="shared" si="8"/>
        <v>0</v>
      </c>
      <c r="AC55" s="136">
        <f t="shared" si="9"/>
        <v>0</v>
      </c>
      <c r="AD55" s="253">
        <f t="shared" si="10"/>
        <v>0</v>
      </c>
      <c r="AF55" s="252">
        <f t="shared" si="11"/>
        <v>0</v>
      </c>
      <c r="AG55" s="136">
        <f t="shared" si="12"/>
        <v>0</v>
      </c>
      <c r="AH55" s="136">
        <f t="shared" si="13"/>
        <v>0</v>
      </c>
      <c r="AI55" s="136">
        <f t="shared" si="14"/>
        <v>0</v>
      </c>
      <c r="AJ55" s="253">
        <f t="shared" si="15"/>
        <v>0</v>
      </c>
      <c r="AL55" s="252">
        <f t="shared" si="16"/>
        <v>0</v>
      </c>
      <c r="AM55" s="252">
        <f t="shared" si="17"/>
        <v>0</v>
      </c>
      <c r="AN55" s="252">
        <f t="shared" si="18"/>
        <v>0</v>
      </c>
      <c r="AO55" s="252">
        <f t="shared" si="19"/>
        <v>0</v>
      </c>
      <c r="AP55" s="252">
        <f t="shared" si="20"/>
        <v>0</v>
      </c>
    </row>
    <row r="56" spans="2:42">
      <c r="B56" s="217"/>
      <c r="C56" s="217">
        <v>9.1999999999999993</v>
      </c>
      <c r="D56" s="217" t="s">
        <v>4</v>
      </c>
      <c r="E56" s="227" t="s">
        <v>346</v>
      </c>
      <c r="F56" s="227"/>
      <c r="G56" s="211"/>
      <c r="H56" s="212">
        <v>8</v>
      </c>
      <c r="I56" s="212">
        <f t="shared" si="0"/>
        <v>40</v>
      </c>
      <c r="J56" s="219"/>
      <c r="K56" s="220">
        <f>J56*points_low</f>
        <v>0</v>
      </c>
      <c r="L56" s="220">
        <f>J56*points_high</f>
        <v>0</v>
      </c>
      <c r="M56" s="220">
        <f t="shared" si="21"/>
        <v>0</v>
      </c>
      <c r="N56" s="220"/>
      <c r="O56" s="220"/>
      <c r="P56" s="220"/>
      <c r="Q56" s="211"/>
      <c r="T56" s="252">
        <f t="shared" si="2"/>
        <v>0</v>
      </c>
      <c r="U56" s="136">
        <f>IF($G56=$U$18,$L56,0)</f>
        <v>0</v>
      </c>
      <c r="V56" s="136">
        <f t="shared" si="3"/>
        <v>0</v>
      </c>
      <c r="W56" s="136">
        <f t="shared" si="4"/>
        <v>0</v>
      </c>
      <c r="X56" s="253">
        <f t="shared" si="5"/>
        <v>0</v>
      </c>
      <c r="Z56" s="252">
        <f t="shared" si="6"/>
        <v>0</v>
      </c>
      <c r="AA56" s="136">
        <f t="shared" si="7"/>
        <v>0</v>
      </c>
      <c r="AB56" s="136">
        <f t="shared" si="8"/>
        <v>0</v>
      </c>
      <c r="AC56" s="136">
        <f t="shared" si="9"/>
        <v>0</v>
      </c>
      <c r="AD56" s="253">
        <f t="shared" si="10"/>
        <v>0</v>
      </c>
      <c r="AF56" s="252">
        <f t="shared" si="11"/>
        <v>0</v>
      </c>
      <c r="AG56" s="136">
        <f t="shared" si="12"/>
        <v>0</v>
      </c>
      <c r="AH56" s="136">
        <f t="shared" si="13"/>
        <v>0</v>
      </c>
      <c r="AI56" s="136">
        <f t="shared" si="14"/>
        <v>0</v>
      </c>
      <c r="AJ56" s="253">
        <f t="shared" si="15"/>
        <v>0</v>
      </c>
      <c r="AL56" s="252">
        <f t="shared" si="16"/>
        <v>0</v>
      </c>
      <c r="AM56" s="252">
        <f t="shared" si="17"/>
        <v>0</v>
      </c>
      <c r="AN56" s="252">
        <f t="shared" si="18"/>
        <v>0</v>
      </c>
      <c r="AO56" s="252">
        <f t="shared" si="19"/>
        <v>0</v>
      </c>
      <c r="AP56" s="252">
        <f t="shared" si="20"/>
        <v>0</v>
      </c>
    </row>
    <row r="57" spans="2:42">
      <c r="B57" s="217"/>
      <c r="C57" s="217">
        <v>9.3000000000000007</v>
      </c>
      <c r="D57" s="217" t="s">
        <v>4</v>
      </c>
      <c r="E57" s="227" t="s">
        <v>453</v>
      </c>
      <c r="F57" s="227"/>
      <c r="G57" s="211"/>
      <c r="H57" s="212">
        <v>8</v>
      </c>
      <c r="I57" s="212">
        <f t="shared" si="0"/>
        <v>40</v>
      </c>
      <c r="J57" s="219"/>
      <c r="K57" s="220">
        <f>J57*points_low</f>
        <v>0</v>
      </c>
      <c r="L57" s="220">
        <f>J57*points_high</f>
        <v>0</v>
      </c>
      <c r="M57" s="220">
        <f t="shared" si="21"/>
        <v>0</v>
      </c>
      <c r="N57" s="220"/>
      <c r="O57" s="220"/>
      <c r="P57" s="220"/>
      <c r="Q57" s="211"/>
      <c r="T57" s="252">
        <f t="shared" si="2"/>
        <v>0</v>
      </c>
      <c r="U57" s="136">
        <f>IF($G57=$U$18,$L57,0)</f>
        <v>0</v>
      </c>
      <c r="V57" s="136">
        <f t="shared" si="3"/>
        <v>0</v>
      </c>
      <c r="W57" s="136">
        <f t="shared" si="4"/>
        <v>0</v>
      </c>
      <c r="X57" s="253">
        <f t="shared" si="5"/>
        <v>0</v>
      </c>
      <c r="Z57" s="252">
        <f t="shared" si="6"/>
        <v>0</v>
      </c>
      <c r="AA57" s="136">
        <f t="shared" si="7"/>
        <v>0</v>
      </c>
      <c r="AB57" s="136">
        <f t="shared" si="8"/>
        <v>0</v>
      </c>
      <c r="AC57" s="136">
        <f t="shared" si="9"/>
        <v>0</v>
      </c>
      <c r="AD57" s="253">
        <f t="shared" si="10"/>
        <v>0</v>
      </c>
      <c r="AF57" s="252">
        <f t="shared" si="11"/>
        <v>0</v>
      </c>
      <c r="AG57" s="136">
        <f t="shared" si="12"/>
        <v>0</v>
      </c>
      <c r="AH57" s="136">
        <f t="shared" si="13"/>
        <v>0</v>
      </c>
      <c r="AI57" s="136">
        <f t="shared" si="14"/>
        <v>0</v>
      </c>
      <c r="AJ57" s="253">
        <f t="shared" si="15"/>
        <v>0</v>
      </c>
      <c r="AL57" s="252">
        <f t="shared" si="16"/>
        <v>0</v>
      </c>
      <c r="AM57" s="252">
        <f t="shared" si="17"/>
        <v>0</v>
      </c>
      <c r="AN57" s="252">
        <f t="shared" si="18"/>
        <v>0</v>
      </c>
      <c r="AO57" s="252">
        <f t="shared" si="19"/>
        <v>0</v>
      </c>
      <c r="AP57" s="252">
        <f t="shared" si="20"/>
        <v>0</v>
      </c>
    </row>
    <row r="58" spans="2:42">
      <c r="B58" s="217"/>
      <c r="C58" s="217">
        <v>9.4</v>
      </c>
      <c r="D58" s="217" t="s">
        <v>4</v>
      </c>
      <c r="E58" s="227" t="s">
        <v>348</v>
      </c>
      <c r="F58" s="227"/>
      <c r="G58" s="211"/>
      <c r="H58" s="212">
        <v>3</v>
      </c>
      <c r="I58" s="212">
        <f t="shared" si="0"/>
        <v>16</v>
      </c>
      <c r="J58" s="219"/>
      <c r="K58" s="220">
        <f>J58*points_low</f>
        <v>0</v>
      </c>
      <c r="L58" s="220">
        <f>J58*points_high</f>
        <v>0</v>
      </c>
      <c r="M58" s="220">
        <f t="shared" si="21"/>
        <v>0</v>
      </c>
      <c r="N58" s="220"/>
      <c r="O58" s="220"/>
      <c r="P58" s="220"/>
      <c r="Q58" s="211"/>
      <c r="T58" s="252">
        <f t="shared" si="2"/>
        <v>0</v>
      </c>
      <c r="U58" s="136">
        <f>IF($G58=$U$18,$L58,0)</f>
        <v>0</v>
      </c>
      <c r="V58" s="136">
        <f t="shared" si="3"/>
        <v>0</v>
      </c>
      <c r="W58" s="136">
        <f t="shared" si="4"/>
        <v>0</v>
      </c>
      <c r="X58" s="253">
        <f t="shared" si="5"/>
        <v>0</v>
      </c>
      <c r="Z58" s="252">
        <f t="shared" si="6"/>
        <v>0</v>
      </c>
      <c r="AA58" s="136">
        <f t="shared" si="7"/>
        <v>0</v>
      </c>
      <c r="AB58" s="136">
        <f t="shared" si="8"/>
        <v>0</v>
      </c>
      <c r="AC58" s="136">
        <f t="shared" si="9"/>
        <v>0</v>
      </c>
      <c r="AD58" s="253">
        <f t="shared" si="10"/>
        <v>0</v>
      </c>
      <c r="AF58" s="252">
        <f t="shared" si="11"/>
        <v>0</v>
      </c>
      <c r="AG58" s="136">
        <f t="shared" si="12"/>
        <v>0</v>
      </c>
      <c r="AH58" s="136">
        <f t="shared" si="13"/>
        <v>0</v>
      </c>
      <c r="AI58" s="136">
        <f t="shared" si="14"/>
        <v>0</v>
      </c>
      <c r="AJ58" s="253">
        <f t="shared" si="15"/>
        <v>0</v>
      </c>
      <c r="AL58" s="252">
        <f t="shared" si="16"/>
        <v>0</v>
      </c>
      <c r="AM58" s="252">
        <f t="shared" si="17"/>
        <v>0</v>
      </c>
      <c r="AN58" s="252">
        <f t="shared" si="18"/>
        <v>0</v>
      </c>
      <c r="AO58" s="252">
        <f t="shared" si="19"/>
        <v>0</v>
      </c>
      <c r="AP58" s="252">
        <f t="shared" si="20"/>
        <v>0</v>
      </c>
    </row>
    <row r="59" spans="2:42">
      <c r="B59" s="217"/>
      <c r="C59" s="217">
        <v>9.5</v>
      </c>
      <c r="D59" s="217" t="s">
        <v>4</v>
      </c>
      <c r="E59" s="227" t="s">
        <v>361</v>
      </c>
      <c r="F59" s="227"/>
      <c r="G59" s="211">
        <v>1</v>
      </c>
      <c r="H59" s="212">
        <v>13</v>
      </c>
      <c r="I59" s="212">
        <f t="shared" si="0"/>
        <v>70</v>
      </c>
      <c r="J59" s="219">
        <v>4</v>
      </c>
      <c r="K59" s="220">
        <f>J59*points_low</f>
        <v>64</v>
      </c>
      <c r="L59" s="220">
        <f>J59*points_high</f>
        <v>128</v>
      </c>
      <c r="M59" s="220">
        <f t="shared" si="21"/>
        <v>96</v>
      </c>
      <c r="N59" s="220">
        <v>0</v>
      </c>
      <c r="O59" s="220"/>
      <c r="P59" s="220"/>
      <c r="Q59" s="211"/>
      <c r="T59" s="252">
        <f t="shared" si="2"/>
        <v>64</v>
      </c>
      <c r="U59" s="136">
        <f>IF($G59=$U$18,$L59,0)</f>
        <v>0</v>
      </c>
      <c r="V59" s="136">
        <f t="shared" si="3"/>
        <v>0</v>
      </c>
      <c r="W59" s="136">
        <f t="shared" si="4"/>
        <v>0</v>
      </c>
      <c r="X59" s="253">
        <f t="shared" si="5"/>
        <v>0</v>
      </c>
      <c r="Z59" s="252">
        <f t="shared" si="6"/>
        <v>64</v>
      </c>
      <c r="AA59" s="136">
        <f t="shared" si="7"/>
        <v>0</v>
      </c>
      <c r="AB59" s="136">
        <f t="shared" si="8"/>
        <v>0</v>
      </c>
      <c r="AC59" s="136">
        <f t="shared" si="9"/>
        <v>0</v>
      </c>
      <c r="AD59" s="253">
        <f t="shared" si="10"/>
        <v>0</v>
      </c>
      <c r="AF59" s="252">
        <f t="shared" si="11"/>
        <v>96</v>
      </c>
      <c r="AG59" s="136">
        <f t="shared" si="12"/>
        <v>0</v>
      </c>
      <c r="AH59" s="136">
        <f t="shared" si="13"/>
        <v>0</v>
      </c>
      <c r="AI59" s="136">
        <f t="shared" si="14"/>
        <v>0</v>
      </c>
      <c r="AJ59" s="253">
        <f t="shared" si="15"/>
        <v>0</v>
      </c>
      <c r="AL59" s="252">
        <f t="shared" si="16"/>
        <v>70</v>
      </c>
      <c r="AM59" s="252">
        <f t="shared" si="17"/>
        <v>0</v>
      </c>
      <c r="AN59" s="252">
        <f t="shared" si="18"/>
        <v>0</v>
      </c>
      <c r="AO59" s="252">
        <f t="shared" si="19"/>
        <v>0</v>
      </c>
      <c r="AP59" s="252">
        <f t="shared" si="20"/>
        <v>0</v>
      </c>
    </row>
    <row r="60" spans="2:42" s="57" customFormat="1">
      <c r="B60" s="217" t="s">
        <v>454</v>
      </c>
      <c r="C60" s="217">
        <v>10</v>
      </c>
      <c r="D60" s="217" t="s">
        <v>443</v>
      </c>
      <c r="E60" s="227" t="s">
        <v>142</v>
      </c>
      <c r="F60" s="227"/>
      <c r="G60" s="211">
        <v>1</v>
      </c>
      <c r="H60" s="212">
        <v>0</v>
      </c>
      <c r="I60" s="212">
        <f t="shared" si="0"/>
        <v>0</v>
      </c>
      <c r="J60" s="219">
        <v>5</v>
      </c>
      <c r="K60" s="220">
        <f>J60*points_low</f>
        <v>80</v>
      </c>
      <c r="L60" s="220">
        <f>J60*points_high</f>
        <v>160</v>
      </c>
      <c r="M60" s="220">
        <f t="shared" si="21"/>
        <v>120</v>
      </c>
      <c r="N60" s="220">
        <v>0</v>
      </c>
      <c r="O60" s="220"/>
      <c r="P60" s="220"/>
      <c r="Q60" s="211" t="s">
        <v>455</v>
      </c>
      <c r="T60" s="252">
        <f t="shared" si="2"/>
        <v>80</v>
      </c>
      <c r="U60" s="136">
        <f>IF($G60=$U$18,$L60,0)</f>
        <v>0</v>
      </c>
      <c r="V60" s="136">
        <f t="shared" si="3"/>
        <v>0</v>
      </c>
      <c r="W60" s="136">
        <f t="shared" si="4"/>
        <v>0</v>
      </c>
      <c r="X60" s="253">
        <f t="shared" si="5"/>
        <v>0</v>
      </c>
      <c r="Z60" s="252">
        <f t="shared" si="6"/>
        <v>80</v>
      </c>
      <c r="AA60" s="136">
        <f t="shared" si="7"/>
        <v>0</v>
      </c>
      <c r="AB60" s="136">
        <f t="shared" si="8"/>
        <v>0</v>
      </c>
      <c r="AC60" s="136">
        <f t="shared" si="9"/>
        <v>0</v>
      </c>
      <c r="AD60" s="253">
        <f t="shared" si="10"/>
        <v>0</v>
      </c>
      <c r="AF60" s="252">
        <f t="shared" si="11"/>
        <v>120</v>
      </c>
      <c r="AG60" s="136">
        <f t="shared" si="12"/>
        <v>0</v>
      </c>
      <c r="AH60" s="136">
        <f t="shared" si="13"/>
        <v>0</v>
      </c>
      <c r="AI60" s="136">
        <f t="shared" si="14"/>
        <v>0</v>
      </c>
      <c r="AJ60" s="253">
        <f t="shared" si="15"/>
        <v>0</v>
      </c>
      <c r="AL60" s="252">
        <f t="shared" si="16"/>
        <v>0</v>
      </c>
      <c r="AM60" s="252">
        <f t="shared" si="17"/>
        <v>0</v>
      </c>
      <c r="AN60" s="252">
        <f t="shared" si="18"/>
        <v>0</v>
      </c>
      <c r="AO60" s="252">
        <f t="shared" si="19"/>
        <v>0</v>
      </c>
      <c r="AP60" s="252">
        <f t="shared" si="20"/>
        <v>0</v>
      </c>
    </row>
    <row r="61" spans="2:42" s="57" customFormat="1">
      <c r="B61" s="217" t="s">
        <v>454</v>
      </c>
      <c r="C61" s="217">
        <v>10.1</v>
      </c>
      <c r="D61" s="217" t="s">
        <v>349</v>
      </c>
      <c r="E61" s="227" t="s">
        <v>142</v>
      </c>
      <c r="F61" s="227"/>
      <c r="G61" s="211"/>
      <c r="H61" s="212">
        <v>8</v>
      </c>
      <c r="I61" s="212">
        <f t="shared" si="0"/>
        <v>40</v>
      </c>
      <c r="J61" s="219"/>
      <c r="K61" s="220">
        <f>J61*points_low</f>
        <v>0</v>
      </c>
      <c r="L61" s="220">
        <f>J61*points_high</f>
        <v>0</v>
      </c>
      <c r="M61" s="220">
        <f t="shared" si="21"/>
        <v>0</v>
      </c>
      <c r="N61" s="220"/>
      <c r="O61" s="220"/>
      <c r="P61" s="220"/>
      <c r="Q61" s="211"/>
      <c r="T61" s="252">
        <f t="shared" si="2"/>
        <v>0</v>
      </c>
      <c r="U61" s="136">
        <f>IF($G61=$U$18,$L61,0)</f>
        <v>0</v>
      </c>
      <c r="V61" s="136">
        <f t="shared" si="3"/>
        <v>0</v>
      </c>
      <c r="W61" s="136">
        <f t="shared" si="4"/>
        <v>0</v>
      </c>
      <c r="X61" s="253">
        <f t="shared" si="5"/>
        <v>0</v>
      </c>
      <c r="Z61" s="252">
        <f t="shared" si="6"/>
        <v>0</v>
      </c>
      <c r="AA61" s="136">
        <f t="shared" si="7"/>
        <v>0</v>
      </c>
      <c r="AB61" s="136">
        <f t="shared" si="8"/>
        <v>0</v>
      </c>
      <c r="AC61" s="136">
        <f t="shared" si="9"/>
        <v>0</v>
      </c>
      <c r="AD61" s="253">
        <f t="shared" si="10"/>
        <v>0</v>
      </c>
      <c r="AF61" s="252">
        <f t="shared" si="11"/>
        <v>0</v>
      </c>
      <c r="AG61" s="136">
        <f t="shared" si="12"/>
        <v>0</v>
      </c>
      <c r="AH61" s="136">
        <f t="shared" si="13"/>
        <v>0</v>
      </c>
      <c r="AI61" s="136">
        <f t="shared" si="14"/>
        <v>0</v>
      </c>
      <c r="AJ61" s="253">
        <f t="shared" si="15"/>
        <v>0</v>
      </c>
      <c r="AL61" s="252">
        <f t="shared" si="16"/>
        <v>0</v>
      </c>
      <c r="AM61" s="252">
        <f t="shared" si="17"/>
        <v>0</v>
      </c>
      <c r="AN61" s="252">
        <f t="shared" si="18"/>
        <v>0</v>
      </c>
      <c r="AO61" s="252">
        <f t="shared" si="19"/>
        <v>0</v>
      </c>
      <c r="AP61" s="252">
        <f t="shared" si="20"/>
        <v>0</v>
      </c>
    </row>
    <row r="62" spans="2:42" s="57" customFormat="1">
      <c r="B62" s="217" t="s">
        <v>454</v>
      </c>
      <c r="C62" s="217">
        <v>10.199999999999999</v>
      </c>
      <c r="D62" s="217" t="s">
        <v>349</v>
      </c>
      <c r="E62" s="227" t="s">
        <v>351</v>
      </c>
      <c r="F62" s="227"/>
      <c r="G62" s="211"/>
      <c r="H62" s="212">
        <v>8</v>
      </c>
      <c r="I62" s="212">
        <f t="shared" si="0"/>
        <v>40</v>
      </c>
      <c r="J62" s="219"/>
      <c r="K62" s="220">
        <f>J62*points_low</f>
        <v>0</v>
      </c>
      <c r="L62" s="220">
        <f>J62*points_high</f>
        <v>0</v>
      </c>
      <c r="M62" s="220">
        <f t="shared" si="21"/>
        <v>0</v>
      </c>
      <c r="N62" s="220"/>
      <c r="O62" s="220"/>
      <c r="P62" s="220"/>
      <c r="Q62" s="211"/>
      <c r="T62" s="252">
        <f t="shared" si="2"/>
        <v>0</v>
      </c>
      <c r="U62" s="136">
        <f>IF($G62=$U$18,$L62,0)</f>
        <v>0</v>
      </c>
      <c r="V62" s="136">
        <f t="shared" si="3"/>
        <v>0</v>
      </c>
      <c r="W62" s="136">
        <f t="shared" si="4"/>
        <v>0</v>
      </c>
      <c r="X62" s="253">
        <f t="shared" si="5"/>
        <v>0</v>
      </c>
      <c r="Z62" s="252">
        <f t="shared" si="6"/>
        <v>0</v>
      </c>
      <c r="AA62" s="136">
        <f t="shared" si="7"/>
        <v>0</v>
      </c>
      <c r="AB62" s="136">
        <f t="shared" si="8"/>
        <v>0</v>
      </c>
      <c r="AC62" s="136">
        <f t="shared" si="9"/>
        <v>0</v>
      </c>
      <c r="AD62" s="253">
        <f t="shared" si="10"/>
        <v>0</v>
      </c>
      <c r="AF62" s="252">
        <f t="shared" si="11"/>
        <v>0</v>
      </c>
      <c r="AG62" s="136">
        <f t="shared" si="12"/>
        <v>0</v>
      </c>
      <c r="AH62" s="136">
        <f t="shared" si="13"/>
        <v>0</v>
      </c>
      <c r="AI62" s="136">
        <f t="shared" si="14"/>
        <v>0</v>
      </c>
      <c r="AJ62" s="253">
        <f t="shared" si="15"/>
        <v>0</v>
      </c>
      <c r="AL62" s="252">
        <f t="shared" si="16"/>
        <v>0</v>
      </c>
      <c r="AM62" s="252">
        <f t="shared" si="17"/>
        <v>0</v>
      </c>
      <c r="AN62" s="252">
        <f t="shared" si="18"/>
        <v>0</v>
      </c>
      <c r="AO62" s="252">
        <f t="shared" si="19"/>
        <v>0</v>
      </c>
      <c r="AP62" s="252">
        <f t="shared" si="20"/>
        <v>0</v>
      </c>
    </row>
    <row r="63" spans="2:42" s="57" customFormat="1">
      <c r="B63" s="217" t="s">
        <v>454</v>
      </c>
      <c r="C63" s="217">
        <v>10.3</v>
      </c>
      <c r="D63" s="217" t="s">
        <v>349</v>
      </c>
      <c r="E63" s="227" t="s">
        <v>352</v>
      </c>
      <c r="F63" s="227"/>
      <c r="G63" s="211"/>
      <c r="H63" s="212">
        <v>5</v>
      </c>
      <c r="I63" s="212">
        <f t="shared" si="0"/>
        <v>30</v>
      </c>
      <c r="J63" s="219"/>
      <c r="K63" s="220">
        <f>J63*points_low</f>
        <v>0</v>
      </c>
      <c r="L63" s="220">
        <f>J63*points_high</f>
        <v>0</v>
      </c>
      <c r="M63" s="220">
        <f t="shared" si="21"/>
        <v>0</v>
      </c>
      <c r="N63" s="220"/>
      <c r="O63" s="220"/>
      <c r="P63" s="220"/>
      <c r="Q63" s="211"/>
      <c r="T63" s="252">
        <f t="shared" si="2"/>
        <v>0</v>
      </c>
      <c r="U63" s="136">
        <f>IF($G63=$U$18,$L63,0)</f>
        <v>0</v>
      </c>
      <c r="V63" s="136">
        <f t="shared" si="3"/>
        <v>0</v>
      </c>
      <c r="W63" s="136">
        <f t="shared" si="4"/>
        <v>0</v>
      </c>
      <c r="X63" s="253">
        <f t="shared" si="5"/>
        <v>0</v>
      </c>
      <c r="Z63" s="252">
        <f t="shared" si="6"/>
        <v>0</v>
      </c>
      <c r="AA63" s="136">
        <f t="shared" si="7"/>
        <v>0</v>
      </c>
      <c r="AB63" s="136">
        <f t="shared" si="8"/>
        <v>0</v>
      </c>
      <c r="AC63" s="136">
        <f t="shared" si="9"/>
        <v>0</v>
      </c>
      <c r="AD63" s="253">
        <f t="shared" si="10"/>
        <v>0</v>
      </c>
      <c r="AF63" s="252">
        <f t="shared" si="11"/>
        <v>0</v>
      </c>
      <c r="AG63" s="136">
        <f t="shared" si="12"/>
        <v>0</v>
      </c>
      <c r="AH63" s="136">
        <f t="shared" si="13"/>
        <v>0</v>
      </c>
      <c r="AI63" s="136">
        <f t="shared" si="14"/>
        <v>0</v>
      </c>
      <c r="AJ63" s="253">
        <f t="shared" si="15"/>
        <v>0</v>
      </c>
      <c r="AL63" s="252">
        <f t="shared" si="16"/>
        <v>0</v>
      </c>
      <c r="AM63" s="252">
        <f t="shared" si="17"/>
        <v>0</v>
      </c>
      <c r="AN63" s="252">
        <f t="shared" si="18"/>
        <v>0</v>
      </c>
      <c r="AO63" s="252">
        <f t="shared" si="19"/>
        <v>0</v>
      </c>
      <c r="AP63" s="252">
        <f t="shared" si="20"/>
        <v>0</v>
      </c>
    </row>
    <row r="64" spans="2:42" s="57" customFormat="1">
      <c r="B64" s="217" t="s">
        <v>454</v>
      </c>
      <c r="C64" s="217">
        <v>10.4</v>
      </c>
      <c r="D64" s="217" t="s">
        <v>349</v>
      </c>
      <c r="E64" s="227" t="s">
        <v>353</v>
      </c>
      <c r="F64" s="227"/>
      <c r="G64" s="211"/>
      <c r="H64" s="212">
        <v>3</v>
      </c>
      <c r="I64" s="212">
        <f t="shared" si="0"/>
        <v>16</v>
      </c>
      <c r="J64" s="219"/>
      <c r="K64" s="220">
        <f>J64*points_low</f>
        <v>0</v>
      </c>
      <c r="L64" s="220">
        <f>J64*points_high</f>
        <v>0</v>
      </c>
      <c r="M64" s="220">
        <f t="shared" si="21"/>
        <v>0</v>
      </c>
      <c r="N64" s="220"/>
      <c r="O64" s="220"/>
      <c r="P64" s="220"/>
      <c r="Q64" s="211"/>
      <c r="T64" s="252">
        <f t="shared" si="2"/>
        <v>0</v>
      </c>
      <c r="U64" s="136">
        <f>IF($G64=$U$18,$L64,0)</f>
        <v>0</v>
      </c>
      <c r="V64" s="136">
        <f t="shared" si="3"/>
        <v>0</v>
      </c>
      <c r="W64" s="136">
        <f t="shared" si="4"/>
        <v>0</v>
      </c>
      <c r="X64" s="253">
        <f t="shared" si="5"/>
        <v>0</v>
      </c>
      <c r="Z64" s="252">
        <f t="shared" si="6"/>
        <v>0</v>
      </c>
      <c r="AA64" s="136">
        <f t="shared" si="7"/>
        <v>0</v>
      </c>
      <c r="AB64" s="136">
        <f t="shared" si="8"/>
        <v>0</v>
      </c>
      <c r="AC64" s="136">
        <f t="shared" si="9"/>
        <v>0</v>
      </c>
      <c r="AD64" s="253">
        <f t="shared" si="10"/>
        <v>0</v>
      </c>
      <c r="AF64" s="252">
        <f t="shared" si="11"/>
        <v>0</v>
      </c>
      <c r="AG64" s="136">
        <f t="shared" si="12"/>
        <v>0</v>
      </c>
      <c r="AH64" s="136">
        <f t="shared" si="13"/>
        <v>0</v>
      </c>
      <c r="AI64" s="136">
        <f t="shared" si="14"/>
        <v>0</v>
      </c>
      <c r="AJ64" s="253">
        <f t="shared" si="15"/>
        <v>0</v>
      </c>
      <c r="AL64" s="252">
        <f t="shared" si="16"/>
        <v>0</v>
      </c>
      <c r="AM64" s="252">
        <f t="shared" si="17"/>
        <v>0</v>
      </c>
      <c r="AN64" s="252">
        <f t="shared" si="18"/>
        <v>0</v>
      </c>
      <c r="AO64" s="252">
        <f t="shared" si="19"/>
        <v>0</v>
      </c>
      <c r="AP64" s="252">
        <f t="shared" si="20"/>
        <v>0</v>
      </c>
    </row>
    <row r="65" spans="2:42" s="57" customFormat="1">
      <c r="B65" s="217" t="s">
        <v>454</v>
      </c>
      <c r="C65" s="217">
        <v>11</v>
      </c>
      <c r="D65" s="217" t="s">
        <v>443</v>
      </c>
      <c r="E65" s="227" t="s">
        <v>144</v>
      </c>
      <c r="F65" s="227"/>
      <c r="G65" s="211">
        <v>1</v>
      </c>
      <c r="H65" s="221">
        <v>0</v>
      </c>
      <c r="I65" s="212">
        <f t="shared" si="0"/>
        <v>0</v>
      </c>
      <c r="J65" s="219">
        <v>5</v>
      </c>
      <c r="K65" s="220">
        <f>J65*points_low</f>
        <v>80</v>
      </c>
      <c r="L65" s="220">
        <f>J65*points_high</f>
        <v>160</v>
      </c>
      <c r="M65" s="220">
        <f t="shared" si="21"/>
        <v>120</v>
      </c>
      <c r="N65" s="220">
        <v>2</v>
      </c>
      <c r="O65" s="220"/>
      <c r="P65" s="220"/>
      <c r="Q65" s="211"/>
      <c r="T65" s="252">
        <f t="shared" si="2"/>
        <v>80</v>
      </c>
      <c r="U65" s="136">
        <f>IF($G65=$U$18,$L65,0)</f>
        <v>0</v>
      </c>
      <c r="V65" s="136">
        <f t="shared" si="3"/>
        <v>0</v>
      </c>
      <c r="W65" s="136">
        <f t="shared" si="4"/>
        <v>0</v>
      </c>
      <c r="X65" s="253">
        <f t="shared" si="5"/>
        <v>0</v>
      </c>
      <c r="Z65" s="252">
        <f t="shared" si="6"/>
        <v>80</v>
      </c>
      <c r="AA65" s="136">
        <f t="shared" si="7"/>
        <v>0</v>
      </c>
      <c r="AB65" s="136">
        <f t="shared" si="8"/>
        <v>0</v>
      </c>
      <c r="AC65" s="136">
        <f t="shared" si="9"/>
        <v>0</v>
      </c>
      <c r="AD65" s="253">
        <f t="shared" si="10"/>
        <v>0</v>
      </c>
      <c r="AF65" s="252">
        <f t="shared" si="11"/>
        <v>120</v>
      </c>
      <c r="AG65" s="136">
        <f t="shared" si="12"/>
        <v>0</v>
      </c>
      <c r="AH65" s="136">
        <f t="shared" si="13"/>
        <v>0</v>
      </c>
      <c r="AI65" s="136">
        <f t="shared" si="14"/>
        <v>0</v>
      </c>
      <c r="AJ65" s="253">
        <f t="shared" si="15"/>
        <v>0</v>
      </c>
      <c r="AL65" s="252">
        <f t="shared" si="16"/>
        <v>0</v>
      </c>
      <c r="AM65" s="252">
        <f t="shared" si="17"/>
        <v>0</v>
      </c>
      <c r="AN65" s="252">
        <f t="shared" si="18"/>
        <v>0</v>
      </c>
      <c r="AO65" s="252">
        <f t="shared" si="19"/>
        <v>0</v>
      </c>
      <c r="AP65" s="252">
        <f t="shared" si="20"/>
        <v>0</v>
      </c>
    </row>
    <row r="66" spans="2:42" s="57" customFormat="1">
      <c r="B66" s="217" t="s">
        <v>454</v>
      </c>
      <c r="C66" s="217">
        <v>11.1</v>
      </c>
      <c r="D66" s="217" t="s">
        <v>349</v>
      </c>
      <c r="E66" s="227" t="s">
        <v>144</v>
      </c>
      <c r="F66" s="227"/>
      <c r="G66" s="211"/>
      <c r="H66" s="212">
        <v>2</v>
      </c>
      <c r="I66" s="212">
        <f t="shared" si="0"/>
        <v>8</v>
      </c>
      <c r="J66" s="219"/>
      <c r="K66" s="220">
        <f>J66*points_low</f>
        <v>0</v>
      </c>
      <c r="L66" s="220">
        <f>J66*points_high</f>
        <v>0</v>
      </c>
      <c r="M66" s="220">
        <f t="shared" si="21"/>
        <v>0</v>
      </c>
      <c r="N66" s="220"/>
      <c r="O66" s="220"/>
      <c r="P66" s="220"/>
      <c r="Q66" s="211"/>
      <c r="T66" s="252">
        <f t="shared" si="2"/>
        <v>0</v>
      </c>
      <c r="U66" s="136">
        <f>IF($G66=$U$18,$L66,0)</f>
        <v>0</v>
      </c>
      <c r="V66" s="136">
        <f t="shared" si="3"/>
        <v>0</v>
      </c>
      <c r="W66" s="136">
        <f t="shared" si="4"/>
        <v>0</v>
      </c>
      <c r="X66" s="253">
        <f t="shared" si="5"/>
        <v>0</v>
      </c>
      <c r="Z66" s="252">
        <f t="shared" si="6"/>
        <v>0</v>
      </c>
      <c r="AA66" s="136">
        <f t="shared" si="7"/>
        <v>0</v>
      </c>
      <c r="AB66" s="136">
        <f t="shared" si="8"/>
        <v>0</v>
      </c>
      <c r="AC66" s="136">
        <f t="shared" si="9"/>
        <v>0</v>
      </c>
      <c r="AD66" s="253">
        <f t="shared" si="10"/>
        <v>0</v>
      </c>
      <c r="AF66" s="252">
        <f t="shared" si="11"/>
        <v>0</v>
      </c>
      <c r="AG66" s="136">
        <f t="shared" si="12"/>
        <v>0</v>
      </c>
      <c r="AH66" s="136">
        <f t="shared" si="13"/>
        <v>0</v>
      </c>
      <c r="AI66" s="136">
        <f t="shared" si="14"/>
        <v>0</v>
      </c>
      <c r="AJ66" s="253">
        <f t="shared" si="15"/>
        <v>0</v>
      </c>
      <c r="AL66" s="252">
        <f t="shared" si="16"/>
        <v>0</v>
      </c>
      <c r="AM66" s="252">
        <f t="shared" si="17"/>
        <v>0</v>
      </c>
      <c r="AN66" s="252">
        <f t="shared" si="18"/>
        <v>0</v>
      </c>
      <c r="AO66" s="252">
        <f t="shared" si="19"/>
        <v>0</v>
      </c>
      <c r="AP66" s="252">
        <f t="shared" si="20"/>
        <v>0</v>
      </c>
    </row>
    <row r="67" spans="2:42" s="57" customFormat="1">
      <c r="B67" s="217" t="s">
        <v>454</v>
      </c>
      <c r="C67" s="217">
        <v>11.2</v>
      </c>
      <c r="D67" s="217" t="s">
        <v>349</v>
      </c>
      <c r="E67" s="227" t="s">
        <v>350</v>
      </c>
      <c r="F67" s="227"/>
      <c r="G67" s="211"/>
      <c r="H67" s="212">
        <v>2</v>
      </c>
      <c r="I67" s="212">
        <f t="shared" si="0"/>
        <v>8</v>
      </c>
      <c r="J67" s="219"/>
      <c r="K67" s="220">
        <f>J67*points_low</f>
        <v>0</v>
      </c>
      <c r="L67" s="220">
        <f>J67*points_high</f>
        <v>0</v>
      </c>
      <c r="M67" s="220">
        <f t="shared" si="21"/>
        <v>0</v>
      </c>
      <c r="N67" s="220"/>
      <c r="O67" s="220"/>
      <c r="P67" s="220"/>
      <c r="Q67" s="211"/>
      <c r="T67" s="252">
        <f t="shared" si="2"/>
        <v>0</v>
      </c>
      <c r="U67" s="136">
        <f>IF($G67=$U$18,$L67,0)</f>
        <v>0</v>
      </c>
      <c r="V67" s="136">
        <f t="shared" si="3"/>
        <v>0</v>
      </c>
      <c r="W67" s="136">
        <f t="shared" si="4"/>
        <v>0</v>
      </c>
      <c r="X67" s="253">
        <f t="shared" si="5"/>
        <v>0</v>
      </c>
      <c r="Z67" s="252">
        <f t="shared" si="6"/>
        <v>0</v>
      </c>
      <c r="AA67" s="136">
        <f t="shared" si="7"/>
        <v>0</v>
      </c>
      <c r="AB67" s="136">
        <f t="shared" si="8"/>
        <v>0</v>
      </c>
      <c r="AC67" s="136">
        <f t="shared" si="9"/>
        <v>0</v>
      </c>
      <c r="AD67" s="253">
        <f t="shared" si="10"/>
        <v>0</v>
      </c>
      <c r="AF67" s="252">
        <f t="shared" si="11"/>
        <v>0</v>
      </c>
      <c r="AG67" s="136">
        <f t="shared" si="12"/>
        <v>0</v>
      </c>
      <c r="AH67" s="136">
        <f t="shared" si="13"/>
        <v>0</v>
      </c>
      <c r="AI67" s="136">
        <f t="shared" si="14"/>
        <v>0</v>
      </c>
      <c r="AJ67" s="253">
        <f t="shared" si="15"/>
        <v>0</v>
      </c>
      <c r="AL67" s="252">
        <f t="shared" si="16"/>
        <v>0</v>
      </c>
      <c r="AM67" s="252">
        <f t="shared" si="17"/>
        <v>0</v>
      </c>
      <c r="AN67" s="252">
        <f t="shared" si="18"/>
        <v>0</v>
      </c>
      <c r="AO67" s="252">
        <f t="shared" si="19"/>
        <v>0</v>
      </c>
      <c r="AP67" s="252">
        <f t="shared" si="20"/>
        <v>0</v>
      </c>
    </row>
    <row r="68" spans="2:42" s="57" customFormat="1">
      <c r="B68" s="217" t="s">
        <v>454</v>
      </c>
      <c r="C68" s="217">
        <v>11.3</v>
      </c>
      <c r="D68" s="217" t="s">
        <v>349</v>
      </c>
      <c r="E68" s="227" t="s">
        <v>361</v>
      </c>
      <c r="F68" s="227"/>
      <c r="G68" s="211">
        <v>1</v>
      </c>
      <c r="H68" s="212">
        <v>40</v>
      </c>
      <c r="I68" s="212">
        <f t="shared" si="0"/>
        <v>200</v>
      </c>
      <c r="J68" s="219">
        <v>12</v>
      </c>
      <c r="K68" s="220">
        <f>J68*points_low</f>
        <v>192</v>
      </c>
      <c r="L68" s="220">
        <f>J68*points_high</f>
        <v>384</v>
      </c>
      <c r="M68" s="220">
        <f t="shared" si="21"/>
        <v>288</v>
      </c>
      <c r="N68" s="220">
        <v>2</v>
      </c>
      <c r="O68" s="220"/>
      <c r="P68" s="220"/>
      <c r="Q68" s="211"/>
      <c r="T68" s="252">
        <f t="shared" si="2"/>
        <v>192</v>
      </c>
      <c r="U68" s="136">
        <f>IF($G68=$U$18,$L68,0)</f>
        <v>0</v>
      </c>
      <c r="V68" s="136">
        <f t="shared" si="3"/>
        <v>0</v>
      </c>
      <c r="W68" s="136">
        <f t="shared" si="4"/>
        <v>0</v>
      </c>
      <c r="X68" s="253">
        <f t="shared" si="5"/>
        <v>0</v>
      </c>
      <c r="Z68" s="252">
        <f t="shared" si="6"/>
        <v>192</v>
      </c>
      <c r="AA68" s="136">
        <f t="shared" si="7"/>
        <v>0</v>
      </c>
      <c r="AB68" s="136">
        <f t="shared" si="8"/>
        <v>0</v>
      </c>
      <c r="AC68" s="136">
        <f t="shared" si="9"/>
        <v>0</v>
      </c>
      <c r="AD68" s="253">
        <f t="shared" si="10"/>
        <v>0</v>
      </c>
      <c r="AF68" s="252">
        <f t="shared" si="11"/>
        <v>288</v>
      </c>
      <c r="AG68" s="136">
        <f t="shared" si="12"/>
        <v>0</v>
      </c>
      <c r="AH68" s="136">
        <f t="shared" si="13"/>
        <v>0</v>
      </c>
      <c r="AI68" s="136">
        <f t="shared" si="14"/>
        <v>0</v>
      </c>
      <c r="AJ68" s="253">
        <f t="shared" si="15"/>
        <v>0</v>
      </c>
      <c r="AL68" s="252">
        <f t="shared" si="16"/>
        <v>200</v>
      </c>
      <c r="AM68" s="252">
        <f t="shared" si="17"/>
        <v>0</v>
      </c>
      <c r="AN68" s="252">
        <f t="shared" si="18"/>
        <v>0</v>
      </c>
      <c r="AO68" s="252">
        <f t="shared" si="19"/>
        <v>0</v>
      </c>
      <c r="AP68" s="252">
        <f t="shared" si="20"/>
        <v>0</v>
      </c>
    </row>
    <row r="69" spans="2:42">
      <c r="B69" s="217" t="s">
        <v>264</v>
      </c>
      <c r="C69" s="217">
        <v>12</v>
      </c>
      <c r="D69" s="217" t="s">
        <v>443</v>
      </c>
      <c r="E69" s="227" t="s">
        <v>456</v>
      </c>
      <c r="F69" s="227"/>
      <c r="G69" s="211">
        <v>3</v>
      </c>
      <c r="H69" s="212">
        <v>5</v>
      </c>
      <c r="I69" s="212">
        <f t="shared" si="0"/>
        <v>30</v>
      </c>
      <c r="J69" s="219">
        <v>1</v>
      </c>
      <c r="K69" s="220">
        <f>J69*points_low</f>
        <v>16</v>
      </c>
      <c r="L69" s="220">
        <f>J69*points_high</f>
        <v>32</v>
      </c>
      <c r="M69" s="220">
        <f t="shared" si="21"/>
        <v>24</v>
      </c>
      <c r="N69" s="220">
        <v>0</v>
      </c>
      <c r="O69" s="220"/>
      <c r="P69" s="220"/>
      <c r="Q69" s="211"/>
      <c r="T69" s="252">
        <f t="shared" si="2"/>
        <v>0</v>
      </c>
      <c r="U69" s="136">
        <f>IF($G69=$U$18,$L69,0)</f>
        <v>0</v>
      </c>
      <c r="V69" s="136">
        <f t="shared" si="3"/>
        <v>32</v>
      </c>
      <c r="W69" s="136">
        <f t="shared" si="4"/>
        <v>0</v>
      </c>
      <c r="X69" s="253">
        <f t="shared" si="5"/>
        <v>0</v>
      </c>
      <c r="Z69" s="252">
        <f t="shared" si="6"/>
        <v>0</v>
      </c>
      <c r="AA69" s="136">
        <f t="shared" si="7"/>
        <v>0</v>
      </c>
      <c r="AB69" s="136">
        <f t="shared" si="8"/>
        <v>16</v>
      </c>
      <c r="AC69" s="136">
        <f t="shared" si="9"/>
        <v>0</v>
      </c>
      <c r="AD69" s="253">
        <f t="shared" si="10"/>
        <v>0</v>
      </c>
      <c r="AF69" s="252">
        <f t="shared" si="11"/>
        <v>0</v>
      </c>
      <c r="AG69" s="136">
        <f t="shared" si="12"/>
        <v>0</v>
      </c>
      <c r="AH69" s="136">
        <f t="shared" si="13"/>
        <v>24</v>
      </c>
      <c r="AI69" s="136">
        <f t="shared" si="14"/>
        <v>0</v>
      </c>
      <c r="AJ69" s="253">
        <f t="shared" si="15"/>
        <v>0</v>
      </c>
      <c r="AL69" s="252">
        <f t="shared" si="16"/>
        <v>0</v>
      </c>
      <c r="AM69" s="252">
        <f t="shared" si="17"/>
        <v>0</v>
      </c>
      <c r="AN69" s="252">
        <f t="shared" si="18"/>
        <v>30</v>
      </c>
      <c r="AO69" s="252">
        <f t="shared" si="19"/>
        <v>0</v>
      </c>
      <c r="AP69" s="252">
        <f t="shared" si="20"/>
        <v>0</v>
      </c>
    </row>
    <row r="70" spans="2:42">
      <c r="B70" s="217" t="s">
        <v>383</v>
      </c>
      <c r="C70" s="217">
        <v>13</v>
      </c>
      <c r="D70" s="217" t="s">
        <v>443</v>
      </c>
      <c r="E70" s="227" t="s">
        <v>457</v>
      </c>
      <c r="F70" s="227"/>
      <c r="G70" s="211">
        <v>1</v>
      </c>
      <c r="H70" s="212">
        <v>3</v>
      </c>
      <c r="I70" s="212">
        <f t="shared" si="0"/>
        <v>16</v>
      </c>
      <c r="J70" s="219">
        <v>1</v>
      </c>
      <c r="K70" s="220">
        <f>J70*points_low</f>
        <v>16</v>
      </c>
      <c r="L70" s="220">
        <f>J70*points_high</f>
        <v>32</v>
      </c>
      <c r="M70" s="220">
        <f t="shared" si="21"/>
        <v>24</v>
      </c>
      <c r="N70" s="220">
        <v>5</v>
      </c>
      <c r="O70" s="220"/>
      <c r="P70" s="220"/>
      <c r="Q70" s="211"/>
      <c r="T70" s="252">
        <f t="shared" si="2"/>
        <v>16</v>
      </c>
      <c r="U70" s="136">
        <f>IF($G70=$U$18,$L70,0)</f>
        <v>0</v>
      </c>
      <c r="V70" s="136">
        <f t="shared" si="3"/>
        <v>0</v>
      </c>
      <c r="W70" s="136">
        <f t="shared" si="4"/>
        <v>0</v>
      </c>
      <c r="X70" s="253">
        <f t="shared" si="5"/>
        <v>0</v>
      </c>
      <c r="Z70" s="252">
        <f t="shared" si="6"/>
        <v>16</v>
      </c>
      <c r="AA70" s="136">
        <f t="shared" si="7"/>
        <v>0</v>
      </c>
      <c r="AB70" s="136">
        <f t="shared" si="8"/>
        <v>0</v>
      </c>
      <c r="AC70" s="136">
        <f t="shared" si="9"/>
        <v>0</v>
      </c>
      <c r="AD70" s="253">
        <f t="shared" si="10"/>
        <v>0</v>
      </c>
      <c r="AF70" s="252">
        <f t="shared" si="11"/>
        <v>24</v>
      </c>
      <c r="AG70" s="136">
        <f t="shared" si="12"/>
        <v>0</v>
      </c>
      <c r="AH70" s="136">
        <f t="shared" si="13"/>
        <v>0</v>
      </c>
      <c r="AI70" s="136">
        <f t="shared" si="14"/>
        <v>0</v>
      </c>
      <c r="AJ70" s="253">
        <f t="shared" si="15"/>
        <v>0</v>
      </c>
      <c r="AL70" s="252">
        <f t="shared" si="16"/>
        <v>16</v>
      </c>
      <c r="AM70" s="252">
        <f t="shared" si="17"/>
        <v>0</v>
      </c>
      <c r="AN70" s="252">
        <f t="shared" si="18"/>
        <v>0</v>
      </c>
      <c r="AO70" s="252">
        <f t="shared" si="19"/>
        <v>0</v>
      </c>
      <c r="AP70" s="252">
        <f t="shared" si="20"/>
        <v>0</v>
      </c>
    </row>
    <row r="71" spans="2:42">
      <c r="B71" s="217"/>
      <c r="C71" s="217">
        <v>14</v>
      </c>
      <c r="D71" s="217" t="s">
        <v>443</v>
      </c>
      <c r="E71" s="227" t="s">
        <v>354</v>
      </c>
      <c r="F71" s="227"/>
      <c r="G71" s="211">
        <v>1</v>
      </c>
      <c r="H71" s="221">
        <v>0</v>
      </c>
      <c r="I71" s="212">
        <f t="shared" si="0"/>
        <v>0</v>
      </c>
      <c r="J71" s="219">
        <v>8</v>
      </c>
      <c r="K71" s="220">
        <f>J71*points_low</f>
        <v>128</v>
      </c>
      <c r="L71" s="220">
        <f>J71*points_high</f>
        <v>256</v>
      </c>
      <c r="M71" s="220">
        <f t="shared" si="21"/>
        <v>192</v>
      </c>
      <c r="N71" s="220">
        <v>2</v>
      </c>
      <c r="O71" s="220"/>
      <c r="P71" s="220"/>
      <c r="Q71" s="211" t="s">
        <v>458</v>
      </c>
      <c r="T71" s="252">
        <f t="shared" si="2"/>
        <v>128</v>
      </c>
      <c r="U71" s="136">
        <f>IF($G71=$U$18,$L71,0)</f>
        <v>0</v>
      </c>
      <c r="V71" s="136">
        <f t="shared" si="3"/>
        <v>0</v>
      </c>
      <c r="W71" s="136">
        <f t="shared" si="4"/>
        <v>0</v>
      </c>
      <c r="X71" s="253">
        <f t="shared" si="5"/>
        <v>0</v>
      </c>
      <c r="Z71" s="252">
        <f t="shared" si="6"/>
        <v>128</v>
      </c>
      <c r="AA71" s="136">
        <f t="shared" si="7"/>
        <v>0</v>
      </c>
      <c r="AB71" s="136">
        <f t="shared" si="8"/>
        <v>0</v>
      </c>
      <c r="AC71" s="136">
        <f t="shared" si="9"/>
        <v>0</v>
      </c>
      <c r="AD71" s="253">
        <f t="shared" si="10"/>
        <v>0</v>
      </c>
      <c r="AF71" s="252">
        <f t="shared" si="11"/>
        <v>192</v>
      </c>
      <c r="AG71" s="136">
        <f t="shared" si="12"/>
        <v>0</v>
      </c>
      <c r="AH71" s="136">
        <f t="shared" si="13"/>
        <v>0</v>
      </c>
      <c r="AI71" s="136">
        <f t="shared" si="14"/>
        <v>0</v>
      </c>
      <c r="AJ71" s="253">
        <f t="shared" si="15"/>
        <v>0</v>
      </c>
      <c r="AL71" s="252">
        <f t="shared" si="16"/>
        <v>0</v>
      </c>
      <c r="AM71" s="252">
        <f t="shared" si="17"/>
        <v>0</v>
      </c>
      <c r="AN71" s="252">
        <f t="shared" si="18"/>
        <v>0</v>
      </c>
      <c r="AO71" s="252">
        <f t="shared" si="19"/>
        <v>0</v>
      </c>
      <c r="AP71" s="252">
        <f t="shared" si="20"/>
        <v>0</v>
      </c>
    </row>
    <row r="72" spans="2:42" s="57" customFormat="1">
      <c r="B72" s="217"/>
      <c r="C72" s="217">
        <v>15</v>
      </c>
      <c r="D72" s="217" t="s">
        <v>355</v>
      </c>
      <c r="E72" s="227" t="s">
        <v>459</v>
      </c>
      <c r="F72" s="227"/>
      <c r="G72" s="211">
        <v>1</v>
      </c>
      <c r="H72" s="212">
        <v>8</v>
      </c>
      <c r="I72" s="212">
        <f t="shared" si="0"/>
        <v>40</v>
      </c>
      <c r="J72" s="219">
        <v>3</v>
      </c>
      <c r="K72" s="220">
        <f>J72*points_low</f>
        <v>48</v>
      </c>
      <c r="L72" s="220">
        <f>J72*points_high</f>
        <v>96</v>
      </c>
      <c r="M72" s="220">
        <f t="shared" si="21"/>
        <v>72</v>
      </c>
      <c r="N72" s="220">
        <v>0</v>
      </c>
      <c r="O72" s="220"/>
      <c r="P72" s="220"/>
      <c r="Q72" s="211" t="s">
        <v>149</v>
      </c>
      <c r="T72" s="252">
        <f t="shared" si="2"/>
        <v>48</v>
      </c>
      <c r="U72" s="136">
        <f>IF($G72=$U$18,$L72,0)</f>
        <v>0</v>
      </c>
      <c r="V72" s="136">
        <f t="shared" si="3"/>
        <v>0</v>
      </c>
      <c r="W72" s="136">
        <f t="shared" si="4"/>
        <v>0</v>
      </c>
      <c r="X72" s="253">
        <f t="shared" si="5"/>
        <v>0</v>
      </c>
      <c r="Z72" s="252">
        <f t="shared" si="6"/>
        <v>48</v>
      </c>
      <c r="AA72" s="136">
        <f t="shared" si="7"/>
        <v>0</v>
      </c>
      <c r="AB72" s="136">
        <f t="shared" si="8"/>
        <v>0</v>
      </c>
      <c r="AC72" s="136">
        <f t="shared" si="9"/>
        <v>0</v>
      </c>
      <c r="AD72" s="253">
        <f t="shared" si="10"/>
        <v>0</v>
      </c>
      <c r="AF72" s="252">
        <f t="shared" si="11"/>
        <v>72</v>
      </c>
      <c r="AG72" s="136">
        <f t="shared" si="12"/>
        <v>0</v>
      </c>
      <c r="AH72" s="136">
        <f t="shared" si="13"/>
        <v>0</v>
      </c>
      <c r="AI72" s="136">
        <f t="shared" si="14"/>
        <v>0</v>
      </c>
      <c r="AJ72" s="253">
        <f t="shared" si="15"/>
        <v>0</v>
      </c>
      <c r="AL72" s="252">
        <f t="shared" si="16"/>
        <v>40</v>
      </c>
      <c r="AM72" s="252">
        <f t="shared" si="17"/>
        <v>0</v>
      </c>
      <c r="AN72" s="252">
        <f t="shared" si="18"/>
        <v>0</v>
      </c>
      <c r="AO72" s="252">
        <f t="shared" si="19"/>
        <v>0</v>
      </c>
      <c r="AP72" s="252">
        <f t="shared" si="20"/>
        <v>0</v>
      </c>
    </row>
    <row r="73" spans="2:42" s="57" customFormat="1">
      <c r="B73" s="217"/>
      <c r="C73" s="217">
        <v>16</v>
      </c>
      <c r="D73" s="217" t="s">
        <v>443</v>
      </c>
      <c r="E73" s="227" t="s">
        <v>299</v>
      </c>
      <c r="F73" s="227"/>
      <c r="G73" s="211">
        <v>4</v>
      </c>
      <c r="H73" s="212">
        <v>0</v>
      </c>
      <c r="I73" s="212">
        <f t="shared" si="0"/>
        <v>0</v>
      </c>
      <c r="J73" s="219">
        <v>2</v>
      </c>
      <c r="K73" s="220">
        <f>J73*points_low</f>
        <v>32</v>
      </c>
      <c r="L73" s="220">
        <f>J73*points_high</f>
        <v>64</v>
      </c>
      <c r="M73" s="220">
        <f t="shared" si="21"/>
        <v>48</v>
      </c>
      <c r="N73" s="220">
        <v>3</v>
      </c>
      <c r="O73" s="220"/>
      <c r="P73" s="220"/>
      <c r="Q73" s="211"/>
      <c r="T73" s="252">
        <f t="shared" si="2"/>
        <v>0</v>
      </c>
      <c r="U73" s="136">
        <f>IF($G73=$U$18,$L73,0)</f>
        <v>0</v>
      </c>
      <c r="V73" s="136">
        <f t="shared" si="3"/>
        <v>0</v>
      </c>
      <c r="W73" s="136">
        <f t="shared" si="4"/>
        <v>64</v>
      </c>
      <c r="X73" s="253">
        <f t="shared" si="5"/>
        <v>0</v>
      </c>
      <c r="Z73" s="252">
        <f t="shared" si="6"/>
        <v>0</v>
      </c>
      <c r="AA73" s="136">
        <f t="shared" si="7"/>
        <v>0</v>
      </c>
      <c r="AB73" s="136">
        <f t="shared" si="8"/>
        <v>0</v>
      </c>
      <c r="AC73" s="136">
        <f t="shared" si="9"/>
        <v>32</v>
      </c>
      <c r="AD73" s="253">
        <f t="shared" si="10"/>
        <v>0</v>
      </c>
      <c r="AF73" s="252">
        <f t="shared" si="11"/>
        <v>0</v>
      </c>
      <c r="AG73" s="136">
        <f t="shared" si="12"/>
        <v>0</v>
      </c>
      <c r="AH73" s="136">
        <f t="shared" si="13"/>
        <v>0</v>
      </c>
      <c r="AI73" s="136">
        <f t="shared" si="14"/>
        <v>48</v>
      </c>
      <c r="AJ73" s="253">
        <f t="shared" si="15"/>
        <v>0</v>
      </c>
      <c r="AL73" s="252">
        <f t="shared" si="16"/>
        <v>0</v>
      </c>
      <c r="AM73" s="252">
        <f t="shared" si="17"/>
        <v>0</v>
      </c>
      <c r="AN73" s="252">
        <f t="shared" si="18"/>
        <v>0</v>
      </c>
      <c r="AO73" s="252">
        <f t="shared" si="19"/>
        <v>0</v>
      </c>
      <c r="AP73" s="252">
        <f t="shared" si="20"/>
        <v>0</v>
      </c>
    </row>
    <row r="74" spans="2:42" s="57" customFormat="1">
      <c r="B74" s="217" t="s">
        <v>381</v>
      </c>
      <c r="C74" s="217">
        <v>16.100000000000001</v>
      </c>
      <c r="D74" s="217" t="s">
        <v>356</v>
      </c>
      <c r="E74" s="227" t="s">
        <v>299</v>
      </c>
      <c r="F74" s="227"/>
      <c r="G74" s="211"/>
      <c r="H74" s="212">
        <v>3</v>
      </c>
      <c r="I74" s="212">
        <f t="shared" si="0"/>
        <v>16</v>
      </c>
      <c r="J74" s="219"/>
      <c r="K74" s="220">
        <f>J74*points_low</f>
        <v>0</v>
      </c>
      <c r="L74" s="220">
        <f>J74*points_high</f>
        <v>0</v>
      </c>
      <c r="M74" s="220">
        <f t="shared" si="21"/>
        <v>0</v>
      </c>
      <c r="N74" s="220"/>
      <c r="O74" s="220"/>
      <c r="P74" s="220"/>
      <c r="Q74" s="211"/>
      <c r="T74" s="252">
        <f t="shared" si="2"/>
        <v>0</v>
      </c>
      <c r="U74" s="136">
        <f>IF($G74=$U$18,$L74,0)</f>
        <v>0</v>
      </c>
      <c r="V74" s="136">
        <f t="shared" si="3"/>
        <v>0</v>
      </c>
      <c r="W74" s="136">
        <f t="shared" si="4"/>
        <v>0</v>
      </c>
      <c r="X74" s="253">
        <f t="shared" si="5"/>
        <v>0</v>
      </c>
      <c r="Z74" s="252">
        <f t="shared" si="6"/>
        <v>0</v>
      </c>
      <c r="AA74" s="136">
        <f t="shared" si="7"/>
        <v>0</v>
      </c>
      <c r="AB74" s="136">
        <f t="shared" si="8"/>
        <v>0</v>
      </c>
      <c r="AC74" s="136">
        <f t="shared" si="9"/>
        <v>0</v>
      </c>
      <c r="AD74" s="253">
        <f t="shared" si="10"/>
        <v>0</v>
      </c>
      <c r="AF74" s="252">
        <f t="shared" si="11"/>
        <v>0</v>
      </c>
      <c r="AG74" s="136">
        <f t="shared" si="12"/>
        <v>0</v>
      </c>
      <c r="AH74" s="136">
        <f t="shared" si="13"/>
        <v>0</v>
      </c>
      <c r="AI74" s="136">
        <f t="shared" si="14"/>
        <v>0</v>
      </c>
      <c r="AJ74" s="253">
        <f t="shared" si="15"/>
        <v>0</v>
      </c>
      <c r="AL74" s="252">
        <f t="shared" si="16"/>
        <v>0</v>
      </c>
      <c r="AM74" s="252">
        <f t="shared" si="17"/>
        <v>0</v>
      </c>
      <c r="AN74" s="252">
        <f t="shared" si="18"/>
        <v>0</v>
      </c>
      <c r="AO74" s="252">
        <f t="shared" si="19"/>
        <v>0</v>
      </c>
      <c r="AP74" s="252">
        <f t="shared" si="20"/>
        <v>0</v>
      </c>
    </row>
    <row r="75" spans="2:42" s="57" customFormat="1">
      <c r="B75" s="217" t="s">
        <v>382</v>
      </c>
      <c r="C75" s="217">
        <v>16.2</v>
      </c>
      <c r="D75" s="217" t="s">
        <v>356</v>
      </c>
      <c r="E75" s="227" t="s">
        <v>359</v>
      </c>
      <c r="F75" s="227"/>
      <c r="G75" s="211"/>
      <c r="H75" s="212">
        <v>3</v>
      </c>
      <c r="I75" s="212">
        <f t="shared" si="0"/>
        <v>16</v>
      </c>
      <c r="J75" s="219"/>
      <c r="K75" s="220">
        <f>J75*points_low</f>
        <v>0</v>
      </c>
      <c r="L75" s="220">
        <f>J75*points_high</f>
        <v>0</v>
      </c>
      <c r="M75" s="220">
        <f t="shared" si="21"/>
        <v>0</v>
      </c>
      <c r="N75" s="220"/>
      <c r="O75" s="220"/>
      <c r="P75" s="220"/>
      <c r="Q75" s="211"/>
      <c r="T75" s="252">
        <f t="shared" si="2"/>
        <v>0</v>
      </c>
      <c r="U75" s="136">
        <f>IF($G75=$U$18,$L75,0)</f>
        <v>0</v>
      </c>
      <c r="V75" s="136">
        <f t="shared" si="3"/>
        <v>0</v>
      </c>
      <c r="W75" s="136">
        <f t="shared" si="4"/>
        <v>0</v>
      </c>
      <c r="X75" s="253">
        <f t="shared" si="5"/>
        <v>0</v>
      </c>
      <c r="Z75" s="252">
        <f t="shared" si="6"/>
        <v>0</v>
      </c>
      <c r="AA75" s="136">
        <f t="shared" si="7"/>
        <v>0</v>
      </c>
      <c r="AB75" s="136">
        <f t="shared" si="8"/>
        <v>0</v>
      </c>
      <c r="AC75" s="136">
        <f t="shared" si="9"/>
        <v>0</v>
      </c>
      <c r="AD75" s="253">
        <f t="shared" si="10"/>
        <v>0</v>
      </c>
      <c r="AF75" s="252">
        <f t="shared" si="11"/>
        <v>0</v>
      </c>
      <c r="AG75" s="136">
        <f t="shared" si="12"/>
        <v>0</v>
      </c>
      <c r="AH75" s="136">
        <f t="shared" si="13"/>
        <v>0</v>
      </c>
      <c r="AI75" s="136">
        <f t="shared" si="14"/>
        <v>0</v>
      </c>
      <c r="AJ75" s="253">
        <f t="shared" si="15"/>
        <v>0</v>
      </c>
      <c r="AL75" s="252">
        <f t="shared" si="16"/>
        <v>0</v>
      </c>
      <c r="AM75" s="252">
        <f t="shared" si="17"/>
        <v>0</v>
      </c>
      <c r="AN75" s="252">
        <f t="shared" si="18"/>
        <v>0</v>
      </c>
      <c r="AO75" s="252">
        <f t="shared" si="19"/>
        <v>0</v>
      </c>
      <c r="AP75" s="252">
        <f t="shared" si="20"/>
        <v>0</v>
      </c>
    </row>
    <row r="76" spans="2:42" s="57" customFormat="1">
      <c r="B76" s="217" t="s">
        <v>263</v>
      </c>
      <c r="C76" s="217">
        <v>16.3</v>
      </c>
      <c r="D76" s="217" t="s">
        <v>356</v>
      </c>
      <c r="E76" s="227" t="s">
        <v>357</v>
      </c>
      <c r="F76" s="227"/>
      <c r="G76" s="211"/>
      <c r="H76" s="212">
        <v>2</v>
      </c>
      <c r="I76" s="212">
        <f t="shared" si="0"/>
        <v>8</v>
      </c>
      <c r="J76" s="219"/>
      <c r="K76" s="220">
        <f>J76*points_low</f>
        <v>0</v>
      </c>
      <c r="L76" s="220">
        <f>J76*points_high</f>
        <v>0</v>
      </c>
      <c r="M76" s="220">
        <f t="shared" si="21"/>
        <v>0</v>
      </c>
      <c r="N76" s="220"/>
      <c r="O76" s="220"/>
      <c r="P76" s="220"/>
      <c r="Q76" s="211"/>
      <c r="T76" s="252">
        <f t="shared" si="2"/>
        <v>0</v>
      </c>
      <c r="U76" s="136">
        <f>IF($G76=$U$18,$L76,0)</f>
        <v>0</v>
      </c>
      <c r="V76" s="136">
        <f t="shared" si="3"/>
        <v>0</v>
      </c>
      <c r="W76" s="136">
        <f t="shared" si="4"/>
        <v>0</v>
      </c>
      <c r="X76" s="253">
        <f t="shared" si="5"/>
        <v>0</v>
      </c>
      <c r="Z76" s="252">
        <f t="shared" si="6"/>
        <v>0</v>
      </c>
      <c r="AA76" s="136">
        <f t="shared" si="7"/>
        <v>0</v>
      </c>
      <c r="AB76" s="136">
        <f t="shared" si="8"/>
        <v>0</v>
      </c>
      <c r="AC76" s="136">
        <f t="shared" si="9"/>
        <v>0</v>
      </c>
      <c r="AD76" s="253">
        <f t="shared" si="10"/>
        <v>0</v>
      </c>
      <c r="AF76" s="252">
        <f t="shared" si="11"/>
        <v>0</v>
      </c>
      <c r="AG76" s="136">
        <f t="shared" si="12"/>
        <v>0</v>
      </c>
      <c r="AH76" s="136">
        <f t="shared" si="13"/>
        <v>0</v>
      </c>
      <c r="AI76" s="136">
        <f t="shared" si="14"/>
        <v>0</v>
      </c>
      <c r="AJ76" s="253">
        <f t="shared" si="15"/>
        <v>0</v>
      </c>
      <c r="AL76" s="252">
        <f t="shared" si="16"/>
        <v>0</v>
      </c>
      <c r="AM76" s="252">
        <f t="shared" si="17"/>
        <v>0</v>
      </c>
      <c r="AN76" s="252">
        <f t="shared" si="18"/>
        <v>0</v>
      </c>
      <c r="AO76" s="252">
        <f t="shared" si="19"/>
        <v>0</v>
      </c>
      <c r="AP76" s="252">
        <f t="shared" si="20"/>
        <v>0</v>
      </c>
    </row>
    <row r="77" spans="2:42" s="57" customFormat="1">
      <c r="B77" s="217" t="s">
        <v>263</v>
      </c>
      <c r="C77" s="217">
        <v>16.399999999999999</v>
      </c>
      <c r="D77" s="217" t="s">
        <v>356</v>
      </c>
      <c r="E77" s="227" t="s">
        <v>358</v>
      </c>
      <c r="F77" s="227"/>
      <c r="G77" s="211"/>
      <c r="H77" s="212">
        <v>2</v>
      </c>
      <c r="I77" s="212">
        <f t="shared" si="0"/>
        <v>8</v>
      </c>
      <c r="J77" s="219"/>
      <c r="K77" s="220">
        <f>J77*points_low</f>
        <v>0</v>
      </c>
      <c r="L77" s="220">
        <f>J77*points_high</f>
        <v>0</v>
      </c>
      <c r="M77" s="220">
        <f t="shared" si="21"/>
        <v>0</v>
      </c>
      <c r="N77" s="220"/>
      <c r="O77" s="220"/>
      <c r="P77" s="220"/>
      <c r="Q77" s="211"/>
      <c r="T77" s="252">
        <f t="shared" si="2"/>
        <v>0</v>
      </c>
      <c r="U77" s="136">
        <f>IF($G77=$U$18,$L77,0)</f>
        <v>0</v>
      </c>
      <c r="V77" s="136">
        <f t="shared" si="3"/>
        <v>0</v>
      </c>
      <c r="W77" s="136">
        <f t="shared" si="4"/>
        <v>0</v>
      </c>
      <c r="X77" s="253">
        <f t="shared" si="5"/>
        <v>0</v>
      </c>
      <c r="Z77" s="252">
        <f t="shared" si="6"/>
        <v>0</v>
      </c>
      <c r="AA77" s="136">
        <f t="shared" si="7"/>
        <v>0</v>
      </c>
      <c r="AB77" s="136">
        <f t="shared" si="8"/>
        <v>0</v>
      </c>
      <c r="AC77" s="136">
        <f t="shared" si="9"/>
        <v>0</v>
      </c>
      <c r="AD77" s="253">
        <f t="shared" si="10"/>
        <v>0</v>
      </c>
      <c r="AF77" s="252">
        <f t="shared" si="11"/>
        <v>0</v>
      </c>
      <c r="AG77" s="136">
        <f t="shared" si="12"/>
        <v>0</v>
      </c>
      <c r="AH77" s="136">
        <f t="shared" si="13"/>
        <v>0</v>
      </c>
      <c r="AI77" s="136">
        <f t="shared" si="14"/>
        <v>0</v>
      </c>
      <c r="AJ77" s="253">
        <f t="shared" si="15"/>
        <v>0</v>
      </c>
      <c r="AL77" s="252">
        <f t="shared" si="16"/>
        <v>0</v>
      </c>
      <c r="AM77" s="252">
        <f t="shared" si="17"/>
        <v>0</v>
      </c>
      <c r="AN77" s="252">
        <f t="shared" si="18"/>
        <v>0</v>
      </c>
      <c r="AO77" s="252">
        <f t="shared" si="19"/>
        <v>0</v>
      </c>
      <c r="AP77" s="252">
        <f t="shared" si="20"/>
        <v>0</v>
      </c>
    </row>
    <row r="78" spans="2:42" s="57" customFormat="1">
      <c r="B78" s="217"/>
      <c r="C78" s="217">
        <v>17</v>
      </c>
      <c r="D78" s="217" t="s">
        <v>443</v>
      </c>
      <c r="E78" s="228" t="s">
        <v>460</v>
      </c>
      <c r="F78" s="228"/>
      <c r="G78" s="211">
        <v>2</v>
      </c>
      <c r="H78" s="212">
        <v>0</v>
      </c>
      <c r="I78" s="212">
        <f t="shared" si="0"/>
        <v>0</v>
      </c>
      <c r="J78" s="219">
        <v>2</v>
      </c>
      <c r="K78" s="220">
        <f>J78*points_low</f>
        <v>32</v>
      </c>
      <c r="L78" s="220">
        <f>J78*points_high</f>
        <v>64</v>
      </c>
      <c r="M78" s="220">
        <f t="shared" si="21"/>
        <v>48</v>
      </c>
      <c r="N78" s="220">
        <v>1</v>
      </c>
      <c r="O78" s="220"/>
      <c r="P78" s="220"/>
      <c r="Q78" s="211" t="s">
        <v>461</v>
      </c>
      <c r="T78" s="252">
        <f t="shared" si="2"/>
        <v>0</v>
      </c>
      <c r="U78" s="136">
        <f>IF($G78=$U$18,$L78,0)</f>
        <v>64</v>
      </c>
      <c r="V78" s="136">
        <f t="shared" si="3"/>
        <v>0</v>
      </c>
      <c r="W78" s="136">
        <f t="shared" si="4"/>
        <v>0</v>
      </c>
      <c r="X78" s="253">
        <f t="shared" si="5"/>
        <v>0</v>
      </c>
      <c r="Z78" s="252">
        <f t="shared" si="6"/>
        <v>0</v>
      </c>
      <c r="AA78" s="136">
        <f t="shared" si="7"/>
        <v>32</v>
      </c>
      <c r="AB78" s="136">
        <f t="shared" si="8"/>
        <v>0</v>
      </c>
      <c r="AC78" s="136">
        <f t="shared" si="9"/>
        <v>0</v>
      </c>
      <c r="AD78" s="253">
        <f t="shared" si="10"/>
        <v>0</v>
      </c>
      <c r="AF78" s="252">
        <f t="shared" si="11"/>
        <v>0</v>
      </c>
      <c r="AG78" s="136">
        <f t="shared" si="12"/>
        <v>48</v>
      </c>
      <c r="AH78" s="136">
        <f t="shared" si="13"/>
        <v>0</v>
      </c>
      <c r="AI78" s="136">
        <f t="shared" si="14"/>
        <v>0</v>
      </c>
      <c r="AJ78" s="253">
        <f t="shared" si="15"/>
        <v>0</v>
      </c>
      <c r="AL78" s="252">
        <f t="shared" si="16"/>
        <v>0</v>
      </c>
      <c r="AM78" s="252">
        <f t="shared" si="17"/>
        <v>0</v>
      </c>
      <c r="AN78" s="252">
        <f t="shared" si="18"/>
        <v>0</v>
      </c>
      <c r="AO78" s="252">
        <f t="shared" si="19"/>
        <v>0</v>
      </c>
      <c r="AP78" s="252">
        <f t="shared" si="20"/>
        <v>0</v>
      </c>
    </row>
    <row r="79" spans="2:42" s="57" customFormat="1">
      <c r="B79" s="217" t="s">
        <v>384</v>
      </c>
      <c r="C79" s="217">
        <v>17.100000000000001</v>
      </c>
      <c r="D79" s="217" t="s">
        <v>360</v>
      </c>
      <c r="E79" s="228" t="s">
        <v>361</v>
      </c>
      <c r="F79" s="228"/>
      <c r="G79" s="211"/>
      <c r="H79" s="212">
        <v>3</v>
      </c>
      <c r="I79" s="212">
        <f t="shared" si="0"/>
        <v>16</v>
      </c>
      <c r="J79" s="219"/>
      <c r="K79" s="220">
        <f>J79*points_low</f>
        <v>0</v>
      </c>
      <c r="L79" s="220">
        <f>J79*points_high</f>
        <v>0</v>
      </c>
      <c r="M79" s="220">
        <f t="shared" si="21"/>
        <v>0</v>
      </c>
      <c r="N79" s="220"/>
      <c r="O79" s="220"/>
      <c r="P79" s="220"/>
      <c r="Q79" s="211"/>
      <c r="T79" s="252">
        <f t="shared" si="2"/>
        <v>0</v>
      </c>
      <c r="U79" s="136">
        <f>IF($G79=$U$18,$L79,0)</f>
        <v>0</v>
      </c>
      <c r="V79" s="136">
        <f t="shared" si="3"/>
        <v>0</v>
      </c>
      <c r="W79" s="136">
        <f t="shared" si="4"/>
        <v>0</v>
      </c>
      <c r="X79" s="253">
        <f t="shared" si="5"/>
        <v>0</v>
      </c>
      <c r="Z79" s="252">
        <f t="shared" si="6"/>
        <v>0</v>
      </c>
      <c r="AA79" s="136">
        <f t="shared" si="7"/>
        <v>0</v>
      </c>
      <c r="AB79" s="136">
        <f t="shared" si="8"/>
        <v>0</v>
      </c>
      <c r="AC79" s="136">
        <f t="shared" si="9"/>
        <v>0</v>
      </c>
      <c r="AD79" s="253">
        <f t="shared" si="10"/>
        <v>0</v>
      </c>
      <c r="AF79" s="252">
        <f t="shared" si="11"/>
        <v>0</v>
      </c>
      <c r="AG79" s="136">
        <f t="shared" si="12"/>
        <v>0</v>
      </c>
      <c r="AH79" s="136">
        <f t="shared" si="13"/>
        <v>0</v>
      </c>
      <c r="AI79" s="136">
        <f t="shared" si="14"/>
        <v>0</v>
      </c>
      <c r="AJ79" s="253">
        <f t="shared" si="15"/>
        <v>0</v>
      </c>
      <c r="AL79" s="252">
        <f t="shared" si="16"/>
        <v>0</v>
      </c>
      <c r="AM79" s="252">
        <f t="shared" si="17"/>
        <v>0</v>
      </c>
      <c r="AN79" s="252">
        <f t="shared" si="18"/>
        <v>0</v>
      </c>
      <c r="AO79" s="252">
        <f t="shared" si="19"/>
        <v>0</v>
      </c>
      <c r="AP79" s="252">
        <f t="shared" si="20"/>
        <v>0</v>
      </c>
    </row>
    <row r="80" spans="2:42" s="57" customFormat="1">
      <c r="B80" s="217" t="s">
        <v>384</v>
      </c>
      <c r="C80" s="217">
        <v>17.2</v>
      </c>
      <c r="D80" s="217" t="s">
        <v>360</v>
      </c>
      <c r="E80" s="228" t="s">
        <v>362</v>
      </c>
      <c r="F80" s="228"/>
      <c r="G80" s="211"/>
      <c r="H80" s="212">
        <v>5</v>
      </c>
      <c r="I80" s="212">
        <f t="shared" si="0"/>
        <v>30</v>
      </c>
      <c r="J80" s="219"/>
      <c r="K80" s="220">
        <f>J80*points_low</f>
        <v>0</v>
      </c>
      <c r="L80" s="220">
        <f>J80*points_high</f>
        <v>0</v>
      </c>
      <c r="M80" s="220">
        <f t="shared" si="21"/>
        <v>0</v>
      </c>
      <c r="N80" s="220"/>
      <c r="O80" s="220"/>
      <c r="P80" s="220"/>
      <c r="Q80" s="211"/>
      <c r="T80" s="252">
        <f t="shared" si="2"/>
        <v>0</v>
      </c>
      <c r="U80" s="136">
        <f>IF($G80=$U$18,$L80,0)</f>
        <v>0</v>
      </c>
      <c r="V80" s="136">
        <f t="shared" si="3"/>
        <v>0</v>
      </c>
      <c r="W80" s="136">
        <f t="shared" si="4"/>
        <v>0</v>
      </c>
      <c r="X80" s="253">
        <f t="shared" si="5"/>
        <v>0</v>
      </c>
      <c r="Z80" s="252">
        <f t="shared" si="6"/>
        <v>0</v>
      </c>
      <c r="AA80" s="136">
        <f t="shared" si="7"/>
        <v>0</v>
      </c>
      <c r="AB80" s="136">
        <f t="shared" si="8"/>
        <v>0</v>
      </c>
      <c r="AC80" s="136">
        <f t="shared" si="9"/>
        <v>0</v>
      </c>
      <c r="AD80" s="253">
        <f t="shared" si="10"/>
        <v>0</v>
      </c>
      <c r="AF80" s="252">
        <f t="shared" si="11"/>
        <v>0</v>
      </c>
      <c r="AG80" s="136">
        <f t="shared" si="12"/>
        <v>0</v>
      </c>
      <c r="AH80" s="136">
        <f t="shared" si="13"/>
        <v>0</v>
      </c>
      <c r="AI80" s="136">
        <f t="shared" si="14"/>
        <v>0</v>
      </c>
      <c r="AJ80" s="253">
        <f t="shared" si="15"/>
        <v>0</v>
      </c>
      <c r="AL80" s="252">
        <f t="shared" si="16"/>
        <v>0</v>
      </c>
      <c r="AM80" s="252">
        <f t="shared" si="17"/>
        <v>0</v>
      </c>
      <c r="AN80" s="252">
        <f t="shared" si="18"/>
        <v>0</v>
      </c>
      <c r="AO80" s="252">
        <f t="shared" si="19"/>
        <v>0</v>
      </c>
      <c r="AP80" s="252">
        <f t="shared" si="20"/>
        <v>0</v>
      </c>
    </row>
    <row r="81" spans="2:42" s="57" customFormat="1">
      <c r="B81" s="217"/>
      <c r="C81" s="217">
        <v>18</v>
      </c>
      <c r="D81" s="217" t="s">
        <v>462</v>
      </c>
      <c r="E81" s="228" t="s">
        <v>271</v>
      </c>
      <c r="F81" s="228"/>
      <c r="G81" s="211">
        <v>3</v>
      </c>
      <c r="H81" s="212">
        <v>0</v>
      </c>
      <c r="I81" s="212">
        <f t="shared" si="0"/>
        <v>0</v>
      </c>
      <c r="J81" s="219">
        <v>5</v>
      </c>
      <c r="K81" s="220">
        <f>J81*points_low</f>
        <v>80</v>
      </c>
      <c r="L81" s="220">
        <f>J81*points_high</f>
        <v>160</v>
      </c>
      <c r="M81" s="220">
        <f t="shared" si="21"/>
        <v>120</v>
      </c>
      <c r="N81" s="220">
        <v>10</v>
      </c>
      <c r="O81" s="220"/>
      <c r="P81" s="220"/>
      <c r="Q81" s="211" t="s">
        <v>463</v>
      </c>
      <c r="T81" s="252">
        <f t="shared" si="2"/>
        <v>0</v>
      </c>
      <c r="U81" s="136">
        <f>IF($G81=$U$18,$L81,0)</f>
        <v>0</v>
      </c>
      <c r="V81" s="136">
        <f t="shared" si="3"/>
        <v>160</v>
      </c>
      <c r="W81" s="136">
        <f t="shared" si="4"/>
        <v>0</v>
      </c>
      <c r="X81" s="253">
        <f t="shared" si="5"/>
        <v>0</v>
      </c>
      <c r="Z81" s="252">
        <f t="shared" si="6"/>
        <v>0</v>
      </c>
      <c r="AA81" s="136">
        <f t="shared" si="7"/>
        <v>0</v>
      </c>
      <c r="AB81" s="136">
        <f t="shared" si="8"/>
        <v>80</v>
      </c>
      <c r="AC81" s="136">
        <f t="shared" si="9"/>
        <v>0</v>
      </c>
      <c r="AD81" s="253">
        <f t="shared" si="10"/>
        <v>0</v>
      </c>
      <c r="AF81" s="252">
        <f t="shared" si="11"/>
        <v>0</v>
      </c>
      <c r="AG81" s="136">
        <f t="shared" si="12"/>
        <v>0</v>
      </c>
      <c r="AH81" s="136">
        <f t="shared" si="13"/>
        <v>120</v>
      </c>
      <c r="AI81" s="136">
        <f t="shared" si="14"/>
        <v>0</v>
      </c>
      <c r="AJ81" s="253">
        <f t="shared" si="15"/>
        <v>0</v>
      </c>
      <c r="AL81" s="252">
        <f t="shared" si="16"/>
        <v>0</v>
      </c>
      <c r="AM81" s="252">
        <f t="shared" si="17"/>
        <v>0</v>
      </c>
      <c r="AN81" s="252">
        <f t="shared" si="18"/>
        <v>0</v>
      </c>
      <c r="AO81" s="252">
        <f t="shared" si="19"/>
        <v>0</v>
      </c>
      <c r="AP81" s="252">
        <f t="shared" si="20"/>
        <v>0</v>
      </c>
    </row>
    <row r="82" spans="2:42" s="57" customFormat="1">
      <c r="B82" s="217" t="s">
        <v>265</v>
      </c>
      <c r="C82" s="217">
        <v>18.100000000000001</v>
      </c>
      <c r="D82" s="217" t="s">
        <v>363</v>
      </c>
      <c r="E82" s="228" t="s">
        <v>364</v>
      </c>
      <c r="F82" s="228"/>
      <c r="G82" s="211"/>
      <c r="H82" s="212">
        <v>8</v>
      </c>
      <c r="I82" s="212">
        <f t="shared" si="0"/>
        <v>40</v>
      </c>
      <c r="J82" s="219"/>
      <c r="K82" s="220">
        <f>J82*points_low</f>
        <v>0</v>
      </c>
      <c r="L82" s="220">
        <f>J82*points_high</f>
        <v>0</v>
      </c>
      <c r="M82" s="220">
        <f t="shared" si="21"/>
        <v>0</v>
      </c>
      <c r="N82" s="220"/>
      <c r="O82" s="220"/>
      <c r="P82" s="220"/>
      <c r="Q82" s="211"/>
      <c r="T82" s="252">
        <f t="shared" si="2"/>
        <v>0</v>
      </c>
      <c r="U82" s="136">
        <f>IF($G82=$U$18,$L82,0)</f>
        <v>0</v>
      </c>
      <c r="V82" s="136">
        <f t="shared" si="3"/>
        <v>0</v>
      </c>
      <c r="W82" s="136">
        <f t="shared" si="4"/>
        <v>0</v>
      </c>
      <c r="X82" s="253">
        <f t="shared" si="5"/>
        <v>0</v>
      </c>
      <c r="Z82" s="252">
        <f t="shared" si="6"/>
        <v>0</v>
      </c>
      <c r="AA82" s="136">
        <f t="shared" si="7"/>
        <v>0</v>
      </c>
      <c r="AB82" s="136">
        <f t="shared" si="8"/>
        <v>0</v>
      </c>
      <c r="AC82" s="136">
        <f t="shared" si="9"/>
        <v>0</v>
      </c>
      <c r="AD82" s="253">
        <f t="shared" si="10"/>
        <v>0</v>
      </c>
      <c r="AF82" s="252">
        <f t="shared" si="11"/>
        <v>0</v>
      </c>
      <c r="AG82" s="136">
        <f t="shared" si="12"/>
        <v>0</v>
      </c>
      <c r="AH82" s="136">
        <f t="shared" si="13"/>
        <v>0</v>
      </c>
      <c r="AI82" s="136">
        <f t="shared" si="14"/>
        <v>0</v>
      </c>
      <c r="AJ82" s="253">
        <f t="shared" si="15"/>
        <v>0</v>
      </c>
      <c r="AL82" s="252">
        <f t="shared" si="16"/>
        <v>0</v>
      </c>
      <c r="AM82" s="252">
        <f t="shared" si="17"/>
        <v>0</v>
      </c>
      <c r="AN82" s="252">
        <f t="shared" si="18"/>
        <v>0</v>
      </c>
      <c r="AO82" s="252">
        <f t="shared" si="19"/>
        <v>0</v>
      </c>
      <c r="AP82" s="252">
        <f t="shared" si="20"/>
        <v>0</v>
      </c>
    </row>
    <row r="83" spans="2:42" s="57" customFormat="1">
      <c r="B83" s="217" t="s">
        <v>265</v>
      </c>
      <c r="C83" s="217">
        <v>18.2</v>
      </c>
      <c r="D83" s="217" t="s">
        <v>363</v>
      </c>
      <c r="E83" s="228" t="s">
        <v>365</v>
      </c>
      <c r="F83" s="228"/>
      <c r="G83" s="211"/>
      <c r="H83" s="212">
        <v>8</v>
      </c>
      <c r="I83" s="212">
        <f t="shared" si="0"/>
        <v>40</v>
      </c>
      <c r="J83" s="219"/>
      <c r="K83" s="220">
        <f>J83*points_low</f>
        <v>0</v>
      </c>
      <c r="L83" s="220">
        <f>J83*points_high</f>
        <v>0</v>
      </c>
      <c r="M83" s="220">
        <f t="shared" si="21"/>
        <v>0</v>
      </c>
      <c r="N83" s="220"/>
      <c r="O83" s="220"/>
      <c r="P83" s="220"/>
      <c r="Q83" s="211"/>
      <c r="T83" s="252">
        <f t="shared" si="2"/>
        <v>0</v>
      </c>
      <c r="U83" s="136">
        <f>IF($G83=$U$18,$L83,0)</f>
        <v>0</v>
      </c>
      <c r="V83" s="136">
        <f t="shared" si="3"/>
        <v>0</v>
      </c>
      <c r="W83" s="136">
        <f t="shared" si="4"/>
        <v>0</v>
      </c>
      <c r="X83" s="253">
        <f t="shared" si="5"/>
        <v>0</v>
      </c>
      <c r="Z83" s="252">
        <f t="shared" si="6"/>
        <v>0</v>
      </c>
      <c r="AA83" s="136">
        <f t="shared" si="7"/>
        <v>0</v>
      </c>
      <c r="AB83" s="136">
        <f t="shared" si="8"/>
        <v>0</v>
      </c>
      <c r="AC83" s="136">
        <f t="shared" si="9"/>
        <v>0</v>
      </c>
      <c r="AD83" s="253">
        <f t="shared" si="10"/>
        <v>0</v>
      </c>
      <c r="AF83" s="252">
        <f t="shared" si="11"/>
        <v>0</v>
      </c>
      <c r="AG83" s="136">
        <f t="shared" si="12"/>
        <v>0</v>
      </c>
      <c r="AH83" s="136">
        <f t="shared" si="13"/>
        <v>0</v>
      </c>
      <c r="AI83" s="136">
        <f t="shared" si="14"/>
        <v>0</v>
      </c>
      <c r="AJ83" s="253">
        <f t="shared" si="15"/>
        <v>0</v>
      </c>
      <c r="AL83" s="252">
        <f t="shared" si="16"/>
        <v>0</v>
      </c>
      <c r="AM83" s="252">
        <f t="shared" si="17"/>
        <v>0</v>
      </c>
      <c r="AN83" s="252">
        <f t="shared" si="18"/>
        <v>0</v>
      </c>
      <c r="AO83" s="252">
        <f t="shared" si="19"/>
        <v>0</v>
      </c>
      <c r="AP83" s="252">
        <f t="shared" si="20"/>
        <v>0</v>
      </c>
    </row>
    <row r="84" spans="2:42" s="57" customFormat="1">
      <c r="B84" s="217" t="s">
        <v>265</v>
      </c>
      <c r="C84" s="217">
        <v>18.3</v>
      </c>
      <c r="D84" s="217" t="s">
        <v>363</v>
      </c>
      <c r="E84" s="228" t="s">
        <v>366</v>
      </c>
      <c r="F84" s="228"/>
      <c r="G84" s="211"/>
      <c r="H84" s="212">
        <v>8</v>
      </c>
      <c r="I84" s="212">
        <f t="shared" ref="I84:I128" si="22">LOOKUP(H84,$G$3:$H$14)</f>
        <v>40</v>
      </c>
      <c r="J84" s="219"/>
      <c r="K84" s="220">
        <f>J84*points_low</f>
        <v>0</v>
      </c>
      <c r="L84" s="220">
        <f>J84*points_high</f>
        <v>0</v>
      </c>
      <c r="M84" s="220">
        <f t="shared" si="21"/>
        <v>0</v>
      </c>
      <c r="N84" s="220"/>
      <c r="O84" s="220"/>
      <c r="P84" s="220"/>
      <c r="Q84" s="211"/>
      <c r="T84" s="252">
        <f t="shared" ref="T84:T125" si="23">IF($G84=$T$18,$K84,0)</f>
        <v>0</v>
      </c>
      <c r="U84" s="136">
        <f>IF($G84=$U$18,$L84,0)</f>
        <v>0</v>
      </c>
      <c r="V84" s="136">
        <f t="shared" ref="V84:V125" si="24">IF($G84=$V$18,$L84,0)</f>
        <v>0</v>
      </c>
      <c r="W84" s="136">
        <f t="shared" ref="W84:W125" si="25">IF($G84=$W$18,$L84,0)</f>
        <v>0</v>
      </c>
      <c r="X84" s="253">
        <f t="shared" ref="X84:X125" si="26">IF($G84=$X$18,$L84,0)</f>
        <v>0</v>
      </c>
      <c r="Z84" s="252">
        <f t="shared" ref="Z84:Z125" si="27">IF($G84=$Z$18,$K84,0)</f>
        <v>0</v>
      </c>
      <c r="AA84" s="136">
        <f t="shared" ref="AA84:AA125" si="28">IF($G84=$AA$18,$K84,0)</f>
        <v>0</v>
      </c>
      <c r="AB84" s="136">
        <f t="shared" ref="AB84:AB125" si="29">IF($G84=$AB$18,$K84,0)</f>
        <v>0</v>
      </c>
      <c r="AC84" s="136">
        <f t="shared" ref="AC84:AC125" si="30">IF($G84=$AC$18,$K84,0)</f>
        <v>0</v>
      </c>
      <c r="AD84" s="253">
        <f t="shared" ref="AD84:AD125" si="31">IF($G84=$AD$18,$K84,0)</f>
        <v>0</v>
      </c>
      <c r="AF84" s="252">
        <f t="shared" ref="AF84:AF125" si="32">IF($G84=$AF$18,$M84,0)</f>
        <v>0</v>
      </c>
      <c r="AG84" s="136">
        <f t="shared" ref="AG84:AG125" si="33">IF($G84=$AG$18,$M84,0)</f>
        <v>0</v>
      </c>
      <c r="AH84" s="136">
        <f t="shared" ref="AH84:AH125" si="34">IF($G84=$AH$18,$M84,0)</f>
        <v>0</v>
      </c>
      <c r="AI84" s="136">
        <f t="shared" ref="AI84:AI125" si="35">IF($G84=$AI$18,$M84,0)</f>
        <v>0</v>
      </c>
      <c r="AJ84" s="253">
        <f t="shared" ref="AJ84:AJ125" si="36">IF($G84=$AJ$18,$M84,0)</f>
        <v>0</v>
      </c>
      <c r="AL84" s="252">
        <f t="shared" ref="AL84:AL125" si="37">IF($G84=$AL$18,$I84,0)</f>
        <v>0</v>
      </c>
      <c r="AM84" s="252">
        <f t="shared" ref="AM84:AM125" si="38">IF($G84=$AM$18,$I84,0)</f>
        <v>0</v>
      </c>
      <c r="AN84" s="252">
        <f t="shared" ref="AN84:AN125" si="39">IF($G84=$AN$18,$I84,0)</f>
        <v>0</v>
      </c>
      <c r="AO84" s="252">
        <f t="shared" ref="AO84:AO125" si="40">IF($G84=$AO$18,$I84,0)</f>
        <v>0</v>
      </c>
      <c r="AP84" s="252">
        <f t="shared" ref="AP84:AP125" si="41">IF($G84=$AP$18,$I84,0)</f>
        <v>0</v>
      </c>
    </row>
    <row r="85" spans="2:42" s="57" customFormat="1">
      <c r="B85" s="217" t="s">
        <v>264</v>
      </c>
      <c r="C85" s="217">
        <v>19</v>
      </c>
      <c r="D85" s="217" t="s">
        <v>462</v>
      </c>
      <c r="E85" s="228" t="s">
        <v>464</v>
      </c>
      <c r="F85" s="228"/>
      <c r="G85" s="211">
        <v>1</v>
      </c>
      <c r="H85" s="212">
        <v>3</v>
      </c>
      <c r="I85" s="212">
        <f t="shared" si="22"/>
        <v>16</v>
      </c>
      <c r="J85" s="219">
        <v>1</v>
      </c>
      <c r="K85" s="220">
        <f>J85*points_low</f>
        <v>16</v>
      </c>
      <c r="L85" s="220">
        <f>J85*points_high</f>
        <v>32</v>
      </c>
      <c r="M85" s="220">
        <f t="shared" si="21"/>
        <v>24</v>
      </c>
      <c r="N85" s="220">
        <v>0</v>
      </c>
      <c r="O85" s="220"/>
      <c r="P85" s="220"/>
      <c r="Q85" s="211"/>
      <c r="T85" s="252">
        <f t="shared" si="23"/>
        <v>16</v>
      </c>
      <c r="U85" s="136">
        <f>IF($G85=$U$18,$L85,0)</f>
        <v>0</v>
      </c>
      <c r="V85" s="136">
        <f t="shared" si="24"/>
        <v>0</v>
      </c>
      <c r="W85" s="136">
        <f t="shared" si="25"/>
        <v>0</v>
      </c>
      <c r="X85" s="253">
        <f t="shared" si="26"/>
        <v>0</v>
      </c>
      <c r="Z85" s="252">
        <f t="shared" si="27"/>
        <v>16</v>
      </c>
      <c r="AA85" s="136">
        <f t="shared" si="28"/>
        <v>0</v>
      </c>
      <c r="AB85" s="136">
        <f t="shared" si="29"/>
        <v>0</v>
      </c>
      <c r="AC85" s="136">
        <f t="shared" si="30"/>
        <v>0</v>
      </c>
      <c r="AD85" s="253">
        <f t="shared" si="31"/>
        <v>0</v>
      </c>
      <c r="AF85" s="252">
        <f t="shared" si="32"/>
        <v>24</v>
      </c>
      <c r="AG85" s="136">
        <f t="shared" si="33"/>
        <v>0</v>
      </c>
      <c r="AH85" s="136">
        <f t="shared" si="34"/>
        <v>0</v>
      </c>
      <c r="AI85" s="136">
        <f t="shared" si="35"/>
        <v>0</v>
      </c>
      <c r="AJ85" s="253">
        <f t="shared" si="36"/>
        <v>0</v>
      </c>
      <c r="AL85" s="252">
        <f t="shared" si="37"/>
        <v>16</v>
      </c>
      <c r="AM85" s="252">
        <f t="shared" si="38"/>
        <v>0</v>
      </c>
      <c r="AN85" s="252">
        <f t="shared" si="39"/>
        <v>0</v>
      </c>
      <c r="AO85" s="252">
        <f t="shared" si="40"/>
        <v>0</v>
      </c>
      <c r="AP85" s="252">
        <f t="shared" si="41"/>
        <v>0</v>
      </c>
    </row>
    <row r="86" spans="2:42" s="57" customFormat="1">
      <c r="B86" s="217" t="s">
        <v>264</v>
      </c>
      <c r="C86" s="217">
        <v>20</v>
      </c>
      <c r="D86" s="217" t="s">
        <v>462</v>
      </c>
      <c r="E86" s="228" t="s">
        <v>465</v>
      </c>
      <c r="F86" s="228" t="s">
        <v>367</v>
      </c>
      <c r="G86" s="211">
        <v>2</v>
      </c>
      <c r="H86" s="212">
        <v>8</v>
      </c>
      <c r="I86" s="212">
        <f t="shared" si="22"/>
        <v>40</v>
      </c>
      <c r="J86" s="219">
        <v>2</v>
      </c>
      <c r="K86" s="220">
        <f>J86*points_low</f>
        <v>32</v>
      </c>
      <c r="L86" s="220">
        <f>J86*points_high</f>
        <v>64</v>
      </c>
      <c r="M86" s="220">
        <f t="shared" si="21"/>
        <v>48</v>
      </c>
      <c r="N86" s="220">
        <v>0</v>
      </c>
      <c r="O86" s="220"/>
      <c r="P86" s="220"/>
      <c r="Q86" s="211"/>
      <c r="T86" s="252">
        <f t="shared" si="23"/>
        <v>0</v>
      </c>
      <c r="U86" s="136">
        <f>IF($G86=$U$18,$L86,0)</f>
        <v>64</v>
      </c>
      <c r="V86" s="136">
        <f t="shared" si="24"/>
        <v>0</v>
      </c>
      <c r="W86" s="136">
        <f t="shared" si="25"/>
        <v>0</v>
      </c>
      <c r="X86" s="253">
        <f t="shared" si="26"/>
        <v>0</v>
      </c>
      <c r="Z86" s="252">
        <f t="shared" si="27"/>
        <v>0</v>
      </c>
      <c r="AA86" s="136">
        <f t="shared" si="28"/>
        <v>32</v>
      </c>
      <c r="AB86" s="136">
        <f t="shared" si="29"/>
        <v>0</v>
      </c>
      <c r="AC86" s="136">
        <f t="shared" si="30"/>
        <v>0</v>
      </c>
      <c r="AD86" s="253">
        <f t="shared" si="31"/>
        <v>0</v>
      </c>
      <c r="AF86" s="252">
        <f t="shared" si="32"/>
        <v>0</v>
      </c>
      <c r="AG86" s="136">
        <f t="shared" si="33"/>
        <v>48</v>
      </c>
      <c r="AH86" s="136">
        <f t="shared" si="34"/>
        <v>0</v>
      </c>
      <c r="AI86" s="136">
        <f t="shared" si="35"/>
        <v>0</v>
      </c>
      <c r="AJ86" s="253">
        <f t="shared" si="36"/>
        <v>0</v>
      </c>
      <c r="AL86" s="252">
        <f t="shared" si="37"/>
        <v>0</v>
      </c>
      <c r="AM86" s="252">
        <f t="shared" si="38"/>
        <v>40</v>
      </c>
      <c r="AN86" s="252">
        <f t="shared" si="39"/>
        <v>0</v>
      </c>
      <c r="AO86" s="252">
        <f t="shared" si="40"/>
        <v>0</v>
      </c>
      <c r="AP86" s="252">
        <f t="shared" si="41"/>
        <v>0</v>
      </c>
    </row>
    <row r="87" spans="2:42" s="57" customFormat="1">
      <c r="B87" s="217"/>
      <c r="C87" s="217">
        <v>21</v>
      </c>
      <c r="D87" s="217" t="s">
        <v>462</v>
      </c>
      <c r="E87" s="228" t="s">
        <v>188</v>
      </c>
      <c r="F87" s="228"/>
      <c r="G87" s="211">
        <v>1</v>
      </c>
      <c r="H87" s="212">
        <v>0</v>
      </c>
      <c r="I87" s="212">
        <f t="shared" si="22"/>
        <v>0</v>
      </c>
      <c r="J87" s="219">
        <v>5</v>
      </c>
      <c r="K87" s="220">
        <f>J87*points_low</f>
        <v>80</v>
      </c>
      <c r="L87" s="220">
        <f>J87*points_high</f>
        <v>160</v>
      </c>
      <c r="M87" s="220">
        <f t="shared" si="21"/>
        <v>120</v>
      </c>
      <c r="N87" s="220">
        <v>0</v>
      </c>
      <c r="O87" s="220"/>
      <c r="P87" s="220"/>
      <c r="Q87" s="211"/>
      <c r="T87" s="252">
        <f t="shared" si="23"/>
        <v>80</v>
      </c>
      <c r="U87" s="136">
        <f>IF($G87=$U$18,$L87,0)</f>
        <v>0</v>
      </c>
      <c r="V87" s="136">
        <f t="shared" si="24"/>
        <v>0</v>
      </c>
      <c r="W87" s="136">
        <f t="shared" si="25"/>
        <v>0</v>
      </c>
      <c r="X87" s="253">
        <f t="shared" si="26"/>
        <v>0</v>
      </c>
      <c r="Z87" s="252">
        <f t="shared" si="27"/>
        <v>80</v>
      </c>
      <c r="AA87" s="136">
        <f t="shared" si="28"/>
        <v>0</v>
      </c>
      <c r="AB87" s="136">
        <f t="shared" si="29"/>
        <v>0</v>
      </c>
      <c r="AC87" s="136">
        <f t="shared" si="30"/>
        <v>0</v>
      </c>
      <c r="AD87" s="253">
        <f t="shared" si="31"/>
        <v>0</v>
      </c>
      <c r="AF87" s="252">
        <f t="shared" si="32"/>
        <v>120</v>
      </c>
      <c r="AG87" s="136">
        <f t="shared" si="33"/>
        <v>0</v>
      </c>
      <c r="AH87" s="136">
        <f t="shared" si="34"/>
        <v>0</v>
      </c>
      <c r="AI87" s="136">
        <f t="shared" si="35"/>
        <v>0</v>
      </c>
      <c r="AJ87" s="253">
        <f t="shared" si="36"/>
        <v>0</v>
      </c>
      <c r="AL87" s="252">
        <f t="shared" si="37"/>
        <v>0</v>
      </c>
      <c r="AM87" s="252">
        <f t="shared" si="38"/>
        <v>0</v>
      </c>
      <c r="AN87" s="252">
        <f t="shared" si="39"/>
        <v>0</v>
      </c>
      <c r="AO87" s="252">
        <f t="shared" si="40"/>
        <v>0</v>
      </c>
      <c r="AP87" s="252">
        <f t="shared" si="41"/>
        <v>0</v>
      </c>
    </row>
    <row r="88" spans="2:42" s="57" customFormat="1">
      <c r="B88" s="217"/>
      <c r="C88" s="217">
        <v>21.1</v>
      </c>
      <c r="D88" s="217" t="s">
        <v>368</v>
      </c>
      <c r="E88" s="228" t="s">
        <v>369</v>
      </c>
      <c r="F88" s="228"/>
      <c r="G88" s="211"/>
      <c r="H88" s="212">
        <v>8</v>
      </c>
      <c r="I88" s="212">
        <f t="shared" si="22"/>
        <v>40</v>
      </c>
      <c r="J88" s="219"/>
      <c r="K88" s="220">
        <f>J88*points_low</f>
        <v>0</v>
      </c>
      <c r="L88" s="220">
        <f>J88*points_high</f>
        <v>0</v>
      </c>
      <c r="M88" s="220">
        <f t="shared" si="21"/>
        <v>0</v>
      </c>
      <c r="N88" s="220"/>
      <c r="O88" s="220"/>
      <c r="P88" s="220"/>
      <c r="Q88" s="211"/>
      <c r="T88" s="252">
        <f t="shared" si="23"/>
        <v>0</v>
      </c>
      <c r="U88" s="136">
        <f>IF($G88=$U$18,$L88,0)</f>
        <v>0</v>
      </c>
      <c r="V88" s="136">
        <f t="shared" si="24"/>
        <v>0</v>
      </c>
      <c r="W88" s="136">
        <f t="shared" si="25"/>
        <v>0</v>
      </c>
      <c r="X88" s="253">
        <f t="shared" si="26"/>
        <v>0</v>
      </c>
      <c r="Z88" s="252">
        <f t="shared" si="27"/>
        <v>0</v>
      </c>
      <c r="AA88" s="136">
        <f t="shared" si="28"/>
        <v>0</v>
      </c>
      <c r="AB88" s="136">
        <f t="shared" si="29"/>
        <v>0</v>
      </c>
      <c r="AC88" s="136">
        <f t="shared" si="30"/>
        <v>0</v>
      </c>
      <c r="AD88" s="253">
        <f t="shared" si="31"/>
        <v>0</v>
      </c>
      <c r="AF88" s="252">
        <f t="shared" si="32"/>
        <v>0</v>
      </c>
      <c r="AG88" s="136">
        <f t="shared" si="33"/>
        <v>0</v>
      </c>
      <c r="AH88" s="136">
        <f t="shared" si="34"/>
        <v>0</v>
      </c>
      <c r="AI88" s="136">
        <f t="shared" si="35"/>
        <v>0</v>
      </c>
      <c r="AJ88" s="253">
        <f t="shared" si="36"/>
        <v>0</v>
      </c>
      <c r="AL88" s="252">
        <f t="shared" si="37"/>
        <v>0</v>
      </c>
      <c r="AM88" s="252">
        <f t="shared" si="38"/>
        <v>0</v>
      </c>
      <c r="AN88" s="252">
        <f t="shared" si="39"/>
        <v>0</v>
      </c>
      <c r="AO88" s="252">
        <f t="shared" si="40"/>
        <v>0</v>
      </c>
      <c r="AP88" s="252">
        <f t="shared" si="41"/>
        <v>0</v>
      </c>
    </row>
    <row r="89" spans="2:42" s="57" customFormat="1">
      <c r="B89" s="217"/>
      <c r="C89" s="217">
        <v>21.2</v>
      </c>
      <c r="D89" s="217" t="s">
        <v>368</v>
      </c>
      <c r="E89" s="228" t="s">
        <v>370</v>
      </c>
      <c r="F89" s="228"/>
      <c r="G89" s="211"/>
      <c r="H89" s="212">
        <v>8</v>
      </c>
      <c r="I89" s="212">
        <f t="shared" si="22"/>
        <v>40</v>
      </c>
      <c r="J89" s="219"/>
      <c r="K89" s="220">
        <f>J89*points_low</f>
        <v>0</v>
      </c>
      <c r="L89" s="220">
        <f>J89*points_high</f>
        <v>0</v>
      </c>
      <c r="M89" s="220">
        <f t="shared" si="21"/>
        <v>0</v>
      </c>
      <c r="N89" s="220"/>
      <c r="O89" s="220"/>
      <c r="P89" s="220"/>
      <c r="Q89" s="211"/>
      <c r="T89" s="252">
        <f t="shared" si="23"/>
        <v>0</v>
      </c>
      <c r="U89" s="136">
        <f>IF($G89=$U$18,$L89,0)</f>
        <v>0</v>
      </c>
      <c r="V89" s="136">
        <f t="shared" si="24"/>
        <v>0</v>
      </c>
      <c r="W89" s="136">
        <f t="shared" si="25"/>
        <v>0</v>
      </c>
      <c r="X89" s="253">
        <f t="shared" si="26"/>
        <v>0</v>
      </c>
      <c r="Z89" s="252">
        <f t="shared" si="27"/>
        <v>0</v>
      </c>
      <c r="AA89" s="136">
        <f t="shared" si="28"/>
        <v>0</v>
      </c>
      <c r="AB89" s="136">
        <f t="shared" si="29"/>
        <v>0</v>
      </c>
      <c r="AC89" s="136">
        <f t="shared" si="30"/>
        <v>0</v>
      </c>
      <c r="AD89" s="253">
        <f t="shared" si="31"/>
        <v>0</v>
      </c>
      <c r="AF89" s="252">
        <f t="shared" si="32"/>
        <v>0</v>
      </c>
      <c r="AG89" s="136">
        <f t="shared" si="33"/>
        <v>0</v>
      </c>
      <c r="AH89" s="136">
        <f t="shared" si="34"/>
        <v>0</v>
      </c>
      <c r="AI89" s="136">
        <f t="shared" si="35"/>
        <v>0</v>
      </c>
      <c r="AJ89" s="253">
        <f t="shared" si="36"/>
        <v>0</v>
      </c>
      <c r="AL89" s="252">
        <f t="shared" si="37"/>
        <v>0</v>
      </c>
      <c r="AM89" s="252">
        <f t="shared" si="38"/>
        <v>0</v>
      </c>
      <c r="AN89" s="252">
        <f t="shared" si="39"/>
        <v>0</v>
      </c>
      <c r="AO89" s="252">
        <f t="shared" si="40"/>
        <v>0</v>
      </c>
      <c r="AP89" s="252">
        <f t="shared" si="41"/>
        <v>0</v>
      </c>
    </row>
    <row r="90" spans="2:42" s="57" customFormat="1">
      <c r="B90" s="217"/>
      <c r="C90" s="217">
        <v>22</v>
      </c>
      <c r="D90" s="217" t="s">
        <v>462</v>
      </c>
      <c r="E90" s="228" t="s">
        <v>189</v>
      </c>
      <c r="F90" s="228"/>
      <c r="G90" s="211">
        <v>1</v>
      </c>
      <c r="H90" s="212">
        <v>0</v>
      </c>
      <c r="I90" s="212">
        <f t="shared" si="22"/>
        <v>0</v>
      </c>
      <c r="J90" s="219">
        <v>3</v>
      </c>
      <c r="K90" s="220">
        <f>J90*points_low</f>
        <v>48</v>
      </c>
      <c r="L90" s="220">
        <f>J90*points_high</f>
        <v>96</v>
      </c>
      <c r="M90" s="220">
        <f t="shared" si="21"/>
        <v>72</v>
      </c>
      <c r="N90" s="220">
        <v>0</v>
      </c>
      <c r="O90" s="220"/>
      <c r="P90" s="220"/>
      <c r="Q90" s="211"/>
      <c r="T90" s="252">
        <f t="shared" si="23"/>
        <v>48</v>
      </c>
      <c r="U90" s="136">
        <f>IF($G90=$U$18,$L90,0)</f>
        <v>0</v>
      </c>
      <c r="V90" s="136">
        <f t="shared" si="24"/>
        <v>0</v>
      </c>
      <c r="W90" s="136">
        <f t="shared" si="25"/>
        <v>0</v>
      </c>
      <c r="X90" s="253">
        <f t="shared" si="26"/>
        <v>0</v>
      </c>
      <c r="Z90" s="252">
        <f t="shared" si="27"/>
        <v>48</v>
      </c>
      <c r="AA90" s="136">
        <f t="shared" si="28"/>
        <v>0</v>
      </c>
      <c r="AB90" s="136">
        <f t="shared" si="29"/>
        <v>0</v>
      </c>
      <c r="AC90" s="136">
        <f t="shared" si="30"/>
        <v>0</v>
      </c>
      <c r="AD90" s="253">
        <f t="shared" si="31"/>
        <v>0</v>
      </c>
      <c r="AF90" s="252">
        <f t="shared" si="32"/>
        <v>72</v>
      </c>
      <c r="AG90" s="136">
        <f t="shared" si="33"/>
        <v>0</v>
      </c>
      <c r="AH90" s="136">
        <f t="shared" si="34"/>
        <v>0</v>
      </c>
      <c r="AI90" s="136">
        <f t="shared" si="35"/>
        <v>0</v>
      </c>
      <c r="AJ90" s="253">
        <f t="shared" si="36"/>
        <v>0</v>
      </c>
      <c r="AL90" s="252">
        <f t="shared" si="37"/>
        <v>0</v>
      </c>
      <c r="AM90" s="252">
        <f t="shared" si="38"/>
        <v>0</v>
      </c>
      <c r="AN90" s="252">
        <f t="shared" si="39"/>
        <v>0</v>
      </c>
      <c r="AO90" s="252">
        <f t="shared" si="40"/>
        <v>0</v>
      </c>
      <c r="AP90" s="252">
        <f t="shared" si="41"/>
        <v>0</v>
      </c>
    </row>
    <row r="91" spans="2:42" s="57" customFormat="1">
      <c r="B91" s="217" t="s">
        <v>385</v>
      </c>
      <c r="C91" s="217">
        <v>22.1</v>
      </c>
      <c r="D91" s="217" t="s">
        <v>8</v>
      </c>
      <c r="E91" s="228" t="s">
        <v>371</v>
      </c>
      <c r="F91" s="228"/>
      <c r="G91" s="211"/>
      <c r="H91" s="212">
        <v>5</v>
      </c>
      <c r="I91" s="212">
        <f t="shared" si="22"/>
        <v>30</v>
      </c>
      <c r="J91" s="219"/>
      <c r="K91" s="220">
        <f>J91*points_low</f>
        <v>0</v>
      </c>
      <c r="L91" s="220">
        <f>J91*points_high</f>
        <v>0</v>
      </c>
      <c r="M91" s="220">
        <f t="shared" si="21"/>
        <v>0</v>
      </c>
      <c r="N91" s="220"/>
      <c r="O91" s="220"/>
      <c r="P91" s="220"/>
      <c r="Q91" s="211"/>
      <c r="T91" s="252">
        <f t="shared" si="23"/>
        <v>0</v>
      </c>
      <c r="U91" s="136">
        <f>IF($G91=$U$18,$L91,0)</f>
        <v>0</v>
      </c>
      <c r="V91" s="136">
        <f t="shared" si="24"/>
        <v>0</v>
      </c>
      <c r="W91" s="136">
        <f t="shared" si="25"/>
        <v>0</v>
      </c>
      <c r="X91" s="253">
        <f t="shared" si="26"/>
        <v>0</v>
      </c>
      <c r="Z91" s="252">
        <f t="shared" si="27"/>
        <v>0</v>
      </c>
      <c r="AA91" s="136">
        <f t="shared" si="28"/>
        <v>0</v>
      </c>
      <c r="AB91" s="136">
        <f t="shared" si="29"/>
        <v>0</v>
      </c>
      <c r="AC91" s="136">
        <f t="shared" si="30"/>
        <v>0</v>
      </c>
      <c r="AD91" s="253">
        <f t="shared" si="31"/>
        <v>0</v>
      </c>
      <c r="AF91" s="252">
        <f t="shared" si="32"/>
        <v>0</v>
      </c>
      <c r="AG91" s="136">
        <f t="shared" si="33"/>
        <v>0</v>
      </c>
      <c r="AH91" s="136">
        <f t="shared" si="34"/>
        <v>0</v>
      </c>
      <c r="AI91" s="136">
        <f t="shared" si="35"/>
        <v>0</v>
      </c>
      <c r="AJ91" s="253">
        <f t="shared" si="36"/>
        <v>0</v>
      </c>
      <c r="AL91" s="252">
        <f t="shared" si="37"/>
        <v>0</v>
      </c>
      <c r="AM91" s="252">
        <f t="shared" si="38"/>
        <v>0</v>
      </c>
      <c r="AN91" s="252">
        <f t="shared" si="39"/>
        <v>0</v>
      </c>
      <c r="AO91" s="252">
        <f t="shared" si="40"/>
        <v>0</v>
      </c>
      <c r="AP91" s="252">
        <f t="shared" si="41"/>
        <v>0</v>
      </c>
    </row>
    <row r="92" spans="2:42" s="57" customFormat="1">
      <c r="B92" s="217" t="s">
        <v>385</v>
      </c>
      <c r="C92" s="217">
        <v>22.2</v>
      </c>
      <c r="D92" s="217" t="s">
        <v>8</v>
      </c>
      <c r="E92" s="228" t="s">
        <v>372</v>
      </c>
      <c r="F92" s="228"/>
      <c r="G92" s="211"/>
      <c r="H92" s="212">
        <v>5</v>
      </c>
      <c r="I92" s="212">
        <f t="shared" si="22"/>
        <v>30</v>
      </c>
      <c r="J92" s="219"/>
      <c r="K92" s="220">
        <f>J92*points_low</f>
        <v>0</v>
      </c>
      <c r="L92" s="220">
        <f>J92*points_high</f>
        <v>0</v>
      </c>
      <c r="M92" s="220">
        <f t="shared" si="21"/>
        <v>0</v>
      </c>
      <c r="N92" s="220"/>
      <c r="O92" s="220"/>
      <c r="P92" s="220"/>
      <c r="Q92" s="211"/>
      <c r="T92" s="252">
        <f t="shared" si="23"/>
        <v>0</v>
      </c>
      <c r="U92" s="136">
        <f>IF($G92=$U$18,$L92,0)</f>
        <v>0</v>
      </c>
      <c r="V92" s="136">
        <f t="shared" si="24"/>
        <v>0</v>
      </c>
      <c r="W92" s="136">
        <f t="shared" si="25"/>
        <v>0</v>
      </c>
      <c r="X92" s="253">
        <f t="shared" si="26"/>
        <v>0</v>
      </c>
      <c r="Z92" s="252">
        <f t="shared" si="27"/>
        <v>0</v>
      </c>
      <c r="AA92" s="136">
        <f t="shared" si="28"/>
        <v>0</v>
      </c>
      <c r="AB92" s="136">
        <f t="shared" si="29"/>
        <v>0</v>
      </c>
      <c r="AC92" s="136">
        <f t="shared" si="30"/>
        <v>0</v>
      </c>
      <c r="AD92" s="253">
        <f t="shared" si="31"/>
        <v>0</v>
      </c>
      <c r="AF92" s="252">
        <f t="shared" si="32"/>
        <v>0</v>
      </c>
      <c r="AG92" s="136">
        <f t="shared" si="33"/>
        <v>0</v>
      </c>
      <c r="AH92" s="136">
        <f t="shared" si="34"/>
        <v>0</v>
      </c>
      <c r="AI92" s="136">
        <f t="shared" si="35"/>
        <v>0</v>
      </c>
      <c r="AJ92" s="253">
        <f t="shared" si="36"/>
        <v>0</v>
      </c>
      <c r="AL92" s="252">
        <f t="shared" si="37"/>
        <v>0</v>
      </c>
      <c r="AM92" s="252">
        <f t="shared" si="38"/>
        <v>0</v>
      </c>
      <c r="AN92" s="252">
        <f t="shared" si="39"/>
        <v>0</v>
      </c>
      <c r="AO92" s="252">
        <f t="shared" si="40"/>
        <v>0</v>
      </c>
      <c r="AP92" s="252">
        <f t="shared" si="41"/>
        <v>0</v>
      </c>
    </row>
    <row r="93" spans="2:42" s="57" customFormat="1">
      <c r="B93" s="217"/>
      <c r="C93" s="217">
        <v>22.3</v>
      </c>
      <c r="D93" s="217" t="s">
        <v>8</v>
      </c>
      <c r="E93" s="228" t="s">
        <v>361</v>
      </c>
      <c r="F93" s="228"/>
      <c r="G93" s="211">
        <v>1</v>
      </c>
      <c r="H93" s="212">
        <v>0</v>
      </c>
      <c r="I93" s="212">
        <f t="shared" si="22"/>
        <v>0</v>
      </c>
      <c r="J93" s="219">
        <v>4</v>
      </c>
      <c r="K93" s="220">
        <f>J93*points_low</f>
        <v>64</v>
      </c>
      <c r="L93" s="220">
        <f>J93*points_high</f>
        <v>128</v>
      </c>
      <c r="M93" s="220">
        <f t="shared" si="21"/>
        <v>96</v>
      </c>
      <c r="N93" s="220">
        <v>0</v>
      </c>
      <c r="O93" s="220"/>
      <c r="P93" s="220"/>
      <c r="Q93" s="211"/>
      <c r="T93" s="252">
        <f t="shared" si="23"/>
        <v>64</v>
      </c>
      <c r="U93" s="136">
        <f>IF($G93=$U$18,$L93,0)</f>
        <v>0</v>
      </c>
      <c r="V93" s="136">
        <f t="shared" si="24"/>
        <v>0</v>
      </c>
      <c r="W93" s="136">
        <f t="shared" si="25"/>
        <v>0</v>
      </c>
      <c r="X93" s="253">
        <f t="shared" si="26"/>
        <v>0</v>
      </c>
      <c r="Z93" s="252">
        <f t="shared" si="27"/>
        <v>64</v>
      </c>
      <c r="AA93" s="136">
        <f t="shared" si="28"/>
        <v>0</v>
      </c>
      <c r="AB93" s="136">
        <f t="shared" si="29"/>
        <v>0</v>
      </c>
      <c r="AC93" s="136">
        <f t="shared" si="30"/>
        <v>0</v>
      </c>
      <c r="AD93" s="253">
        <f t="shared" si="31"/>
        <v>0</v>
      </c>
      <c r="AF93" s="252">
        <f t="shared" si="32"/>
        <v>96</v>
      </c>
      <c r="AG93" s="136">
        <f t="shared" si="33"/>
        <v>0</v>
      </c>
      <c r="AH93" s="136">
        <f t="shared" si="34"/>
        <v>0</v>
      </c>
      <c r="AI93" s="136">
        <f t="shared" si="35"/>
        <v>0</v>
      </c>
      <c r="AJ93" s="253">
        <f t="shared" si="36"/>
        <v>0</v>
      </c>
      <c r="AL93" s="252">
        <f t="shared" si="37"/>
        <v>0</v>
      </c>
      <c r="AM93" s="252">
        <f t="shared" si="38"/>
        <v>0</v>
      </c>
      <c r="AN93" s="252">
        <f t="shared" si="39"/>
        <v>0</v>
      </c>
      <c r="AO93" s="252">
        <f t="shared" si="40"/>
        <v>0</v>
      </c>
      <c r="AP93" s="252">
        <f t="shared" si="41"/>
        <v>0</v>
      </c>
    </row>
    <row r="94" spans="2:42" s="57" customFormat="1">
      <c r="B94" s="217" t="s">
        <v>384</v>
      </c>
      <c r="C94" s="217">
        <v>23</v>
      </c>
      <c r="D94" s="217" t="s">
        <v>466</v>
      </c>
      <c r="E94" s="227" t="s">
        <v>467</v>
      </c>
      <c r="F94" s="227"/>
      <c r="G94" s="211">
        <v>1</v>
      </c>
      <c r="H94" s="212">
        <v>3</v>
      </c>
      <c r="I94" s="212">
        <f t="shared" si="22"/>
        <v>16</v>
      </c>
      <c r="J94" s="218">
        <v>1</v>
      </c>
      <c r="K94" s="220">
        <f>J94*points_low</f>
        <v>16</v>
      </c>
      <c r="L94" s="220">
        <f>J94*points_high</f>
        <v>32</v>
      </c>
      <c r="M94" s="220">
        <f t="shared" si="21"/>
        <v>24</v>
      </c>
      <c r="N94" s="220">
        <v>6</v>
      </c>
      <c r="O94" s="217"/>
      <c r="P94" s="217"/>
      <c r="Q94" s="217"/>
      <c r="R94"/>
      <c r="S94"/>
      <c r="T94" s="252">
        <f t="shared" si="23"/>
        <v>16</v>
      </c>
      <c r="U94" s="136">
        <f>IF($G94=$U$18,$L94,0)</f>
        <v>0</v>
      </c>
      <c r="V94" s="136">
        <f t="shared" si="24"/>
        <v>0</v>
      </c>
      <c r="W94" s="136">
        <f t="shared" si="25"/>
        <v>0</v>
      </c>
      <c r="X94" s="253">
        <f t="shared" si="26"/>
        <v>0</v>
      </c>
      <c r="Z94" s="252">
        <f t="shared" si="27"/>
        <v>16</v>
      </c>
      <c r="AA94" s="136">
        <f t="shared" si="28"/>
        <v>0</v>
      </c>
      <c r="AB94" s="136">
        <f t="shared" si="29"/>
        <v>0</v>
      </c>
      <c r="AC94" s="136">
        <f t="shared" si="30"/>
        <v>0</v>
      </c>
      <c r="AD94" s="253">
        <f t="shared" si="31"/>
        <v>0</v>
      </c>
      <c r="AF94" s="252">
        <f t="shared" si="32"/>
        <v>24</v>
      </c>
      <c r="AG94" s="136">
        <f t="shared" si="33"/>
        <v>0</v>
      </c>
      <c r="AH94" s="136">
        <f t="shared" si="34"/>
        <v>0</v>
      </c>
      <c r="AI94" s="136">
        <f t="shared" si="35"/>
        <v>0</v>
      </c>
      <c r="AJ94" s="253">
        <f t="shared" si="36"/>
        <v>0</v>
      </c>
      <c r="AL94" s="252">
        <f t="shared" si="37"/>
        <v>16</v>
      </c>
      <c r="AM94" s="252">
        <f t="shared" si="38"/>
        <v>0</v>
      </c>
      <c r="AN94" s="252">
        <f t="shared" si="39"/>
        <v>0</v>
      </c>
      <c r="AO94" s="252">
        <f t="shared" si="40"/>
        <v>0</v>
      </c>
      <c r="AP94" s="252">
        <f t="shared" si="41"/>
        <v>0</v>
      </c>
    </row>
    <row r="95" spans="2:42" s="57" customFormat="1">
      <c r="B95" s="217"/>
      <c r="C95" s="217">
        <v>24</v>
      </c>
      <c r="D95" s="217" t="s">
        <v>468</v>
      </c>
      <c r="E95" s="227" t="s">
        <v>469</v>
      </c>
      <c r="F95" s="227"/>
      <c r="G95" s="211">
        <v>1</v>
      </c>
      <c r="H95" s="212">
        <v>16</v>
      </c>
      <c r="I95" s="212">
        <f t="shared" si="22"/>
        <v>80</v>
      </c>
      <c r="J95" s="219">
        <v>5</v>
      </c>
      <c r="K95" s="220">
        <f>J95*points_low</f>
        <v>80</v>
      </c>
      <c r="L95" s="220">
        <f>J95*points_high</f>
        <v>160</v>
      </c>
      <c r="M95" s="220">
        <f t="shared" si="21"/>
        <v>120</v>
      </c>
      <c r="N95" s="220">
        <v>0</v>
      </c>
      <c r="O95" s="220"/>
      <c r="P95" s="220"/>
      <c r="Q95" s="222" t="s">
        <v>278</v>
      </c>
      <c r="T95" s="252">
        <f t="shared" si="23"/>
        <v>80</v>
      </c>
      <c r="U95" s="136">
        <f>IF($G95=$U$18,$L95,0)</f>
        <v>0</v>
      </c>
      <c r="V95" s="136">
        <f t="shared" si="24"/>
        <v>0</v>
      </c>
      <c r="W95" s="136">
        <f t="shared" si="25"/>
        <v>0</v>
      </c>
      <c r="X95" s="253">
        <f t="shared" si="26"/>
        <v>0</v>
      </c>
      <c r="Z95" s="252">
        <f t="shared" si="27"/>
        <v>80</v>
      </c>
      <c r="AA95" s="136">
        <f t="shared" si="28"/>
        <v>0</v>
      </c>
      <c r="AB95" s="136">
        <f t="shared" si="29"/>
        <v>0</v>
      </c>
      <c r="AC95" s="136">
        <f t="shared" si="30"/>
        <v>0</v>
      </c>
      <c r="AD95" s="253">
        <f t="shared" si="31"/>
        <v>0</v>
      </c>
      <c r="AF95" s="252">
        <f t="shared" si="32"/>
        <v>120</v>
      </c>
      <c r="AG95" s="136">
        <f t="shared" si="33"/>
        <v>0</v>
      </c>
      <c r="AH95" s="136">
        <f t="shared" si="34"/>
        <v>0</v>
      </c>
      <c r="AI95" s="136">
        <f t="shared" si="35"/>
        <v>0</v>
      </c>
      <c r="AJ95" s="253">
        <f t="shared" si="36"/>
        <v>0</v>
      </c>
      <c r="AL95" s="252">
        <f t="shared" si="37"/>
        <v>80</v>
      </c>
      <c r="AM95" s="252">
        <f t="shared" si="38"/>
        <v>0</v>
      </c>
      <c r="AN95" s="252">
        <f t="shared" si="39"/>
        <v>0</v>
      </c>
      <c r="AO95" s="252">
        <f t="shared" si="40"/>
        <v>0</v>
      </c>
      <c r="AP95" s="252">
        <f t="shared" si="41"/>
        <v>0</v>
      </c>
    </row>
    <row r="96" spans="2:42" s="57" customFormat="1">
      <c r="B96" s="217"/>
      <c r="C96" s="217">
        <v>25</v>
      </c>
      <c r="D96" s="217" t="s">
        <v>468</v>
      </c>
      <c r="E96" s="227" t="s">
        <v>470</v>
      </c>
      <c r="F96" s="227"/>
      <c r="G96" s="211">
        <v>2</v>
      </c>
      <c r="H96" s="212">
        <v>8</v>
      </c>
      <c r="I96" s="212">
        <f t="shared" si="22"/>
        <v>40</v>
      </c>
      <c r="J96" s="219">
        <v>3</v>
      </c>
      <c r="K96" s="220">
        <f>J96*points_low</f>
        <v>48</v>
      </c>
      <c r="L96" s="220">
        <f>J96*points_high</f>
        <v>96</v>
      </c>
      <c r="M96" s="220">
        <f t="shared" ref="M96:M128" si="42">(K96+L96)/2</f>
        <v>72</v>
      </c>
      <c r="N96" s="220">
        <v>0</v>
      </c>
      <c r="O96" s="220"/>
      <c r="P96" s="220"/>
      <c r="Q96" s="222" t="s">
        <v>278</v>
      </c>
      <c r="T96" s="252">
        <f t="shared" si="23"/>
        <v>0</v>
      </c>
      <c r="U96" s="136">
        <f>IF($G96=$U$18,$L96,0)</f>
        <v>96</v>
      </c>
      <c r="V96" s="136">
        <f t="shared" si="24"/>
        <v>0</v>
      </c>
      <c r="W96" s="136">
        <f t="shared" si="25"/>
        <v>0</v>
      </c>
      <c r="X96" s="253">
        <f t="shared" si="26"/>
        <v>0</v>
      </c>
      <c r="Z96" s="252">
        <f t="shared" si="27"/>
        <v>0</v>
      </c>
      <c r="AA96" s="136">
        <f t="shared" si="28"/>
        <v>48</v>
      </c>
      <c r="AB96" s="136">
        <f t="shared" si="29"/>
        <v>0</v>
      </c>
      <c r="AC96" s="136">
        <f t="shared" si="30"/>
        <v>0</v>
      </c>
      <c r="AD96" s="253">
        <f t="shared" si="31"/>
        <v>0</v>
      </c>
      <c r="AF96" s="252">
        <f t="shared" si="32"/>
        <v>0</v>
      </c>
      <c r="AG96" s="136">
        <f t="shared" si="33"/>
        <v>72</v>
      </c>
      <c r="AH96" s="136">
        <f t="shared" si="34"/>
        <v>0</v>
      </c>
      <c r="AI96" s="136">
        <f t="shared" si="35"/>
        <v>0</v>
      </c>
      <c r="AJ96" s="253">
        <f t="shared" si="36"/>
        <v>0</v>
      </c>
      <c r="AL96" s="252">
        <f t="shared" si="37"/>
        <v>0</v>
      </c>
      <c r="AM96" s="252">
        <f t="shared" si="38"/>
        <v>40</v>
      </c>
      <c r="AN96" s="252">
        <f t="shared" si="39"/>
        <v>0</v>
      </c>
      <c r="AO96" s="252">
        <f t="shared" si="40"/>
        <v>0</v>
      </c>
      <c r="AP96" s="252">
        <f t="shared" si="41"/>
        <v>0</v>
      </c>
    </row>
    <row r="97" spans="2:42" s="57" customFormat="1">
      <c r="B97" s="217"/>
      <c r="C97" s="217">
        <v>26</v>
      </c>
      <c r="D97" s="217" t="s">
        <v>468</v>
      </c>
      <c r="E97" s="227" t="s">
        <v>471</v>
      </c>
      <c r="F97" s="227"/>
      <c r="G97" s="211">
        <v>2</v>
      </c>
      <c r="H97" s="212">
        <v>8</v>
      </c>
      <c r="I97" s="212">
        <f t="shared" si="22"/>
        <v>40</v>
      </c>
      <c r="J97" s="219">
        <v>3</v>
      </c>
      <c r="K97" s="220">
        <f>J97*points_low</f>
        <v>48</v>
      </c>
      <c r="L97" s="220">
        <f>J97*points_high</f>
        <v>96</v>
      </c>
      <c r="M97" s="220">
        <f t="shared" si="42"/>
        <v>72</v>
      </c>
      <c r="N97" s="220">
        <v>0</v>
      </c>
      <c r="O97" s="220"/>
      <c r="P97" s="220"/>
      <c r="Q97" s="222" t="s">
        <v>278</v>
      </c>
      <c r="T97" s="252">
        <f t="shared" si="23"/>
        <v>0</v>
      </c>
      <c r="U97" s="136">
        <f>IF($G97=$U$18,$L97,0)</f>
        <v>96</v>
      </c>
      <c r="V97" s="136">
        <f t="shared" si="24"/>
        <v>0</v>
      </c>
      <c r="W97" s="136">
        <f t="shared" si="25"/>
        <v>0</v>
      </c>
      <c r="X97" s="253">
        <f t="shared" si="26"/>
        <v>0</v>
      </c>
      <c r="Z97" s="252">
        <f t="shared" si="27"/>
        <v>0</v>
      </c>
      <c r="AA97" s="136">
        <f t="shared" si="28"/>
        <v>48</v>
      </c>
      <c r="AB97" s="136">
        <f t="shared" si="29"/>
        <v>0</v>
      </c>
      <c r="AC97" s="136">
        <f t="shared" si="30"/>
        <v>0</v>
      </c>
      <c r="AD97" s="253">
        <f t="shared" si="31"/>
        <v>0</v>
      </c>
      <c r="AF97" s="252">
        <f t="shared" si="32"/>
        <v>0</v>
      </c>
      <c r="AG97" s="136">
        <f t="shared" si="33"/>
        <v>72</v>
      </c>
      <c r="AH97" s="136">
        <f t="shared" si="34"/>
        <v>0</v>
      </c>
      <c r="AI97" s="136">
        <f t="shared" si="35"/>
        <v>0</v>
      </c>
      <c r="AJ97" s="253">
        <f t="shared" si="36"/>
        <v>0</v>
      </c>
      <c r="AL97" s="252">
        <f t="shared" si="37"/>
        <v>0</v>
      </c>
      <c r="AM97" s="252">
        <f t="shared" si="38"/>
        <v>40</v>
      </c>
      <c r="AN97" s="252">
        <f t="shared" si="39"/>
        <v>0</v>
      </c>
      <c r="AO97" s="252">
        <f t="shared" si="40"/>
        <v>0</v>
      </c>
      <c r="AP97" s="252">
        <f t="shared" si="41"/>
        <v>0</v>
      </c>
    </row>
    <row r="98" spans="2:42" s="57" customFormat="1">
      <c r="B98" s="217"/>
      <c r="C98" s="217">
        <v>27</v>
      </c>
      <c r="D98" s="217" t="s">
        <v>468</v>
      </c>
      <c r="E98" s="227" t="s">
        <v>190</v>
      </c>
      <c r="F98" s="227"/>
      <c r="G98" s="211">
        <v>2</v>
      </c>
      <c r="H98" s="212">
        <v>16</v>
      </c>
      <c r="I98" s="212">
        <f t="shared" si="22"/>
        <v>80</v>
      </c>
      <c r="J98" s="219">
        <v>5</v>
      </c>
      <c r="K98" s="220">
        <f>J98*points_low</f>
        <v>80</v>
      </c>
      <c r="L98" s="220">
        <f>J98*points_high</f>
        <v>160</v>
      </c>
      <c r="M98" s="220">
        <f t="shared" si="42"/>
        <v>120</v>
      </c>
      <c r="N98" s="220">
        <v>0</v>
      </c>
      <c r="O98" s="220"/>
      <c r="P98" s="220"/>
      <c r="Q98" s="211" t="s">
        <v>278</v>
      </c>
      <c r="T98" s="252">
        <f t="shared" si="23"/>
        <v>0</v>
      </c>
      <c r="U98" s="136">
        <f>IF($G98=$U$18,$L98,0)</f>
        <v>160</v>
      </c>
      <c r="V98" s="136">
        <f t="shared" si="24"/>
        <v>0</v>
      </c>
      <c r="W98" s="136">
        <f t="shared" si="25"/>
        <v>0</v>
      </c>
      <c r="X98" s="253">
        <f t="shared" si="26"/>
        <v>0</v>
      </c>
      <c r="Z98" s="252">
        <f t="shared" si="27"/>
        <v>0</v>
      </c>
      <c r="AA98" s="136">
        <f t="shared" si="28"/>
        <v>80</v>
      </c>
      <c r="AB98" s="136">
        <f t="shared" si="29"/>
        <v>0</v>
      </c>
      <c r="AC98" s="136">
        <f t="shared" si="30"/>
        <v>0</v>
      </c>
      <c r="AD98" s="253">
        <f t="shared" si="31"/>
        <v>0</v>
      </c>
      <c r="AF98" s="252">
        <f t="shared" si="32"/>
        <v>0</v>
      </c>
      <c r="AG98" s="136">
        <f t="shared" si="33"/>
        <v>120</v>
      </c>
      <c r="AH98" s="136">
        <f t="shared" si="34"/>
        <v>0</v>
      </c>
      <c r="AI98" s="136">
        <f t="shared" si="35"/>
        <v>0</v>
      </c>
      <c r="AJ98" s="253">
        <f t="shared" si="36"/>
        <v>0</v>
      </c>
      <c r="AL98" s="252">
        <f t="shared" si="37"/>
        <v>0</v>
      </c>
      <c r="AM98" s="252">
        <f t="shared" si="38"/>
        <v>80</v>
      </c>
      <c r="AN98" s="252">
        <f t="shared" si="39"/>
        <v>0</v>
      </c>
      <c r="AO98" s="252">
        <f t="shared" si="40"/>
        <v>0</v>
      </c>
      <c r="AP98" s="252">
        <f t="shared" si="41"/>
        <v>0</v>
      </c>
    </row>
    <row r="99" spans="2:42" s="57" customFormat="1">
      <c r="B99" s="217"/>
      <c r="C99" s="217">
        <v>28</v>
      </c>
      <c r="D99" s="217" t="s">
        <v>468</v>
      </c>
      <c r="E99" s="227" t="s">
        <v>472</v>
      </c>
      <c r="F99" s="227"/>
      <c r="G99" s="211">
        <v>3</v>
      </c>
      <c r="H99" s="212">
        <v>16</v>
      </c>
      <c r="I99" s="212">
        <f t="shared" si="22"/>
        <v>80</v>
      </c>
      <c r="J99" s="219">
        <v>5</v>
      </c>
      <c r="K99" s="220">
        <f>J99*points_low</f>
        <v>80</v>
      </c>
      <c r="L99" s="220">
        <f>J99*points_high</f>
        <v>160</v>
      </c>
      <c r="M99" s="220">
        <f t="shared" si="42"/>
        <v>120</v>
      </c>
      <c r="N99" s="220">
        <v>0</v>
      </c>
      <c r="O99" s="220"/>
      <c r="P99" s="220"/>
      <c r="Q99" s="222" t="s">
        <v>278</v>
      </c>
      <c r="T99" s="252">
        <f t="shared" si="23"/>
        <v>0</v>
      </c>
      <c r="U99" s="136">
        <f>IF($G99=$U$18,$L99,0)</f>
        <v>0</v>
      </c>
      <c r="V99" s="136">
        <f t="shared" si="24"/>
        <v>160</v>
      </c>
      <c r="W99" s="136">
        <f t="shared" si="25"/>
        <v>0</v>
      </c>
      <c r="X99" s="253">
        <f t="shared" si="26"/>
        <v>0</v>
      </c>
      <c r="Z99" s="252">
        <f t="shared" si="27"/>
        <v>0</v>
      </c>
      <c r="AA99" s="136">
        <f t="shared" si="28"/>
        <v>0</v>
      </c>
      <c r="AB99" s="136">
        <f t="shared" si="29"/>
        <v>80</v>
      </c>
      <c r="AC99" s="136">
        <f t="shared" si="30"/>
        <v>0</v>
      </c>
      <c r="AD99" s="253">
        <f t="shared" si="31"/>
        <v>0</v>
      </c>
      <c r="AF99" s="252">
        <f t="shared" si="32"/>
        <v>0</v>
      </c>
      <c r="AG99" s="136">
        <f t="shared" si="33"/>
        <v>0</v>
      </c>
      <c r="AH99" s="136">
        <f t="shared" si="34"/>
        <v>120</v>
      </c>
      <c r="AI99" s="136">
        <f t="shared" si="35"/>
        <v>0</v>
      </c>
      <c r="AJ99" s="253">
        <f t="shared" si="36"/>
        <v>0</v>
      </c>
      <c r="AL99" s="252">
        <f t="shared" si="37"/>
        <v>0</v>
      </c>
      <c r="AM99" s="252">
        <f t="shared" si="38"/>
        <v>0</v>
      </c>
      <c r="AN99" s="252">
        <f t="shared" si="39"/>
        <v>80</v>
      </c>
      <c r="AO99" s="252">
        <f t="shared" si="40"/>
        <v>0</v>
      </c>
      <c r="AP99" s="252">
        <f t="shared" si="41"/>
        <v>0</v>
      </c>
    </row>
    <row r="100" spans="2:42">
      <c r="B100" s="217" t="s">
        <v>384</v>
      </c>
      <c r="C100" s="217">
        <v>29</v>
      </c>
      <c r="D100" s="217" t="s">
        <v>473</v>
      </c>
      <c r="E100" s="227" t="s">
        <v>163</v>
      </c>
      <c r="F100" s="229" t="s">
        <v>373</v>
      </c>
      <c r="G100" s="211">
        <v>1</v>
      </c>
      <c r="H100" s="212">
        <v>24</v>
      </c>
      <c r="I100" s="212">
        <f t="shared" si="22"/>
        <v>120</v>
      </c>
      <c r="J100" s="219">
        <v>8</v>
      </c>
      <c r="K100" s="220">
        <f>J100*points_low</f>
        <v>128</v>
      </c>
      <c r="L100" s="220">
        <f>J100*points_high</f>
        <v>256</v>
      </c>
      <c r="M100" s="220">
        <f t="shared" si="42"/>
        <v>192</v>
      </c>
      <c r="N100" s="220">
        <v>1</v>
      </c>
      <c r="O100" s="220"/>
      <c r="P100" s="220"/>
      <c r="Q100" s="222" t="s">
        <v>164</v>
      </c>
      <c r="T100" s="252">
        <f t="shared" si="23"/>
        <v>128</v>
      </c>
      <c r="U100" s="136">
        <f>IF($G100=$U$18,$L100,0)</f>
        <v>0</v>
      </c>
      <c r="V100" s="136">
        <f t="shared" si="24"/>
        <v>0</v>
      </c>
      <c r="W100" s="136">
        <f t="shared" si="25"/>
        <v>0</v>
      </c>
      <c r="X100" s="253">
        <f t="shared" si="26"/>
        <v>0</v>
      </c>
      <c r="Z100" s="252">
        <f t="shared" si="27"/>
        <v>128</v>
      </c>
      <c r="AA100" s="136">
        <f t="shared" si="28"/>
        <v>0</v>
      </c>
      <c r="AB100" s="136">
        <f t="shared" si="29"/>
        <v>0</v>
      </c>
      <c r="AC100" s="136">
        <f t="shared" si="30"/>
        <v>0</v>
      </c>
      <c r="AD100" s="253">
        <f t="shared" si="31"/>
        <v>0</v>
      </c>
      <c r="AF100" s="252">
        <f t="shared" si="32"/>
        <v>192</v>
      </c>
      <c r="AG100" s="136">
        <f t="shared" si="33"/>
        <v>0</v>
      </c>
      <c r="AH100" s="136">
        <f t="shared" si="34"/>
        <v>0</v>
      </c>
      <c r="AI100" s="136">
        <f t="shared" si="35"/>
        <v>0</v>
      </c>
      <c r="AJ100" s="253">
        <f t="shared" si="36"/>
        <v>0</v>
      </c>
      <c r="AL100" s="252">
        <f t="shared" si="37"/>
        <v>120</v>
      </c>
      <c r="AM100" s="252">
        <f t="shared" si="38"/>
        <v>0</v>
      </c>
      <c r="AN100" s="252">
        <f t="shared" si="39"/>
        <v>0</v>
      </c>
      <c r="AO100" s="252">
        <f t="shared" si="40"/>
        <v>0</v>
      </c>
      <c r="AP100" s="252">
        <f t="shared" si="41"/>
        <v>0</v>
      </c>
    </row>
    <row r="101" spans="2:42">
      <c r="B101" s="217"/>
      <c r="C101" s="217">
        <v>30</v>
      </c>
      <c r="D101" s="217" t="s">
        <v>473</v>
      </c>
      <c r="E101" s="227" t="s">
        <v>474</v>
      </c>
      <c r="F101" s="229" t="s">
        <v>374</v>
      </c>
      <c r="G101" s="211">
        <v>1</v>
      </c>
      <c r="H101" s="212">
        <v>24</v>
      </c>
      <c r="I101" s="212">
        <f t="shared" si="22"/>
        <v>120</v>
      </c>
      <c r="J101" s="219">
        <v>8</v>
      </c>
      <c r="K101" s="220">
        <f>J101*points_low</f>
        <v>128</v>
      </c>
      <c r="L101" s="220">
        <f>J101*points_high</f>
        <v>256</v>
      </c>
      <c r="M101" s="220">
        <f t="shared" si="42"/>
        <v>192</v>
      </c>
      <c r="N101" s="220">
        <v>0</v>
      </c>
      <c r="O101" s="220"/>
      <c r="P101" s="220"/>
      <c r="Q101" s="222" t="s">
        <v>475</v>
      </c>
      <c r="T101" s="252">
        <f t="shared" si="23"/>
        <v>128</v>
      </c>
      <c r="U101" s="136">
        <f>IF($G101=$U$18,$L101,0)</f>
        <v>0</v>
      </c>
      <c r="V101" s="136">
        <f t="shared" si="24"/>
        <v>0</v>
      </c>
      <c r="W101" s="136">
        <f t="shared" si="25"/>
        <v>0</v>
      </c>
      <c r="X101" s="253">
        <f t="shared" si="26"/>
        <v>0</v>
      </c>
      <c r="Z101" s="252">
        <f t="shared" si="27"/>
        <v>128</v>
      </c>
      <c r="AA101" s="136">
        <f t="shared" si="28"/>
        <v>0</v>
      </c>
      <c r="AB101" s="136">
        <f t="shared" si="29"/>
        <v>0</v>
      </c>
      <c r="AC101" s="136">
        <f t="shared" si="30"/>
        <v>0</v>
      </c>
      <c r="AD101" s="253">
        <f t="shared" si="31"/>
        <v>0</v>
      </c>
      <c r="AF101" s="252">
        <f t="shared" si="32"/>
        <v>192</v>
      </c>
      <c r="AG101" s="136">
        <f t="shared" si="33"/>
        <v>0</v>
      </c>
      <c r="AH101" s="136">
        <f t="shared" si="34"/>
        <v>0</v>
      </c>
      <c r="AI101" s="136">
        <f t="shared" si="35"/>
        <v>0</v>
      </c>
      <c r="AJ101" s="253">
        <f t="shared" si="36"/>
        <v>0</v>
      </c>
      <c r="AL101" s="252">
        <f t="shared" si="37"/>
        <v>120</v>
      </c>
      <c r="AM101" s="252">
        <f t="shared" si="38"/>
        <v>0</v>
      </c>
      <c r="AN101" s="252">
        <f t="shared" si="39"/>
        <v>0</v>
      </c>
      <c r="AO101" s="252">
        <f t="shared" si="40"/>
        <v>0</v>
      </c>
      <c r="AP101" s="252">
        <f t="shared" si="41"/>
        <v>0</v>
      </c>
    </row>
    <row r="102" spans="2:42">
      <c r="B102" s="217" t="s">
        <v>264</v>
      </c>
      <c r="C102" s="217">
        <v>31</v>
      </c>
      <c r="D102" s="217" t="s">
        <v>473</v>
      </c>
      <c r="E102" s="227" t="s">
        <v>476</v>
      </c>
      <c r="F102" s="227"/>
      <c r="G102" s="211">
        <v>3</v>
      </c>
      <c r="H102" s="212">
        <v>8</v>
      </c>
      <c r="I102" s="212">
        <f t="shared" si="22"/>
        <v>40</v>
      </c>
      <c r="J102" s="219">
        <v>5</v>
      </c>
      <c r="K102" s="220">
        <f>J102*points_low</f>
        <v>80</v>
      </c>
      <c r="L102" s="220">
        <f>J102*points_high</f>
        <v>160</v>
      </c>
      <c r="M102" s="220">
        <f t="shared" si="42"/>
        <v>120</v>
      </c>
      <c r="N102" s="220">
        <v>0</v>
      </c>
      <c r="O102" s="220"/>
      <c r="P102" s="220"/>
      <c r="Q102" s="222" t="s">
        <v>168</v>
      </c>
      <c r="T102" s="252">
        <f t="shared" si="23"/>
        <v>0</v>
      </c>
      <c r="U102" s="136">
        <f>IF($G102=$U$18,$L102,0)</f>
        <v>0</v>
      </c>
      <c r="V102" s="136">
        <f t="shared" si="24"/>
        <v>160</v>
      </c>
      <c r="W102" s="136">
        <f t="shared" si="25"/>
        <v>0</v>
      </c>
      <c r="X102" s="253">
        <f t="shared" si="26"/>
        <v>0</v>
      </c>
      <c r="Z102" s="252">
        <f t="shared" si="27"/>
        <v>0</v>
      </c>
      <c r="AA102" s="136">
        <f t="shared" si="28"/>
        <v>0</v>
      </c>
      <c r="AB102" s="136">
        <f t="shared" si="29"/>
        <v>80</v>
      </c>
      <c r="AC102" s="136">
        <f t="shared" si="30"/>
        <v>0</v>
      </c>
      <c r="AD102" s="253">
        <f t="shared" si="31"/>
        <v>0</v>
      </c>
      <c r="AF102" s="252">
        <f t="shared" si="32"/>
        <v>0</v>
      </c>
      <c r="AG102" s="136">
        <f t="shared" si="33"/>
        <v>0</v>
      </c>
      <c r="AH102" s="136">
        <f t="shared" si="34"/>
        <v>120</v>
      </c>
      <c r="AI102" s="136">
        <f t="shared" si="35"/>
        <v>0</v>
      </c>
      <c r="AJ102" s="253">
        <f t="shared" si="36"/>
        <v>0</v>
      </c>
      <c r="AL102" s="252">
        <f t="shared" si="37"/>
        <v>0</v>
      </c>
      <c r="AM102" s="252">
        <f t="shared" si="38"/>
        <v>0</v>
      </c>
      <c r="AN102" s="252">
        <f t="shared" si="39"/>
        <v>40</v>
      </c>
      <c r="AO102" s="252">
        <f t="shared" si="40"/>
        <v>0</v>
      </c>
      <c r="AP102" s="252">
        <f t="shared" si="41"/>
        <v>0</v>
      </c>
    </row>
    <row r="103" spans="2:42">
      <c r="B103" s="217" t="s">
        <v>264</v>
      </c>
      <c r="C103" s="217">
        <v>32</v>
      </c>
      <c r="D103" s="217" t="s">
        <v>473</v>
      </c>
      <c r="E103" s="227" t="s">
        <v>477</v>
      </c>
      <c r="F103" s="227"/>
      <c r="G103" s="211">
        <v>1</v>
      </c>
      <c r="H103" s="212">
        <v>8</v>
      </c>
      <c r="I103" s="212">
        <f t="shared" si="22"/>
        <v>40</v>
      </c>
      <c r="J103" s="219">
        <v>3</v>
      </c>
      <c r="K103" s="220">
        <f>J103*points_low</f>
        <v>48</v>
      </c>
      <c r="L103" s="220">
        <f>J103*points_high</f>
        <v>96</v>
      </c>
      <c r="M103" s="220">
        <f t="shared" si="42"/>
        <v>72</v>
      </c>
      <c r="N103" s="220">
        <v>0</v>
      </c>
      <c r="O103" s="220"/>
      <c r="P103" s="220"/>
      <c r="Q103" s="222"/>
      <c r="T103" s="252">
        <f t="shared" si="23"/>
        <v>48</v>
      </c>
      <c r="U103" s="136">
        <f>IF($G103=$U$18,$L103,0)</f>
        <v>0</v>
      </c>
      <c r="V103" s="136">
        <f t="shared" si="24"/>
        <v>0</v>
      </c>
      <c r="W103" s="136">
        <f t="shared" si="25"/>
        <v>0</v>
      </c>
      <c r="X103" s="253">
        <f t="shared" si="26"/>
        <v>0</v>
      </c>
      <c r="Z103" s="252">
        <f t="shared" si="27"/>
        <v>48</v>
      </c>
      <c r="AA103" s="136">
        <f t="shared" si="28"/>
        <v>0</v>
      </c>
      <c r="AB103" s="136">
        <f t="shared" si="29"/>
        <v>0</v>
      </c>
      <c r="AC103" s="136">
        <f t="shared" si="30"/>
        <v>0</v>
      </c>
      <c r="AD103" s="253">
        <f t="shared" si="31"/>
        <v>0</v>
      </c>
      <c r="AF103" s="252">
        <f t="shared" si="32"/>
        <v>72</v>
      </c>
      <c r="AG103" s="136">
        <f t="shared" si="33"/>
        <v>0</v>
      </c>
      <c r="AH103" s="136">
        <f t="shared" si="34"/>
        <v>0</v>
      </c>
      <c r="AI103" s="136">
        <f t="shared" si="35"/>
        <v>0</v>
      </c>
      <c r="AJ103" s="253">
        <f t="shared" si="36"/>
        <v>0</v>
      </c>
      <c r="AL103" s="252">
        <f t="shared" si="37"/>
        <v>40</v>
      </c>
      <c r="AM103" s="252">
        <f t="shared" si="38"/>
        <v>0</v>
      </c>
      <c r="AN103" s="252">
        <f t="shared" si="39"/>
        <v>0</v>
      </c>
      <c r="AO103" s="252">
        <f t="shared" si="40"/>
        <v>0</v>
      </c>
      <c r="AP103" s="252">
        <f t="shared" si="41"/>
        <v>0</v>
      </c>
    </row>
    <row r="104" spans="2:42" s="55" customFormat="1">
      <c r="B104" s="217" t="s">
        <v>264</v>
      </c>
      <c r="C104" s="217">
        <v>33</v>
      </c>
      <c r="D104" s="211" t="s">
        <v>473</v>
      </c>
      <c r="E104" s="214" t="s">
        <v>478</v>
      </c>
      <c r="F104" s="214"/>
      <c r="G104" s="211">
        <v>1</v>
      </c>
      <c r="H104" s="212">
        <v>8</v>
      </c>
      <c r="I104" s="212">
        <f t="shared" si="22"/>
        <v>40</v>
      </c>
      <c r="J104" s="219">
        <v>3</v>
      </c>
      <c r="K104" s="220">
        <f>J104*points_low</f>
        <v>48</v>
      </c>
      <c r="L104" s="220">
        <f>J104*points_high</f>
        <v>96</v>
      </c>
      <c r="M104" s="220">
        <f t="shared" si="42"/>
        <v>72</v>
      </c>
      <c r="N104" s="220">
        <v>0</v>
      </c>
      <c r="O104" s="220"/>
      <c r="P104" s="220"/>
      <c r="Q104" s="211"/>
      <c r="T104" s="252">
        <f t="shared" si="23"/>
        <v>48</v>
      </c>
      <c r="U104" s="136">
        <f>IF($G104=$U$18,$L104,0)</f>
        <v>0</v>
      </c>
      <c r="V104" s="136">
        <f t="shared" si="24"/>
        <v>0</v>
      </c>
      <c r="W104" s="136">
        <f t="shared" si="25"/>
        <v>0</v>
      </c>
      <c r="X104" s="253">
        <f t="shared" si="26"/>
        <v>0</v>
      </c>
      <c r="Z104" s="252">
        <f t="shared" si="27"/>
        <v>48</v>
      </c>
      <c r="AA104" s="136">
        <f t="shared" si="28"/>
        <v>0</v>
      </c>
      <c r="AB104" s="136">
        <f t="shared" si="29"/>
        <v>0</v>
      </c>
      <c r="AC104" s="136">
        <f t="shared" si="30"/>
        <v>0</v>
      </c>
      <c r="AD104" s="253">
        <f t="shared" si="31"/>
        <v>0</v>
      </c>
      <c r="AF104" s="252">
        <f t="shared" si="32"/>
        <v>72</v>
      </c>
      <c r="AG104" s="136">
        <f t="shared" si="33"/>
        <v>0</v>
      </c>
      <c r="AH104" s="136">
        <f t="shared" si="34"/>
        <v>0</v>
      </c>
      <c r="AI104" s="136">
        <f t="shared" si="35"/>
        <v>0</v>
      </c>
      <c r="AJ104" s="253">
        <f t="shared" si="36"/>
        <v>0</v>
      </c>
      <c r="AL104" s="252">
        <f t="shared" si="37"/>
        <v>40</v>
      </c>
      <c r="AM104" s="252">
        <f t="shared" si="38"/>
        <v>0</v>
      </c>
      <c r="AN104" s="252">
        <f t="shared" si="39"/>
        <v>0</v>
      </c>
      <c r="AO104" s="252">
        <f t="shared" si="40"/>
        <v>0</v>
      </c>
      <c r="AP104" s="252">
        <f t="shared" si="41"/>
        <v>0</v>
      </c>
    </row>
    <row r="105" spans="2:42">
      <c r="B105" s="217" t="s">
        <v>264</v>
      </c>
      <c r="C105" s="217">
        <v>34</v>
      </c>
      <c r="D105" s="217" t="s">
        <v>473</v>
      </c>
      <c r="E105" s="227" t="s">
        <v>171</v>
      </c>
      <c r="F105" s="227"/>
      <c r="G105" s="211">
        <v>1</v>
      </c>
      <c r="H105" s="212">
        <v>3</v>
      </c>
      <c r="I105" s="212">
        <f t="shared" si="22"/>
        <v>16</v>
      </c>
      <c r="J105" s="218">
        <v>1</v>
      </c>
      <c r="K105" s="220">
        <f>J105*points_low</f>
        <v>16</v>
      </c>
      <c r="L105" s="220">
        <f>J105*points_high</f>
        <v>32</v>
      </c>
      <c r="M105" s="220">
        <f t="shared" si="42"/>
        <v>24</v>
      </c>
      <c r="N105" s="220">
        <v>0</v>
      </c>
      <c r="O105" s="223"/>
      <c r="P105" s="223"/>
      <c r="Q105" s="217"/>
      <c r="T105" s="252">
        <f t="shared" si="23"/>
        <v>16</v>
      </c>
      <c r="U105" s="136">
        <f>IF($G105=$U$18,$L105,0)</f>
        <v>0</v>
      </c>
      <c r="V105" s="136">
        <f t="shared" si="24"/>
        <v>0</v>
      </c>
      <c r="W105" s="136">
        <f t="shared" si="25"/>
        <v>0</v>
      </c>
      <c r="X105" s="253">
        <f t="shared" si="26"/>
        <v>0</v>
      </c>
      <c r="Z105" s="252">
        <f t="shared" si="27"/>
        <v>16</v>
      </c>
      <c r="AA105" s="136">
        <f t="shared" si="28"/>
        <v>0</v>
      </c>
      <c r="AB105" s="136">
        <f t="shared" si="29"/>
        <v>0</v>
      </c>
      <c r="AC105" s="136">
        <f t="shared" si="30"/>
        <v>0</v>
      </c>
      <c r="AD105" s="253">
        <f t="shared" si="31"/>
        <v>0</v>
      </c>
      <c r="AF105" s="252">
        <f t="shared" si="32"/>
        <v>24</v>
      </c>
      <c r="AG105" s="136">
        <f t="shared" si="33"/>
        <v>0</v>
      </c>
      <c r="AH105" s="136">
        <f t="shared" si="34"/>
        <v>0</v>
      </c>
      <c r="AI105" s="136">
        <f t="shared" si="35"/>
        <v>0</v>
      </c>
      <c r="AJ105" s="253">
        <f t="shared" si="36"/>
        <v>0</v>
      </c>
      <c r="AL105" s="252">
        <f t="shared" si="37"/>
        <v>16</v>
      </c>
      <c r="AM105" s="252">
        <f t="shared" si="38"/>
        <v>0</v>
      </c>
      <c r="AN105" s="252">
        <f t="shared" si="39"/>
        <v>0</v>
      </c>
      <c r="AO105" s="252">
        <f t="shared" si="40"/>
        <v>0</v>
      </c>
      <c r="AP105" s="252">
        <f t="shared" si="41"/>
        <v>0</v>
      </c>
    </row>
    <row r="106" spans="2:42">
      <c r="B106" s="217" t="s">
        <v>264</v>
      </c>
      <c r="C106" s="217">
        <v>35</v>
      </c>
      <c r="D106" s="217" t="s">
        <v>473</v>
      </c>
      <c r="E106" s="227" t="s">
        <v>246</v>
      </c>
      <c r="F106" s="227"/>
      <c r="G106" s="211">
        <v>1</v>
      </c>
      <c r="H106" s="212">
        <v>3</v>
      </c>
      <c r="I106" s="212">
        <f t="shared" si="22"/>
        <v>16</v>
      </c>
      <c r="J106" s="218">
        <v>1</v>
      </c>
      <c r="K106" s="220">
        <f>J106*points_low</f>
        <v>16</v>
      </c>
      <c r="L106" s="220">
        <f>J106*points_high</f>
        <v>32</v>
      </c>
      <c r="M106" s="220">
        <f t="shared" si="42"/>
        <v>24</v>
      </c>
      <c r="N106" s="220">
        <v>0</v>
      </c>
      <c r="O106" s="223"/>
      <c r="P106" s="223"/>
      <c r="Q106" s="217"/>
      <c r="T106" s="252">
        <f t="shared" si="23"/>
        <v>16</v>
      </c>
      <c r="U106" s="136">
        <f>IF($G106=$U$18,$L106,0)</f>
        <v>0</v>
      </c>
      <c r="V106" s="136">
        <f t="shared" si="24"/>
        <v>0</v>
      </c>
      <c r="W106" s="136">
        <f t="shared" si="25"/>
        <v>0</v>
      </c>
      <c r="X106" s="253">
        <f t="shared" si="26"/>
        <v>0</v>
      </c>
      <c r="Z106" s="252">
        <f t="shared" si="27"/>
        <v>16</v>
      </c>
      <c r="AA106" s="136">
        <f t="shared" si="28"/>
        <v>0</v>
      </c>
      <c r="AB106" s="136">
        <f t="shared" si="29"/>
        <v>0</v>
      </c>
      <c r="AC106" s="136">
        <f t="shared" si="30"/>
        <v>0</v>
      </c>
      <c r="AD106" s="253">
        <f t="shared" si="31"/>
        <v>0</v>
      </c>
      <c r="AF106" s="252">
        <f t="shared" si="32"/>
        <v>24</v>
      </c>
      <c r="AG106" s="136">
        <f t="shared" si="33"/>
        <v>0</v>
      </c>
      <c r="AH106" s="136">
        <f t="shared" si="34"/>
        <v>0</v>
      </c>
      <c r="AI106" s="136">
        <f t="shared" si="35"/>
        <v>0</v>
      </c>
      <c r="AJ106" s="253">
        <f t="shared" si="36"/>
        <v>0</v>
      </c>
      <c r="AL106" s="252">
        <f t="shared" si="37"/>
        <v>16</v>
      </c>
      <c r="AM106" s="252">
        <f t="shared" si="38"/>
        <v>0</v>
      </c>
      <c r="AN106" s="252">
        <f t="shared" si="39"/>
        <v>0</v>
      </c>
      <c r="AO106" s="252">
        <f t="shared" si="40"/>
        <v>0</v>
      </c>
      <c r="AP106" s="252">
        <f t="shared" si="41"/>
        <v>0</v>
      </c>
    </row>
    <row r="107" spans="2:42">
      <c r="B107" s="217" t="s">
        <v>264</v>
      </c>
      <c r="C107" s="217">
        <v>36</v>
      </c>
      <c r="D107" s="217" t="s">
        <v>473</v>
      </c>
      <c r="E107" s="227" t="s">
        <v>247</v>
      </c>
      <c r="F107" s="227"/>
      <c r="G107" s="211">
        <v>2</v>
      </c>
      <c r="H107" s="212">
        <v>3</v>
      </c>
      <c r="I107" s="212">
        <f t="shared" si="22"/>
        <v>16</v>
      </c>
      <c r="J107" s="218">
        <v>1</v>
      </c>
      <c r="K107" s="220">
        <f>J107*points_low</f>
        <v>16</v>
      </c>
      <c r="L107" s="220">
        <f>J107*points_high</f>
        <v>32</v>
      </c>
      <c r="M107" s="220">
        <f t="shared" si="42"/>
        <v>24</v>
      </c>
      <c r="N107" s="220">
        <v>0</v>
      </c>
      <c r="O107" s="217"/>
      <c r="P107" s="217"/>
      <c r="Q107" s="217"/>
      <c r="T107" s="252">
        <f t="shared" si="23"/>
        <v>0</v>
      </c>
      <c r="U107" s="136">
        <f>IF($G107=$U$18,$L107,0)</f>
        <v>32</v>
      </c>
      <c r="V107" s="136">
        <f t="shared" si="24"/>
        <v>0</v>
      </c>
      <c r="W107" s="136">
        <f t="shared" si="25"/>
        <v>0</v>
      </c>
      <c r="X107" s="253">
        <f t="shared" si="26"/>
        <v>0</v>
      </c>
      <c r="Z107" s="252">
        <f t="shared" si="27"/>
        <v>0</v>
      </c>
      <c r="AA107" s="136">
        <f t="shared" si="28"/>
        <v>16</v>
      </c>
      <c r="AB107" s="136">
        <f t="shared" si="29"/>
        <v>0</v>
      </c>
      <c r="AC107" s="136">
        <f t="shared" si="30"/>
        <v>0</v>
      </c>
      <c r="AD107" s="253">
        <f t="shared" si="31"/>
        <v>0</v>
      </c>
      <c r="AF107" s="252">
        <f t="shared" si="32"/>
        <v>0</v>
      </c>
      <c r="AG107" s="136">
        <f t="shared" si="33"/>
        <v>24</v>
      </c>
      <c r="AH107" s="136">
        <f t="shared" si="34"/>
        <v>0</v>
      </c>
      <c r="AI107" s="136">
        <f t="shared" si="35"/>
        <v>0</v>
      </c>
      <c r="AJ107" s="253">
        <f t="shared" si="36"/>
        <v>0</v>
      </c>
      <c r="AL107" s="252">
        <f t="shared" si="37"/>
        <v>0</v>
      </c>
      <c r="AM107" s="252">
        <f t="shared" si="38"/>
        <v>16</v>
      </c>
      <c r="AN107" s="252">
        <f t="shared" si="39"/>
        <v>0</v>
      </c>
      <c r="AO107" s="252">
        <f t="shared" si="40"/>
        <v>0</v>
      </c>
      <c r="AP107" s="252">
        <f t="shared" si="41"/>
        <v>0</v>
      </c>
    </row>
    <row r="108" spans="2:42">
      <c r="B108" s="217" t="s">
        <v>264</v>
      </c>
      <c r="C108" s="217">
        <v>37</v>
      </c>
      <c r="D108" s="217" t="s">
        <v>473</v>
      </c>
      <c r="E108" s="227" t="s">
        <v>248</v>
      </c>
      <c r="F108" s="227"/>
      <c r="G108" s="211">
        <v>3</v>
      </c>
      <c r="H108" s="212">
        <v>3</v>
      </c>
      <c r="I108" s="212">
        <f t="shared" si="22"/>
        <v>16</v>
      </c>
      <c r="J108" s="218">
        <v>1</v>
      </c>
      <c r="K108" s="220">
        <f>J108*points_low</f>
        <v>16</v>
      </c>
      <c r="L108" s="220">
        <f>J108*points_high</f>
        <v>32</v>
      </c>
      <c r="M108" s="220">
        <f t="shared" si="42"/>
        <v>24</v>
      </c>
      <c r="N108" s="220">
        <v>0</v>
      </c>
      <c r="O108" s="217"/>
      <c r="P108" s="217"/>
      <c r="Q108" s="217"/>
      <c r="T108" s="252">
        <f t="shared" si="23"/>
        <v>0</v>
      </c>
      <c r="U108" s="136">
        <f>IF($G108=$U$18,$L108,0)</f>
        <v>0</v>
      </c>
      <c r="V108" s="136">
        <f t="shared" si="24"/>
        <v>32</v>
      </c>
      <c r="W108" s="136">
        <f t="shared" si="25"/>
        <v>0</v>
      </c>
      <c r="X108" s="253">
        <f t="shared" si="26"/>
        <v>0</v>
      </c>
      <c r="Z108" s="252">
        <f t="shared" si="27"/>
        <v>0</v>
      </c>
      <c r="AA108" s="136">
        <f t="shared" si="28"/>
        <v>0</v>
      </c>
      <c r="AB108" s="136">
        <f t="shared" si="29"/>
        <v>16</v>
      </c>
      <c r="AC108" s="136">
        <f t="shared" si="30"/>
        <v>0</v>
      </c>
      <c r="AD108" s="253">
        <f t="shared" si="31"/>
        <v>0</v>
      </c>
      <c r="AF108" s="252">
        <f t="shared" si="32"/>
        <v>0</v>
      </c>
      <c r="AG108" s="136">
        <f t="shared" si="33"/>
        <v>0</v>
      </c>
      <c r="AH108" s="136">
        <f t="shared" si="34"/>
        <v>24</v>
      </c>
      <c r="AI108" s="136">
        <f t="shared" si="35"/>
        <v>0</v>
      </c>
      <c r="AJ108" s="253">
        <f t="shared" si="36"/>
        <v>0</v>
      </c>
      <c r="AL108" s="252">
        <f t="shared" si="37"/>
        <v>0</v>
      </c>
      <c r="AM108" s="252">
        <f t="shared" si="38"/>
        <v>0</v>
      </c>
      <c r="AN108" s="252">
        <f t="shared" si="39"/>
        <v>16</v>
      </c>
      <c r="AO108" s="252">
        <f t="shared" si="40"/>
        <v>0</v>
      </c>
      <c r="AP108" s="252">
        <f t="shared" si="41"/>
        <v>0</v>
      </c>
    </row>
    <row r="109" spans="2:42">
      <c r="B109" s="217" t="s">
        <v>264</v>
      </c>
      <c r="C109" s="217">
        <v>38</v>
      </c>
      <c r="D109" s="217" t="s">
        <v>473</v>
      </c>
      <c r="E109" s="227" t="s">
        <v>249</v>
      </c>
      <c r="F109" s="227"/>
      <c r="G109" s="211">
        <v>4</v>
      </c>
      <c r="H109" s="212">
        <v>3</v>
      </c>
      <c r="I109" s="212">
        <f t="shared" si="22"/>
        <v>16</v>
      </c>
      <c r="J109" s="218">
        <v>1</v>
      </c>
      <c r="K109" s="220">
        <f>J109*points_low</f>
        <v>16</v>
      </c>
      <c r="L109" s="220">
        <f>J109*points_high</f>
        <v>32</v>
      </c>
      <c r="M109" s="220">
        <f t="shared" si="42"/>
        <v>24</v>
      </c>
      <c r="N109" s="220">
        <v>0</v>
      </c>
      <c r="O109" s="217"/>
      <c r="P109" s="217"/>
      <c r="Q109" s="217"/>
      <c r="T109" s="252">
        <f t="shared" si="23"/>
        <v>0</v>
      </c>
      <c r="U109" s="136">
        <f>IF($G109=$U$18,$L109,0)</f>
        <v>0</v>
      </c>
      <c r="V109" s="136">
        <f t="shared" si="24"/>
        <v>0</v>
      </c>
      <c r="W109" s="136">
        <f t="shared" si="25"/>
        <v>32</v>
      </c>
      <c r="X109" s="253">
        <f t="shared" si="26"/>
        <v>0</v>
      </c>
      <c r="Z109" s="252">
        <f t="shared" si="27"/>
        <v>0</v>
      </c>
      <c r="AA109" s="136">
        <f t="shared" si="28"/>
        <v>0</v>
      </c>
      <c r="AB109" s="136">
        <f t="shared" si="29"/>
        <v>0</v>
      </c>
      <c r="AC109" s="136">
        <f t="shared" si="30"/>
        <v>16</v>
      </c>
      <c r="AD109" s="253">
        <f t="shared" si="31"/>
        <v>0</v>
      </c>
      <c r="AF109" s="252">
        <f t="shared" si="32"/>
        <v>0</v>
      </c>
      <c r="AG109" s="136">
        <f t="shared" si="33"/>
        <v>0</v>
      </c>
      <c r="AH109" s="136">
        <f t="shared" si="34"/>
        <v>0</v>
      </c>
      <c r="AI109" s="136">
        <f t="shared" si="35"/>
        <v>24</v>
      </c>
      <c r="AJ109" s="253">
        <f t="shared" si="36"/>
        <v>0</v>
      </c>
      <c r="AL109" s="252">
        <f t="shared" si="37"/>
        <v>0</v>
      </c>
      <c r="AM109" s="252">
        <f t="shared" si="38"/>
        <v>0</v>
      </c>
      <c r="AN109" s="252">
        <f t="shared" si="39"/>
        <v>0</v>
      </c>
      <c r="AO109" s="252">
        <f t="shared" si="40"/>
        <v>16</v>
      </c>
      <c r="AP109" s="252">
        <f t="shared" si="41"/>
        <v>0</v>
      </c>
    </row>
    <row r="110" spans="2:42">
      <c r="B110" s="217" t="s">
        <v>264</v>
      </c>
      <c r="C110" s="217">
        <v>39</v>
      </c>
      <c r="D110" s="217" t="s">
        <v>473</v>
      </c>
      <c r="E110" s="227" t="s">
        <v>250</v>
      </c>
      <c r="F110" s="227"/>
      <c r="G110" s="211">
        <v>5</v>
      </c>
      <c r="H110" s="212">
        <v>3</v>
      </c>
      <c r="I110" s="212">
        <f t="shared" si="22"/>
        <v>16</v>
      </c>
      <c r="J110" s="218">
        <v>0</v>
      </c>
      <c r="K110" s="220">
        <f>J110*points_low</f>
        <v>0</v>
      </c>
      <c r="L110" s="220">
        <f>J110*points_high</f>
        <v>0</v>
      </c>
      <c r="M110" s="220">
        <f t="shared" si="42"/>
        <v>0</v>
      </c>
      <c r="N110" s="220">
        <v>0</v>
      </c>
      <c r="O110" s="217"/>
      <c r="P110" s="217"/>
      <c r="Q110" s="217"/>
      <c r="T110" s="252">
        <f t="shared" si="23"/>
        <v>0</v>
      </c>
      <c r="U110" s="136">
        <f>IF($G110=$U$18,$L110,0)</f>
        <v>0</v>
      </c>
      <c r="V110" s="136">
        <f t="shared" si="24"/>
        <v>0</v>
      </c>
      <c r="W110" s="136">
        <f t="shared" si="25"/>
        <v>0</v>
      </c>
      <c r="X110" s="253">
        <f t="shared" si="26"/>
        <v>0</v>
      </c>
      <c r="Z110" s="252">
        <f t="shared" si="27"/>
        <v>0</v>
      </c>
      <c r="AA110" s="136">
        <f t="shared" si="28"/>
        <v>0</v>
      </c>
      <c r="AB110" s="136">
        <f t="shared" si="29"/>
        <v>0</v>
      </c>
      <c r="AC110" s="136">
        <f t="shared" si="30"/>
        <v>0</v>
      </c>
      <c r="AD110" s="253">
        <f t="shared" si="31"/>
        <v>0</v>
      </c>
      <c r="AF110" s="252">
        <f t="shared" si="32"/>
        <v>0</v>
      </c>
      <c r="AG110" s="136">
        <f t="shared" si="33"/>
        <v>0</v>
      </c>
      <c r="AH110" s="136">
        <f t="shared" si="34"/>
        <v>0</v>
      </c>
      <c r="AI110" s="136">
        <f t="shared" si="35"/>
        <v>0</v>
      </c>
      <c r="AJ110" s="253">
        <f t="shared" si="36"/>
        <v>0</v>
      </c>
      <c r="AL110" s="252">
        <f t="shared" si="37"/>
        <v>0</v>
      </c>
      <c r="AM110" s="252">
        <f t="shared" si="38"/>
        <v>0</v>
      </c>
      <c r="AN110" s="252">
        <f t="shared" si="39"/>
        <v>0</v>
      </c>
      <c r="AO110" s="252">
        <f t="shared" si="40"/>
        <v>0</v>
      </c>
      <c r="AP110" s="252">
        <f t="shared" si="41"/>
        <v>16</v>
      </c>
    </row>
    <row r="111" spans="2:42">
      <c r="B111" s="217"/>
      <c r="C111" s="217">
        <v>40</v>
      </c>
      <c r="D111" s="217" t="s">
        <v>473</v>
      </c>
      <c r="E111" s="227" t="s">
        <v>241</v>
      </c>
      <c r="F111" s="227"/>
      <c r="G111" s="211">
        <v>1</v>
      </c>
      <c r="H111" s="212">
        <v>8</v>
      </c>
      <c r="I111" s="212">
        <f t="shared" si="22"/>
        <v>40</v>
      </c>
      <c r="J111" s="218">
        <v>2</v>
      </c>
      <c r="K111" s="220">
        <f>J111*points_low</f>
        <v>32</v>
      </c>
      <c r="L111" s="220">
        <f>J111*points_high</f>
        <v>64</v>
      </c>
      <c r="M111" s="220">
        <f t="shared" si="42"/>
        <v>48</v>
      </c>
      <c r="N111" s="220">
        <v>0</v>
      </c>
      <c r="O111" s="217"/>
      <c r="P111" s="217"/>
      <c r="Q111" s="217"/>
      <c r="T111" s="252">
        <f t="shared" si="23"/>
        <v>32</v>
      </c>
      <c r="U111" s="136">
        <f>IF($G111=$U$18,$L111,0)</f>
        <v>0</v>
      </c>
      <c r="V111" s="136">
        <f t="shared" si="24"/>
        <v>0</v>
      </c>
      <c r="W111" s="136">
        <f t="shared" si="25"/>
        <v>0</v>
      </c>
      <c r="X111" s="253">
        <f t="shared" si="26"/>
        <v>0</v>
      </c>
      <c r="Z111" s="252">
        <f t="shared" si="27"/>
        <v>32</v>
      </c>
      <c r="AA111" s="136">
        <f t="shared" si="28"/>
        <v>0</v>
      </c>
      <c r="AB111" s="136">
        <f t="shared" si="29"/>
        <v>0</v>
      </c>
      <c r="AC111" s="136">
        <f t="shared" si="30"/>
        <v>0</v>
      </c>
      <c r="AD111" s="253">
        <f t="shared" si="31"/>
        <v>0</v>
      </c>
      <c r="AF111" s="252">
        <f t="shared" si="32"/>
        <v>48</v>
      </c>
      <c r="AG111" s="136">
        <f t="shared" si="33"/>
        <v>0</v>
      </c>
      <c r="AH111" s="136">
        <f t="shared" si="34"/>
        <v>0</v>
      </c>
      <c r="AI111" s="136">
        <f t="shared" si="35"/>
        <v>0</v>
      </c>
      <c r="AJ111" s="253">
        <f t="shared" si="36"/>
        <v>0</v>
      </c>
      <c r="AL111" s="252">
        <f t="shared" si="37"/>
        <v>40</v>
      </c>
      <c r="AM111" s="252">
        <f t="shared" si="38"/>
        <v>0</v>
      </c>
      <c r="AN111" s="252">
        <f t="shared" si="39"/>
        <v>0</v>
      </c>
      <c r="AO111" s="252">
        <f t="shared" si="40"/>
        <v>0</v>
      </c>
      <c r="AP111" s="252">
        <f t="shared" si="41"/>
        <v>0</v>
      </c>
    </row>
    <row r="112" spans="2:42">
      <c r="B112" s="217"/>
      <c r="C112" s="217">
        <v>41</v>
      </c>
      <c r="D112" s="217" t="s">
        <v>473</v>
      </c>
      <c r="E112" s="227" t="s">
        <v>242</v>
      </c>
      <c r="F112" s="227"/>
      <c r="G112" s="211">
        <v>2</v>
      </c>
      <c r="H112" s="212">
        <v>8</v>
      </c>
      <c r="I112" s="212">
        <f t="shared" si="22"/>
        <v>40</v>
      </c>
      <c r="J112" s="218">
        <v>2</v>
      </c>
      <c r="K112" s="220">
        <f>J112*points_low</f>
        <v>32</v>
      </c>
      <c r="L112" s="220">
        <f>J112*points_high</f>
        <v>64</v>
      </c>
      <c r="M112" s="220">
        <f t="shared" si="42"/>
        <v>48</v>
      </c>
      <c r="N112" s="220">
        <v>0</v>
      </c>
      <c r="O112" s="217"/>
      <c r="P112" s="217"/>
      <c r="Q112" s="217"/>
      <c r="T112" s="252">
        <f t="shared" si="23"/>
        <v>0</v>
      </c>
      <c r="U112" s="136">
        <f>IF($G112=$U$18,$L112,0)</f>
        <v>64</v>
      </c>
      <c r="V112" s="136">
        <f t="shared" si="24"/>
        <v>0</v>
      </c>
      <c r="W112" s="136">
        <f t="shared" si="25"/>
        <v>0</v>
      </c>
      <c r="X112" s="253">
        <f t="shared" si="26"/>
        <v>0</v>
      </c>
      <c r="Z112" s="252">
        <f t="shared" si="27"/>
        <v>0</v>
      </c>
      <c r="AA112" s="136">
        <f t="shared" si="28"/>
        <v>32</v>
      </c>
      <c r="AB112" s="136">
        <f t="shared" si="29"/>
        <v>0</v>
      </c>
      <c r="AC112" s="136">
        <f t="shared" si="30"/>
        <v>0</v>
      </c>
      <c r="AD112" s="253">
        <f t="shared" si="31"/>
        <v>0</v>
      </c>
      <c r="AF112" s="252">
        <f t="shared" si="32"/>
        <v>0</v>
      </c>
      <c r="AG112" s="136">
        <f t="shared" si="33"/>
        <v>48</v>
      </c>
      <c r="AH112" s="136">
        <f t="shared" si="34"/>
        <v>0</v>
      </c>
      <c r="AI112" s="136">
        <f t="shared" si="35"/>
        <v>0</v>
      </c>
      <c r="AJ112" s="253">
        <f t="shared" si="36"/>
        <v>0</v>
      </c>
      <c r="AL112" s="252">
        <f t="shared" si="37"/>
        <v>0</v>
      </c>
      <c r="AM112" s="252">
        <f t="shared" si="38"/>
        <v>40</v>
      </c>
      <c r="AN112" s="252">
        <f t="shared" si="39"/>
        <v>0</v>
      </c>
      <c r="AO112" s="252">
        <f t="shared" si="40"/>
        <v>0</v>
      </c>
      <c r="AP112" s="252">
        <f t="shared" si="41"/>
        <v>0</v>
      </c>
    </row>
    <row r="113" spans="2:42">
      <c r="B113" s="217"/>
      <c r="C113" s="217">
        <v>42</v>
      </c>
      <c r="D113" s="217" t="s">
        <v>473</v>
      </c>
      <c r="E113" s="227" t="s">
        <v>243</v>
      </c>
      <c r="F113" s="227"/>
      <c r="G113" s="211">
        <v>3</v>
      </c>
      <c r="H113" s="212">
        <v>8</v>
      </c>
      <c r="I113" s="212">
        <f t="shared" si="22"/>
        <v>40</v>
      </c>
      <c r="J113" s="218">
        <v>2</v>
      </c>
      <c r="K113" s="220">
        <f>J113*points_low</f>
        <v>32</v>
      </c>
      <c r="L113" s="220">
        <f>J113*points_high</f>
        <v>64</v>
      </c>
      <c r="M113" s="220">
        <f t="shared" si="42"/>
        <v>48</v>
      </c>
      <c r="N113" s="220">
        <v>0</v>
      </c>
      <c r="O113" s="217"/>
      <c r="P113" s="217"/>
      <c r="Q113" s="217"/>
      <c r="T113" s="252">
        <f t="shared" si="23"/>
        <v>0</v>
      </c>
      <c r="U113" s="136">
        <f>IF($G113=$U$18,$L113,0)</f>
        <v>0</v>
      </c>
      <c r="V113" s="136">
        <f t="shared" si="24"/>
        <v>64</v>
      </c>
      <c r="W113" s="136">
        <f t="shared" si="25"/>
        <v>0</v>
      </c>
      <c r="X113" s="253">
        <f t="shared" si="26"/>
        <v>0</v>
      </c>
      <c r="Z113" s="252">
        <f t="shared" si="27"/>
        <v>0</v>
      </c>
      <c r="AA113" s="136">
        <f t="shared" si="28"/>
        <v>0</v>
      </c>
      <c r="AB113" s="136">
        <f t="shared" si="29"/>
        <v>32</v>
      </c>
      <c r="AC113" s="136">
        <f t="shared" si="30"/>
        <v>0</v>
      </c>
      <c r="AD113" s="253">
        <f t="shared" si="31"/>
        <v>0</v>
      </c>
      <c r="AF113" s="252">
        <f t="shared" si="32"/>
        <v>0</v>
      </c>
      <c r="AG113" s="136">
        <f t="shared" si="33"/>
        <v>0</v>
      </c>
      <c r="AH113" s="136">
        <f t="shared" si="34"/>
        <v>48</v>
      </c>
      <c r="AI113" s="136">
        <f t="shared" si="35"/>
        <v>0</v>
      </c>
      <c r="AJ113" s="253">
        <f t="shared" si="36"/>
        <v>0</v>
      </c>
      <c r="AL113" s="252">
        <f t="shared" si="37"/>
        <v>0</v>
      </c>
      <c r="AM113" s="252">
        <f t="shared" si="38"/>
        <v>0</v>
      </c>
      <c r="AN113" s="252">
        <f t="shared" si="39"/>
        <v>40</v>
      </c>
      <c r="AO113" s="252">
        <f t="shared" si="40"/>
        <v>0</v>
      </c>
      <c r="AP113" s="252">
        <f t="shared" si="41"/>
        <v>0</v>
      </c>
    </row>
    <row r="114" spans="2:42">
      <c r="B114" s="217"/>
      <c r="C114" s="217">
        <v>43</v>
      </c>
      <c r="D114" s="217" t="s">
        <v>473</v>
      </c>
      <c r="E114" s="227" t="s">
        <v>244</v>
      </c>
      <c r="F114" s="227"/>
      <c r="G114" s="211">
        <v>4</v>
      </c>
      <c r="H114" s="212">
        <v>8</v>
      </c>
      <c r="I114" s="212">
        <f t="shared" si="22"/>
        <v>40</v>
      </c>
      <c r="J114" s="218">
        <v>2</v>
      </c>
      <c r="K114" s="220">
        <f>J114*points_low</f>
        <v>32</v>
      </c>
      <c r="L114" s="220">
        <f>J114*points_high</f>
        <v>64</v>
      </c>
      <c r="M114" s="220">
        <f t="shared" si="42"/>
        <v>48</v>
      </c>
      <c r="N114" s="220">
        <v>0</v>
      </c>
      <c r="O114" s="217"/>
      <c r="P114" s="217"/>
      <c r="Q114" s="217"/>
      <c r="T114" s="252">
        <f t="shared" si="23"/>
        <v>0</v>
      </c>
      <c r="U114" s="136">
        <f>IF($G114=$U$18,$L114,0)</f>
        <v>0</v>
      </c>
      <c r="V114" s="136">
        <f t="shared" si="24"/>
        <v>0</v>
      </c>
      <c r="W114" s="136">
        <f t="shared" si="25"/>
        <v>64</v>
      </c>
      <c r="X114" s="253">
        <f t="shared" si="26"/>
        <v>0</v>
      </c>
      <c r="Z114" s="252">
        <f t="shared" si="27"/>
        <v>0</v>
      </c>
      <c r="AA114" s="136">
        <f t="shared" si="28"/>
        <v>0</v>
      </c>
      <c r="AB114" s="136">
        <f t="shared" si="29"/>
        <v>0</v>
      </c>
      <c r="AC114" s="136">
        <f t="shared" si="30"/>
        <v>32</v>
      </c>
      <c r="AD114" s="253">
        <f t="shared" si="31"/>
        <v>0</v>
      </c>
      <c r="AF114" s="252">
        <f t="shared" si="32"/>
        <v>0</v>
      </c>
      <c r="AG114" s="136">
        <f t="shared" si="33"/>
        <v>0</v>
      </c>
      <c r="AH114" s="136">
        <f t="shared" si="34"/>
        <v>0</v>
      </c>
      <c r="AI114" s="136">
        <f t="shared" si="35"/>
        <v>48</v>
      </c>
      <c r="AJ114" s="253">
        <f t="shared" si="36"/>
        <v>0</v>
      </c>
      <c r="AL114" s="252">
        <f t="shared" si="37"/>
        <v>0</v>
      </c>
      <c r="AM114" s="252">
        <f t="shared" si="38"/>
        <v>0</v>
      </c>
      <c r="AN114" s="252">
        <f t="shared" si="39"/>
        <v>0</v>
      </c>
      <c r="AO114" s="252">
        <f t="shared" si="40"/>
        <v>40</v>
      </c>
      <c r="AP114" s="252">
        <f t="shared" si="41"/>
        <v>0</v>
      </c>
    </row>
    <row r="115" spans="2:42">
      <c r="B115" s="217"/>
      <c r="C115" s="217">
        <v>44</v>
      </c>
      <c r="D115" s="217" t="s">
        <v>473</v>
      </c>
      <c r="E115" s="227" t="s">
        <v>245</v>
      </c>
      <c r="F115" s="227"/>
      <c r="G115" s="211">
        <v>5</v>
      </c>
      <c r="H115" s="212">
        <v>8</v>
      </c>
      <c r="I115" s="212">
        <f t="shared" si="22"/>
        <v>40</v>
      </c>
      <c r="J115" s="218">
        <v>0</v>
      </c>
      <c r="K115" s="220">
        <f>J115*points_low</f>
        <v>0</v>
      </c>
      <c r="L115" s="220">
        <f>J115*points_high</f>
        <v>0</v>
      </c>
      <c r="M115" s="220">
        <f t="shared" si="42"/>
        <v>0</v>
      </c>
      <c r="N115" s="220">
        <v>0</v>
      </c>
      <c r="O115" s="217"/>
      <c r="P115" s="217"/>
      <c r="Q115" s="217"/>
      <c r="T115" s="252">
        <f t="shared" si="23"/>
        <v>0</v>
      </c>
      <c r="U115" s="136">
        <f>IF($G115=$U$18,$L115,0)</f>
        <v>0</v>
      </c>
      <c r="V115" s="136">
        <f t="shared" si="24"/>
        <v>0</v>
      </c>
      <c r="W115" s="136">
        <f t="shared" si="25"/>
        <v>0</v>
      </c>
      <c r="X115" s="253">
        <f t="shared" si="26"/>
        <v>0</v>
      </c>
      <c r="Z115" s="252">
        <f t="shared" si="27"/>
        <v>0</v>
      </c>
      <c r="AA115" s="136">
        <f t="shared" si="28"/>
        <v>0</v>
      </c>
      <c r="AB115" s="136">
        <f t="shared" si="29"/>
        <v>0</v>
      </c>
      <c r="AC115" s="136">
        <f t="shared" si="30"/>
        <v>0</v>
      </c>
      <c r="AD115" s="253">
        <f t="shared" si="31"/>
        <v>0</v>
      </c>
      <c r="AF115" s="252">
        <f t="shared" si="32"/>
        <v>0</v>
      </c>
      <c r="AG115" s="136">
        <f t="shared" si="33"/>
        <v>0</v>
      </c>
      <c r="AH115" s="136">
        <f t="shared" si="34"/>
        <v>0</v>
      </c>
      <c r="AI115" s="136">
        <f t="shared" si="35"/>
        <v>0</v>
      </c>
      <c r="AJ115" s="253">
        <f t="shared" si="36"/>
        <v>0</v>
      </c>
      <c r="AL115" s="252">
        <f t="shared" si="37"/>
        <v>0</v>
      </c>
      <c r="AM115" s="252">
        <f t="shared" si="38"/>
        <v>0</v>
      </c>
      <c r="AN115" s="252">
        <f t="shared" si="39"/>
        <v>0</v>
      </c>
      <c r="AO115" s="252">
        <f t="shared" si="40"/>
        <v>0</v>
      </c>
      <c r="AP115" s="252">
        <f t="shared" si="41"/>
        <v>40</v>
      </c>
    </row>
    <row r="116" spans="2:42" ht="28">
      <c r="B116" s="217"/>
      <c r="C116" s="217">
        <v>45</v>
      </c>
      <c r="D116" s="217" t="s">
        <v>172</v>
      </c>
      <c r="E116" s="227" t="s">
        <v>173</v>
      </c>
      <c r="F116" s="227"/>
      <c r="G116" s="211">
        <v>1</v>
      </c>
      <c r="H116" s="212">
        <v>8</v>
      </c>
      <c r="I116" s="212">
        <f t="shared" si="22"/>
        <v>40</v>
      </c>
      <c r="J116" s="218">
        <v>3</v>
      </c>
      <c r="K116" s="220">
        <f>J116*points_low</f>
        <v>48</v>
      </c>
      <c r="L116" s="220">
        <f>J116*points_high</f>
        <v>96</v>
      </c>
      <c r="M116" s="220">
        <f t="shared" si="42"/>
        <v>72</v>
      </c>
      <c r="N116" s="220">
        <v>6</v>
      </c>
      <c r="O116" s="217"/>
      <c r="P116" s="217"/>
      <c r="Q116" s="217"/>
      <c r="T116" s="252">
        <f t="shared" si="23"/>
        <v>48</v>
      </c>
      <c r="U116" s="136">
        <f>IF($G116=$U$18,$L116,0)</f>
        <v>0</v>
      </c>
      <c r="V116" s="136">
        <f t="shared" si="24"/>
        <v>0</v>
      </c>
      <c r="W116" s="136">
        <f t="shared" si="25"/>
        <v>0</v>
      </c>
      <c r="X116" s="253">
        <f t="shared" si="26"/>
        <v>0</v>
      </c>
      <c r="Z116" s="252">
        <f t="shared" si="27"/>
        <v>48</v>
      </c>
      <c r="AA116" s="136">
        <f t="shared" si="28"/>
        <v>0</v>
      </c>
      <c r="AB116" s="136">
        <f t="shared" si="29"/>
        <v>0</v>
      </c>
      <c r="AC116" s="136">
        <f t="shared" si="30"/>
        <v>0</v>
      </c>
      <c r="AD116" s="253">
        <f t="shared" si="31"/>
        <v>0</v>
      </c>
      <c r="AF116" s="252">
        <f t="shared" si="32"/>
        <v>72</v>
      </c>
      <c r="AG116" s="136">
        <f t="shared" si="33"/>
        <v>0</v>
      </c>
      <c r="AH116" s="136">
        <f t="shared" si="34"/>
        <v>0</v>
      </c>
      <c r="AI116" s="136">
        <f t="shared" si="35"/>
        <v>0</v>
      </c>
      <c r="AJ116" s="253">
        <f t="shared" si="36"/>
        <v>0</v>
      </c>
      <c r="AL116" s="252">
        <f t="shared" si="37"/>
        <v>40</v>
      </c>
      <c r="AM116" s="252">
        <f t="shared" si="38"/>
        <v>0</v>
      </c>
      <c r="AN116" s="252">
        <f t="shared" si="39"/>
        <v>0</v>
      </c>
      <c r="AO116" s="252">
        <f t="shared" si="40"/>
        <v>0</v>
      </c>
      <c r="AP116" s="252">
        <f t="shared" si="41"/>
        <v>0</v>
      </c>
    </row>
    <row r="117" spans="2:42">
      <c r="B117" s="217"/>
      <c r="C117" s="217">
        <v>46</v>
      </c>
      <c r="D117" s="217" t="s">
        <v>172</v>
      </c>
      <c r="E117" s="227" t="s">
        <v>174</v>
      </c>
      <c r="F117" s="227"/>
      <c r="G117" s="211">
        <v>1</v>
      </c>
      <c r="H117" s="212">
        <v>0</v>
      </c>
      <c r="I117" s="212">
        <f t="shared" si="22"/>
        <v>0</v>
      </c>
      <c r="J117" s="218">
        <v>1</v>
      </c>
      <c r="K117" s="220">
        <f>J117*points_low</f>
        <v>16</v>
      </c>
      <c r="L117" s="220">
        <f>J117*points_high</f>
        <v>32</v>
      </c>
      <c r="M117" s="220">
        <f t="shared" si="42"/>
        <v>24</v>
      </c>
      <c r="N117" s="220">
        <v>6</v>
      </c>
      <c r="O117" s="217"/>
      <c r="P117" s="217"/>
      <c r="Q117" s="217"/>
      <c r="T117" s="252">
        <f t="shared" si="23"/>
        <v>16</v>
      </c>
      <c r="U117" s="136">
        <f>IF($G117=$U$18,$L117,0)</f>
        <v>0</v>
      </c>
      <c r="V117" s="136">
        <f t="shared" si="24"/>
        <v>0</v>
      </c>
      <c r="W117" s="136">
        <f t="shared" si="25"/>
        <v>0</v>
      </c>
      <c r="X117" s="253">
        <f t="shared" si="26"/>
        <v>0</v>
      </c>
      <c r="Z117" s="252">
        <f t="shared" si="27"/>
        <v>16</v>
      </c>
      <c r="AA117" s="136">
        <f t="shared" si="28"/>
        <v>0</v>
      </c>
      <c r="AB117" s="136">
        <f t="shared" si="29"/>
        <v>0</v>
      </c>
      <c r="AC117" s="136">
        <f t="shared" si="30"/>
        <v>0</v>
      </c>
      <c r="AD117" s="253">
        <f t="shared" si="31"/>
        <v>0</v>
      </c>
      <c r="AF117" s="252">
        <f t="shared" si="32"/>
        <v>24</v>
      </c>
      <c r="AG117" s="136">
        <f t="shared" si="33"/>
        <v>0</v>
      </c>
      <c r="AH117" s="136">
        <f t="shared" si="34"/>
        <v>0</v>
      </c>
      <c r="AI117" s="136">
        <f t="shared" si="35"/>
        <v>0</v>
      </c>
      <c r="AJ117" s="253">
        <f t="shared" si="36"/>
        <v>0</v>
      </c>
      <c r="AL117" s="252">
        <f t="shared" si="37"/>
        <v>0</v>
      </c>
      <c r="AM117" s="252">
        <f t="shared" si="38"/>
        <v>0</v>
      </c>
      <c r="AN117" s="252">
        <f t="shared" si="39"/>
        <v>0</v>
      </c>
      <c r="AO117" s="252">
        <f t="shared" si="40"/>
        <v>0</v>
      </c>
      <c r="AP117" s="252">
        <f t="shared" si="41"/>
        <v>0</v>
      </c>
    </row>
    <row r="118" spans="2:42">
      <c r="B118" s="217" t="s">
        <v>264</v>
      </c>
      <c r="C118" s="217">
        <v>46.1</v>
      </c>
      <c r="D118" s="217" t="s">
        <v>375</v>
      </c>
      <c r="E118" s="227" t="s">
        <v>376</v>
      </c>
      <c r="F118" s="227"/>
      <c r="G118" s="211"/>
      <c r="H118" s="212">
        <v>3</v>
      </c>
      <c r="I118" s="212">
        <f t="shared" si="22"/>
        <v>16</v>
      </c>
      <c r="J118" s="218"/>
      <c r="K118" s="220">
        <f>J118*points_low</f>
        <v>0</v>
      </c>
      <c r="L118" s="220">
        <f>J118*points_high</f>
        <v>0</v>
      </c>
      <c r="M118" s="220">
        <f t="shared" si="42"/>
        <v>0</v>
      </c>
      <c r="N118" s="220"/>
      <c r="O118" s="217"/>
      <c r="P118" s="217"/>
      <c r="Q118" s="217"/>
      <c r="T118" s="252">
        <f t="shared" si="23"/>
        <v>0</v>
      </c>
      <c r="U118" s="136">
        <f>IF($G118=$U$18,$L118,0)</f>
        <v>0</v>
      </c>
      <c r="V118" s="136">
        <f t="shared" si="24"/>
        <v>0</v>
      </c>
      <c r="W118" s="136">
        <f t="shared" si="25"/>
        <v>0</v>
      </c>
      <c r="X118" s="253">
        <f t="shared" si="26"/>
        <v>0</v>
      </c>
      <c r="Z118" s="252">
        <f t="shared" si="27"/>
        <v>0</v>
      </c>
      <c r="AA118" s="136">
        <f t="shared" si="28"/>
        <v>0</v>
      </c>
      <c r="AB118" s="136">
        <f t="shared" si="29"/>
        <v>0</v>
      </c>
      <c r="AC118" s="136">
        <f t="shared" si="30"/>
        <v>0</v>
      </c>
      <c r="AD118" s="253">
        <f t="shared" si="31"/>
        <v>0</v>
      </c>
      <c r="AF118" s="252">
        <f t="shared" si="32"/>
        <v>0</v>
      </c>
      <c r="AG118" s="136">
        <f t="shared" si="33"/>
        <v>0</v>
      </c>
      <c r="AH118" s="136">
        <f t="shared" si="34"/>
        <v>0</v>
      </c>
      <c r="AI118" s="136">
        <f t="shared" si="35"/>
        <v>0</v>
      </c>
      <c r="AJ118" s="253">
        <f t="shared" si="36"/>
        <v>0</v>
      </c>
      <c r="AL118" s="252">
        <f t="shared" si="37"/>
        <v>0</v>
      </c>
      <c r="AM118" s="252">
        <f t="shared" si="38"/>
        <v>0</v>
      </c>
      <c r="AN118" s="252">
        <f t="shared" si="39"/>
        <v>0</v>
      </c>
      <c r="AO118" s="252">
        <f t="shared" si="40"/>
        <v>0</v>
      </c>
      <c r="AP118" s="252">
        <f t="shared" si="41"/>
        <v>0</v>
      </c>
    </row>
    <row r="119" spans="2:42">
      <c r="B119" s="217" t="s">
        <v>384</v>
      </c>
      <c r="C119" s="217">
        <v>46.2</v>
      </c>
      <c r="D119" s="217" t="s">
        <v>375</v>
      </c>
      <c r="E119" s="227" t="s">
        <v>377</v>
      </c>
      <c r="F119" s="227"/>
      <c r="G119" s="211"/>
      <c r="H119" s="212">
        <v>3</v>
      </c>
      <c r="I119" s="212">
        <f t="shared" si="22"/>
        <v>16</v>
      </c>
      <c r="J119" s="218"/>
      <c r="K119" s="220">
        <f>J119*points_low</f>
        <v>0</v>
      </c>
      <c r="L119" s="220">
        <f>J119*points_high</f>
        <v>0</v>
      </c>
      <c r="M119" s="220">
        <f t="shared" si="42"/>
        <v>0</v>
      </c>
      <c r="N119" s="220"/>
      <c r="O119" s="217"/>
      <c r="P119" s="217"/>
      <c r="Q119" s="217"/>
      <c r="T119" s="252">
        <f t="shared" si="23"/>
        <v>0</v>
      </c>
      <c r="U119" s="136">
        <f>IF($G119=$U$18,$L119,0)</f>
        <v>0</v>
      </c>
      <c r="V119" s="136">
        <f t="shared" si="24"/>
        <v>0</v>
      </c>
      <c r="W119" s="136">
        <f t="shared" si="25"/>
        <v>0</v>
      </c>
      <c r="X119" s="253">
        <f t="shared" si="26"/>
        <v>0</v>
      </c>
      <c r="Z119" s="252">
        <f t="shared" si="27"/>
        <v>0</v>
      </c>
      <c r="AA119" s="136">
        <f t="shared" si="28"/>
        <v>0</v>
      </c>
      <c r="AB119" s="136">
        <f t="shared" si="29"/>
        <v>0</v>
      </c>
      <c r="AC119" s="136">
        <f t="shared" si="30"/>
        <v>0</v>
      </c>
      <c r="AD119" s="253">
        <f t="shared" si="31"/>
        <v>0</v>
      </c>
      <c r="AF119" s="252">
        <f t="shared" si="32"/>
        <v>0</v>
      </c>
      <c r="AG119" s="136">
        <f t="shared" si="33"/>
        <v>0</v>
      </c>
      <c r="AH119" s="136">
        <f t="shared" si="34"/>
        <v>0</v>
      </c>
      <c r="AI119" s="136">
        <f t="shared" si="35"/>
        <v>0</v>
      </c>
      <c r="AJ119" s="253">
        <f t="shared" si="36"/>
        <v>0</v>
      </c>
      <c r="AL119" s="252">
        <f t="shared" si="37"/>
        <v>0</v>
      </c>
      <c r="AM119" s="252">
        <f t="shared" si="38"/>
        <v>0</v>
      </c>
      <c r="AN119" s="252">
        <f t="shared" si="39"/>
        <v>0</v>
      </c>
      <c r="AO119" s="252">
        <f t="shared" si="40"/>
        <v>0</v>
      </c>
      <c r="AP119" s="252">
        <f t="shared" si="41"/>
        <v>0</v>
      </c>
    </row>
    <row r="120" spans="2:42">
      <c r="B120" s="217"/>
      <c r="C120" s="217">
        <v>47</v>
      </c>
      <c r="D120" s="217" t="s">
        <v>479</v>
      </c>
      <c r="E120" s="227" t="s">
        <v>480</v>
      </c>
      <c r="F120" s="227"/>
      <c r="G120" s="211">
        <v>4</v>
      </c>
      <c r="H120" s="212">
        <v>8</v>
      </c>
      <c r="I120" s="212">
        <f t="shared" si="22"/>
        <v>40</v>
      </c>
      <c r="J120" s="218">
        <v>2</v>
      </c>
      <c r="K120" s="220">
        <f>J120*points_low</f>
        <v>32</v>
      </c>
      <c r="L120" s="220">
        <f>J120*points_high</f>
        <v>64</v>
      </c>
      <c r="M120" s="220">
        <f t="shared" si="42"/>
        <v>48</v>
      </c>
      <c r="N120" s="220">
        <v>6</v>
      </c>
      <c r="O120" s="217"/>
      <c r="P120" s="217"/>
      <c r="Q120" s="217"/>
      <c r="T120" s="252">
        <f t="shared" si="23"/>
        <v>0</v>
      </c>
      <c r="U120" s="136">
        <f>IF($G120=$U$18,$L120,0)</f>
        <v>0</v>
      </c>
      <c r="V120" s="136">
        <f t="shared" si="24"/>
        <v>0</v>
      </c>
      <c r="W120" s="136">
        <f t="shared" si="25"/>
        <v>64</v>
      </c>
      <c r="X120" s="253">
        <f t="shared" si="26"/>
        <v>0</v>
      </c>
      <c r="Z120" s="252">
        <f t="shared" si="27"/>
        <v>0</v>
      </c>
      <c r="AA120" s="136">
        <f t="shared" si="28"/>
        <v>0</v>
      </c>
      <c r="AB120" s="136">
        <f t="shared" si="29"/>
        <v>0</v>
      </c>
      <c r="AC120" s="136">
        <f t="shared" si="30"/>
        <v>32</v>
      </c>
      <c r="AD120" s="253">
        <f t="shared" si="31"/>
        <v>0</v>
      </c>
      <c r="AF120" s="252">
        <f t="shared" si="32"/>
        <v>0</v>
      </c>
      <c r="AG120" s="136">
        <f t="shared" si="33"/>
        <v>0</v>
      </c>
      <c r="AH120" s="136">
        <f t="shared" si="34"/>
        <v>0</v>
      </c>
      <c r="AI120" s="136">
        <f t="shared" si="35"/>
        <v>48</v>
      </c>
      <c r="AJ120" s="253">
        <f t="shared" si="36"/>
        <v>0</v>
      </c>
      <c r="AL120" s="252">
        <f t="shared" si="37"/>
        <v>0</v>
      </c>
      <c r="AM120" s="252">
        <f t="shared" si="38"/>
        <v>0</v>
      </c>
      <c r="AN120" s="252">
        <f t="shared" si="39"/>
        <v>0</v>
      </c>
      <c r="AO120" s="252">
        <f t="shared" si="40"/>
        <v>40</v>
      </c>
      <c r="AP120" s="252">
        <f t="shared" si="41"/>
        <v>0</v>
      </c>
    </row>
    <row r="121" spans="2:42">
      <c r="B121" s="217"/>
      <c r="C121" s="217">
        <v>48</v>
      </c>
      <c r="D121" s="217" t="s">
        <v>3</v>
      </c>
      <c r="E121" s="227" t="s">
        <v>178</v>
      </c>
      <c r="F121" s="227"/>
      <c r="G121" s="215">
        <v>1</v>
      </c>
      <c r="H121" s="216">
        <v>8</v>
      </c>
      <c r="I121" s="212">
        <f t="shared" si="22"/>
        <v>40</v>
      </c>
      <c r="J121" s="218">
        <v>3</v>
      </c>
      <c r="K121" s="220">
        <f>J121*points_low</f>
        <v>48</v>
      </c>
      <c r="L121" s="220">
        <f>J121*points_high</f>
        <v>96</v>
      </c>
      <c r="M121" s="220">
        <f t="shared" si="42"/>
        <v>72</v>
      </c>
      <c r="N121" s="220">
        <v>6</v>
      </c>
      <c r="O121" s="217"/>
      <c r="P121" s="217"/>
      <c r="Q121" s="217" t="s">
        <v>179</v>
      </c>
      <c r="T121" s="252">
        <f t="shared" si="23"/>
        <v>48</v>
      </c>
      <c r="U121" s="136">
        <f>IF($G121=$U$18,$L121,0)</f>
        <v>0</v>
      </c>
      <c r="V121" s="136">
        <f t="shared" si="24"/>
        <v>0</v>
      </c>
      <c r="W121" s="136">
        <f t="shared" si="25"/>
        <v>0</v>
      </c>
      <c r="X121" s="253">
        <f t="shared" si="26"/>
        <v>0</v>
      </c>
      <c r="Z121" s="252">
        <f t="shared" si="27"/>
        <v>48</v>
      </c>
      <c r="AA121" s="136">
        <f t="shared" si="28"/>
        <v>0</v>
      </c>
      <c r="AB121" s="136">
        <f t="shared" si="29"/>
        <v>0</v>
      </c>
      <c r="AC121" s="136">
        <f t="shared" si="30"/>
        <v>0</v>
      </c>
      <c r="AD121" s="253">
        <f t="shared" si="31"/>
        <v>0</v>
      </c>
      <c r="AF121" s="252">
        <f t="shared" si="32"/>
        <v>72</v>
      </c>
      <c r="AG121" s="136">
        <f t="shared" si="33"/>
        <v>0</v>
      </c>
      <c r="AH121" s="136">
        <f t="shared" si="34"/>
        <v>0</v>
      </c>
      <c r="AI121" s="136">
        <f t="shared" si="35"/>
        <v>0</v>
      </c>
      <c r="AJ121" s="253">
        <f t="shared" si="36"/>
        <v>0</v>
      </c>
      <c r="AL121" s="252">
        <f t="shared" si="37"/>
        <v>40</v>
      </c>
      <c r="AM121" s="252">
        <f t="shared" si="38"/>
        <v>0</v>
      </c>
      <c r="AN121" s="252">
        <f t="shared" si="39"/>
        <v>0</v>
      </c>
      <c r="AO121" s="252">
        <f t="shared" si="40"/>
        <v>0</v>
      </c>
      <c r="AP121" s="252">
        <f t="shared" si="41"/>
        <v>0</v>
      </c>
    </row>
    <row r="122" spans="2:42">
      <c r="B122" s="217"/>
      <c r="C122" s="217">
        <v>49</v>
      </c>
      <c r="D122" s="217" t="s">
        <v>177</v>
      </c>
      <c r="E122" s="227" t="s">
        <v>481</v>
      </c>
      <c r="F122" s="227" t="s">
        <v>378</v>
      </c>
      <c r="G122" s="211">
        <v>1</v>
      </c>
      <c r="H122" s="212">
        <v>3</v>
      </c>
      <c r="I122" s="212">
        <f t="shared" si="22"/>
        <v>16</v>
      </c>
      <c r="J122" s="218">
        <v>1</v>
      </c>
      <c r="K122" s="220">
        <f>J122*points_low</f>
        <v>16</v>
      </c>
      <c r="L122" s="220">
        <f>J122*points_high</f>
        <v>32</v>
      </c>
      <c r="M122" s="220">
        <f t="shared" si="42"/>
        <v>24</v>
      </c>
      <c r="N122" s="220">
        <v>6</v>
      </c>
      <c r="O122" s="217"/>
      <c r="P122" s="217"/>
      <c r="Q122" s="217"/>
      <c r="T122" s="252">
        <f t="shared" si="23"/>
        <v>16</v>
      </c>
      <c r="U122" s="136">
        <f>IF($G122=$U$18,$L122,0)</f>
        <v>0</v>
      </c>
      <c r="V122" s="136">
        <f t="shared" si="24"/>
        <v>0</v>
      </c>
      <c r="W122" s="136">
        <f t="shared" si="25"/>
        <v>0</v>
      </c>
      <c r="X122" s="253">
        <f t="shared" si="26"/>
        <v>0</v>
      </c>
      <c r="Z122" s="252">
        <f t="shared" si="27"/>
        <v>16</v>
      </c>
      <c r="AA122" s="136">
        <f t="shared" si="28"/>
        <v>0</v>
      </c>
      <c r="AB122" s="136">
        <f t="shared" si="29"/>
        <v>0</v>
      </c>
      <c r="AC122" s="136">
        <f t="shared" si="30"/>
        <v>0</v>
      </c>
      <c r="AD122" s="253">
        <f t="shared" si="31"/>
        <v>0</v>
      </c>
      <c r="AF122" s="252">
        <f t="shared" si="32"/>
        <v>24</v>
      </c>
      <c r="AG122" s="136">
        <f t="shared" si="33"/>
        <v>0</v>
      </c>
      <c r="AH122" s="136">
        <f t="shared" si="34"/>
        <v>0</v>
      </c>
      <c r="AI122" s="136">
        <f t="shared" si="35"/>
        <v>0</v>
      </c>
      <c r="AJ122" s="253">
        <f t="shared" si="36"/>
        <v>0</v>
      </c>
      <c r="AL122" s="252">
        <f t="shared" si="37"/>
        <v>16</v>
      </c>
      <c r="AM122" s="252">
        <f t="shared" si="38"/>
        <v>0</v>
      </c>
      <c r="AN122" s="252">
        <f t="shared" si="39"/>
        <v>0</v>
      </c>
      <c r="AO122" s="252">
        <f t="shared" si="40"/>
        <v>0</v>
      </c>
      <c r="AP122" s="252">
        <f t="shared" si="41"/>
        <v>0</v>
      </c>
    </row>
    <row r="123" spans="2:42">
      <c r="B123" s="217"/>
      <c r="C123" s="217">
        <v>50</v>
      </c>
      <c r="D123" s="217" t="s">
        <v>177</v>
      </c>
      <c r="E123" s="227" t="s">
        <v>482</v>
      </c>
      <c r="F123" s="227" t="s">
        <v>378</v>
      </c>
      <c r="G123" s="211">
        <v>1</v>
      </c>
      <c r="H123" s="212">
        <v>8</v>
      </c>
      <c r="I123" s="212">
        <f t="shared" si="22"/>
        <v>40</v>
      </c>
      <c r="J123" s="218">
        <v>3</v>
      </c>
      <c r="K123" s="220">
        <f>J123*points_low</f>
        <v>48</v>
      </c>
      <c r="L123" s="220">
        <f>J123*points_high</f>
        <v>96</v>
      </c>
      <c r="M123" s="220">
        <f t="shared" si="42"/>
        <v>72</v>
      </c>
      <c r="N123" s="220">
        <v>6</v>
      </c>
      <c r="O123" s="217"/>
      <c r="P123" s="217"/>
      <c r="Q123" s="217"/>
      <c r="T123" s="252">
        <f t="shared" si="23"/>
        <v>48</v>
      </c>
      <c r="U123" s="136">
        <f>IF($G123=$U$18,$L123,0)</f>
        <v>0</v>
      </c>
      <c r="V123" s="136">
        <f t="shared" si="24"/>
        <v>0</v>
      </c>
      <c r="W123" s="136">
        <f t="shared" si="25"/>
        <v>0</v>
      </c>
      <c r="X123" s="253">
        <f t="shared" si="26"/>
        <v>0</v>
      </c>
      <c r="Z123" s="252">
        <f t="shared" si="27"/>
        <v>48</v>
      </c>
      <c r="AA123" s="136">
        <f t="shared" si="28"/>
        <v>0</v>
      </c>
      <c r="AB123" s="136">
        <f t="shared" si="29"/>
        <v>0</v>
      </c>
      <c r="AC123" s="136">
        <f t="shared" si="30"/>
        <v>0</v>
      </c>
      <c r="AD123" s="253">
        <f t="shared" si="31"/>
        <v>0</v>
      </c>
      <c r="AF123" s="252">
        <f t="shared" si="32"/>
        <v>72</v>
      </c>
      <c r="AG123" s="136">
        <f t="shared" si="33"/>
        <v>0</v>
      </c>
      <c r="AH123" s="136">
        <f t="shared" si="34"/>
        <v>0</v>
      </c>
      <c r="AI123" s="136">
        <f t="shared" si="35"/>
        <v>0</v>
      </c>
      <c r="AJ123" s="253">
        <f t="shared" si="36"/>
        <v>0</v>
      </c>
      <c r="AL123" s="252">
        <f t="shared" si="37"/>
        <v>40</v>
      </c>
      <c r="AM123" s="252">
        <f t="shared" si="38"/>
        <v>0</v>
      </c>
      <c r="AN123" s="252">
        <f t="shared" si="39"/>
        <v>0</v>
      </c>
      <c r="AO123" s="252">
        <f t="shared" si="40"/>
        <v>0</v>
      </c>
      <c r="AP123" s="252">
        <f t="shared" si="41"/>
        <v>0</v>
      </c>
    </row>
    <row r="124" spans="2:42">
      <c r="B124" s="217"/>
      <c r="C124" s="217">
        <v>51</v>
      </c>
      <c r="D124" s="217" t="s">
        <v>177</v>
      </c>
      <c r="E124" s="227" t="s">
        <v>182</v>
      </c>
      <c r="F124" s="227" t="s">
        <v>378</v>
      </c>
      <c r="G124" s="211">
        <v>1</v>
      </c>
      <c r="H124" s="212">
        <v>24</v>
      </c>
      <c r="I124" s="212">
        <f t="shared" si="22"/>
        <v>120</v>
      </c>
      <c r="J124" s="218">
        <v>8</v>
      </c>
      <c r="K124" s="220">
        <f>J124*points_low</f>
        <v>128</v>
      </c>
      <c r="L124" s="220">
        <f>J124*points_high</f>
        <v>256</v>
      </c>
      <c r="M124" s="220">
        <f t="shared" si="42"/>
        <v>192</v>
      </c>
      <c r="N124" s="220">
        <v>6</v>
      </c>
      <c r="O124" s="217"/>
      <c r="P124" s="217"/>
      <c r="Q124" s="217"/>
      <c r="T124" s="252">
        <f t="shared" si="23"/>
        <v>128</v>
      </c>
      <c r="U124" s="136">
        <f>IF($G124=$U$18,$L124,0)</f>
        <v>0</v>
      </c>
      <c r="V124" s="136">
        <f t="shared" si="24"/>
        <v>0</v>
      </c>
      <c r="W124" s="136">
        <f t="shared" si="25"/>
        <v>0</v>
      </c>
      <c r="X124" s="253">
        <f t="shared" si="26"/>
        <v>0</v>
      </c>
      <c r="Z124" s="252">
        <f t="shared" si="27"/>
        <v>128</v>
      </c>
      <c r="AA124" s="136">
        <f t="shared" si="28"/>
        <v>0</v>
      </c>
      <c r="AB124" s="136">
        <f t="shared" si="29"/>
        <v>0</v>
      </c>
      <c r="AC124" s="136">
        <f t="shared" si="30"/>
        <v>0</v>
      </c>
      <c r="AD124" s="253">
        <f t="shared" si="31"/>
        <v>0</v>
      </c>
      <c r="AF124" s="252">
        <f t="shared" si="32"/>
        <v>192</v>
      </c>
      <c r="AG124" s="136">
        <f t="shared" si="33"/>
        <v>0</v>
      </c>
      <c r="AH124" s="136">
        <f t="shared" si="34"/>
        <v>0</v>
      </c>
      <c r="AI124" s="136">
        <f t="shared" si="35"/>
        <v>0</v>
      </c>
      <c r="AJ124" s="253">
        <f t="shared" si="36"/>
        <v>0</v>
      </c>
      <c r="AL124" s="252">
        <f t="shared" si="37"/>
        <v>120</v>
      </c>
      <c r="AM124" s="252">
        <f t="shared" si="38"/>
        <v>0</v>
      </c>
      <c r="AN124" s="252">
        <f t="shared" si="39"/>
        <v>0</v>
      </c>
      <c r="AO124" s="252">
        <f t="shared" si="40"/>
        <v>0</v>
      </c>
      <c r="AP124" s="252">
        <f t="shared" si="41"/>
        <v>0</v>
      </c>
    </row>
    <row r="125" spans="2:42">
      <c r="B125" s="217"/>
      <c r="C125" s="217">
        <v>52</v>
      </c>
      <c r="D125" s="217" t="s">
        <v>483</v>
      </c>
      <c r="E125" s="227" t="s">
        <v>184</v>
      </c>
      <c r="F125" s="227" t="s">
        <v>379</v>
      </c>
      <c r="G125" s="211">
        <v>3</v>
      </c>
      <c r="H125" s="212"/>
      <c r="I125" s="212">
        <f t="shared" si="22"/>
        <v>0</v>
      </c>
      <c r="J125" s="218">
        <v>3</v>
      </c>
      <c r="K125" s="220">
        <f>J125*points_low</f>
        <v>48</v>
      </c>
      <c r="L125" s="220">
        <f>J125*points_high</f>
        <v>96</v>
      </c>
      <c r="M125" s="220">
        <f t="shared" si="42"/>
        <v>72</v>
      </c>
      <c r="N125" s="220">
        <v>0</v>
      </c>
      <c r="O125" s="217"/>
      <c r="P125" s="217"/>
      <c r="Q125" s="217"/>
      <c r="T125" s="254">
        <f t="shared" si="23"/>
        <v>0</v>
      </c>
      <c r="U125" s="255">
        <f>IF($G125=$U$18,$L125,0)</f>
        <v>0</v>
      </c>
      <c r="V125" s="255">
        <f t="shared" si="24"/>
        <v>96</v>
      </c>
      <c r="W125" s="255">
        <f t="shared" si="25"/>
        <v>0</v>
      </c>
      <c r="X125" s="256">
        <f t="shared" si="26"/>
        <v>0</v>
      </c>
      <c r="Z125" s="254">
        <f t="shared" si="27"/>
        <v>0</v>
      </c>
      <c r="AA125" s="255">
        <f t="shared" si="28"/>
        <v>0</v>
      </c>
      <c r="AB125" s="255">
        <f t="shared" si="29"/>
        <v>48</v>
      </c>
      <c r="AC125" s="255">
        <f t="shared" si="30"/>
        <v>0</v>
      </c>
      <c r="AD125" s="256">
        <f t="shared" si="31"/>
        <v>0</v>
      </c>
      <c r="AF125" s="254">
        <f t="shared" si="32"/>
        <v>0</v>
      </c>
      <c r="AG125" s="255">
        <f t="shared" si="33"/>
        <v>0</v>
      </c>
      <c r="AH125" s="255">
        <f t="shared" si="34"/>
        <v>72</v>
      </c>
      <c r="AI125" s="255">
        <f t="shared" si="35"/>
        <v>0</v>
      </c>
      <c r="AJ125" s="256">
        <f t="shared" si="36"/>
        <v>0</v>
      </c>
      <c r="AL125" s="252">
        <f t="shared" si="37"/>
        <v>0</v>
      </c>
      <c r="AM125" s="252">
        <f t="shared" si="38"/>
        <v>0</v>
      </c>
      <c r="AN125" s="252">
        <f t="shared" si="39"/>
        <v>0</v>
      </c>
      <c r="AO125" s="252">
        <f t="shared" si="40"/>
        <v>0</v>
      </c>
      <c r="AP125" s="252">
        <f t="shared" si="41"/>
        <v>0</v>
      </c>
    </row>
    <row r="126" spans="2:42">
      <c r="B126" s="217"/>
      <c r="C126" s="217">
        <v>58</v>
      </c>
      <c r="D126" s="217" t="s">
        <v>303</v>
      </c>
      <c r="E126" s="227" t="s">
        <v>301</v>
      </c>
      <c r="F126" s="227" t="s">
        <v>380</v>
      </c>
      <c r="G126" s="211">
        <v>5</v>
      </c>
      <c r="H126" s="212">
        <v>40</v>
      </c>
      <c r="I126" s="212">
        <f t="shared" si="22"/>
        <v>200</v>
      </c>
      <c r="J126" s="218">
        <v>8</v>
      </c>
      <c r="K126" s="220">
        <f>J126*points_low</f>
        <v>128</v>
      </c>
      <c r="L126" s="220">
        <f>J126*points_high</f>
        <v>256</v>
      </c>
      <c r="M126" s="220">
        <f t="shared" si="42"/>
        <v>192</v>
      </c>
      <c r="N126" s="220">
        <v>0</v>
      </c>
      <c r="O126" s="217"/>
      <c r="P126" s="217"/>
      <c r="Q126" s="217"/>
      <c r="AF126" s="136"/>
      <c r="AG126" s="136"/>
      <c r="AH126" s="136"/>
      <c r="AI126" s="136"/>
      <c r="AJ126" s="136"/>
    </row>
    <row r="127" spans="2:42">
      <c r="B127" s="217"/>
      <c r="C127" s="217">
        <v>59</v>
      </c>
      <c r="D127" s="217" t="s">
        <v>303</v>
      </c>
      <c r="E127" s="227" t="s">
        <v>12</v>
      </c>
      <c r="F127" s="227"/>
      <c r="G127" s="211">
        <v>2</v>
      </c>
      <c r="H127" s="212">
        <v>8</v>
      </c>
      <c r="I127" s="212">
        <f t="shared" si="22"/>
        <v>40</v>
      </c>
      <c r="J127" s="218">
        <v>2</v>
      </c>
      <c r="K127" s="220">
        <f>J127*points_low</f>
        <v>32</v>
      </c>
      <c r="L127" s="220">
        <f>J127*points_high</f>
        <v>64</v>
      </c>
      <c r="M127" s="220">
        <f t="shared" si="42"/>
        <v>48</v>
      </c>
      <c r="N127" s="220">
        <v>0</v>
      </c>
      <c r="O127" s="217"/>
      <c r="P127" s="217"/>
      <c r="Q127" s="217"/>
      <c r="AF127" s="136"/>
      <c r="AG127" s="136"/>
      <c r="AH127" s="136"/>
      <c r="AI127" s="136"/>
      <c r="AJ127" s="136"/>
    </row>
    <row r="128" spans="2:42">
      <c r="B128" s="217"/>
      <c r="C128" s="217">
        <v>60</v>
      </c>
      <c r="D128" s="217" t="s">
        <v>303</v>
      </c>
      <c r="E128" s="227" t="s">
        <v>302</v>
      </c>
      <c r="F128" s="227"/>
      <c r="G128" s="211">
        <v>4</v>
      </c>
      <c r="H128" s="212">
        <v>13</v>
      </c>
      <c r="I128" s="212">
        <f t="shared" si="22"/>
        <v>70</v>
      </c>
      <c r="J128" s="218">
        <v>3</v>
      </c>
      <c r="K128" s="220">
        <f>J128*points_low</f>
        <v>48</v>
      </c>
      <c r="L128" s="220">
        <f>J128*points_high</f>
        <v>96</v>
      </c>
      <c r="M128" s="220">
        <f t="shared" si="42"/>
        <v>72</v>
      </c>
      <c r="N128" s="220">
        <v>0</v>
      </c>
      <c r="O128" s="217"/>
      <c r="P128" s="217"/>
      <c r="Q128" s="217"/>
      <c r="S128" s="249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65"/>
      <c r="AG128" s="165"/>
      <c r="AH128" s="165"/>
      <c r="AI128" s="165"/>
      <c r="AJ128" s="166"/>
    </row>
    <row r="129" spans="4:42">
      <c r="E129" s="52"/>
      <c r="F129" s="52"/>
      <c r="L129" s="60"/>
      <c r="S129" s="233"/>
      <c r="T129" s="240" t="s">
        <v>106</v>
      </c>
      <c r="U129" s="240" t="s">
        <v>125</v>
      </c>
      <c r="V129" s="240" t="s">
        <v>125</v>
      </c>
      <c r="W129" s="240" t="s">
        <v>125</v>
      </c>
      <c r="X129" s="240" t="s">
        <v>125</v>
      </c>
      <c r="Y129" s="263"/>
      <c r="Z129" s="240" t="s">
        <v>106</v>
      </c>
      <c r="AA129" s="240" t="s">
        <v>106</v>
      </c>
      <c r="AB129" s="240" t="s">
        <v>106</v>
      </c>
      <c r="AC129" s="240" t="s">
        <v>106</v>
      </c>
      <c r="AD129" s="240" t="s">
        <v>106</v>
      </c>
      <c r="AE129" s="263"/>
      <c r="AF129" s="240" t="s">
        <v>279</v>
      </c>
      <c r="AG129" s="240" t="s">
        <v>279</v>
      </c>
      <c r="AH129" s="240" t="s">
        <v>279</v>
      </c>
      <c r="AI129" s="240" t="s">
        <v>279</v>
      </c>
      <c r="AJ129" s="234" t="s">
        <v>279</v>
      </c>
    </row>
    <row r="130" spans="4:42">
      <c r="G130" s="65" t="s">
        <v>484</v>
      </c>
      <c r="I130" s="205">
        <f>SUM(I19:I128)</f>
        <v>3902</v>
      </c>
      <c r="J130" s="205">
        <f t="shared" ref="J130:M130" si="43">SUM(J19:J128)</f>
        <v>249</v>
      </c>
      <c r="K130" s="205">
        <f t="shared" si="43"/>
        <v>3984</v>
      </c>
      <c r="L130" s="205">
        <f t="shared" si="43"/>
        <v>7968</v>
      </c>
      <c r="M130" s="205">
        <f t="shared" si="43"/>
        <v>5976</v>
      </c>
      <c r="S130" s="264" t="s">
        <v>256</v>
      </c>
      <c r="T130" s="168">
        <f>SUM(T19:T125)</f>
        <v>2816</v>
      </c>
      <c r="U130" s="168">
        <f>SUM(U19:U125)</f>
        <v>576</v>
      </c>
      <c r="V130" s="168">
        <f>SUM(V19:V125)</f>
        <v>704</v>
      </c>
      <c r="W130" s="168">
        <f>SUM(W19:W125)</f>
        <v>384</v>
      </c>
      <c r="X130" s="168">
        <f>SUM(X19:X125)</f>
        <v>256</v>
      </c>
      <c r="Y130" s="136"/>
      <c r="Z130" s="168">
        <f>SUM(Z19:Z125)</f>
        <v>2816</v>
      </c>
      <c r="AA130" s="168">
        <f>SUM(AA19:AA125)</f>
        <v>288</v>
      </c>
      <c r="AB130" s="168">
        <f>SUM(AB19:AB125)</f>
        <v>352</v>
      </c>
      <c r="AC130" s="168">
        <f>SUM(AC19:AC125)</f>
        <v>192</v>
      </c>
      <c r="AD130" s="168">
        <f>SUM(AD19:AD125)</f>
        <v>128</v>
      </c>
      <c r="AE130" s="136"/>
      <c r="AF130" s="168">
        <f>SUM(AF19:AF125)</f>
        <v>4224</v>
      </c>
      <c r="AG130" s="168">
        <f>SUM(AG19:AG125)</f>
        <v>432</v>
      </c>
      <c r="AH130" s="168">
        <f>SUM(AH19:AH125)</f>
        <v>528</v>
      </c>
      <c r="AI130" s="168">
        <f>SUM(AI19:AI125)</f>
        <v>288</v>
      </c>
      <c r="AJ130" s="257">
        <f>SUM(AJ19:AJ125)</f>
        <v>192</v>
      </c>
      <c r="AL130" s="257">
        <f>SUM(AL19:AL125)</f>
        <v>2234</v>
      </c>
      <c r="AM130" s="257">
        <f>SUM(AM19:AM125)</f>
        <v>256</v>
      </c>
      <c r="AN130" s="257">
        <f>SUM(AN19:AN125)</f>
        <v>206</v>
      </c>
      <c r="AO130" s="257">
        <f>SUM(AO19:AO125)</f>
        <v>176</v>
      </c>
      <c r="AP130" s="257">
        <f>SUM(AP19:AP125)</f>
        <v>56</v>
      </c>
    </row>
    <row r="131" spans="4:42">
      <c r="L131" s="60"/>
      <c r="S131" s="264" t="s">
        <v>272</v>
      </c>
      <c r="T131" s="167">
        <f>T130/36</f>
        <v>78.222222222222229</v>
      </c>
      <c r="U131" s="167">
        <f>U130/36</f>
        <v>16</v>
      </c>
      <c r="V131" s="167">
        <f>V130/36</f>
        <v>19.555555555555557</v>
      </c>
      <c r="W131" s="167">
        <f>W130/36</f>
        <v>10.666666666666666</v>
      </c>
      <c r="X131" s="167">
        <f>X130/36</f>
        <v>7.1111111111111107</v>
      </c>
      <c r="Y131" s="136"/>
      <c r="Z131" s="167">
        <f>Z130/36</f>
        <v>78.222222222222229</v>
      </c>
      <c r="AA131" s="167">
        <f>AA130/36</f>
        <v>8</v>
      </c>
      <c r="AB131" s="167">
        <f>AB130/36</f>
        <v>9.7777777777777786</v>
      </c>
      <c r="AC131" s="167">
        <f>AC130/36</f>
        <v>5.333333333333333</v>
      </c>
      <c r="AD131" s="167">
        <f>AD130/36</f>
        <v>3.5555555555555554</v>
      </c>
      <c r="AE131" s="136"/>
      <c r="AF131" s="167">
        <f>AF130/36</f>
        <v>117.33333333333333</v>
      </c>
      <c r="AG131" s="167">
        <f>AG130/36</f>
        <v>12</v>
      </c>
      <c r="AH131" s="167">
        <f>AH130/36</f>
        <v>14.666666666666666</v>
      </c>
      <c r="AI131" s="167">
        <f>AI130/36</f>
        <v>8</v>
      </c>
      <c r="AJ131" s="258">
        <f>AJ130/36</f>
        <v>5.333333333333333</v>
      </c>
      <c r="AL131" s="167">
        <f>AL130/36</f>
        <v>62.055555555555557</v>
      </c>
      <c r="AM131" s="167">
        <f>AM130/36</f>
        <v>7.1111111111111107</v>
      </c>
      <c r="AN131" s="167">
        <f>AN130/36</f>
        <v>5.7222222222222223</v>
      </c>
      <c r="AO131" s="167">
        <f>AO130/36</f>
        <v>4.8888888888888893</v>
      </c>
      <c r="AP131" s="258">
        <f>AP130/36</f>
        <v>1.5555555555555556</v>
      </c>
    </row>
    <row r="132" spans="4:42">
      <c r="S132" s="264" t="s">
        <v>273</v>
      </c>
      <c r="T132" s="136">
        <v>12</v>
      </c>
      <c r="U132" s="136">
        <v>3</v>
      </c>
      <c r="V132" s="136">
        <v>3</v>
      </c>
      <c r="W132" s="136">
        <v>3</v>
      </c>
      <c r="X132" s="136">
        <v>3</v>
      </c>
      <c r="Y132" s="136"/>
      <c r="Z132" s="136">
        <v>12</v>
      </c>
      <c r="AA132" s="136">
        <v>3</v>
      </c>
      <c r="AB132" s="136">
        <v>3</v>
      </c>
      <c r="AC132" s="136">
        <v>3</v>
      </c>
      <c r="AD132" s="136">
        <v>3</v>
      </c>
      <c r="AE132" s="136"/>
      <c r="AF132" s="136">
        <v>12</v>
      </c>
      <c r="AG132" s="136">
        <v>3</v>
      </c>
      <c r="AH132" s="136">
        <v>3</v>
      </c>
      <c r="AI132" s="136">
        <v>3</v>
      </c>
      <c r="AJ132" s="253">
        <v>3</v>
      </c>
      <c r="AL132" s="136">
        <v>12</v>
      </c>
      <c r="AM132" s="136">
        <v>3</v>
      </c>
      <c r="AN132" s="136">
        <v>3</v>
      </c>
      <c r="AO132" s="136">
        <v>3</v>
      </c>
      <c r="AP132" s="253">
        <v>3</v>
      </c>
    </row>
    <row r="133" spans="4:42">
      <c r="S133" s="264" t="s">
        <v>275</v>
      </c>
      <c r="T133" s="169">
        <f>T131/T132</f>
        <v>6.518518518518519</v>
      </c>
      <c r="U133" s="169">
        <f>U131/U132</f>
        <v>5.333333333333333</v>
      </c>
      <c r="V133" s="169">
        <f>V131/V132</f>
        <v>6.518518518518519</v>
      </c>
      <c r="W133" s="169">
        <f>W131/W132</f>
        <v>3.5555555555555554</v>
      </c>
      <c r="X133" s="169">
        <f>X131/X132</f>
        <v>2.3703703703703702</v>
      </c>
      <c r="Y133" s="136"/>
      <c r="Z133" s="169">
        <f>Z131/Z132</f>
        <v>6.518518518518519</v>
      </c>
      <c r="AA133" s="169">
        <f>AA131/AA132</f>
        <v>2.6666666666666665</v>
      </c>
      <c r="AB133" s="169">
        <f>AB131/AB132</f>
        <v>3.2592592592592595</v>
      </c>
      <c r="AC133" s="169">
        <f>AC131/AC132</f>
        <v>1.7777777777777777</v>
      </c>
      <c r="AD133" s="169">
        <f>AD131/AD132</f>
        <v>1.1851851851851851</v>
      </c>
      <c r="AE133" s="136"/>
      <c r="AF133" s="169">
        <f>AF131/AF132</f>
        <v>9.7777777777777768</v>
      </c>
      <c r="AG133" s="169">
        <f>AG131/AG132</f>
        <v>4</v>
      </c>
      <c r="AH133" s="169">
        <f>AH131/AH132</f>
        <v>4.8888888888888884</v>
      </c>
      <c r="AI133" s="169">
        <f>AI131/AI132</f>
        <v>2.6666666666666665</v>
      </c>
      <c r="AJ133" s="259">
        <f>AJ131/AJ132</f>
        <v>1.7777777777777777</v>
      </c>
      <c r="AL133" s="169">
        <f>AL131/AL132</f>
        <v>5.1712962962962967</v>
      </c>
      <c r="AM133" s="169">
        <f>AM131/AM132</f>
        <v>2.3703703703703702</v>
      </c>
      <c r="AN133" s="169">
        <f>AN131/AN132</f>
        <v>1.9074074074074074</v>
      </c>
      <c r="AO133" s="169">
        <f>AO131/AO132</f>
        <v>1.6296296296296298</v>
      </c>
      <c r="AP133" s="259">
        <f>AP131/AP132</f>
        <v>0.51851851851851849</v>
      </c>
    </row>
    <row r="134" spans="4:42">
      <c r="S134" s="264"/>
      <c r="T134" s="136"/>
      <c r="U134" s="136"/>
      <c r="V134" s="136"/>
      <c r="W134" s="136"/>
      <c r="X134" s="136"/>
      <c r="Y134" s="136"/>
      <c r="Z134" s="136"/>
      <c r="AA134" s="136"/>
      <c r="AB134" s="136"/>
      <c r="AC134" s="136"/>
      <c r="AD134" s="136"/>
      <c r="AE134" s="136"/>
      <c r="AF134" s="136"/>
      <c r="AG134" s="136"/>
      <c r="AH134" s="136"/>
      <c r="AI134" s="136"/>
      <c r="AJ134" s="253"/>
      <c r="AL134" s="136"/>
      <c r="AM134" s="136"/>
      <c r="AN134" s="136"/>
      <c r="AO134" s="136"/>
      <c r="AP134" s="253"/>
    </row>
    <row r="135" spans="4:42">
      <c r="D135" s="58"/>
      <c r="S135" s="264" t="s">
        <v>286</v>
      </c>
      <c r="T135" s="136"/>
      <c r="U135" s="136"/>
      <c r="V135" s="136"/>
      <c r="W135" s="136"/>
      <c r="X135" s="168">
        <f>SUM(T130:X130)</f>
        <v>4736</v>
      </c>
      <c r="Y135" s="136"/>
      <c r="Z135" s="136"/>
      <c r="AA135" s="136"/>
      <c r="AB135" s="136"/>
      <c r="AC135" s="136"/>
      <c r="AD135" s="136"/>
      <c r="AE135" s="168">
        <f>SUM(Z130:AD130)</f>
        <v>3776</v>
      </c>
      <c r="AF135" s="136"/>
      <c r="AG135" s="136"/>
      <c r="AH135" s="136"/>
      <c r="AI135" s="136"/>
      <c r="AJ135" s="257">
        <f>SUM(AF130:AJ130)</f>
        <v>5664</v>
      </c>
      <c r="AL135" s="136"/>
      <c r="AM135" s="136"/>
      <c r="AN135" s="136"/>
      <c r="AO135" s="136"/>
      <c r="AP135" s="257">
        <f>SUM(AL130:AP130)</f>
        <v>2928</v>
      </c>
    </row>
    <row r="136" spans="4:42">
      <c r="S136" s="264"/>
      <c r="T136" s="136"/>
      <c r="U136" s="136"/>
      <c r="V136" s="136"/>
      <c r="W136" s="136"/>
      <c r="X136" s="136"/>
      <c r="Y136" s="136"/>
      <c r="Z136" s="136"/>
      <c r="AA136" s="136"/>
      <c r="AB136" s="136"/>
      <c r="AC136" s="136"/>
      <c r="AD136" s="136"/>
      <c r="AE136" s="136"/>
      <c r="AF136" s="136"/>
      <c r="AG136" s="136"/>
      <c r="AH136" s="136"/>
      <c r="AI136" s="136"/>
      <c r="AJ136" s="253"/>
    </row>
    <row r="137" spans="4:42">
      <c r="S137" s="264"/>
      <c r="T137" s="136"/>
      <c r="U137" s="136"/>
      <c r="V137" s="136"/>
      <c r="W137" s="136"/>
      <c r="X137" s="136"/>
      <c r="Y137" s="136"/>
      <c r="Z137" s="168"/>
      <c r="AA137" s="136"/>
      <c r="AB137" s="136"/>
      <c r="AC137" s="136"/>
      <c r="AD137" s="136"/>
      <c r="AE137" s="136"/>
      <c r="AF137" s="136"/>
      <c r="AG137" s="136"/>
      <c r="AH137" s="136"/>
      <c r="AI137" s="136"/>
      <c r="AJ137" s="253"/>
    </row>
    <row r="138" spans="4:42">
      <c r="D138" s="58"/>
      <c r="J138"/>
      <c r="K138"/>
      <c r="L138"/>
      <c r="M138"/>
      <c r="S138" s="264"/>
      <c r="T138" s="167"/>
      <c r="U138" s="167"/>
      <c r="V138" s="167"/>
      <c r="W138" s="167"/>
      <c r="X138" s="167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53"/>
    </row>
    <row r="139" spans="4:42">
      <c r="S139" s="264"/>
      <c r="T139" s="136"/>
      <c r="U139" s="136"/>
      <c r="V139" s="136"/>
      <c r="W139" s="136"/>
      <c r="X139" s="136"/>
      <c r="Y139" s="136"/>
      <c r="Z139" s="136"/>
      <c r="AA139" s="136"/>
      <c r="AB139" s="136"/>
      <c r="AC139" s="136"/>
      <c r="AD139" s="136"/>
      <c r="AE139" s="136"/>
      <c r="AF139" s="136"/>
      <c r="AG139" s="136"/>
      <c r="AH139" s="136"/>
      <c r="AI139" s="136"/>
      <c r="AJ139" s="253"/>
    </row>
    <row r="140" spans="4:42">
      <c r="S140" s="264"/>
      <c r="T140" s="169"/>
      <c r="U140" s="169"/>
      <c r="V140" s="169"/>
      <c r="W140" s="169"/>
      <c r="X140" s="169"/>
      <c r="Y140" s="136" t="s">
        <v>490</v>
      </c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53"/>
    </row>
    <row r="141" spans="4:42">
      <c r="S141" s="264" t="s">
        <v>267</v>
      </c>
      <c r="T141" s="136" t="s">
        <v>253</v>
      </c>
      <c r="U141" s="136">
        <f>Z130</f>
        <v>2816</v>
      </c>
      <c r="V141" s="136"/>
      <c r="W141" s="136"/>
      <c r="X141" s="136"/>
      <c r="Y141" s="136">
        <f>U141</f>
        <v>2816</v>
      </c>
      <c r="Z141" s="136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53"/>
    </row>
    <row r="142" spans="4:42">
      <c r="S142" s="264" t="s">
        <v>290</v>
      </c>
      <c r="T142" s="136" t="s">
        <v>291</v>
      </c>
      <c r="U142" s="136">
        <f>SUM(AG130:AJ130)</f>
        <v>1440</v>
      </c>
      <c r="V142" s="136"/>
      <c r="W142" s="136"/>
      <c r="X142" s="136"/>
      <c r="Y142" s="136">
        <v>1600</v>
      </c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53"/>
    </row>
    <row r="143" spans="4:42">
      <c r="S143" s="264" t="s">
        <v>292</v>
      </c>
      <c r="T143" s="136"/>
      <c r="U143" s="136">
        <f>CEILING(((SUM(U141:U142))*0.33),40)</f>
        <v>1440</v>
      </c>
      <c r="V143" s="136"/>
      <c r="W143" s="136"/>
      <c r="X143" s="136"/>
      <c r="Y143" s="136">
        <v>1300</v>
      </c>
      <c r="Z143" s="168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53"/>
    </row>
    <row r="144" spans="4:42">
      <c r="S144" s="265" t="s">
        <v>293</v>
      </c>
      <c r="T144" s="167"/>
      <c r="U144" s="167">
        <f>20*30</f>
        <v>600</v>
      </c>
      <c r="V144" s="167"/>
      <c r="W144" s="167"/>
      <c r="X144" s="167"/>
      <c r="Y144" s="136">
        <v>600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53"/>
    </row>
    <row r="145" spans="7:36">
      <c r="S145" s="265" t="s">
        <v>294</v>
      </c>
      <c r="T145" s="167"/>
      <c r="U145" s="167">
        <v>160</v>
      </c>
      <c r="V145" s="167"/>
      <c r="W145" s="167"/>
      <c r="X145" s="167"/>
      <c r="Y145" s="136">
        <v>160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53"/>
    </row>
    <row r="146" spans="7:36">
      <c r="G146"/>
      <c r="H146" s="207"/>
      <c r="I146" s="207"/>
      <c r="J146"/>
      <c r="K146"/>
      <c r="L146"/>
      <c r="M146"/>
      <c r="S146" s="265"/>
      <c r="T146" s="167"/>
      <c r="U146" s="167"/>
      <c r="V146" s="167"/>
      <c r="W146" s="167"/>
      <c r="X146" s="167"/>
      <c r="Y146" s="136"/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53"/>
    </row>
    <row r="147" spans="7:36">
      <c r="G147"/>
      <c r="H147" s="207"/>
      <c r="I147" s="207"/>
      <c r="J147"/>
      <c r="K147"/>
      <c r="L147"/>
      <c r="M147"/>
      <c r="S147" s="264" t="s">
        <v>277</v>
      </c>
      <c r="T147" s="136"/>
      <c r="U147" s="136">
        <f>SUM(U141:U144)</f>
        <v>6296</v>
      </c>
      <c r="V147" s="136"/>
      <c r="W147" s="136"/>
      <c r="X147" s="136"/>
      <c r="Y147" s="136">
        <f>SUM(Y141:Y145)</f>
        <v>6476</v>
      </c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53"/>
    </row>
    <row r="148" spans="7:36">
      <c r="G148"/>
      <c r="H148" s="207"/>
      <c r="I148" s="207"/>
      <c r="J148"/>
      <c r="K148"/>
      <c r="L148"/>
      <c r="M148"/>
      <c r="S148" s="260"/>
      <c r="T148" s="261"/>
      <c r="U148" s="261"/>
      <c r="V148" s="261"/>
      <c r="W148" s="261"/>
      <c r="X148" s="261"/>
      <c r="Y148" s="262"/>
      <c r="Z148" s="255"/>
      <c r="AA148" s="255"/>
      <c r="AB148" s="255"/>
      <c r="AC148" s="255"/>
      <c r="AD148" s="255"/>
      <c r="AE148" s="255"/>
      <c r="AF148" s="255"/>
      <c r="AG148" s="255"/>
      <c r="AH148" s="255"/>
      <c r="AI148" s="255"/>
      <c r="AJ148" s="256"/>
    </row>
    <row r="149" spans="7:36">
      <c r="G149"/>
      <c r="H149" s="207"/>
      <c r="I149" s="207"/>
      <c r="J149"/>
      <c r="K149"/>
      <c r="L149"/>
      <c r="M149"/>
      <c r="S149" s="136"/>
      <c r="T149" s="136"/>
      <c r="U149" s="136"/>
      <c r="V149" s="136"/>
      <c r="W149" s="136"/>
      <c r="X149" s="136"/>
      <c r="Y149" s="136"/>
      <c r="Z149" s="136"/>
    </row>
    <row r="150" spans="7:36">
      <c r="G150"/>
      <c r="H150" s="207"/>
      <c r="I150" s="207"/>
      <c r="J150"/>
      <c r="K150"/>
      <c r="L150"/>
      <c r="M150"/>
      <c r="S150" s="136"/>
      <c r="T150" s="136"/>
      <c r="U150" s="136"/>
      <c r="V150" s="136"/>
      <c r="W150" s="136"/>
      <c r="X150" s="136"/>
      <c r="Y150" s="136"/>
      <c r="Z150" s="136"/>
    </row>
    <row r="151" spans="7:36">
      <c r="G151"/>
      <c r="H151" s="207"/>
      <c r="I151" s="207"/>
      <c r="J151"/>
      <c r="K151"/>
      <c r="L151"/>
      <c r="M151"/>
      <c r="S151" s="136"/>
      <c r="T151" s="136"/>
      <c r="U151" s="136"/>
      <c r="V151" s="136"/>
      <c r="W151" s="136"/>
      <c r="X151" s="136"/>
      <c r="Y151" s="136"/>
      <c r="Z151" s="168"/>
    </row>
    <row r="152" spans="7:36">
      <c r="G152"/>
      <c r="H152" s="207"/>
      <c r="I152" s="207"/>
      <c r="J152"/>
      <c r="K152"/>
      <c r="L152"/>
      <c r="M152"/>
      <c r="S152" s="136"/>
      <c r="T152" s="167"/>
      <c r="U152" s="167"/>
      <c r="V152" s="167"/>
      <c r="W152" s="167"/>
      <c r="X152" s="167"/>
      <c r="Y152" s="136"/>
      <c r="Z152" s="136"/>
    </row>
    <row r="153" spans="7:36">
      <c r="G153"/>
      <c r="H153" s="207"/>
      <c r="I153" s="207"/>
      <c r="J153"/>
      <c r="K153"/>
      <c r="L153"/>
      <c r="M153"/>
      <c r="S153" s="136"/>
      <c r="T153" s="136"/>
      <c r="U153" s="136"/>
      <c r="V153" s="136"/>
      <c r="W153" s="136"/>
      <c r="X153" s="136"/>
      <c r="Y153" s="136"/>
      <c r="Z153" s="136"/>
    </row>
    <row r="154" spans="7:36">
      <c r="G154"/>
      <c r="H154" s="207"/>
      <c r="I154" s="207"/>
      <c r="J154"/>
      <c r="K154"/>
      <c r="L154"/>
      <c r="M154"/>
      <c r="S154" s="136"/>
      <c r="T154" s="169"/>
      <c r="U154" s="169"/>
      <c r="V154" s="169"/>
      <c r="W154" s="169"/>
      <c r="X154" s="169"/>
      <c r="Y154" s="136"/>
      <c r="Z154" s="136"/>
    </row>
    <row r="155" spans="7:36">
      <c r="G155"/>
      <c r="H155" s="207"/>
      <c r="I155" s="207"/>
      <c r="J155"/>
      <c r="K155"/>
      <c r="L155"/>
      <c r="M155"/>
      <c r="S155" s="136"/>
      <c r="T155" s="136"/>
      <c r="U155" s="136"/>
      <c r="V155" s="136"/>
      <c r="W155" s="136"/>
      <c r="X155" s="136"/>
      <c r="Y155" s="136"/>
      <c r="Z155" s="136"/>
    </row>
  </sheetData>
  <mergeCells count="1">
    <mergeCell ref="K16:M16"/>
  </mergeCells>
  <pageMargins left="0.75" right="0.75" top="1" bottom="1" header="0.5" footer="0.5"/>
  <pageSetup orientation="portrait" horizontalDpi="4294967292" verticalDpi="4294967292"/>
  <ignoredErrors>
    <ignoredError sqref="J13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9" workbookViewId="0">
      <selection activeCell="B48" sqref="B39:B48"/>
    </sheetView>
  </sheetViews>
  <sheetFormatPr baseColWidth="10" defaultColWidth="8.83203125" defaultRowHeight="14" x14ac:dyDescent="0"/>
  <cols>
    <col min="1" max="1" width="72.5" customWidth="1"/>
    <col min="2" max="2" width="18.5" customWidth="1"/>
  </cols>
  <sheetData>
    <row r="1" spans="1:2" ht="15">
      <c r="A1" s="1" t="s">
        <v>25</v>
      </c>
      <c r="B1" s="1">
        <v>360</v>
      </c>
    </row>
    <row r="2" spans="1:2" ht="15">
      <c r="A2" s="3" t="s">
        <v>34</v>
      </c>
      <c r="B2" s="1"/>
    </row>
    <row r="3" spans="1:2" ht="15">
      <c r="A3" s="3" t="s">
        <v>35</v>
      </c>
      <c r="B3" s="1"/>
    </row>
    <row r="4" spans="1:2" ht="15">
      <c r="A4" s="3" t="s">
        <v>79</v>
      </c>
      <c r="B4" s="2">
        <v>200</v>
      </c>
    </row>
    <row r="5" spans="1:2" ht="15">
      <c r="A5" s="3" t="s">
        <v>36</v>
      </c>
      <c r="B5" s="1"/>
    </row>
    <row r="6" spans="1:2" ht="15">
      <c r="A6" s="3" t="s">
        <v>37</v>
      </c>
      <c r="B6" s="1"/>
    </row>
    <row r="7" spans="1:2" ht="15">
      <c r="A7" s="3" t="s">
        <v>38</v>
      </c>
      <c r="B7" s="1"/>
    </row>
    <row r="8" spans="1:2" ht="15">
      <c r="A8" s="3" t="s">
        <v>39</v>
      </c>
      <c r="B8" s="1"/>
    </row>
    <row r="9" spans="1:2" ht="15">
      <c r="A9" s="4" t="s">
        <v>40</v>
      </c>
      <c r="B9" s="1"/>
    </row>
    <row r="10" spans="1:2" ht="15">
      <c r="A10" s="4" t="s">
        <v>54</v>
      </c>
      <c r="B10" s="1"/>
    </row>
    <row r="11" spans="1:2" ht="15">
      <c r="A11" s="1" t="s">
        <v>26</v>
      </c>
      <c r="B11" s="1"/>
    </row>
    <row r="12" spans="1:2" ht="15">
      <c r="A12" s="3" t="s">
        <v>55</v>
      </c>
      <c r="B12" s="1">
        <v>300</v>
      </c>
    </row>
    <row r="13" spans="1:2" ht="15">
      <c r="A13" s="5" t="s">
        <v>41</v>
      </c>
      <c r="B13" s="1"/>
    </row>
    <row r="14" spans="1:2" ht="15">
      <c r="A14" s="4" t="s">
        <v>42</v>
      </c>
      <c r="B14" s="1"/>
    </row>
    <row r="15" spans="1:2" ht="15">
      <c r="A15" s="4" t="s">
        <v>43</v>
      </c>
      <c r="B15" s="1"/>
    </row>
    <row r="16" spans="1:2" ht="15">
      <c r="A16" s="4" t="s">
        <v>60</v>
      </c>
      <c r="B16" s="1"/>
    </row>
    <row r="17" spans="1:2" ht="15">
      <c r="A17" s="4" t="s">
        <v>61</v>
      </c>
      <c r="B17" s="1"/>
    </row>
    <row r="18" spans="1:2" ht="15">
      <c r="A18" s="3" t="s">
        <v>44</v>
      </c>
      <c r="B18" s="1">
        <v>600</v>
      </c>
    </row>
    <row r="19" spans="1:2" ht="15">
      <c r="A19" s="6" t="s">
        <v>78</v>
      </c>
      <c r="B19" s="2">
        <v>500</v>
      </c>
    </row>
    <row r="20" spans="1:2" ht="15">
      <c r="A20" s="4" t="s">
        <v>56</v>
      </c>
      <c r="B20" s="1"/>
    </row>
    <row r="21" spans="1:2" ht="15">
      <c r="A21" s="4" t="s">
        <v>32</v>
      </c>
      <c r="B21" s="1"/>
    </row>
    <row r="22" spans="1:2" ht="15">
      <c r="A22" s="4" t="s">
        <v>57</v>
      </c>
      <c r="B22" s="1"/>
    </row>
    <row r="23" spans="1:2" ht="15">
      <c r="A23" s="4" t="s">
        <v>33</v>
      </c>
      <c r="B23" s="1"/>
    </row>
    <row r="24" spans="1:2" ht="15">
      <c r="A24" s="7" t="s">
        <v>30</v>
      </c>
      <c r="B24" s="1"/>
    </row>
    <row r="25" spans="1:2" ht="15">
      <c r="A25" s="4" t="s">
        <v>58</v>
      </c>
      <c r="B25" s="2">
        <v>50</v>
      </c>
    </row>
    <row r="26" spans="1:2" ht="15">
      <c r="A26" s="8" t="s">
        <v>59</v>
      </c>
      <c r="B26" s="2">
        <v>50</v>
      </c>
    </row>
    <row r="27" spans="1:2" ht="15">
      <c r="A27" s="1" t="s">
        <v>31</v>
      </c>
      <c r="B27" s="1">
        <v>800</v>
      </c>
    </row>
    <row r="28" spans="1:2" ht="15">
      <c r="A28" s="2" t="s">
        <v>51</v>
      </c>
      <c r="B28" s="2">
        <v>500</v>
      </c>
    </row>
    <row r="29" spans="1:2" ht="15">
      <c r="A29" s="3" t="s">
        <v>52</v>
      </c>
      <c r="B29" s="1"/>
    </row>
    <row r="30" spans="1:2" ht="15">
      <c r="A30" s="4" t="s">
        <v>45</v>
      </c>
      <c r="B30" s="2">
        <v>50</v>
      </c>
    </row>
    <row r="31" spans="1:2" ht="15">
      <c r="A31" s="4" t="s">
        <v>53</v>
      </c>
      <c r="B31" s="2">
        <v>50</v>
      </c>
    </row>
    <row r="32" spans="1:2" ht="15">
      <c r="A32" s="4" t="s">
        <v>46</v>
      </c>
      <c r="B32" s="2">
        <v>100</v>
      </c>
    </row>
    <row r="33" spans="1:4" ht="15">
      <c r="A33" s="4" t="s">
        <v>47</v>
      </c>
      <c r="B33" s="2">
        <v>100</v>
      </c>
    </row>
    <row r="34" spans="1:4" ht="15">
      <c r="A34" s="9" t="s">
        <v>49</v>
      </c>
      <c r="B34" s="1">
        <v>500</v>
      </c>
    </row>
    <row r="35" spans="1:4" ht="15">
      <c r="A35" s="1" t="s">
        <v>48</v>
      </c>
      <c r="B35" s="1">
        <v>100</v>
      </c>
    </row>
    <row r="36" spans="1:4" ht="15">
      <c r="A36" s="1" t="s">
        <v>27</v>
      </c>
      <c r="B36" s="1">
        <v>100</v>
      </c>
    </row>
    <row r="37" spans="1:4" ht="15">
      <c r="A37" s="1" t="s">
        <v>28</v>
      </c>
      <c r="B37" s="1">
        <v>100</v>
      </c>
    </row>
    <row r="38" spans="1:4" ht="15">
      <c r="A38" s="1" t="s">
        <v>29</v>
      </c>
      <c r="B38" s="1">
        <v>100</v>
      </c>
    </row>
    <row r="39" spans="1:4" ht="15">
      <c r="A39" s="1" t="s">
        <v>50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81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P186"/>
  <sheetViews>
    <sheetView topLeftCell="F151" workbookViewId="0">
      <selection activeCell="S173" sqref="S172:S173"/>
    </sheetView>
  </sheetViews>
  <sheetFormatPr baseColWidth="10" defaultColWidth="8.83203125" defaultRowHeight="14" x14ac:dyDescent="0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104</v>
      </c>
      <c r="D1" s="28">
        <f>SUM(H18:H151)</f>
        <v>174</v>
      </c>
      <c r="E1" s="28"/>
      <c r="F1" s="61"/>
      <c r="G1" s="171"/>
      <c r="H1" s="29" t="s">
        <v>105</v>
      </c>
      <c r="L1" s="31" t="s">
        <v>251</v>
      </c>
      <c r="M1" s="31">
        <v>12</v>
      </c>
      <c r="N1" s="31"/>
      <c r="P1" s="172" t="s">
        <v>342</v>
      </c>
      <c r="Q1" s="173"/>
      <c r="R1" t="s">
        <v>387</v>
      </c>
    </row>
    <row r="2" spans="1:16370" s="31" customFormat="1" ht="20">
      <c r="C2" s="32"/>
      <c r="D2" s="33"/>
      <c r="E2" s="33"/>
      <c r="F2" s="62"/>
      <c r="G2" s="64"/>
      <c r="H2" s="34" t="s">
        <v>106</v>
      </c>
      <c r="I2" s="34" t="s">
        <v>107</v>
      </c>
      <c r="J2" s="35"/>
      <c r="K2" s="35"/>
      <c r="L2" t="s">
        <v>252</v>
      </c>
      <c r="M2">
        <v>36</v>
      </c>
      <c r="N2"/>
      <c r="P2" s="174" t="s">
        <v>343</v>
      </c>
      <c r="Q2" s="175" t="s">
        <v>344</v>
      </c>
      <c r="R2" s="31" t="s">
        <v>119</v>
      </c>
      <c r="S2" s="31" t="s">
        <v>344</v>
      </c>
    </row>
    <row r="3" spans="1:16370" ht="20">
      <c r="C3" s="32" t="s">
        <v>108</v>
      </c>
      <c r="D3" s="33">
        <f>D1*I3</f>
        <v>5568</v>
      </c>
      <c r="E3" s="33"/>
      <c r="F3" s="62" t="s">
        <v>109</v>
      </c>
      <c r="G3" s="64"/>
      <c r="H3" s="30">
        <v>16</v>
      </c>
      <c r="I3" s="30">
        <v>32</v>
      </c>
      <c r="L3" t="s">
        <v>256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110</v>
      </c>
      <c r="D4" s="33">
        <f>D1*(SUM(H3,I3)/2)</f>
        <v>4176</v>
      </c>
      <c r="E4" s="33"/>
      <c r="F4" s="62" t="s">
        <v>111</v>
      </c>
      <c r="L4" t="s">
        <v>253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112</v>
      </c>
      <c r="D5" s="37">
        <f>D1*H3</f>
        <v>2784</v>
      </c>
      <c r="E5" s="37"/>
      <c r="F5" s="63" t="s">
        <v>113</v>
      </c>
      <c r="L5" t="s">
        <v>254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1" thickTop="1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255</v>
      </c>
      <c r="M13">
        <v>3120</v>
      </c>
      <c r="N13">
        <f>M13/$M$3</f>
        <v>7.2222222222222223</v>
      </c>
      <c r="R13" s="163" t="s">
        <v>269</v>
      </c>
      <c r="S13" s="164" t="s">
        <v>270</v>
      </c>
      <c r="T13" s="151"/>
      <c r="U13" s="151"/>
      <c r="V13" s="151"/>
    </row>
    <row r="14" spans="1:16370" ht="20">
      <c r="C14" s="39"/>
      <c r="F14" s="64"/>
      <c r="R14" s="152" t="s">
        <v>266</v>
      </c>
    </row>
    <row r="15" spans="1:16370">
      <c r="I15" s="208" t="s">
        <v>120</v>
      </c>
      <c r="J15" s="209"/>
      <c r="K15" s="210"/>
    </row>
    <row r="16" spans="1:16370" ht="36" customHeight="1">
      <c r="A16" s="40" t="s">
        <v>114</v>
      </c>
      <c r="B16" s="40" t="s">
        <v>115</v>
      </c>
      <c r="C16" s="40" t="s">
        <v>116</v>
      </c>
      <c r="D16" s="40" t="s">
        <v>117</v>
      </c>
      <c r="E16" s="40"/>
      <c r="F16" s="41" t="s">
        <v>118</v>
      </c>
      <c r="G16" s="41"/>
      <c r="H16" s="42" t="s">
        <v>119</v>
      </c>
      <c r="I16" s="50" t="s">
        <v>106</v>
      </c>
      <c r="J16" s="50" t="s">
        <v>125</v>
      </c>
      <c r="K16" s="50" t="s">
        <v>126</v>
      </c>
      <c r="L16" s="43" t="s">
        <v>121</v>
      </c>
      <c r="M16" s="43" t="s">
        <v>122</v>
      </c>
      <c r="N16" s="43" t="s">
        <v>123</v>
      </c>
      <c r="O16" s="44" t="s">
        <v>124</v>
      </c>
      <c r="R16" s="165" t="s">
        <v>106</v>
      </c>
      <c r="S16" s="165" t="s">
        <v>125</v>
      </c>
      <c r="T16" s="165" t="s">
        <v>125</v>
      </c>
      <c r="U16" s="165" t="s">
        <v>125</v>
      </c>
      <c r="V16" s="166" t="s">
        <v>125</v>
      </c>
      <c r="W16" s="45"/>
      <c r="X16" s="165" t="s">
        <v>106</v>
      </c>
      <c r="Y16" s="165" t="s">
        <v>106</v>
      </c>
      <c r="Z16" s="165" t="s">
        <v>106</v>
      </c>
      <c r="AA16" s="165" t="s">
        <v>106</v>
      </c>
      <c r="AB16" s="165" t="s">
        <v>106</v>
      </c>
      <c r="AC16" s="45"/>
      <c r="AD16" t="s">
        <v>279</v>
      </c>
      <c r="AE16" t="s">
        <v>279</v>
      </c>
      <c r="AF16" t="s">
        <v>279</v>
      </c>
      <c r="AG16" t="s">
        <v>279</v>
      </c>
      <c r="AH16" t="s">
        <v>279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306</v>
      </c>
      <c r="F17" s="48"/>
      <c r="G17" s="48" t="s">
        <v>342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127</v>
      </c>
      <c r="D18" s="52" t="s">
        <v>128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127</v>
      </c>
      <c r="D19" s="52" t="s">
        <v>304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127</v>
      </c>
      <c r="D20" s="52" t="s">
        <v>305</v>
      </c>
      <c r="E20" s="52" t="s">
        <v>307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3</v>
      </c>
      <c r="D21" s="52" t="s">
        <v>308</v>
      </c>
      <c r="E21" s="52" t="s">
        <v>309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3</v>
      </c>
      <c r="D22" s="52" t="s">
        <v>310</v>
      </c>
      <c r="E22" s="52" t="s">
        <v>311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3</v>
      </c>
      <c r="D23" s="52" t="s">
        <v>312</v>
      </c>
      <c r="E23" s="52" t="s">
        <v>313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3</v>
      </c>
      <c r="D24" s="52" t="s">
        <v>314</v>
      </c>
      <c r="E24" s="52" t="s">
        <v>315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3</v>
      </c>
      <c r="D25" s="52" t="s">
        <v>316</v>
      </c>
      <c r="E25" s="52" t="s">
        <v>287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3</v>
      </c>
      <c r="D26" s="52" t="s">
        <v>317</v>
      </c>
      <c r="E26" s="52" t="s">
        <v>318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3</v>
      </c>
      <c r="D27" s="52" t="s">
        <v>319</v>
      </c>
      <c r="E27" s="52" t="s">
        <v>320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127</v>
      </c>
      <c r="D28" s="52" t="s">
        <v>321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381</v>
      </c>
      <c r="C29" t="s">
        <v>3</v>
      </c>
      <c r="D29" s="52" t="s">
        <v>361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127</v>
      </c>
      <c r="D30" s="52" t="s">
        <v>325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129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386</v>
      </c>
      <c r="C31" t="s">
        <v>329</v>
      </c>
      <c r="D31" s="52" t="s">
        <v>322</v>
      </c>
      <c r="E31" s="52" t="s">
        <v>326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329</v>
      </c>
      <c r="D32" s="52" t="s">
        <v>323</v>
      </c>
      <c r="E32" s="52" t="s">
        <v>327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329</v>
      </c>
      <c r="D33" s="52" t="s">
        <v>324</v>
      </c>
      <c r="E33" s="52" t="s">
        <v>328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381</v>
      </c>
      <c r="C34" t="s">
        <v>329</v>
      </c>
      <c r="D34" s="52" t="s">
        <v>361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127</v>
      </c>
      <c r="D38" s="52" t="s">
        <v>130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131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330</v>
      </c>
      <c r="E40" s="52" t="s">
        <v>334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331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332</v>
      </c>
      <c r="E42" s="52" t="s">
        <v>333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127</v>
      </c>
      <c r="D46" s="52" t="s">
        <v>132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384</v>
      </c>
      <c r="C47" t="s">
        <v>355</v>
      </c>
      <c r="D47" s="52" t="s">
        <v>335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384</v>
      </c>
      <c r="C48" t="s">
        <v>355</v>
      </c>
      <c r="D48" s="52" t="s">
        <v>341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384</v>
      </c>
      <c r="C49" t="s">
        <v>355</v>
      </c>
      <c r="D49" s="52" t="s">
        <v>336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384</v>
      </c>
      <c r="C50" t="s">
        <v>355</v>
      </c>
      <c r="D50" s="52" t="s">
        <v>337</v>
      </c>
      <c r="E50" s="52" t="s">
        <v>338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384</v>
      </c>
      <c r="C51" t="s">
        <v>355</v>
      </c>
      <c r="D51" s="52" t="s">
        <v>339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384</v>
      </c>
      <c r="C52" t="s">
        <v>355</v>
      </c>
      <c r="D52" s="52" t="s">
        <v>340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361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127</v>
      </c>
      <c r="D56" s="52" t="s">
        <v>133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134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127</v>
      </c>
      <c r="D57" s="52" t="s">
        <v>135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127</v>
      </c>
      <c r="D58" s="52" t="s">
        <v>136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137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127</v>
      </c>
      <c r="D59" s="52" t="s">
        <v>138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139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127</v>
      </c>
      <c r="D60" s="52" t="s">
        <v>140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141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345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346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347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348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127</v>
      </c>
    </row>
    <row r="68" spans="1:34" s="57" customFormat="1">
      <c r="A68"/>
      <c r="B68"/>
      <c r="C68" t="s">
        <v>349</v>
      </c>
      <c r="D68" s="52" t="s">
        <v>142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143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349</v>
      </c>
      <c r="D69" s="52" t="s">
        <v>350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349</v>
      </c>
      <c r="D70" s="52" t="s">
        <v>351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349</v>
      </c>
      <c r="D71" s="52" t="s">
        <v>352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349</v>
      </c>
      <c r="D72" s="52" t="s">
        <v>353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127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349</v>
      </c>
      <c r="D78" s="52" t="s">
        <v>144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349</v>
      </c>
      <c r="D79" s="52" t="s">
        <v>350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264</v>
      </c>
      <c r="B83">
        <v>12</v>
      </c>
      <c r="C83" t="s">
        <v>127</v>
      </c>
      <c r="D83" s="52" t="s">
        <v>145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383</v>
      </c>
      <c r="B84">
        <v>13</v>
      </c>
      <c r="C84" t="s">
        <v>127</v>
      </c>
      <c r="D84" s="52" t="s">
        <v>146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127</v>
      </c>
      <c r="D85" s="180" t="s">
        <v>354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147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355</v>
      </c>
      <c r="D86" s="52" t="s">
        <v>148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149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127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381</v>
      </c>
      <c r="B88"/>
      <c r="C88" t="s">
        <v>356</v>
      </c>
      <c r="D88" s="52" t="s">
        <v>299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382</v>
      </c>
      <c r="B89"/>
      <c r="C89" t="s">
        <v>356</v>
      </c>
      <c r="D89" s="52" t="s">
        <v>359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263</v>
      </c>
      <c r="B90"/>
      <c r="C90" t="s">
        <v>356</v>
      </c>
      <c r="D90" s="52" t="s">
        <v>357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263</v>
      </c>
      <c r="B91"/>
      <c r="C91" t="s">
        <v>356</v>
      </c>
      <c r="D91" s="52" t="s">
        <v>358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150</v>
      </c>
      <c r="D94" s="58" t="s">
        <v>151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152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384</v>
      </c>
      <c r="B95"/>
      <c r="C95" t="s">
        <v>360</v>
      </c>
      <c r="D95" s="58" t="s">
        <v>361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384</v>
      </c>
      <c r="B96"/>
      <c r="C96" t="s">
        <v>360</v>
      </c>
      <c r="D96" s="58" t="s">
        <v>362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153</v>
      </c>
      <c r="D99" s="58" t="s">
        <v>271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154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265</v>
      </c>
      <c r="B100"/>
      <c r="C100" t="s">
        <v>363</v>
      </c>
      <c r="D100" s="58" t="s">
        <v>364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265</v>
      </c>
      <c r="B101"/>
      <c r="C101" t="s">
        <v>363</v>
      </c>
      <c r="D101" s="58" t="s">
        <v>365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265</v>
      </c>
      <c r="B102"/>
      <c r="C102" t="s">
        <v>363</v>
      </c>
      <c r="D102" s="58" t="s">
        <v>366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264</v>
      </c>
      <c r="B105">
        <v>19</v>
      </c>
      <c r="C105" t="s">
        <v>153</v>
      </c>
      <c r="D105" s="58" t="s">
        <v>155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264</v>
      </c>
      <c r="B106">
        <v>20</v>
      </c>
      <c r="C106" t="s">
        <v>153</v>
      </c>
      <c r="D106" s="58" t="s">
        <v>156</v>
      </c>
      <c r="E106" s="58" t="s">
        <v>367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153</v>
      </c>
      <c r="D107" s="58" t="s">
        <v>188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368</v>
      </c>
      <c r="D108" s="58" t="s">
        <v>369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368</v>
      </c>
      <c r="D109" s="58" t="s">
        <v>370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153</v>
      </c>
      <c r="D111" s="58" t="s">
        <v>189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385</v>
      </c>
      <c r="B112"/>
      <c r="C112" t="s">
        <v>8</v>
      </c>
      <c r="D112" s="58" t="s">
        <v>371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385</v>
      </c>
      <c r="B113"/>
      <c r="C113" t="s">
        <v>8</v>
      </c>
      <c r="D113" s="58" t="s">
        <v>372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384</v>
      </c>
      <c r="B117">
        <v>23</v>
      </c>
      <c r="C117" t="s">
        <v>185</v>
      </c>
      <c r="D117" s="52" t="s">
        <v>186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157</v>
      </c>
      <c r="D118" s="52" t="s">
        <v>158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278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157</v>
      </c>
      <c r="D119" s="52" t="s">
        <v>159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278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157</v>
      </c>
      <c r="D120" s="52" t="s">
        <v>160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278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157</v>
      </c>
      <c r="D121" s="52" t="s">
        <v>190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278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157</v>
      </c>
      <c r="D122" s="52" t="s">
        <v>161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278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384</v>
      </c>
      <c r="B123">
        <v>29</v>
      </c>
      <c r="C123" t="s">
        <v>162</v>
      </c>
      <c r="D123" s="52" t="s">
        <v>163</v>
      </c>
      <c r="E123" s="181" t="s">
        <v>373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164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162</v>
      </c>
      <c r="D124" s="52" t="s">
        <v>165</v>
      </c>
      <c r="E124" s="181" t="s">
        <v>374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166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264</v>
      </c>
      <c r="B125">
        <v>31</v>
      </c>
      <c r="C125" t="s">
        <v>162</v>
      </c>
      <c r="D125" s="52" t="s">
        <v>167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168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264</v>
      </c>
      <c r="B126">
        <v>32</v>
      </c>
      <c r="C126" t="s">
        <v>162</v>
      </c>
      <c r="D126" s="52" t="s">
        <v>169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264</v>
      </c>
      <c r="B127">
        <v>33</v>
      </c>
      <c r="C127" s="55" t="s">
        <v>162</v>
      </c>
      <c r="D127" s="59" t="s">
        <v>170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264</v>
      </c>
      <c r="B128">
        <v>34</v>
      </c>
      <c r="C128" t="s">
        <v>162</v>
      </c>
      <c r="D128" s="52" t="s">
        <v>171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264</v>
      </c>
      <c r="B129">
        <v>35</v>
      </c>
      <c r="C129" t="s">
        <v>162</v>
      </c>
      <c r="D129" s="52" t="s">
        <v>246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264</v>
      </c>
      <c r="B130">
        <v>36</v>
      </c>
      <c r="C130" t="s">
        <v>162</v>
      </c>
      <c r="D130" s="52" t="s">
        <v>247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264</v>
      </c>
      <c r="B131">
        <v>37</v>
      </c>
      <c r="C131" t="s">
        <v>162</v>
      </c>
      <c r="D131" s="52" t="s">
        <v>248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264</v>
      </c>
      <c r="B132">
        <v>38</v>
      </c>
      <c r="C132" t="s">
        <v>162</v>
      </c>
      <c r="D132" s="52" t="s">
        <v>249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264</v>
      </c>
      <c r="B133">
        <v>39</v>
      </c>
      <c r="C133" t="s">
        <v>162</v>
      </c>
      <c r="D133" s="52" t="s">
        <v>250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162</v>
      </c>
      <c r="D134" s="52" t="s">
        <v>241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162</v>
      </c>
      <c r="D135" s="52" t="s">
        <v>242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162</v>
      </c>
      <c r="D136" s="52" t="s">
        <v>243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162</v>
      </c>
      <c r="D137" s="52" t="s">
        <v>244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162</v>
      </c>
      <c r="D138" s="52" t="s">
        <v>245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172</v>
      </c>
      <c r="D139" s="52" t="s">
        <v>173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172</v>
      </c>
      <c r="D140" s="52" t="s">
        <v>174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264</v>
      </c>
      <c r="C141" t="s">
        <v>375</v>
      </c>
      <c r="D141" s="52" t="s">
        <v>376</v>
      </c>
      <c r="E141" s="52"/>
      <c r="G141" s="65">
        <v>3</v>
      </c>
      <c r="I141" s="54"/>
      <c r="J141" s="54"/>
      <c r="L141" s="54"/>
    </row>
    <row r="142" spans="1:34">
      <c r="A142" t="s">
        <v>384</v>
      </c>
      <c r="C142" t="s">
        <v>375</v>
      </c>
      <c r="D142" s="52" t="s">
        <v>377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175</v>
      </c>
      <c r="D146" s="52" t="s">
        <v>176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3</v>
      </c>
      <c r="D147" s="52" t="s">
        <v>178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179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177</v>
      </c>
      <c r="D148" s="52" t="s">
        <v>180</v>
      </c>
      <c r="E148" s="52" t="s">
        <v>378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177</v>
      </c>
      <c r="D149" s="52" t="s">
        <v>181</v>
      </c>
      <c r="E149" s="52" t="s">
        <v>378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177</v>
      </c>
      <c r="D150" s="52" t="s">
        <v>182</v>
      </c>
      <c r="E150" s="52" t="s">
        <v>378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183</v>
      </c>
      <c r="D151" s="52" t="s">
        <v>184</v>
      </c>
      <c r="E151" s="52" t="s">
        <v>379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280</v>
      </c>
      <c r="D152" s="52" t="s">
        <v>281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280</v>
      </c>
      <c r="D153" s="52" t="s">
        <v>282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280</v>
      </c>
      <c r="D154" s="52" t="s">
        <v>283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280</v>
      </c>
      <c r="D155" s="52" t="s">
        <v>284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280</v>
      </c>
      <c r="D156" s="52" t="s">
        <v>285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303</v>
      </c>
      <c r="D157" s="52" t="s">
        <v>301</v>
      </c>
      <c r="E157" s="52" t="s">
        <v>380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303</v>
      </c>
      <c r="D158" s="52" t="s">
        <v>12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303</v>
      </c>
      <c r="D159" s="52" t="s">
        <v>302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106</v>
      </c>
      <c r="S160" s="165" t="s">
        <v>125</v>
      </c>
      <c r="T160" s="165" t="s">
        <v>125</v>
      </c>
      <c r="U160" s="165" t="s">
        <v>125</v>
      </c>
      <c r="V160" s="166" t="s">
        <v>125</v>
      </c>
      <c r="W160" s="45"/>
      <c r="X160" s="165" t="s">
        <v>106</v>
      </c>
      <c r="Y160" s="165" t="s">
        <v>106</v>
      </c>
      <c r="Z160" s="165" t="s">
        <v>106</v>
      </c>
      <c r="AA160" s="165" t="s">
        <v>106</v>
      </c>
      <c r="AB160" s="165" t="s">
        <v>106</v>
      </c>
      <c r="AC160" s="45"/>
      <c r="AD160" t="s">
        <v>279</v>
      </c>
      <c r="AE160" t="s">
        <v>279</v>
      </c>
      <c r="AF160" t="s">
        <v>279</v>
      </c>
      <c r="AG160" t="s">
        <v>279</v>
      </c>
      <c r="AH160" t="s">
        <v>279</v>
      </c>
    </row>
    <row r="161" spans="3:34">
      <c r="F161" s="65" t="s">
        <v>187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256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272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273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275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286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267</v>
      </c>
      <c r="R172" s="136" t="s">
        <v>253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290</v>
      </c>
      <c r="R173" s="136" t="s">
        <v>291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292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293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294</v>
      </c>
      <c r="R176" s="167"/>
      <c r="S176" s="167">
        <v>160</v>
      </c>
      <c r="T176" s="167" t="s">
        <v>295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277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7" workbookViewId="0">
      <selection activeCell="D37" sqref="D37"/>
    </sheetView>
  </sheetViews>
  <sheetFormatPr baseColWidth="10" defaultColWidth="8.83203125" defaultRowHeight="14" x14ac:dyDescent="0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393</v>
      </c>
      <c r="B1" s="182" t="s">
        <v>394</v>
      </c>
      <c r="C1" s="182" t="s">
        <v>62</v>
      </c>
      <c r="D1" s="182" t="s">
        <v>76</v>
      </c>
      <c r="E1" s="182" t="s">
        <v>63</v>
      </c>
      <c r="F1" s="182" t="s">
        <v>77</v>
      </c>
      <c r="G1" s="11" t="s">
        <v>71</v>
      </c>
      <c r="H1" s="11" t="s">
        <v>65</v>
      </c>
    </row>
    <row r="2" spans="1:8">
      <c r="A2" s="183">
        <v>3.3</v>
      </c>
      <c r="B2" s="184" t="s">
        <v>10</v>
      </c>
      <c r="C2" s="185"/>
      <c r="D2" s="185"/>
      <c r="E2" s="185"/>
      <c r="F2" s="185"/>
      <c r="G2" s="185"/>
      <c r="H2" s="185"/>
    </row>
    <row r="3" spans="1:8">
      <c r="A3" s="186" t="s">
        <v>395</v>
      </c>
      <c r="B3" s="187" t="s">
        <v>29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396</v>
      </c>
      <c r="C4" s="185"/>
      <c r="D4" s="185" t="s">
        <v>64</v>
      </c>
      <c r="E4" s="185" t="s">
        <v>64</v>
      </c>
      <c r="F4" s="185"/>
      <c r="G4" s="185"/>
      <c r="H4" s="185"/>
    </row>
    <row r="5" spans="1:8">
      <c r="A5" s="186" t="s">
        <v>397</v>
      </c>
      <c r="B5" s="189" t="s">
        <v>398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399</v>
      </c>
      <c r="C6" s="190"/>
      <c r="D6" s="190" t="s">
        <v>64</v>
      </c>
      <c r="E6" s="190" t="s">
        <v>64</v>
      </c>
      <c r="F6" s="190"/>
      <c r="G6" s="190"/>
      <c r="H6" s="190"/>
    </row>
    <row r="7" spans="1:8">
      <c r="A7" s="186" t="s">
        <v>400</v>
      </c>
      <c r="B7" s="187" t="s">
        <v>401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402</v>
      </c>
      <c r="C8" s="192"/>
      <c r="D8" s="192" t="s">
        <v>64</v>
      </c>
      <c r="E8" s="192" t="s">
        <v>64</v>
      </c>
      <c r="F8" s="192"/>
      <c r="G8" s="192"/>
      <c r="H8" s="192" t="s">
        <v>64</v>
      </c>
    </row>
    <row r="9" spans="1:8">
      <c r="A9" s="186"/>
      <c r="B9" s="188" t="s">
        <v>403</v>
      </c>
      <c r="C9" s="193"/>
      <c r="D9" s="193" t="s">
        <v>64</v>
      </c>
      <c r="E9" s="193" t="s">
        <v>64</v>
      </c>
      <c r="F9" s="193"/>
      <c r="G9" s="193"/>
      <c r="H9" s="193"/>
    </row>
    <row r="10" spans="1:8">
      <c r="A10" s="186" t="s">
        <v>404</v>
      </c>
      <c r="B10" s="194" t="s">
        <v>405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406</v>
      </c>
      <c r="C11" s="10"/>
      <c r="D11" s="10" t="s">
        <v>64</v>
      </c>
      <c r="E11" s="10" t="s">
        <v>64</v>
      </c>
      <c r="F11" s="10"/>
      <c r="G11" s="10" t="s">
        <v>64</v>
      </c>
      <c r="H11" s="10" t="s">
        <v>64</v>
      </c>
    </row>
    <row r="12" spans="1:8">
      <c r="A12" s="186"/>
      <c r="B12" s="195" t="s">
        <v>407</v>
      </c>
      <c r="C12" s="10"/>
      <c r="D12" s="10" t="s">
        <v>64</v>
      </c>
      <c r="E12" s="10"/>
      <c r="F12" s="10"/>
      <c r="G12" s="10"/>
      <c r="H12" s="10"/>
    </row>
    <row r="13" spans="1:8">
      <c r="A13" s="186" t="s">
        <v>408</v>
      </c>
      <c r="B13" s="187" t="s">
        <v>409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410</v>
      </c>
      <c r="C14" s="193"/>
      <c r="D14" s="193" t="s">
        <v>64</v>
      </c>
      <c r="E14" s="193" t="s">
        <v>64</v>
      </c>
      <c r="F14" s="193"/>
      <c r="G14" s="193"/>
      <c r="H14" s="193"/>
    </row>
    <row r="15" spans="1:8">
      <c r="A15" s="183">
        <v>3.4</v>
      </c>
      <c r="B15" s="196" t="s">
        <v>411</v>
      </c>
      <c r="C15" s="197"/>
      <c r="D15" s="197"/>
      <c r="E15" s="197"/>
      <c r="F15" s="197"/>
      <c r="G15" s="197"/>
      <c r="H15" s="197"/>
    </row>
    <row r="16" spans="1:8">
      <c r="A16" s="186" t="s">
        <v>412</v>
      </c>
      <c r="B16" s="194" t="s">
        <v>413</v>
      </c>
      <c r="C16" s="10"/>
      <c r="D16" s="10" t="s">
        <v>64</v>
      </c>
      <c r="E16" s="10"/>
      <c r="F16" s="10"/>
      <c r="G16" s="10"/>
      <c r="H16" s="10"/>
    </row>
    <row r="17" spans="1:8">
      <c r="A17" s="186" t="s">
        <v>414</v>
      </c>
      <c r="B17" s="187" t="s">
        <v>66</v>
      </c>
      <c r="C17" s="193"/>
      <c r="D17" s="193" t="s">
        <v>64</v>
      </c>
      <c r="E17" s="193" t="s">
        <v>64</v>
      </c>
      <c r="F17" s="193"/>
      <c r="G17" s="193"/>
      <c r="H17" s="193" t="s">
        <v>64</v>
      </c>
    </row>
    <row r="18" spans="1:8">
      <c r="A18" s="186" t="s">
        <v>415</v>
      </c>
      <c r="B18" s="194" t="s">
        <v>67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416</v>
      </c>
      <c r="C19" s="10"/>
      <c r="D19" s="10" t="s">
        <v>64</v>
      </c>
      <c r="E19" s="10" t="s">
        <v>64</v>
      </c>
      <c r="F19" s="10"/>
      <c r="G19" s="10"/>
      <c r="H19" s="10"/>
    </row>
    <row r="20" spans="1:8">
      <c r="A20" s="186" t="s">
        <v>417</v>
      </c>
      <c r="B20" s="187" t="s">
        <v>68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418</v>
      </c>
      <c r="C21" s="193"/>
      <c r="D21" s="193" t="s">
        <v>64</v>
      </c>
      <c r="E21" s="193" t="s">
        <v>64</v>
      </c>
      <c r="F21" s="193"/>
      <c r="G21" s="193" t="s">
        <v>64</v>
      </c>
      <c r="H21" s="193" t="s">
        <v>64</v>
      </c>
    </row>
    <row r="22" spans="1:8" ht="28">
      <c r="A22" s="186"/>
      <c r="B22" s="188" t="s">
        <v>419</v>
      </c>
      <c r="C22" s="193"/>
      <c r="D22" s="193" t="s">
        <v>64</v>
      </c>
      <c r="E22" s="193" t="s">
        <v>64</v>
      </c>
      <c r="F22" s="193"/>
      <c r="G22" s="193"/>
      <c r="H22" s="193"/>
    </row>
    <row r="23" spans="1:8">
      <c r="A23" s="186"/>
      <c r="B23" s="194" t="s">
        <v>302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420</v>
      </c>
      <c r="C24" s="10"/>
      <c r="D24" s="10" t="s">
        <v>64</v>
      </c>
      <c r="E24" s="10" t="s">
        <v>64</v>
      </c>
      <c r="F24" s="10"/>
      <c r="G24" s="10"/>
      <c r="H24" s="10"/>
    </row>
    <row r="25" spans="1:8">
      <c r="A25" s="183">
        <v>3.5</v>
      </c>
      <c r="B25" s="198" t="s">
        <v>421</v>
      </c>
      <c r="C25" s="193"/>
      <c r="D25" s="193"/>
      <c r="E25" s="193"/>
      <c r="F25" s="193"/>
      <c r="G25" s="193"/>
      <c r="H25" s="193"/>
    </row>
    <row r="26" spans="1:8">
      <c r="A26" s="199" t="s">
        <v>422</v>
      </c>
      <c r="B26" s="187" t="s">
        <v>423</v>
      </c>
      <c r="C26" s="193"/>
      <c r="D26" s="193" t="s">
        <v>64</v>
      </c>
      <c r="E26" s="193"/>
      <c r="F26" s="193"/>
      <c r="G26" s="193"/>
      <c r="H26" s="193"/>
    </row>
    <row r="27" spans="1:8">
      <c r="A27" s="186" t="s">
        <v>424</v>
      </c>
      <c r="B27" s="187" t="s">
        <v>69</v>
      </c>
      <c r="C27" s="193"/>
      <c r="D27" s="193" t="s">
        <v>64</v>
      </c>
      <c r="E27" s="193"/>
      <c r="F27" s="193"/>
      <c r="G27" s="193"/>
      <c r="H27" s="193"/>
    </row>
    <row r="28" spans="1:8">
      <c r="A28" s="183">
        <v>3.6</v>
      </c>
      <c r="B28" s="200" t="s">
        <v>425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426</v>
      </c>
      <c r="C29" s="193"/>
      <c r="D29" s="193"/>
      <c r="E29" s="193"/>
      <c r="F29" s="193"/>
      <c r="G29" s="193"/>
      <c r="H29" s="193"/>
    </row>
    <row r="30" spans="1:8" ht="42">
      <c r="A30" s="186" t="s">
        <v>427</v>
      </c>
      <c r="B30" s="188" t="s">
        <v>428</v>
      </c>
      <c r="C30" s="193"/>
      <c r="D30" s="193" t="s">
        <v>64</v>
      </c>
      <c r="E30" s="193" t="s">
        <v>64</v>
      </c>
      <c r="F30" s="193"/>
      <c r="G30" s="193"/>
      <c r="H30" s="193"/>
    </row>
    <row r="31" spans="1:8">
      <c r="A31" s="186" t="s">
        <v>429</v>
      </c>
      <c r="B31" s="188" t="s">
        <v>430</v>
      </c>
      <c r="C31" s="193"/>
      <c r="D31" s="193" t="s">
        <v>64</v>
      </c>
      <c r="E31" s="193" t="s">
        <v>64</v>
      </c>
      <c r="F31" s="193"/>
      <c r="G31" s="193"/>
      <c r="H31" s="193"/>
    </row>
    <row r="32" spans="1:8">
      <c r="A32" s="183">
        <v>3.8</v>
      </c>
      <c r="B32" s="200" t="s">
        <v>431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432</v>
      </c>
      <c r="C33" s="193"/>
      <c r="D33" s="193"/>
      <c r="E33" s="193"/>
      <c r="F33" s="193"/>
      <c r="G33" s="193"/>
      <c r="H33" s="193"/>
    </row>
    <row r="34" spans="1:8">
      <c r="A34" s="186" t="s">
        <v>433</v>
      </c>
      <c r="B34" s="187" t="s">
        <v>70</v>
      </c>
      <c r="C34" s="193"/>
      <c r="D34" s="193" t="s">
        <v>64</v>
      </c>
      <c r="E34" s="193" t="s">
        <v>64</v>
      </c>
      <c r="F34" s="193"/>
      <c r="G34" s="193" t="s">
        <v>64</v>
      </c>
      <c r="H34" s="193"/>
    </row>
    <row r="35" spans="1:8">
      <c r="A35" s="186"/>
      <c r="B35" s="187" t="s">
        <v>434</v>
      </c>
      <c r="C35" s="193"/>
      <c r="D35" s="193" t="s">
        <v>64</v>
      </c>
      <c r="E35" s="193" t="s">
        <v>64</v>
      </c>
      <c r="F35" s="193"/>
      <c r="G35" s="193"/>
      <c r="H35" s="193"/>
    </row>
    <row r="36" spans="1:8">
      <c r="A36" s="186"/>
      <c r="B36" s="201" t="s">
        <v>72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73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74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75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435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6" sqref="A26"/>
    </sheetView>
  </sheetViews>
  <sheetFormatPr baseColWidth="10" defaultRowHeight="14" x14ac:dyDescent="0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s="25">
        <v>41164</v>
      </c>
      <c r="B11">
        <v>2</v>
      </c>
    </row>
    <row r="12" spans="1:2">
      <c r="A12" t="s">
        <v>12</v>
      </c>
    </row>
    <row r="13" spans="1:2">
      <c r="A13" t="s">
        <v>13</v>
      </c>
    </row>
    <row r="14" spans="1:2">
      <c r="A14" t="s">
        <v>71</v>
      </c>
    </row>
    <row r="15" spans="1:2">
      <c r="A15" t="s">
        <v>14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16</v>
      </c>
      <c r="B18" t="s">
        <v>23</v>
      </c>
      <c r="K18" s="67"/>
    </row>
    <row r="19" spans="1:11">
      <c r="A19" t="s">
        <v>17</v>
      </c>
      <c r="B19" t="s">
        <v>22</v>
      </c>
      <c r="K19" s="67"/>
    </row>
    <row r="20" spans="1:11">
      <c r="A20" s="25">
        <v>41192</v>
      </c>
      <c r="B20">
        <v>4</v>
      </c>
    </row>
    <row r="21" spans="1:11">
      <c r="A21" t="s">
        <v>18</v>
      </c>
    </row>
    <row r="22" spans="1:11">
      <c r="A22" t="s">
        <v>19</v>
      </c>
    </row>
    <row r="23" spans="1:11">
      <c r="A23" t="s">
        <v>20</v>
      </c>
      <c r="B23" t="s">
        <v>23</v>
      </c>
    </row>
    <row r="24" spans="1:11">
      <c r="A24" t="s">
        <v>16</v>
      </c>
      <c r="B24" t="s">
        <v>23</v>
      </c>
    </row>
    <row r="25" spans="1:11">
      <c r="A25" s="25">
        <v>41206</v>
      </c>
      <c r="B25">
        <v>5</v>
      </c>
    </row>
    <row r="26" spans="1:11">
      <c r="A26" t="s">
        <v>21</v>
      </c>
      <c r="B26" t="s">
        <v>24</v>
      </c>
    </row>
    <row r="27" spans="1:11">
      <c r="A27" t="s">
        <v>15</v>
      </c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82</v>
      </c>
      <c r="B1" s="14" t="s">
        <v>83</v>
      </c>
      <c r="C1" s="14" t="s">
        <v>84</v>
      </c>
      <c r="D1" s="14" t="s">
        <v>85</v>
      </c>
      <c r="E1" s="14" t="s">
        <v>80</v>
      </c>
      <c r="F1" s="15" t="s">
        <v>86</v>
      </c>
    </row>
    <row r="2" spans="1:10">
      <c r="A2" s="16" t="s">
        <v>87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88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89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90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91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0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1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2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277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298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 x14ac:dyDescent="0"/>
  <cols>
    <col min="2" max="2" width="66.83203125" customWidth="1"/>
  </cols>
  <sheetData>
    <row r="1" spans="1:3">
      <c r="A1" t="s">
        <v>96</v>
      </c>
      <c r="B1" t="s">
        <v>98</v>
      </c>
      <c r="C1" t="s">
        <v>97</v>
      </c>
    </row>
    <row r="2" spans="1:3">
      <c r="A2">
        <v>1</v>
      </c>
      <c r="B2" s="26" t="s">
        <v>93</v>
      </c>
      <c r="C2" t="s">
        <v>101</v>
      </c>
    </row>
    <row r="3" spans="1:3">
      <c r="A3">
        <v>2</v>
      </c>
      <c r="B3" s="26" t="s">
        <v>94</v>
      </c>
      <c r="C3" t="s">
        <v>101</v>
      </c>
    </row>
    <row r="4" spans="1:3">
      <c r="A4">
        <v>3</v>
      </c>
      <c r="B4" s="26" t="s">
        <v>95</v>
      </c>
      <c r="C4" t="s">
        <v>102</v>
      </c>
    </row>
    <row r="5" spans="1:3">
      <c r="A5">
        <v>4</v>
      </c>
      <c r="B5" s="26" t="s">
        <v>92</v>
      </c>
    </row>
    <row r="6" spans="1:3">
      <c r="A6">
        <v>5</v>
      </c>
      <c r="B6" t="s">
        <v>99</v>
      </c>
      <c r="C6" t="s">
        <v>103</v>
      </c>
    </row>
    <row r="7" spans="1:3">
      <c r="A7">
        <v>6</v>
      </c>
      <c r="B7" t="s">
        <v>100</v>
      </c>
      <c r="C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 x14ac:dyDescent="0"/>
  <cols>
    <col min="2" max="2" width="31.1640625" customWidth="1"/>
  </cols>
  <sheetData>
    <row r="1" spans="1:2">
      <c r="A1" t="s">
        <v>96</v>
      </c>
      <c r="B1" t="s">
        <v>191</v>
      </c>
    </row>
    <row r="2" spans="1:2" ht="28">
      <c r="A2">
        <v>1</v>
      </c>
      <c r="B2" s="56" t="s">
        <v>192</v>
      </c>
    </row>
    <row r="3" spans="1:2" ht="28">
      <c r="A3">
        <v>2</v>
      </c>
      <c r="B3" s="56" t="s">
        <v>193</v>
      </c>
    </row>
    <row r="4" spans="1:2" ht="98">
      <c r="A4">
        <v>3</v>
      </c>
      <c r="B4" s="56" t="s">
        <v>276</v>
      </c>
    </row>
    <row r="5" spans="1:2">
      <c r="A5">
        <v>4</v>
      </c>
      <c r="B5" s="160" t="s">
        <v>257</v>
      </c>
    </row>
    <row r="6" spans="1:2">
      <c r="A6">
        <v>5</v>
      </c>
      <c r="B6" s="56" t="s">
        <v>258</v>
      </c>
    </row>
    <row r="7" spans="1:2">
      <c r="A7">
        <v>6</v>
      </c>
      <c r="B7" s="56" t="s">
        <v>259</v>
      </c>
    </row>
    <row r="8" spans="1:2">
      <c r="A8">
        <v>7</v>
      </c>
      <c r="B8" s="56" t="s">
        <v>260</v>
      </c>
    </row>
    <row r="9" spans="1:2">
      <c r="A9">
        <v>8</v>
      </c>
      <c r="B9" s="56" t="s">
        <v>261</v>
      </c>
    </row>
    <row r="10" spans="1:2">
      <c r="A10">
        <v>9</v>
      </c>
      <c r="B10" s="56" t="s">
        <v>262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2"/>
  <sheetViews>
    <sheetView workbookViewId="0"/>
  </sheetViews>
  <sheetFormatPr baseColWidth="10" defaultColWidth="8.83203125" defaultRowHeight="14" x14ac:dyDescent="0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296</v>
      </c>
    </row>
    <row r="2" spans="1:31" ht="23">
      <c r="B2" s="144" t="s">
        <v>228</v>
      </c>
      <c r="J2" s="25"/>
      <c r="L2" t="s">
        <v>297</v>
      </c>
    </row>
    <row r="3" spans="1:31">
      <c r="A3" s="68" t="s">
        <v>194</v>
      </c>
      <c r="B3" s="69">
        <v>41050</v>
      </c>
      <c r="J3" s="25"/>
    </row>
    <row r="4" spans="1:31">
      <c r="A4" s="68" t="s">
        <v>195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196</v>
      </c>
    </row>
    <row r="9" spans="1:31" ht="51">
      <c r="A9" s="77" t="s">
        <v>197</v>
      </c>
      <c r="B9" s="78" t="s">
        <v>118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198</v>
      </c>
    </row>
    <row r="10" spans="1:31">
      <c r="A10" s="84" t="s">
        <v>199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229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229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200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201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202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230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288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289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231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203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204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205</v>
      </c>
      <c r="B64" s="131" t="s">
        <v>206</v>
      </c>
      <c r="C64" s="132" t="s">
        <v>207</v>
      </c>
      <c r="D64" s="132" t="s">
        <v>208</v>
      </c>
      <c r="E64" s="132" t="s">
        <v>209</v>
      </c>
      <c r="F64" s="132"/>
      <c r="G64" s="133"/>
    </row>
    <row r="65" spans="1:7" ht="42">
      <c r="A65" s="134" t="s">
        <v>210</v>
      </c>
      <c r="B65" s="135" t="s">
        <v>211</v>
      </c>
      <c r="C65" s="136">
        <v>8</v>
      </c>
      <c r="D65" s="136">
        <v>1</v>
      </c>
      <c r="E65" s="136" t="s">
        <v>212</v>
      </c>
      <c r="F65" s="136"/>
      <c r="G65" s="137"/>
    </row>
    <row r="66" spans="1:7" ht="56">
      <c r="A66" s="134" t="s">
        <v>213</v>
      </c>
      <c r="B66" s="135" t="s">
        <v>214</v>
      </c>
      <c r="C66" s="136">
        <v>8</v>
      </c>
      <c r="D66" s="136">
        <v>4</v>
      </c>
      <c r="E66" s="136" t="s">
        <v>215</v>
      </c>
      <c r="F66" s="136"/>
      <c r="G66" s="137"/>
    </row>
    <row r="67" spans="1:7" ht="42">
      <c r="A67" s="134" t="s">
        <v>216</v>
      </c>
      <c r="B67" s="135" t="s">
        <v>217</v>
      </c>
      <c r="C67" s="136">
        <v>8</v>
      </c>
      <c r="D67" s="136">
        <v>1</v>
      </c>
      <c r="E67" s="138" t="s">
        <v>212</v>
      </c>
      <c r="F67" s="136"/>
      <c r="G67" s="137"/>
    </row>
    <row r="68" spans="1:7" ht="42">
      <c r="A68" s="134" t="s">
        <v>218</v>
      </c>
      <c r="B68" s="135" t="s">
        <v>219</v>
      </c>
      <c r="C68" s="139" t="s">
        <v>220</v>
      </c>
      <c r="D68" s="136">
        <v>8</v>
      </c>
      <c r="E68" s="138" t="s">
        <v>212</v>
      </c>
      <c r="F68" s="136"/>
      <c r="G68" s="137"/>
    </row>
    <row r="69" spans="1:7">
      <c r="A69" s="134" t="s">
        <v>221</v>
      </c>
      <c r="B69" s="135"/>
      <c r="C69" s="139"/>
      <c r="D69" s="138">
        <v>2</v>
      </c>
      <c r="E69" s="138" t="s">
        <v>215</v>
      </c>
      <c r="F69" s="136"/>
      <c r="G69" s="137"/>
    </row>
    <row r="70" spans="1:7">
      <c r="A70" s="134" t="s">
        <v>222</v>
      </c>
      <c r="B70" s="135" t="s">
        <v>223</v>
      </c>
      <c r="C70" s="136"/>
      <c r="D70" s="138">
        <v>2</v>
      </c>
      <c r="E70" s="138" t="s">
        <v>224</v>
      </c>
      <c r="F70" s="136"/>
      <c r="G70" s="137"/>
    </row>
    <row r="71" spans="1:7" ht="28">
      <c r="A71" s="134" t="s">
        <v>225</v>
      </c>
      <c r="B71" s="135" t="s">
        <v>226</v>
      </c>
      <c r="C71" s="136"/>
      <c r="D71" s="138">
        <v>1</v>
      </c>
      <c r="E71" s="138" t="s">
        <v>212</v>
      </c>
      <c r="F71" s="136"/>
      <c r="G71" s="137"/>
    </row>
    <row r="72" spans="1:7">
      <c r="A72" s="134" t="s">
        <v>227</v>
      </c>
      <c r="B72" s="135"/>
      <c r="C72" s="136"/>
      <c r="D72" s="138">
        <v>1</v>
      </c>
      <c r="E72" s="136" t="s">
        <v>215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opLeftCell="A7" workbookViewId="0">
      <selection activeCell="D10" sqref="D10:D14"/>
    </sheetView>
  </sheetViews>
  <sheetFormatPr baseColWidth="10" defaultRowHeight="14" x14ac:dyDescent="0"/>
  <cols>
    <col min="6" max="6" width="34" bestFit="1" customWidth="1"/>
  </cols>
  <sheetData>
    <row r="2" spans="1:9" ht="23">
      <c r="B2" s="144" t="s">
        <v>228</v>
      </c>
    </row>
    <row r="5" spans="1:9" ht="17">
      <c r="A5" s="145" t="s">
        <v>232</v>
      </c>
      <c r="G5" s="30"/>
    </row>
    <row r="6" spans="1:9">
      <c r="G6" s="30"/>
    </row>
    <row r="7" spans="1:9">
      <c r="A7" s="146" t="s">
        <v>233</v>
      </c>
      <c r="B7" s="147" t="s">
        <v>234</v>
      </c>
      <c r="C7" s="147" t="s">
        <v>272</v>
      </c>
      <c r="D7" s="147" t="s">
        <v>235</v>
      </c>
      <c r="E7" s="147" t="s">
        <v>236</v>
      </c>
      <c r="F7" s="148" t="s">
        <v>237</v>
      </c>
      <c r="G7" s="147" t="s">
        <v>238</v>
      </c>
      <c r="H7" s="149" t="s">
        <v>239</v>
      </c>
      <c r="I7" s="150" t="s">
        <v>240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390</v>
      </c>
      <c r="G10" t="s">
        <v>267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391</v>
      </c>
      <c r="G11" t="s">
        <v>268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392</v>
      </c>
      <c r="G12" t="s">
        <v>274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389</v>
      </c>
      <c r="G13" t="s">
        <v>287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388</v>
      </c>
      <c r="G14" t="s">
        <v>300</v>
      </c>
      <c r="H1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Brendan</cp:lastModifiedBy>
  <cp:lastPrinted>2012-05-16T03:33:58Z</cp:lastPrinted>
  <dcterms:created xsi:type="dcterms:W3CDTF">2012-05-08T15:36:45Z</dcterms:created>
  <dcterms:modified xsi:type="dcterms:W3CDTF">2012-05-17T22:06:33Z</dcterms:modified>
</cp:coreProperties>
</file>