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60" yWindow="-12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I55"/>
  <c r="AP55"/>
  <c r="I56"/>
  <c r="AP56"/>
  <c r="I57"/>
  <c r="AP57"/>
  <c r="I58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I74"/>
  <c r="AO74"/>
  <c r="I75"/>
  <c r="AO75"/>
  <c r="I76"/>
  <c r="AO76"/>
  <c r="I77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I82"/>
  <c r="AN82"/>
  <c r="I83"/>
  <c r="AN83"/>
  <c r="I84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I79"/>
  <c r="AM79"/>
  <c r="I80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I61"/>
  <c r="AL61"/>
  <c r="I62"/>
  <c r="AL62"/>
  <c r="I63"/>
  <c r="AL63"/>
  <c r="I64"/>
  <c r="AL64"/>
  <c r="I65"/>
  <c r="AL65"/>
  <c r="I66"/>
  <c r="AL66"/>
  <c r="I67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I88"/>
  <c r="AL88"/>
  <c r="I89"/>
  <c r="AL89"/>
  <c r="I90"/>
  <c r="AL90"/>
  <c r="I91"/>
  <c r="AL91"/>
  <c r="I92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I118"/>
  <c r="AL118"/>
  <c r="I119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K55"/>
  <c r="L55"/>
  <c r="M55"/>
  <c r="AJ55"/>
  <c r="K56"/>
  <c r="L56"/>
  <c r="M56"/>
  <c r="AJ56"/>
  <c r="K57"/>
  <c r="L57"/>
  <c r="M57"/>
  <c r="AJ57"/>
  <c r="K58"/>
  <c r="L58"/>
  <c r="M58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K74"/>
  <c r="L74"/>
  <c r="M74"/>
  <c r="AI74"/>
  <c r="K75"/>
  <c r="L75"/>
  <c r="M75"/>
  <c r="AI75"/>
  <c r="K76"/>
  <c r="L76"/>
  <c r="M76"/>
  <c r="AI76"/>
  <c r="K77"/>
  <c r="L77"/>
  <c r="M77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K82"/>
  <c r="L82"/>
  <c r="M82"/>
  <c r="AH82"/>
  <c r="K83"/>
  <c r="L83"/>
  <c r="M83"/>
  <c r="AH83"/>
  <c r="K84"/>
  <c r="L84"/>
  <c r="M84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K79"/>
  <c r="L79"/>
  <c r="M79"/>
  <c r="AG79"/>
  <c r="K80"/>
  <c r="L80"/>
  <c r="M80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K61"/>
  <c r="L61"/>
  <c r="M61"/>
  <c r="AF61"/>
  <c r="K62"/>
  <c r="L62"/>
  <c r="M62"/>
  <c r="AF62"/>
  <c r="K63"/>
  <c r="L63"/>
  <c r="M63"/>
  <c r="AF63"/>
  <c r="K64"/>
  <c r="L64"/>
  <c r="M64"/>
  <c r="AF64"/>
  <c r="K65"/>
  <c r="L65"/>
  <c r="M65"/>
  <c r="AF65"/>
  <c r="K66"/>
  <c r="L66"/>
  <c r="M66"/>
  <c r="AF66"/>
  <c r="K67"/>
  <c r="L67"/>
  <c r="M67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K88"/>
  <c r="L88"/>
  <c r="M88"/>
  <c r="AF88"/>
  <c r="K89"/>
  <c r="L89"/>
  <c r="M89"/>
  <c r="AF89"/>
  <c r="K90"/>
  <c r="L90"/>
  <c r="M90"/>
  <c r="AF90"/>
  <c r="K91"/>
  <c r="L91"/>
  <c r="M91"/>
  <c r="AF91"/>
  <c r="K92"/>
  <c r="L92"/>
  <c r="M92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K118"/>
  <c r="L118"/>
  <c r="M118"/>
  <c r="AF118"/>
  <c r="K119"/>
  <c r="L119"/>
  <c r="M119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J133"/>
  <c r="K128"/>
  <c r="K133"/>
  <c r="L128"/>
  <c r="L133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<sst xmlns="http://schemas.openxmlformats.org/spreadsheetml/2006/main" count="1042" uniqueCount="498">
  <si>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</si>
  <si>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</si>
  <si>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</si>
  <si>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</si>
  <si>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</si>
  <si>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</si>
  <si>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</si>
  <si>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</si>
  <si>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</si>
  <si>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</si>
  <si>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</si>
  <si>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</si>
  <si>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</si>
  <si>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</si>
  <si>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</si>
  <si>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</si>
  <si>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</si>
  <si>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</si>
  <si>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</si>
  <si>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</si>
  <si>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</si>
  <si>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</si>
  <si>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</si>
  <si>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</si>
  <si>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</si>
  <si>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</si>
  <si>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</si>
  <si>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Menu's? Widgets? Custom Taxonomy?</t>
    <phoneticPr fontId="8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</si>
  <si>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</si>
  <si>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</si>
  <si>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</si>
  <si>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</si>
  <si>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</si>
  <si>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</si>
  <si>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</si>
  <si>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</si>
  <si>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</si>
  <si>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</si>
  <si>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</si>
  <si>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</si>
  <si>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</si>
  <si>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</si>
  <si>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</si>
  <si>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</si>
  <si>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</si>
  <si>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</si>
  <si>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</si>
  <si>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</si>
  <si>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</si>
  <si>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</si>
  <si>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</si>
  <si>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</si>
  <si>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</si>
  <si>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</si>
  <si>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</si>
  <si>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</si>
  <si>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</si>
  <si>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</si>
  <si>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</si>
  <si>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</si>
  <si>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</si>
  <si>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</si>
  <si>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</si>
  <si>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</si>
  <si>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</si>
  <si>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</si>
  <si>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</si>
  <si>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</si>
  <si>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</si>
  <si>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</si>
  <si>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</si>
  <si>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</si>
  <si>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</si>
  <si>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</si>
  <si>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</si>
  <si>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</si>
  <si>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</si>
  <si>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</si>
  <si>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</si>
  <si>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</si>
  <si>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</si>
  <si>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</si>
  <si>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</si>
  <si>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</si>
  <si>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</si>
  <si>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</si>
  <si>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</si>
  <si>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</si>
  <si>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</si>
  <si>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</si>
  <si>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</si>
  <si>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</si>
  <si>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</si>
  <si>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</si>
  <si>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</si>
  <si>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</si>
  <si>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</si>
  <si>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</si>
  <si>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</si>
  <si>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</si>
  <si>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</si>
  <si>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</si>
  <si>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</si>
  <si>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</si>
  <si>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</si>
  <si>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</si>
  <si>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</si>
  <si>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</si>
  <si>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</si>
  <si>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</si>
  <si>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</si>
  <si>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</si>
  <si>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</si>
  <si>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</si>
  <si>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</si>
  <si>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</si>
  <si>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</si>
  <si>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</si>
  <si>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</si>
  <si>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</si>
  <si>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</si>
  <si>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</si>
  <si>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</si>
  <si>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</si>
  <si>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</si>
  <si>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</si>
  <si>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</si>
  <si>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</si>
  <si>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</si>
  <si>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</si>
  <si>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</si>
  <si>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</si>
  <si>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</si>
  <si>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</si>
  <si>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</si>
  <si>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</si>
  <si>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</si>
  <si>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</si>
  <si>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</si>
  <si>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</si>
  <si>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</si>
  <si>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</si>
  <si>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</si>
  <si>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</si>
  <si>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</si>
  <si>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</si>
  <si>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</si>
  <si>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</si>
  <si>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</si>
  <si>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</si>
  <si>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</si>
  <si>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</si>
  <si>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</si>
  <si>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</si>
  <si>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</si>
  <si>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</si>
  <si>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</si>
  <si>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</si>
  <si>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</si>
  <si>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</si>
  <si>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</si>
  <si>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</si>
  <si>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</si>
  <si>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</si>
  <si>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</si>
  <si>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</si>
  <si>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</si>
  <si>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</si>
  <si>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</si>
  <si>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</si>
  <si>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</si>
  <si>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</si>
  <si>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</si>
  <si>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</si>
  <si>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</si>
  <si>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</si>
  <si>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</si>
  <si>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</si>
  <si>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</si>
  <si>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</si>
  <si>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</si>
  <si>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</si>
  <si>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</si>
  <si>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</si>
  <si>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</si>
  <si>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</si>
  <si>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</si>
  <si>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</si>
  <si>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</si>
  <si>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</si>
  <si>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</si>
  <si>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</si>
  <si>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</si>
  <si>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</si>
  <si>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</si>
  <si>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</si>
  <si>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</si>
  <si>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</si>
  <si>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</si>
  <si>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</si>
  <si>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</si>
  <si>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</si>
  <si>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</si>
  <si>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</si>
  <si>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</si>
  <si>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</si>
  <si>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</si>
  <si>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</si>
  <si>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</si>
  <si>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</si>
  <si>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</si>
  <si>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</si>
  <si>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</si>
  <si>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</si>
  <si>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</si>
  <si>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</si>
  <si>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</si>
  <si>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</si>
  <si>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</si>
  <si>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</si>
  <si>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</si>
  <si>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</si>
  <si>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</si>
  <si>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</si>
  <si>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</si>
  <si>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</si>
  <si>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</si>
  <si>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</si>
  <si>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</si>
  <si>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</si>
  <si>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</si>
  <si>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</si>
  <si>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</si>
  <si>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</si>
  <si>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</si>
  <si>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</si>
  <si>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</si>
  <si>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</si>
  <si>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</si>
  <si>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</si>
  <si>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</si>
  <si>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</si>
  <si>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</si>
  <si>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</si>
  <si>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</si>
  <si>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</si>
  <si>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</si>
  <si>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</si>
  <si>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</si>
  <si>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</si>
  <si>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</si>
  <si>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</si>
  <si>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</si>
  <si>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</si>
  <si>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</si>
  <si>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</si>
  <si>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</si>
  <si>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</si>
  <si>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</si>
  <si>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</si>
  <si>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</si>
  <si>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</si>
  <si>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</si>
  <si>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</si>
  <si>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</si>
  <si>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</si>
  <si>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</si>
  <si>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</si>
  <si>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</si>
  <si>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</si>
  <si>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</si>
  <si>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</si>
  <si>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</si>
  <si>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</si>
  <si>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</si>
  <si>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</si>
  <si>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</si>
  <si>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</si>
  <si>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</si>
  <si>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</si>
  <si>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</si>
  <si>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</si>
  <si>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</si>
  <si>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</si>
  <si>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</si>
  <si>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</si>
  <si>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</si>
  <si>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</si>
  <si>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</si>
  <si>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</si>
  <si>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</si>
  <si>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</si>
  <si>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</si>
  <si>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</si>
  <si>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</si>
  <si>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</si>
  <si>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</si>
  <si>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</si>
  <si>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</si>
  <si>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</si>
  <si>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</si>
  <si>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</si>
  <si>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</si>
  <si>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</si>
  <si>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</si>
  <si>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</si>
  <si>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</si>
  <si>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</si>
  <si>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</si>
  <si>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</si>
  <si>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</si>
  <si>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</si>
  <si>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</si>
  <si>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</si>
  <si>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</si>
  <si>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</si>
  <si>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</si>
  <si>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</si>
  <si>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</si>
  <si>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</si>
  <si>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</si>
  <si>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</si>
  <si>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</si>
  <si>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</si>
  <si>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</si>
  <si>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</si>
  <si>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</si>
  <si>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</si>
  <si>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</si>
  <si>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</si>
  <si>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</si>
  <si>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</si>
  <si>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</si>
  <si>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</si>
  <si>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</si>
  <si>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</si>
  <si>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</si>
  <si>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</si>
  <si>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</si>
  <si>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</si>
  <si>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</si>
  <si>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</si>
  <si>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</si>
  <si>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</si>
  <si>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</si>
  <si>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</si>
  <si>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</si>
  <si>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</si>
  <si>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</si>
  <si>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</si>
  <si>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</si>
  <si>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</si>
  <si>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</si>
  <si>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</si>
  <si>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</si>
  <si>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</si>
  <si>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</si>
  <si>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</si>
  <si>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</si>
  <si>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</si>
  <si>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</si>
  <si>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</si>
  <si>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</si>
  <si>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</si>
  <si>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</si>
  <si>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</si>
  <si>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</si>
  <si>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</si>
  <si>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</si>
  <si>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</si>
  <si>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</si>
  <si>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</si>
  <si>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</si>
  <si>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</si>
  <si>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</si>
  <si>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</si>
  <si>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</si>
  <si>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</si>
  <si>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</si>
  <si>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</si>
  <si>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</si>
  <si>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</si>
  <si>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</si>
  <si>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</si>
  <si>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</si>
  <si>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</si>
  <si>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</si>
  <si>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</si>
  <si>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</si>
  <si>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</si>
  <si>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</si>
  <si>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</si>
  <si>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</si>
  <si>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</si>
  <si>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</si>
  <si>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</si>
  <si>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</si>
  <si>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</si>
  <si>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</si>
  <si>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</si>
  <si>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</si>
  <si>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</si>
  <si>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</si>
  <si>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</si>
  <si>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</si>
  <si>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</si>
  <si>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</si>
  <si>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</si>
  <si>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</si>
  <si>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</si>
  <si>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</si>
  <si>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</si>
  <si>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</si>
  <si>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</si>
  <si>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</si>
  <si>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</si>
  <si>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</si>
  <si>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</si>
  <si>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</si>
  <si>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</si>
  <si>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</si>
  <si>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</si>
  <si>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</si>
  <si>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</si>
  <si>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</si>
  <si>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</si>
  <si>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</si>
  <si>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</si>
  <si>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</si>
  <si>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</si>
  <si>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</si>
  <si>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</si>
  <si>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</si>
  <si>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</si>
  <si>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</si>
  <si>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</si>
  <si>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</si>
  <si>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</si>
  <si>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</si>
  <si>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</si>
  <si>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</si>
  <si>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</si>
  <si>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</si>
  <si>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</si>
  <si>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r>
      <t>Featured Blog</t>
    </r>
    <r>
      <rPr>
        <sz val="11"/>
        <color indexed="8"/>
        <rFont val="Calibri"/>
        <family val="2"/>
      </rPr>
      <t xml:space="preserve"> (Do we mean Featured Post? - eddie)</t>
    </r>
    <phoneticPr fontId="8" type="noConversion"/>
  </si>
  <si>
    <r>
      <t>custom</t>
    </r>
    <r>
      <rPr>
        <sz val="11"/>
        <color indexed="8"/>
        <rFont val="Calibri"/>
        <family val="2"/>
      </rPr>
      <t xml:space="preserve"> (post type?)</t>
    </r>
    <phoneticPr fontId="8" type="noConversion"/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</si>
  <si>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</si>
  <si>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</si>
  <si>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</si>
  <si>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</si>
  <si>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</si>
  <si>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</si>
  <si>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</si>
  <si>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</si>
  <si>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</si>
  <si>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</si>
  <si>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</si>
  <si>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</si>
  <si>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</si>
  <si>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</si>
  <si>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</si>
  <si>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</si>
  <si>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</si>
  <si>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</si>
  <si>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</si>
  <si>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</si>
  <si>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</si>
  <si>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</si>
  <si>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</si>
  <si>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</si>
  <si>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</si>
  <si>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</si>
  <si>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</si>
  <si>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</si>
  <si>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</si>
  <si>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AddThis</t>
    <phoneticPr fontId="8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</si>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</sst>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31" workbookViewId="0">
      <selection activeCell="D17" sqref="D17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27" t="s">
        <v>258</v>
      </c>
      <c r="H1" s="228"/>
      <c r="I1" s="235"/>
      <c r="J1" s="227" t="s">
        <v>58</v>
      </c>
      <c r="K1" s="228"/>
    </row>
    <row r="2" spans="1:17">
      <c r="A2" t="s">
        <v>16</v>
      </c>
      <c r="G2" s="229" t="s">
        <v>259</v>
      </c>
      <c r="H2" s="230" t="s">
        <v>260</v>
      </c>
      <c r="I2" s="236"/>
      <c r="J2" s="231" t="s">
        <v>448</v>
      </c>
      <c r="K2" s="232" t="s">
        <v>260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296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454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17</v>
      </c>
      <c r="B7">
        <f>SUM(J19:J125)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18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454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455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1" t="s">
        <v>89</v>
      </c>
      <c r="L16" s="271"/>
      <c r="M16" s="271"/>
      <c r="N16" s="214"/>
      <c r="O16" s="214"/>
      <c r="P16" s="214"/>
      <c r="Q16" s="214"/>
    </row>
    <row r="17" spans="1:16372" ht="36" customHeight="1">
      <c r="A17" s="233" t="s">
        <v>304</v>
      </c>
      <c r="B17" s="233" t="s">
        <v>304</v>
      </c>
      <c r="C17" s="233" t="s">
        <v>19</v>
      </c>
      <c r="D17" s="233" t="s">
        <v>306</v>
      </c>
      <c r="E17" s="233" t="s">
        <v>446</v>
      </c>
      <c r="F17" s="233" t="s">
        <v>127</v>
      </c>
      <c r="G17" s="233" t="s">
        <v>92</v>
      </c>
      <c r="H17" s="233" t="s">
        <v>91</v>
      </c>
      <c r="I17" s="233" t="s">
        <v>93</v>
      </c>
      <c r="J17" s="234" t="s">
        <v>90</v>
      </c>
      <c r="K17" s="233" t="s">
        <v>296</v>
      </c>
      <c r="L17" s="233" t="s">
        <v>454</v>
      </c>
      <c r="M17" s="233" t="s">
        <v>455</v>
      </c>
      <c r="N17" s="233" t="s">
        <v>20</v>
      </c>
      <c r="O17" s="233" t="s">
        <v>21</v>
      </c>
      <c r="P17" s="233" t="s">
        <v>22</v>
      </c>
      <c r="Q17" s="233" t="s">
        <v>453</v>
      </c>
      <c r="T17" s="245" t="s">
        <v>296</v>
      </c>
      <c r="U17" s="165" t="s">
        <v>454</v>
      </c>
      <c r="V17" s="165" t="s">
        <v>454</v>
      </c>
      <c r="W17" s="165" t="s">
        <v>454</v>
      </c>
      <c r="X17" s="166" t="s">
        <v>454</v>
      </c>
      <c r="Y17" s="45"/>
      <c r="Z17" s="245" t="s">
        <v>296</v>
      </c>
      <c r="AA17" s="165" t="s">
        <v>296</v>
      </c>
      <c r="AB17" s="165" t="s">
        <v>296</v>
      </c>
      <c r="AC17" s="165" t="s">
        <v>296</v>
      </c>
      <c r="AD17" s="166" t="s">
        <v>296</v>
      </c>
      <c r="AE17" s="45"/>
      <c r="AF17" s="245" t="s">
        <v>100</v>
      </c>
      <c r="AG17" s="165" t="s">
        <v>100</v>
      </c>
      <c r="AH17" s="165" t="s">
        <v>100</v>
      </c>
      <c r="AI17" s="165" t="s">
        <v>100</v>
      </c>
      <c r="AJ17" s="166" t="s">
        <v>100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4"/>
      <c r="C19" s="214">
        <v>1</v>
      </c>
      <c r="D19" s="214" t="s">
        <v>23</v>
      </c>
      <c r="E19" s="223" t="s">
        <v>24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50" si="0">J19*points_low</f>
        <v>128</v>
      </c>
      <c r="L19" s="217">
        <f t="shared" ref="L19:L50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50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23</v>
      </c>
      <c r="E20" s="223" t="s">
        <v>125</v>
      </c>
      <c r="F20" s="223"/>
      <c r="G20" s="208">
        <v>1</v>
      </c>
      <c r="H20" s="209">
        <v>3</v>
      </c>
      <c r="I20" s="209">
        <f t="shared" ref="I20:I83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1" si="4">(K20+L20)/2</f>
        <v>0</v>
      </c>
      <c r="N20" s="217"/>
      <c r="O20" s="217"/>
      <c r="P20" s="217"/>
      <c r="Q20" s="208"/>
      <c r="T20" s="248">
        <f t="shared" ref="T20:T83" si="5">IF($G20=$T$18,$K20,0)</f>
        <v>0</v>
      </c>
      <c r="U20" s="136">
        <f t="shared" si="2"/>
        <v>0</v>
      </c>
      <c r="V20" s="136">
        <f t="shared" ref="V20:V83" si="6">IF($G20=$V$18,$L20,0)</f>
        <v>0</v>
      </c>
      <c r="W20" s="136">
        <f t="shared" ref="W20:W83" si="7">IF($G20=$W$18,$L20,0)</f>
        <v>0</v>
      </c>
      <c r="X20" s="249">
        <f t="shared" ref="X20:X83" si="8">IF($G20=$X$18,$L20,0)</f>
        <v>0</v>
      </c>
      <c r="Z20" s="248">
        <f t="shared" ref="Z20:Z83" si="9">IF($G20=$Z$18,$K20,0)</f>
        <v>0</v>
      </c>
      <c r="AA20" s="136">
        <f t="shared" ref="AA20:AA83" si="10">IF($G20=$AA$18,$K20,0)</f>
        <v>0</v>
      </c>
      <c r="AB20" s="136">
        <f t="shared" ref="AB20:AB83" si="11">IF($G20=$AB$18,$K20,0)</f>
        <v>0</v>
      </c>
      <c r="AC20" s="136">
        <f t="shared" ref="AC20:AC83" si="12">IF($G20=$AC$18,$K20,0)</f>
        <v>0</v>
      </c>
      <c r="AD20" s="249">
        <f t="shared" ref="AD20:AD83" si="13">IF($G20=$AD$18,$K20,0)</f>
        <v>0</v>
      </c>
      <c r="AF20" s="248">
        <f t="shared" ref="AF20:AF83" si="14">IF($G20=$AF$18,$M20,0)</f>
        <v>0</v>
      </c>
      <c r="AG20" s="136">
        <f t="shared" ref="AG20:AG83" si="15">IF($G20=$AG$18,$M20,0)</f>
        <v>0</v>
      </c>
      <c r="AH20" s="136">
        <f t="shared" ref="AH20:AH83" si="16">IF($G20=$AH$18,$M20,0)</f>
        <v>0</v>
      </c>
      <c r="AI20" s="136">
        <f t="shared" ref="AI20:AI83" si="17">IF($G20=$AI$18,$M20,0)</f>
        <v>0</v>
      </c>
      <c r="AJ20" s="249">
        <f t="shared" ref="AJ20:AJ83" si="18">IF($G20=$AJ$18,$M20,0)</f>
        <v>0</v>
      </c>
      <c r="AL20" s="248">
        <f t="shared" ref="AL20:AL83" si="19">IF($G20=$AL$18,$I20,0)</f>
        <v>16</v>
      </c>
      <c r="AM20" s="136">
        <f t="shared" ref="AM20:AM83" si="20">IF($G20=$AM$18,$I20,0)</f>
        <v>0</v>
      </c>
      <c r="AN20" s="136">
        <f t="shared" ref="AN20:AN83" si="21">IF($G20=$AN$18,$I20,0)</f>
        <v>0</v>
      </c>
      <c r="AO20" s="136">
        <f t="shared" ref="AO20:AO83" si="22">IF($G20=$AO$18,$I20,0)</f>
        <v>0</v>
      </c>
      <c r="AP20" s="249">
        <f t="shared" ref="AP20:AP83" si="23">IF($G20=$AP$18,$I20,0)</f>
        <v>0</v>
      </c>
    </row>
    <row r="21" spans="1:16372">
      <c r="B21" s="214"/>
      <c r="C21" s="214">
        <v>1.2</v>
      </c>
      <c r="D21" s="214" t="s">
        <v>23</v>
      </c>
      <c r="E21" s="223" t="s">
        <v>126</v>
      </c>
      <c r="F21" s="223" t="s">
        <v>128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487</v>
      </c>
      <c r="E22" s="223" t="s">
        <v>227</v>
      </c>
      <c r="F22" s="223" t="s">
        <v>228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487</v>
      </c>
      <c r="E23" s="223" t="s">
        <v>444</v>
      </c>
      <c r="F23" s="223" t="s">
        <v>230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487</v>
      </c>
      <c r="E24" s="223" t="s">
        <v>231</v>
      </c>
      <c r="F24" s="223" t="s">
        <v>445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487</v>
      </c>
      <c r="E25" s="223" t="s">
        <v>233</v>
      </c>
      <c r="F25" s="223" t="s">
        <v>234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487</v>
      </c>
      <c r="E26" s="223" t="s">
        <v>235</v>
      </c>
      <c r="F26" s="223" t="s">
        <v>108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487</v>
      </c>
      <c r="E27" s="223" t="s">
        <v>236</v>
      </c>
      <c r="F27" s="223" t="s">
        <v>237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487</v>
      </c>
      <c r="E28" s="223" t="s">
        <v>238</v>
      </c>
      <c r="F28" s="223" t="s">
        <v>239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23</v>
      </c>
      <c r="E29" s="223" t="s">
        <v>240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52</v>
      </c>
      <c r="C30" s="214">
        <v>100.7</v>
      </c>
      <c r="D30" s="214" t="s">
        <v>487</v>
      </c>
      <c r="E30" s="223" t="s">
        <v>32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14">
        <v>2</v>
      </c>
      <c r="D31" s="214" t="s">
        <v>23</v>
      </c>
      <c r="E31" s="223" t="s">
        <v>244</v>
      </c>
      <c r="F31" s="214"/>
      <c r="G31" s="208">
        <v>1</v>
      </c>
      <c r="H31" s="209">
        <v>0</v>
      </c>
      <c r="I31" s="209">
        <f t="shared" si="3"/>
        <v>0</v>
      </c>
      <c r="J31" s="215">
        <v>8</v>
      </c>
      <c r="K31" s="217">
        <f t="shared" si="0"/>
        <v>128</v>
      </c>
      <c r="L31" s="217">
        <f t="shared" si="1"/>
        <v>256</v>
      </c>
      <c r="M31" s="217">
        <f t="shared" si="4"/>
        <v>192</v>
      </c>
      <c r="N31" s="217">
        <v>2</v>
      </c>
      <c r="O31" s="217"/>
      <c r="P31" s="217"/>
      <c r="Q31" s="208" t="s">
        <v>458</v>
      </c>
      <c r="T31" s="248">
        <f t="shared" si="5"/>
        <v>128</v>
      </c>
      <c r="U31" s="136">
        <f t="shared" si="2"/>
        <v>0</v>
      </c>
      <c r="V31" s="136">
        <f t="shared" si="6"/>
        <v>0</v>
      </c>
      <c r="W31" s="136">
        <f t="shared" si="7"/>
        <v>0</v>
      </c>
      <c r="X31" s="249">
        <f t="shared" si="8"/>
        <v>0</v>
      </c>
      <c r="Z31" s="248">
        <f t="shared" si="9"/>
        <v>128</v>
      </c>
      <c r="AA31" s="136">
        <f t="shared" si="10"/>
        <v>0</v>
      </c>
      <c r="AB31" s="136">
        <f t="shared" si="11"/>
        <v>0</v>
      </c>
      <c r="AC31" s="136">
        <f t="shared" si="12"/>
        <v>0</v>
      </c>
      <c r="AD31" s="249">
        <f t="shared" si="13"/>
        <v>0</v>
      </c>
      <c r="AF31" s="248">
        <f t="shared" si="14"/>
        <v>192</v>
      </c>
      <c r="AG31" s="136">
        <f t="shared" si="15"/>
        <v>0</v>
      </c>
      <c r="AH31" s="136">
        <f t="shared" si="16"/>
        <v>0</v>
      </c>
      <c r="AI31" s="136">
        <f t="shared" si="17"/>
        <v>0</v>
      </c>
      <c r="AJ31" s="249">
        <f t="shared" si="18"/>
        <v>0</v>
      </c>
      <c r="AL31" s="248">
        <f t="shared" si="19"/>
        <v>0</v>
      </c>
      <c r="AM31" s="136">
        <f t="shared" si="20"/>
        <v>0</v>
      </c>
      <c r="AN31" s="136">
        <f t="shared" si="21"/>
        <v>0</v>
      </c>
      <c r="AO31" s="136">
        <f t="shared" si="22"/>
        <v>0</v>
      </c>
      <c r="AP31" s="249">
        <f t="shared" si="23"/>
        <v>0</v>
      </c>
    </row>
    <row r="32" spans="1:16372">
      <c r="B32" s="214" t="s">
        <v>57</v>
      </c>
      <c r="C32" s="214">
        <v>2.1</v>
      </c>
      <c r="D32" s="214" t="s">
        <v>143</v>
      </c>
      <c r="E32" s="223" t="s">
        <v>241</v>
      </c>
      <c r="F32" s="223" t="s">
        <v>140</v>
      </c>
      <c r="G32" s="208">
        <v>1</v>
      </c>
      <c r="H32" s="209">
        <v>2</v>
      </c>
      <c r="I32" s="209">
        <f t="shared" si="3"/>
        <v>8</v>
      </c>
      <c r="J32" s="215"/>
      <c r="K32" s="217">
        <f t="shared" si="0"/>
        <v>0</v>
      </c>
      <c r="L32" s="217">
        <f t="shared" si="1"/>
        <v>0</v>
      </c>
      <c r="M32" s="217">
        <f t="shared" ref="M32:M95" si="24">(K32+L32)/2</f>
        <v>0</v>
      </c>
      <c r="N32" s="217"/>
      <c r="O32" s="217"/>
      <c r="P32" s="217"/>
      <c r="Q32" s="208"/>
      <c r="T32" s="248">
        <f t="shared" si="5"/>
        <v>0</v>
      </c>
      <c r="U32" s="136">
        <f t="shared" si="2"/>
        <v>0</v>
      </c>
      <c r="V32" s="136">
        <f t="shared" si="6"/>
        <v>0</v>
      </c>
      <c r="W32" s="136">
        <f t="shared" si="7"/>
        <v>0</v>
      </c>
      <c r="X32" s="249">
        <f t="shared" si="8"/>
        <v>0</v>
      </c>
      <c r="Z32" s="248">
        <f t="shared" si="9"/>
        <v>0</v>
      </c>
      <c r="AA32" s="136">
        <f t="shared" si="10"/>
        <v>0</v>
      </c>
      <c r="AB32" s="136">
        <f t="shared" si="11"/>
        <v>0</v>
      </c>
      <c r="AC32" s="136">
        <f t="shared" si="12"/>
        <v>0</v>
      </c>
      <c r="AD32" s="249">
        <f t="shared" si="13"/>
        <v>0</v>
      </c>
      <c r="AF32" s="248">
        <f t="shared" si="14"/>
        <v>0</v>
      </c>
      <c r="AG32" s="136">
        <f t="shared" si="15"/>
        <v>0</v>
      </c>
      <c r="AH32" s="136">
        <f t="shared" si="16"/>
        <v>0</v>
      </c>
      <c r="AI32" s="136">
        <f t="shared" si="17"/>
        <v>0</v>
      </c>
      <c r="AJ32" s="249">
        <f t="shared" si="18"/>
        <v>0</v>
      </c>
      <c r="AL32" s="248">
        <f t="shared" si="19"/>
        <v>8</v>
      </c>
      <c r="AM32" s="136">
        <f t="shared" si="20"/>
        <v>0</v>
      </c>
      <c r="AN32" s="136">
        <f t="shared" si="21"/>
        <v>0</v>
      </c>
      <c r="AO32" s="136">
        <f t="shared" si="22"/>
        <v>0</v>
      </c>
      <c r="AP32" s="249">
        <f t="shared" si="23"/>
        <v>0</v>
      </c>
    </row>
    <row r="33" spans="2:42">
      <c r="B33" s="214"/>
      <c r="C33" s="214">
        <v>2.2000000000000002</v>
      </c>
      <c r="D33" s="214" t="s">
        <v>143</v>
      </c>
      <c r="E33" s="223" t="s">
        <v>96</v>
      </c>
      <c r="F33" s="223" t="s">
        <v>141</v>
      </c>
      <c r="G33" s="208">
        <v>1</v>
      </c>
      <c r="H33" s="209">
        <v>3</v>
      </c>
      <c r="I33" s="209">
        <f t="shared" si="3"/>
        <v>16</v>
      </c>
      <c r="J33" s="215"/>
      <c r="K33" s="217">
        <f t="shared" si="0"/>
        <v>0</v>
      </c>
      <c r="L33" s="217">
        <f t="shared" si="1"/>
        <v>0</v>
      </c>
      <c r="M33" s="217">
        <f t="shared" si="24"/>
        <v>0</v>
      </c>
      <c r="N33" s="217"/>
      <c r="O33" s="217"/>
      <c r="P33" s="217"/>
      <c r="Q33" s="208"/>
      <c r="T33" s="248">
        <f t="shared" si="5"/>
        <v>0</v>
      </c>
      <c r="U33" s="136">
        <f t="shared" si="2"/>
        <v>0</v>
      </c>
      <c r="V33" s="136">
        <f t="shared" si="6"/>
        <v>0</v>
      </c>
      <c r="W33" s="136">
        <f t="shared" si="7"/>
        <v>0</v>
      </c>
      <c r="X33" s="249">
        <f t="shared" si="8"/>
        <v>0</v>
      </c>
      <c r="Z33" s="248">
        <f t="shared" si="9"/>
        <v>0</v>
      </c>
      <c r="AA33" s="136">
        <f t="shared" si="10"/>
        <v>0</v>
      </c>
      <c r="AB33" s="136">
        <f t="shared" si="11"/>
        <v>0</v>
      </c>
      <c r="AC33" s="136">
        <f t="shared" si="12"/>
        <v>0</v>
      </c>
      <c r="AD33" s="249">
        <f t="shared" si="13"/>
        <v>0</v>
      </c>
      <c r="AF33" s="248">
        <f t="shared" si="14"/>
        <v>0</v>
      </c>
      <c r="AG33" s="136">
        <f t="shared" si="15"/>
        <v>0</v>
      </c>
      <c r="AH33" s="136">
        <f t="shared" si="16"/>
        <v>0</v>
      </c>
      <c r="AI33" s="136">
        <f t="shared" si="17"/>
        <v>0</v>
      </c>
      <c r="AJ33" s="249">
        <f t="shared" si="18"/>
        <v>0</v>
      </c>
      <c r="AL33" s="248">
        <f t="shared" si="19"/>
        <v>16</v>
      </c>
      <c r="AM33" s="136">
        <f t="shared" si="20"/>
        <v>0</v>
      </c>
      <c r="AN33" s="136">
        <f t="shared" si="21"/>
        <v>0</v>
      </c>
      <c r="AO33" s="136">
        <f t="shared" si="22"/>
        <v>0</v>
      </c>
      <c r="AP33" s="249">
        <f t="shared" si="23"/>
        <v>0</v>
      </c>
    </row>
    <row r="34" spans="2:42" ht="28">
      <c r="B34" s="214"/>
      <c r="C34" s="214">
        <v>2.2000000000000002</v>
      </c>
      <c r="D34" s="214" t="s">
        <v>143</v>
      </c>
      <c r="E34" s="223" t="s">
        <v>243</v>
      </c>
      <c r="F34" s="223" t="s">
        <v>0</v>
      </c>
      <c r="G34" s="208">
        <v>1</v>
      </c>
      <c r="H34" s="209">
        <v>3</v>
      </c>
      <c r="I34" s="209">
        <f t="shared" si="3"/>
        <v>16</v>
      </c>
      <c r="J34" s="215"/>
      <c r="K34" s="217">
        <f t="shared" si="0"/>
        <v>0</v>
      </c>
      <c r="L34" s="217">
        <f t="shared" si="1"/>
        <v>0</v>
      </c>
      <c r="M34" s="217">
        <f t="shared" si="24"/>
        <v>0</v>
      </c>
      <c r="N34" s="217"/>
      <c r="O34" s="217"/>
      <c r="P34" s="217"/>
      <c r="Q34" s="208"/>
      <c r="T34" s="248">
        <f t="shared" si="5"/>
        <v>0</v>
      </c>
      <c r="U34" s="136">
        <f t="shared" si="2"/>
        <v>0</v>
      </c>
      <c r="V34" s="136">
        <f t="shared" si="6"/>
        <v>0</v>
      </c>
      <c r="W34" s="136">
        <f t="shared" si="7"/>
        <v>0</v>
      </c>
      <c r="X34" s="249">
        <f t="shared" si="8"/>
        <v>0</v>
      </c>
      <c r="Z34" s="248">
        <f t="shared" si="9"/>
        <v>0</v>
      </c>
      <c r="AA34" s="136">
        <f t="shared" si="10"/>
        <v>0</v>
      </c>
      <c r="AB34" s="136">
        <f t="shared" si="11"/>
        <v>0</v>
      </c>
      <c r="AC34" s="136">
        <f t="shared" si="12"/>
        <v>0</v>
      </c>
      <c r="AD34" s="249">
        <f t="shared" si="13"/>
        <v>0</v>
      </c>
      <c r="AF34" s="248">
        <f t="shared" si="14"/>
        <v>0</v>
      </c>
      <c r="AG34" s="136">
        <f t="shared" si="15"/>
        <v>0</v>
      </c>
      <c r="AH34" s="136">
        <f t="shared" si="16"/>
        <v>0</v>
      </c>
      <c r="AI34" s="136">
        <f t="shared" si="17"/>
        <v>0</v>
      </c>
      <c r="AJ34" s="249">
        <f t="shared" si="18"/>
        <v>0</v>
      </c>
      <c r="AL34" s="248">
        <f t="shared" si="19"/>
        <v>16</v>
      </c>
      <c r="AM34" s="136">
        <f t="shared" si="20"/>
        <v>0</v>
      </c>
      <c r="AN34" s="136">
        <f t="shared" si="21"/>
        <v>0</v>
      </c>
      <c r="AO34" s="136">
        <f t="shared" si="22"/>
        <v>0</v>
      </c>
      <c r="AP34" s="249">
        <f t="shared" si="23"/>
        <v>0</v>
      </c>
    </row>
    <row r="35" spans="2:42">
      <c r="B35" s="214" t="s">
        <v>52</v>
      </c>
      <c r="C35" s="214">
        <v>2.2000000000000002</v>
      </c>
      <c r="D35" s="214" t="s">
        <v>143</v>
      </c>
      <c r="E35" s="223" t="s">
        <v>32</v>
      </c>
      <c r="F35" s="223"/>
      <c r="G35" s="208">
        <v>1</v>
      </c>
      <c r="H35" s="209">
        <v>11</v>
      </c>
      <c r="I35" s="209">
        <f t="shared" si="3"/>
        <v>56</v>
      </c>
      <c r="J35" s="216">
        <v>4</v>
      </c>
      <c r="K35" s="217">
        <f t="shared" si="0"/>
        <v>64</v>
      </c>
      <c r="L35" s="217">
        <f t="shared" si="1"/>
        <v>128</v>
      </c>
      <c r="M35" s="217">
        <f t="shared" si="24"/>
        <v>96</v>
      </c>
      <c r="N35" s="217">
        <v>2</v>
      </c>
      <c r="O35" s="217"/>
      <c r="P35" s="217"/>
      <c r="Q35" s="208"/>
      <c r="T35" s="248">
        <f t="shared" si="5"/>
        <v>64</v>
      </c>
      <c r="U35" s="136">
        <f t="shared" si="2"/>
        <v>0</v>
      </c>
      <c r="V35" s="136">
        <f t="shared" si="6"/>
        <v>0</v>
      </c>
      <c r="W35" s="136">
        <f t="shared" si="7"/>
        <v>0</v>
      </c>
      <c r="X35" s="249">
        <f t="shared" si="8"/>
        <v>0</v>
      </c>
      <c r="Z35" s="248">
        <f t="shared" si="9"/>
        <v>64</v>
      </c>
      <c r="AA35" s="136">
        <f t="shared" si="10"/>
        <v>0</v>
      </c>
      <c r="AB35" s="136">
        <f t="shared" si="11"/>
        <v>0</v>
      </c>
      <c r="AC35" s="136">
        <f t="shared" si="12"/>
        <v>0</v>
      </c>
      <c r="AD35" s="249">
        <f t="shared" si="13"/>
        <v>0</v>
      </c>
      <c r="AF35" s="248">
        <f t="shared" si="14"/>
        <v>96</v>
      </c>
      <c r="AG35" s="136">
        <f t="shared" si="15"/>
        <v>0</v>
      </c>
      <c r="AH35" s="136">
        <f t="shared" si="16"/>
        <v>0</v>
      </c>
      <c r="AI35" s="136">
        <f t="shared" si="17"/>
        <v>0</v>
      </c>
      <c r="AJ35" s="249">
        <f t="shared" si="18"/>
        <v>0</v>
      </c>
      <c r="AL35" s="248">
        <f t="shared" si="19"/>
        <v>56</v>
      </c>
      <c r="AM35" s="136">
        <f t="shared" si="20"/>
        <v>0</v>
      </c>
      <c r="AN35" s="136">
        <f t="shared" si="21"/>
        <v>0</v>
      </c>
      <c r="AO35" s="136">
        <f t="shared" si="22"/>
        <v>0</v>
      </c>
      <c r="AP35" s="249">
        <f t="shared" si="23"/>
        <v>0</v>
      </c>
    </row>
    <row r="36" spans="2:42">
      <c r="B36" s="214"/>
      <c r="C36" s="214">
        <v>3</v>
      </c>
      <c r="D36" s="214" t="s">
        <v>23</v>
      </c>
      <c r="E36" s="223" t="s">
        <v>25</v>
      </c>
      <c r="F36" s="223"/>
      <c r="G36" s="208">
        <v>1</v>
      </c>
      <c r="H36" s="209">
        <v>0</v>
      </c>
      <c r="I36" s="209">
        <f t="shared" si="3"/>
        <v>0</v>
      </c>
      <c r="J36" s="216">
        <v>3</v>
      </c>
      <c r="K36" s="217">
        <f t="shared" si="0"/>
        <v>48</v>
      </c>
      <c r="L36" s="217">
        <f t="shared" si="1"/>
        <v>96</v>
      </c>
      <c r="M36" s="217">
        <f t="shared" si="24"/>
        <v>72</v>
      </c>
      <c r="N36" s="217">
        <v>1</v>
      </c>
      <c r="O36" s="217"/>
      <c r="P36" s="217"/>
      <c r="Q36" s="208" t="s">
        <v>328</v>
      </c>
      <c r="T36" s="248">
        <f t="shared" si="5"/>
        <v>48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48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72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/>
      <c r="C37" s="214">
        <v>3.1</v>
      </c>
      <c r="D37" s="214" t="s">
        <v>26</v>
      </c>
      <c r="E37" s="223">
        <v>404</v>
      </c>
      <c r="F37" s="223"/>
      <c r="G37" s="208">
        <v>1</v>
      </c>
      <c r="H37" s="209">
        <v>3</v>
      </c>
      <c r="I37" s="209">
        <f t="shared" si="3"/>
        <v>16</v>
      </c>
      <c r="J37" s="216"/>
      <c r="K37" s="217">
        <f t="shared" si="0"/>
        <v>0</v>
      </c>
      <c r="L37" s="217">
        <f t="shared" si="1"/>
        <v>0</v>
      </c>
      <c r="M37" s="217">
        <f t="shared" si="24"/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16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3.2</v>
      </c>
      <c r="D38" s="214" t="s">
        <v>26</v>
      </c>
      <c r="E38" s="223" t="s">
        <v>144</v>
      </c>
      <c r="F38" s="223" t="s">
        <v>148</v>
      </c>
      <c r="G38" s="208">
        <v>1</v>
      </c>
      <c r="H38" s="209">
        <v>3</v>
      </c>
      <c r="I38" s="209">
        <f t="shared" si="3"/>
        <v>16</v>
      </c>
      <c r="J38" s="216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3.3</v>
      </c>
      <c r="D39" s="214" t="s">
        <v>26</v>
      </c>
      <c r="E39" s="223" t="s">
        <v>145</v>
      </c>
      <c r="F39" s="223"/>
      <c r="G39" s="208">
        <v>1</v>
      </c>
      <c r="H39" s="209">
        <v>3</v>
      </c>
      <c r="I39" s="209">
        <f t="shared" si="3"/>
        <v>16</v>
      </c>
      <c r="J39" s="216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/>
      <c r="C40" s="214">
        <v>3.4</v>
      </c>
      <c r="D40" s="214" t="s">
        <v>26</v>
      </c>
      <c r="E40" s="223" t="s">
        <v>146</v>
      </c>
      <c r="F40" s="223" t="s">
        <v>147</v>
      </c>
      <c r="G40" s="208">
        <v>1</v>
      </c>
      <c r="H40" s="209">
        <v>0</v>
      </c>
      <c r="I40" s="209">
        <f t="shared" si="3"/>
        <v>0</v>
      </c>
      <c r="J40" s="216"/>
      <c r="K40" s="217">
        <f t="shared" si="0"/>
        <v>0</v>
      </c>
      <c r="L40" s="217">
        <f t="shared" si="1"/>
        <v>0</v>
      </c>
      <c r="M40" s="217">
        <f t="shared" si="24"/>
        <v>0</v>
      </c>
      <c r="N40" s="217"/>
      <c r="O40" s="217"/>
      <c r="P40" s="217"/>
      <c r="Q40" s="208"/>
      <c r="T40" s="248">
        <f t="shared" si="5"/>
        <v>0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0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0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0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14">
        <v>3.5</v>
      </c>
      <c r="D41" s="214" t="s">
        <v>26</v>
      </c>
      <c r="E41" s="223" t="s">
        <v>32</v>
      </c>
      <c r="F41" s="223"/>
      <c r="G41" s="208">
        <v>1</v>
      </c>
      <c r="H41" s="209">
        <v>48</v>
      </c>
      <c r="I41" s="209">
        <f t="shared" si="3"/>
        <v>240</v>
      </c>
      <c r="J41" s="216">
        <v>10</v>
      </c>
      <c r="K41" s="217">
        <f t="shared" si="0"/>
        <v>160</v>
      </c>
      <c r="L41" s="217">
        <f t="shared" si="1"/>
        <v>320</v>
      </c>
      <c r="M41" s="217">
        <f t="shared" si="24"/>
        <v>240</v>
      </c>
      <c r="N41" s="217">
        <v>1</v>
      </c>
      <c r="O41" s="217"/>
      <c r="P41" s="217"/>
      <c r="Q41" s="208"/>
      <c r="T41" s="248">
        <f t="shared" si="5"/>
        <v>160</v>
      </c>
      <c r="U41" s="136">
        <f t="shared" si="2"/>
        <v>0</v>
      </c>
      <c r="V41" s="136">
        <f t="shared" si="6"/>
        <v>0</v>
      </c>
      <c r="W41" s="136">
        <f t="shared" si="7"/>
        <v>0</v>
      </c>
      <c r="X41" s="249">
        <f t="shared" si="8"/>
        <v>0</v>
      </c>
      <c r="Z41" s="248">
        <f t="shared" si="9"/>
        <v>160</v>
      </c>
      <c r="AA41" s="136">
        <f t="shared" si="10"/>
        <v>0</v>
      </c>
      <c r="AB41" s="136">
        <f t="shared" si="11"/>
        <v>0</v>
      </c>
      <c r="AC41" s="136">
        <f t="shared" si="12"/>
        <v>0</v>
      </c>
      <c r="AD41" s="249">
        <f t="shared" si="13"/>
        <v>0</v>
      </c>
      <c r="AF41" s="248">
        <f t="shared" si="14"/>
        <v>240</v>
      </c>
      <c r="AG41" s="136">
        <f t="shared" si="15"/>
        <v>0</v>
      </c>
      <c r="AH41" s="136">
        <f t="shared" si="16"/>
        <v>0</v>
      </c>
      <c r="AI41" s="136">
        <f t="shared" si="17"/>
        <v>0</v>
      </c>
      <c r="AJ41" s="249">
        <f t="shared" si="18"/>
        <v>0</v>
      </c>
      <c r="AL41" s="248">
        <f t="shared" si="19"/>
        <v>240</v>
      </c>
      <c r="AM41" s="136">
        <f t="shared" si="20"/>
        <v>0</v>
      </c>
      <c r="AN41" s="136">
        <f t="shared" si="21"/>
        <v>0</v>
      </c>
      <c r="AO41" s="136">
        <f t="shared" si="22"/>
        <v>0</v>
      </c>
      <c r="AP41" s="249">
        <f t="shared" si="23"/>
        <v>0</v>
      </c>
    </row>
    <row r="42" spans="2:42">
      <c r="B42" s="214"/>
      <c r="C42" s="214">
        <v>4</v>
      </c>
      <c r="D42" s="214" t="s">
        <v>271</v>
      </c>
      <c r="E42" s="223" t="s">
        <v>129</v>
      </c>
      <c r="F42" s="223"/>
      <c r="G42" s="208">
        <v>1</v>
      </c>
      <c r="H42" s="210">
        <v>0</v>
      </c>
      <c r="I42" s="209">
        <f t="shared" si="3"/>
        <v>0</v>
      </c>
      <c r="J42" s="216">
        <v>5</v>
      </c>
      <c r="K42" s="217">
        <f t="shared" si="0"/>
        <v>80</v>
      </c>
      <c r="L42" s="217">
        <f t="shared" si="1"/>
        <v>160</v>
      </c>
      <c r="M42" s="217">
        <f t="shared" si="24"/>
        <v>120</v>
      </c>
      <c r="N42" s="217">
        <v>2</v>
      </c>
      <c r="O42" s="217"/>
      <c r="P42" s="217"/>
      <c r="Q42" s="208"/>
      <c r="T42" s="248">
        <f t="shared" si="5"/>
        <v>80</v>
      </c>
      <c r="U42" s="136">
        <f t="shared" si="2"/>
        <v>0</v>
      </c>
      <c r="V42" s="136">
        <f t="shared" si="6"/>
        <v>0</v>
      </c>
      <c r="W42" s="136">
        <f t="shared" si="7"/>
        <v>0</v>
      </c>
      <c r="X42" s="249">
        <f t="shared" si="8"/>
        <v>0</v>
      </c>
      <c r="Z42" s="248">
        <f t="shared" si="9"/>
        <v>80</v>
      </c>
      <c r="AA42" s="136">
        <f t="shared" si="10"/>
        <v>0</v>
      </c>
      <c r="AB42" s="136">
        <f t="shared" si="11"/>
        <v>0</v>
      </c>
      <c r="AC42" s="136">
        <f t="shared" si="12"/>
        <v>0</v>
      </c>
      <c r="AD42" s="249">
        <f t="shared" si="13"/>
        <v>0</v>
      </c>
      <c r="AF42" s="248">
        <f t="shared" si="14"/>
        <v>120</v>
      </c>
      <c r="AG42" s="136">
        <f t="shared" si="15"/>
        <v>0</v>
      </c>
      <c r="AH42" s="136">
        <f t="shared" si="16"/>
        <v>0</v>
      </c>
      <c r="AI42" s="136">
        <f t="shared" si="17"/>
        <v>0</v>
      </c>
      <c r="AJ42" s="249">
        <f t="shared" si="18"/>
        <v>0</v>
      </c>
      <c r="AL42" s="248">
        <f t="shared" si="19"/>
        <v>0</v>
      </c>
      <c r="AM42" s="136">
        <f t="shared" si="20"/>
        <v>0</v>
      </c>
      <c r="AN42" s="136">
        <f t="shared" si="21"/>
        <v>0</v>
      </c>
      <c r="AO42" s="136">
        <f t="shared" si="22"/>
        <v>0</v>
      </c>
      <c r="AP42" s="249">
        <f t="shared" si="23"/>
        <v>0</v>
      </c>
    </row>
    <row r="43" spans="2:42">
      <c r="B43" s="214" t="s">
        <v>55</v>
      </c>
      <c r="C43" s="214">
        <v>4.0999999999999996</v>
      </c>
      <c r="D43" s="214" t="s">
        <v>271</v>
      </c>
      <c r="E43" s="223" t="s">
        <v>149</v>
      </c>
      <c r="F43" s="223"/>
      <c r="G43" s="208">
        <v>1</v>
      </c>
      <c r="H43" s="210">
        <v>5</v>
      </c>
      <c r="I43" s="209">
        <f t="shared" si="3"/>
        <v>30</v>
      </c>
      <c r="J43" s="216"/>
      <c r="K43" s="217">
        <f t="shared" si="0"/>
        <v>0</v>
      </c>
      <c r="L43" s="217">
        <f t="shared" si="1"/>
        <v>0</v>
      </c>
      <c r="M43" s="217">
        <f t="shared" si="24"/>
        <v>0</v>
      </c>
      <c r="N43" s="217"/>
      <c r="O43" s="217"/>
      <c r="P43" s="217"/>
      <c r="Q43" s="208"/>
      <c r="T43" s="248">
        <f t="shared" si="5"/>
        <v>0</v>
      </c>
      <c r="U43" s="136">
        <f t="shared" si="2"/>
        <v>0</v>
      </c>
      <c r="V43" s="136">
        <f t="shared" si="6"/>
        <v>0</v>
      </c>
      <c r="W43" s="136">
        <f t="shared" si="7"/>
        <v>0</v>
      </c>
      <c r="X43" s="249">
        <f t="shared" si="8"/>
        <v>0</v>
      </c>
      <c r="Z43" s="248">
        <f t="shared" si="9"/>
        <v>0</v>
      </c>
      <c r="AA43" s="136">
        <f t="shared" si="10"/>
        <v>0</v>
      </c>
      <c r="AB43" s="136">
        <f t="shared" si="11"/>
        <v>0</v>
      </c>
      <c r="AC43" s="136">
        <f t="shared" si="12"/>
        <v>0</v>
      </c>
      <c r="AD43" s="249">
        <f t="shared" si="13"/>
        <v>0</v>
      </c>
      <c r="AF43" s="248">
        <f t="shared" si="14"/>
        <v>0</v>
      </c>
      <c r="AG43" s="136">
        <f t="shared" si="15"/>
        <v>0</v>
      </c>
      <c r="AH43" s="136">
        <f t="shared" si="16"/>
        <v>0</v>
      </c>
      <c r="AI43" s="136">
        <f t="shared" si="17"/>
        <v>0</v>
      </c>
      <c r="AJ43" s="249">
        <f t="shared" si="18"/>
        <v>0</v>
      </c>
      <c r="AL43" s="248">
        <f t="shared" si="19"/>
        <v>30</v>
      </c>
      <c r="AM43" s="136">
        <f t="shared" si="20"/>
        <v>0</v>
      </c>
      <c r="AN43" s="136">
        <f t="shared" si="21"/>
        <v>0</v>
      </c>
      <c r="AO43" s="136">
        <f t="shared" si="22"/>
        <v>0</v>
      </c>
      <c r="AP43" s="249">
        <f t="shared" si="23"/>
        <v>0</v>
      </c>
    </row>
    <row r="44" spans="2:42">
      <c r="B44" s="214" t="s">
        <v>55</v>
      </c>
      <c r="C44" s="214">
        <v>4.2</v>
      </c>
      <c r="D44" s="214" t="s">
        <v>271</v>
      </c>
      <c r="E44" s="223" t="s">
        <v>257</v>
      </c>
      <c r="F44" s="223"/>
      <c r="G44" s="208">
        <v>1</v>
      </c>
      <c r="H44" s="210">
        <v>3</v>
      </c>
      <c r="I44" s="209">
        <f t="shared" si="3"/>
        <v>16</v>
      </c>
      <c r="J44" s="216"/>
      <c r="K44" s="217">
        <f t="shared" si="0"/>
        <v>0</v>
      </c>
      <c r="L44" s="217">
        <f t="shared" si="1"/>
        <v>0</v>
      </c>
      <c r="M44" s="217">
        <f t="shared" si="24"/>
        <v>0</v>
      </c>
      <c r="N44" s="217"/>
      <c r="O44" s="217"/>
      <c r="P44" s="217"/>
      <c r="Q44" s="208"/>
      <c r="T44" s="248">
        <f t="shared" si="5"/>
        <v>0</v>
      </c>
      <c r="U44" s="136">
        <f t="shared" si="2"/>
        <v>0</v>
      </c>
      <c r="V44" s="136">
        <f t="shared" si="6"/>
        <v>0</v>
      </c>
      <c r="W44" s="136">
        <f t="shared" si="7"/>
        <v>0</v>
      </c>
      <c r="X44" s="249">
        <f t="shared" si="8"/>
        <v>0</v>
      </c>
      <c r="Z44" s="248">
        <f t="shared" si="9"/>
        <v>0</v>
      </c>
      <c r="AA44" s="136">
        <f t="shared" si="10"/>
        <v>0</v>
      </c>
      <c r="AB44" s="136">
        <f t="shared" si="11"/>
        <v>0</v>
      </c>
      <c r="AC44" s="136">
        <f t="shared" si="12"/>
        <v>0</v>
      </c>
      <c r="AD44" s="249">
        <f t="shared" si="13"/>
        <v>0</v>
      </c>
      <c r="AF44" s="248">
        <f t="shared" si="14"/>
        <v>0</v>
      </c>
      <c r="AG44" s="136">
        <f t="shared" si="15"/>
        <v>0</v>
      </c>
      <c r="AH44" s="136">
        <f t="shared" si="16"/>
        <v>0</v>
      </c>
      <c r="AI44" s="136">
        <f t="shared" si="17"/>
        <v>0</v>
      </c>
      <c r="AJ44" s="249">
        <f t="shared" si="18"/>
        <v>0</v>
      </c>
      <c r="AL44" s="248">
        <f t="shared" si="19"/>
        <v>16</v>
      </c>
      <c r="AM44" s="136">
        <f t="shared" si="20"/>
        <v>0</v>
      </c>
      <c r="AN44" s="136">
        <f t="shared" si="21"/>
        <v>0</v>
      </c>
      <c r="AO44" s="136">
        <f t="shared" si="22"/>
        <v>0</v>
      </c>
      <c r="AP44" s="249">
        <f t="shared" si="23"/>
        <v>0</v>
      </c>
    </row>
    <row r="45" spans="2:42">
      <c r="B45" s="214" t="s">
        <v>55</v>
      </c>
      <c r="C45" s="214">
        <v>4.3</v>
      </c>
      <c r="D45" s="214" t="s">
        <v>271</v>
      </c>
      <c r="E45" s="223" t="s">
        <v>150</v>
      </c>
      <c r="F45" s="223"/>
      <c r="G45" s="208">
        <v>1</v>
      </c>
      <c r="H45" s="210">
        <v>3</v>
      </c>
      <c r="I45" s="209">
        <f t="shared" si="3"/>
        <v>16</v>
      </c>
      <c r="J45" s="216"/>
      <c r="K45" s="217">
        <f t="shared" si="0"/>
        <v>0</v>
      </c>
      <c r="L45" s="217">
        <f t="shared" si="1"/>
        <v>0</v>
      </c>
      <c r="M45" s="217">
        <f t="shared" si="24"/>
        <v>0</v>
      </c>
      <c r="N45" s="217"/>
      <c r="O45" s="217"/>
      <c r="P45" s="217"/>
      <c r="Q45" s="208"/>
      <c r="T45" s="248">
        <f t="shared" si="5"/>
        <v>0</v>
      </c>
      <c r="U45" s="136">
        <f t="shared" si="2"/>
        <v>0</v>
      </c>
      <c r="V45" s="136">
        <f t="shared" si="6"/>
        <v>0</v>
      </c>
      <c r="W45" s="136">
        <f t="shared" si="7"/>
        <v>0</v>
      </c>
      <c r="X45" s="249">
        <f t="shared" si="8"/>
        <v>0</v>
      </c>
      <c r="Z45" s="248">
        <f t="shared" si="9"/>
        <v>0</v>
      </c>
      <c r="AA45" s="136">
        <f t="shared" si="10"/>
        <v>0</v>
      </c>
      <c r="AB45" s="136">
        <f t="shared" si="11"/>
        <v>0</v>
      </c>
      <c r="AC45" s="136">
        <f t="shared" si="12"/>
        <v>0</v>
      </c>
      <c r="AD45" s="249">
        <f t="shared" si="13"/>
        <v>0</v>
      </c>
      <c r="AF45" s="248">
        <f t="shared" si="14"/>
        <v>0</v>
      </c>
      <c r="AG45" s="136">
        <f t="shared" si="15"/>
        <v>0</v>
      </c>
      <c r="AH45" s="136">
        <f t="shared" si="16"/>
        <v>0</v>
      </c>
      <c r="AI45" s="136">
        <f t="shared" si="17"/>
        <v>0</v>
      </c>
      <c r="AJ45" s="249">
        <f t="shared" si="18"/>
        <v>0</v>
      </c>
      <c r="AL45" s="248">
        <f t="shared" si="19"/>
        <v>16</v>
      </c>
      <c r="AM45" s="136">
        <f t="shared" si="20"/>
        <v>0</v>
      </c>
      <c r="AN45" s="136">
        <f t="shared" si="21"/>
        <v>0</v>
      </c>
      <c r="AO45" s="136">
        <f t="shared" si="22"/>
        <v>0</v>
      </c>
      <c r="AP45" s="249">
        <f t="shared" si="23"/>
        <v>0</v>
      </c>
    </row>
    <row r="46" spans="2:42">
      <c r="B46" s="214" t="s">
        <v>55</v>
      </c>
      <c r="C46" s="214">
        <v>4.4000000000000004</v>
      </c>
      <c r="D46" s="214" t="s">
        <v>271</v>
      </c>
      <c r="E46" s="223" t="s">
        <v>151</v>
      </c>
      <c r="F46" s="223" t="s">
        <v>152</v>
      </c>
      <c r="G46" s="208">
        <v>1</v>
      </c>
      <c r="H46" s="210">
        <v>2</v>
      </c>
      <c r="I46" s="209">
        <f t="shared" si="3"/>
        <v>8</v>
      </c>
      <c r="J46" s="216"/>
      <c r="K46" s="217">
        <f t="shared" si="0"/>
        <v>0</v>
      </c>
      <c r="L46" s="217">
        <f t="shared" si="1"/>
        <v>0</v>
      </c>
      <c r="M46" s="217">
        <f t="shared" si="24"/>
        <v>0</v>
      </c>
      <c r="N46" s="217"/>
      <c r="O46" s="217"/>
      <c r="P46" s="217"/>
      <c r="Q46" s="208"/>
      <c r="T46" s="248">
        <f t="shared" si="5"/>
        <v>0</v>
      </c>
      <c r="U46" s="136">
        <f t="shared" si="2"/>
        <v>0</v>
      </c>
      <c r="V46" s="136">
        <f t="shared" si="6"/>
        <v>0</v>
      </c>
      <c r="W46" s="136">
        <f t="shared" si="7"/>
        <v>0</v>
      </c>
      <c r="X46" s="249">
        <f t="shared" si="8"/>
        <v>0</v>
      </c>
      <c r="Z46" s="248">
        <f t="shared" si="9"/>
        <v>0</v>
      </c>
      <c r="AA46" s="136">
        <f t="shared" si="10"/>
        <v>0</v>
      </c>
      <c r="AB46" s="136">
        <f t="shared" si="11"/>
        <v>0</v>
      </c>
      <c r="AC46" s="136">
        <f t="shared" si="12"/>
        <v>0</v>
      </c>
      <c r="AD46" s="249">
        <f t="shared" si="13"/>
        <v>0</v>
      </c>
      <c r="AF46" s="248">
        <f t="shared" si="14"/>
        <v>0</v>
      </c>
      <c r="AG46" s="136">
        <f t="shared" si="15"/>
        <v>0</v>
      </c>
      <c r="AH46" s="136">
        <f t="shared" si="16"/>
        <v>0</v>
      </c>
      <c r="AI46" s="136">
        <f t="shared" si="17"/>
        <v>0</v>
      </c>
      <c r="AJ46" s="249">
        <f t="shared" si="18"/>
        <v>0</v>
      </c>
      <c r="AL46" s="248">
        <f t="shared" si="19"/>
        <v>8</v>
      </c>
      <c r="AM46" s="136">
        <f t="shared" si="20"/>
        <v>0</v>
      </c>
      <c r="AN46" s="136">
        <f t="shared" si="21"/>
        <v>0</v>
      </c>
      <c r="AO46" s="136">
        <f t="shared" si="22"/>
        <v>0</v>
      </c>
      <c r="AP46" s="249">
        <f t="shared" si="23"/>
        <v>0</v>
      </c>
    </row>
    <row r="47" spans="2:42">
      <c r="B47" s="214" t="s">
        <v>55</v>
      </c>
      <c r="C47" s="214">
        <v>4.5</v>
      </c>
      <c r="D47" s="214" t="s">
        <v>271</v>
      </c>
      <c r="E47" s="223" t="s">
        <v>153</v>
      </c>
      <c r="F47" s="223"/>
      <c r="G47" s="208">
        <v>1</v>
      </c>
      <c r="H47" s="210">
        <v>2</v>
      </c>
      <c r="I47" s="209">
        <f t="shared" si="3"/>
        <v>8</v>
      </c>
      <c r="J47" s="216"/>
      <c r="K47" s="217">
        <f t="shared" si="0"/>
        <v>0</v>
      </c>
      <c r="L47" s="217">
        <f t="shared" si="1"/>
        <v>0</v>
      </c>
      <c r="M47" s="217">
        <f t="shared" si="24"/>
        <v>0</v>
      </c>
      <c r="N47" s="217"/>
      <c r="O47" s="217"/>
      <c r="P47" s="217"/>
      <c r="Q47" s="208"/>
      <c r="T47" s="248">
        <f t="shared" si="5"/>
        <v>0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0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0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8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 t="s">
        <v>55</v>
      </c>
      <c r="C48" s="214">
        <v>4.5999999999999996</v>
      </c>
      <c r="D48" s="214" t="s">
        <v>271</v>
      </c>
      <c r="E48" s="223" t="s">
        <v>154</v>
      </c>
      <c r="F48" s="223"/>
      <c r="G48" s="208">
        <v>1</v>
      </c>
      <c r="H48" s="210">
        <v>2</v>
      </c>
      <c r="I48" s="209">
        <f t="shared" si="3"/>
        <v>8</v>
      </c>
      <c r="J48" s="215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4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8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4.7</v>
      </c>
      <c r="D49" s="214" t="s">
        <v>271</v>
      </c>
      <c r="E49" s="223" t="s">
        <v>32</v>
      </c>
      <c r="F49" s="223"/>
      <c r="G49" s="208">
        <v>1</v>
      </c>
      <c r="H49" s="210">
        <v>48</v>
      </c>
      <c r="I49" s="209">
        <f t="shared" si="3"/>
        <v>240</v>
      </c>
      <c r="J49" s="216">
        <v>16</v>
      </c>
      <c r="K49" s="217">
        <f t="shared" si="0"/>
        <v>256</v>
      </c>
      <c r="L49" s="217">
        <f t="shared" si="1"/>
        <v>512</v>
      </c>
      <c r="M49" s="217">
        <f t="shared" si="24"/>
        <v>384</v>
      </c>
      <c r="N49" s="217">
        <v>2</v>
      </c>
      <c r="O49" s="217"/>
      <c r="P49" s="217"/>
      <c r="Q49" s="208"/>
      <c r="T49" s="248">
        <f t="shared" si="5"/>
        <v>256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256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384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240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5</v>
      </c>
      <c r="D50" s="214" t="s">
        <v>23</v>
      </c>
      <c r="E50" s="223" t="s">
        <v>330</v>
      </c>
      <c r="F50" s="223"/>
      <c r="G50" s="208">
        <v>1</v>
      </c>
      <c r="H50" s="209">
        <v>8</v>
      </c>
      <c r="I50" s="209">
        <f t="shared" si="3"/>
        <v>40</v>
      </c>
      <c r="J50" s="216">
        <v>3</v>
      </c>
      <c r="K50" s="217">
        <f t="shared" si="0"/>
        <v>48</v>
      </c>
      <c r="L50" s="217">
        <f t="shared" si="1"/>
        <v>96</v>
      </c>
      <c r="M50" s="217">
        <f t="shared" si="24"/>
        <v>72</v>
      </c>
      <c r="N50" s="217">
        <v>4</v>
      </c>
      <c r="O50" s="217"/>
      <c r="P50" s="217"/>
      <c r="Q50" s="208" t="s">
        <v>331</v>
      </c>
      <c r="T50" s="248">
        <f t="shared" si="5"/>
        <v>48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48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72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40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 s="57" customFormat="1">
      <c r="B51" s="214"/>
      <c r="C51" s="214">
        <v>6</v>
      </c>
      <c r="D51" s="214" t="s">
        <v>23</v>
      </c>
      <c r="E51" s="223" t="s">
        <v>130</v>
      </c>
      <c r="F51" s="223"/>
      <c r="G51" s="208">
        <v>1</v>
      </c>
      <c r="H51" s="209">
        <v>3</v>
      </c>
      <c r="I51" s="209">
        <f t="shared" si="3"/>
        <v>16</v>
      </c>
      <c r="J51" s="216">
        <v>2</v>
      </c>
      <c r="K51" s="217">
        <f t="shared" ref="K51:K82" si="25">J51*points_low</f>
        <v>32</v>
      </c>
      <c r="L51" s="217">
        <f t="shared" ref="L51:L82" si="26">J51*points_high</f>
        <v>64</v>
      </c>
      <c r="M51" s="217">
        <f t="shared" si="24"/>
        <v>48</v>
      </c>
      <c r="N51" s="217">
        <v>3</v>
      </c>
      <c r="O51" s="217"/>
      <c r="P51" s="217"/>
      <c r="Q51" s="208"/>
      <c r="T51" s="248">
        <f t="shared" si="5"/>
        <v>32</v>
      </c>
      <c r="U51" s="136">
        <f t="shared" ref="U51:U82" si="27">IF($G51=$U$18,$L51,0)</f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32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48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16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7</v>
      </c>
      <c r="D52" s="214" t="s">
        <v>23</v>
      </c>
      <c r="E52" s="223" t="s">
        <v>333</v>
      </c>
      <c r="F52" s="223"/>
      <c r="G52" s="208">
        <v>4</v>
      </c>
      <c r="H52" s="209">
        <v>16</v>
      </c>
      <c r="I52" s="209">
        <f t="shared" si="3"/>
        <v>80</v>
      </c>
      <c r="J52" s="216">
        <v>5</v>
      </c>
      <c r="K52" s="217">
        <f t="shared" si="25"/>
        <v>80</v>
      </c>
      <c r="L52" s="217">
        <f t="shared" si="26"/>
        <v>160</v>
      </c>
      <c r="M52" s="217">
        <f t="shared" si="24"/>
        <v>120</v>
      </c>
      <c r="N52" s="217">
        <v>0</v>
      </c>
      <c r="O52" s="217"/>
      <c r="P52" s="217"/>
      <c r="Q52" s="208" t="s">
        <v>334</v>
      </c>
      <c r="T52" s="248">
        <f t="shared" si="5"/>
        <v>0</v>
      </c>
      <c r="U52" s="136">
        <f t="shared" si="27"/>
        <v>0</v>
      </c>
      <c r="V52" s="136">
        <f t="shared" si="6"/>
        <v>0</v>
      </c>
      <c r="W52" s="136">
        <f t="shared" si="7"/>
        <v>160</v>
      </c>
      <c r="X52" s="249">
        <f t="shared" si="8"/>
        <v>0</v>
      </c>
      <c r="Z52" s="248">
        <f t="shared" si="9"/>
        <v>0</v>
      </c>
      <c r="AA52" s="136">
        <f t="shared" si="10"/>
        <v>0</v>
      </c>
      <c r="AB52" s="136">
        <f t="shared" si="11"/>
        <v>0</v>
      </c>
      <c r="AC52" s="136">
        <f t="shared" si="12"/>
        <v>80</v>
      </c>
      <c r="AD52" s="249">
        <f t="shared" si="13"/>
        <v>0</v>
      </c>
      <c r="AF52" s="248">
        <f t="shared" si="14"/>
        <v>0</v>
      </c>
      <c r="AG52" s="136">
        <f t="shared" si="15"/>
        <v>0</v>
      </c>
      <c r="AH52" s="136">
        <f t="shared" si="16"/>
        <v>0</v>
      </c>
      <c r="AI52" s="136">
        <f t="shared" si="17"/>
        <v>120</v>
      </c>
      <c r="AJ52" s="249">
        <f t="shared" si="18"/>
        <v>0</v>
      </c>
      <c r="AL52" s="248">
        <f t="shared" si="19"/>
        <v>0</v>
      </c>
      <c r="AM52" s="136">
        <f t="shared" si="20"/>
        <v>0</v>
      </c>
      <c r="AN52" s="136">
        <f t="shared" si="21"/>
        <v>0</v>
      </c>
      <c r="AO52" s="136">
        <f t="shared" si="22"/>
        <v>80</v>
      </c>
      <c r="AP52" s="249">
        <f t="shared" si="23"/>
        <v>0</v>
      </c>
    </row>
    <row r="53" spans="2:42">
      <c r="B53" s="214"/>
      <c r="C53" s="214">
        <v>8</v>
      </c>
      <c r="D53" s="214" t="s">
        <v>23</v>
      </c>
      <c r="E53" s="223" t="s">
        <v>131</v>
      </c>
      <c r="F53" s="223"/>
      <c r="G53" s="211">
        <v>1</v>
      </c>
      <c r="H53" s="210">
        <v>8</v>
      </c>
      <c r="I53" s="209">
        <f t="shared" si="3"/>
        <v>40</v>
      </c>
      <c r="J53" s="216">
        <v>3</v>
      </c>
      <c r="K53" s="217">
        <f t="shared" si="25"/>
        <v>48</v>
      </c>
      <c r="L53" s="217">
        <f t="shared" si="26"/>
        <v>96</v>
      </c>
      <c r="M53" s="217">
        <f t="shared" si="24"/>
        <v>72</v>
      </c>
      <c r="N53" s="217">
        <v>3</v>
      </c>
      <c r="O53" s="217"/>
      <c r="P53" s="217"/>
      <c r="Q53" s="208" t="s">
        <v>132</v>
      </c>
      <c r="T53" s="248">
        <f t="shared" si="5"/>
        <v>48</v>
      </c>
      <c r="U53" s="136">
        <f t="shared" si="27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48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72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40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/>
      <c r="C54" s="214">
        <v>9</v>
      </c>
      <c r="D54" s="214" t="s">
        <v>488</v>
      </c>
      <c r="E54" s="223" t="s">
        <v>133</v>
      </c>
      <c r="F54" s="223"/>
      <c r="G54" s="208">
        <v>5</v>
      </c>
      <c r="H54" s="209">
        <v>0</v>
      </c>
      <c r="I54" s="209">
        <f t="shared" si="3"/>
        <v>0</v>
      </c>
      <c r="J54" s="216">
        <v>8</v>
      </c>
      <c r="K54" s="217">
        <f t="shared" si="25"/>
        <v>128</v>
      </c>
      <c r="L54" s="217">
        <f t="shared" si="26"/>
        <v>256</v>
      </c>
      <c r="M54" s="217">
        <f t="shared" si="24"/>
        <v>192</v>
      </c>
      <c r="N54" s="217">
        <v>0</v>
      </c>
      <c r="O54" s="217"/>
      <c r="P54" s="217"/>
      <c r="Q54" s="208" t="s">
        <v>134</v>
      </c>
      <c r="T54" s="248">
        <f t="shared" si="5"/>
        <v>0</v>
      </c>
      <c r="U54" s="136">
        <f t="shared" si="27"/>
        <v>0</v>
      </c>
      <c r="V54" s="136">
        <f t="shared" si="6"/>
        <v>0</v>
      </c>
      <c r="W54" s="136">
        <f t="shared" si="7"/>
        <v>0</v>
      </c>
      <c r="X54" s="249">
        <f t="shared" si="8"/>
        <v>256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128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192</v>
      </c>
      <c r="AL54" s="248">
        <f t="shared" si="19"/>
        <v>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/>
      <c r="C55" s="214">
        <v>9.1</v>
      </c>
      <c r="D55" s="214" t="s">
        <v>488</v>
      </c>
      <c r="E55" s="223" t="s">
        <v>261</v>
      </c>
      <c r="F55" s="223"/>
      <c r="G55" s="208">
        <v>5</v>
      </c>
      <c r="H55" s="209">
        <v>8</v>
      </c>
      <c r="I55" s="209">
        <f t="shared" si="3"/>
        <v>40</v>
      </c>
      <c r="J55" s="216"/>
      <c r="K55" s="217">
        <f t="shared" si="25"/>
        <v>0</v>
      </c>
      <c r="L55" s="217">
        <f t="shared" si="26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7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0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40</v>
      </c>
    </row>
    <row r="56" spans="2:42">
      <c r="B56" s="214"/>
      <c r="C56" s="214">
        <v>9.1999999999999993</v>
      </c>
      <c r="D56" s="214" t="s">
        <v>488</v>
      </c>
      <c r="E56" s="223" t="s">
        <v>262</v>
      </c>
      <c r="F56" s="223"/>
      <c r="G56" s="208">
        <v>5</v>
      </c>
      <c r="H56" s="209">
        <v>8</v>
      </c>
      <c r="I56" s="209">
        <f t="shared" si="3"/>
        <v>40</v>
      </c>
      <c r="J56" s="216"/>
      <c r="K56" s="217">
        <f t="shared" si="25"/>
        <v>0</v>
      </c>
      <c r="L56" s="217">
        <f t="shared" si="26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7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0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40</v>
      </c>
    </row>
    <row r="57" spans="2:42">
      <c r="B57" s="214"/>
      <c r="C57" s="214">
        <v>9.3000000000000007</v>
      </c>
      <c r="D57" s="214" t="s">
        <v>488</v>
      </c>
      <c r="E57" s="223" t="s">
        <v>135</v>
      </c>
      <c r="F57" s="223"/>
      <c r="G57" s="208">
        <v>5</v>
      </c>
      <c r="H57" s="209">
        <v>8</v>
      </c>
      <c r="I57" s="209">
        <f t="shared" si="3"/>
        <v>40</v>
      </c>
      <c r="J57" s="216"/>
      <c r="K57" s="217">
        <f t="shared" si="25"/>
        <v>0</v>
      </c>
      <c r="L57" s="217">
        <f t="shared" si="26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7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0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40</v>
      </c>
    </row>
    <row r="58" spans="2:42">
      <c r="B58" s="214"/>
      <c r="C58" s="214">
        <v>9.4</v>
      </c>
      <c r="D58" s="214" t="s">
        <v>488</v>
      </c>
      <c r="E58" s="223" t="s">
        <v>264</v>
      </c>
      <c r="F58" s="223"/>
      <c r="G58" s="208">
        <v>5</v>
      </c>
      <c r="H58" s="209">
        <v>3</v>
      </c>
      <c r="I58" s="209">
        <f t="shared" si="3"/>
        <v>16</v>
      </c>
      <c r="J58" s="216"/>
      <c r="K58" s="217">
        <f t="shared" si="25"/>
        <v>0</v>
      </c>
      <c r="L58" s="217">
        <f t="shared" si="26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7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0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16</v>
      </c>
    </row>
    <row r="59" spans="2:42">
      <c r="B59" s="214"/>
      <c r="C59" s="214">
        <v>9.5</v>
      </c>
      <c r="D59" s="214" t="s">
        <v>488</v>
      </c>
      <c r="E59" s="223" t="s">
        <v>32</v>
      </c>
      <c r="F59" s="223"/>
      <c r="G59" s="208">
        <v>1</v>
      </c>
      <c r="H59" s="209">
        <v>13</v>
      </c>
      <c r="I59" s="209">
        <f t="shared" si="3"/>
        <v>70</v>
      </c>
      <c r="J59" s="216">
        <v>4</v>
      </c>
      <c r="K59" s="217">
        <f t="shared" si="25"/>
        <v>64</v>
      </c>
      <c r="L59" s="217">
        <f t="shared" si="26"/>
        <v>128</v>
      </c>
      <c r="M59" s="217">
        <f t="shared" si="24"/>
        <v>96</v>
      </c>
      <c r="N59" s="217">
        <v>0</v>
      </c>
      <c r="O59" s="217"/>
      <c r="P59" s="217"/>
      <c r="Q59" s="208"/>
      <c r="T59" s="248">
        <f t="shared" si="5"/>
        <v>64</v>
      </c>
      <c r="U59" s="136">
        <f t="shared" si="27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64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96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70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 s="57" customFormat="1">
      <c r="B60" s="214" t="s">
        <v>136</v>
      </c>
      <c r="C60" s="214">
        <v>10</v>
      </c>
      <c r="D60" s="214" t="s">
        <v>23</v>
      </c>
      <c r="E60" s="223" t="s">
        <v>479</v>
      </c>
      <c r="F60" s="223"/>
      <c r="G60" s="208">
        <v>1</v>
      </c>
      <c r="H60" s="209">
        <v>0</v>
      </c>
      <c r="I60" s="209">
        <f t="shared" si="3"/>
        <v>0</v>
      </c>
      <c r="J60" s="216">
        <v>5</v>
      </c>
      <c r="K60" s="217">
        <f t="shared" si="25"/>
        <v>80</v>
      </c>
      <c r="L60" s="217">
        <f t="shared" si="26"/>
        <v>160</v>
      </c>
      <c r="M60" s="217">
        <f t="shared" si="24"/>
        <v>120</v>
      </c>
      <c r="N60" s="217">
        <v>0</v>
      </c>
      <c r="O60" s="217"/>
      <c r="P60" s="217"/>
      <c r="Q60" s="208" t="s">
        <v>137</v>
      </c>
      <c r="T60" s="248">
        <f t="shared" si="5"/>
        <v>80</v>
      </c>
      <c r="U60" s="136">
        <f t="shared" si="27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80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120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 s="57" customFormat="1">
      <c r="B61" s="214" t="s">
        <v>136</v>
      </c>
      <c r="C61" s="214">
        <v>10.1</v>
      </c>
      <c r="D61" s="214" t="s">
        <v>265</v>
      </c>
      <c r="E61" s="223" t="s">
        <v>479</v>
      </c>
      <c r="F61" s="223"/>
      <c r="G61" s="208">
        <v>1</v>
      </c>
      <c r="H61" s="209">
        <v>8</v>
      </c>
      <c r="I61" s="209">
        <f t="shared" si="3"/>
        <v>40</v>
      </c>
      <c r="J61" s="216"/>
      <c r="K61" s="217">
        <f t="shared" si="25"/>
        <v>0</v>
      </c>
      <c r="L61" s="217">
        <f t="shared" si="26"/>
        <v>0</v>
      </c>
      <c r="M61" s="217">
        <f t="shared" si="24"/>
        <v>0</v>
      </c>
      <c r="N61" s="217"/>
      <c r="O61" s="217"/>
      <c r="P61" s="217"/>
      <c r="Q61" s="208"/>
      <c r="T61" s="248">
        <f t="shared" si="5"/>
        <v>0</v>
      </c>
      <c r="U61" s="136">
        <f t="shared" si="27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0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0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 t="s">
        <v>136</v>
      </c>
      <c r="C62" s="214">
        <v>10.199999999999999</v>
      </c>
      <c r="D62" s="214" t="s">
        <v>265</v>
      </c>
      <c r="E62" s="223" t="s">
        <v>267</v>
      </c>
      <c r="F62" s="223"/>
      <c r="G62" s="208">
        <v>1</v>
      </c>
      <c r="H62" s="209">
        <v>8</v>
      </c>
      <c r="I62" s="209">
        <f t="shared" si="3"/>
        <v>40</v>
      </c>
      <c r="J62" s="216"/>
      <c r="K62" s="217">
        <f t="shared" si="25"/>
        <v>0</v>
      </c>
      <c r="L62" s="217">
        <f t="shared" si="26"/>
        <v>0</v>
      </c>
      <c r="M62" s="217">
        <f t="shared" si="24"/>
        <v>0</v>
      </c>
      <c r="N62" s="217"/>
      <c r="O62" s="217"/>
      <c r="P62" s="217"/>
      <c r="Q62" s="208"/>
      <c r="T62" s="248">
        <f t="shared" si="5"/>
        <v>0</v>
      </c>
      <c r="U62" s="136">
        <f t="shared" si="27"/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0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0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40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 s="57" customFormat="1">
      <c r="B63" s="214" t="s">
        <v>136</v>
      </c>
      <c r="C63" s="214">
        <v>10.3</v>
      </c>
      <c r="D63" s="214" t="s">
        <v>265</v>
      </c>
      <c r="E63" s="223" t="s">
        <v>268</v>
      </c>
      <c r="F63" s="223"/>
      <c r="G63" s="208">
        <v>1</v>
      </c>
      <c r="H63" s="209">
        <v>5</v>
      </c>
      <c r="I63" s="209">
        <f t="shared" si="3"/>
        <v>30</v>
      </c>
      <c r="J63" s="216"/>
      <c r="K63" s="217">
        <f t="shared" si="25"/>
        <v>0</v>
      </c>
      <c r="L63" s="217">
        <f t="shared" si="26"/>
        <v>0</v>
      </c>
      <c r="M63" s="217">
        <f t="shared" si="24"/>
        <v>0</v>
      </c>
      <c r="N63" s="217"/>
      <c r="O63" s="217"/>
      <c r="P63" s="217"/>
      <c r="Q63" s="208"/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0</v>
      </c>
      <c r="AJ63" s="249">
        <f t="shared" si="18"/>
        <v>0</v>
      </c>
      <c r="AL63" s="248">
        <f t="shared" si="19"/>
        <v>30</v>
      </c>
      <c r="AM63" s="136">
        <f t="shared" si="20"/>
        <v>0</v>
      </c>
      <c r="AN63" s="136">
        <f t="shared" si="21"/>
        <v>0</v>
      </c>
      <c r="AO63" s="136">
        <f t="shared" si="22"/>
        <v>0</v>
      </c>
      <c r="AP63" s="249">
        <f t="shared" si="23"/>
        <v>0</v>
      </c>
    </row>
    <row r="64" spans="2:42" s="57" customFormat="1">
      <c r="B64" s="214" t="s">
        <v>136</v>
      </c>
      <c r="C64" s="214">
        <v>10.4</v>
      </c>
      <c r="D64" s="214" t="s">
        <v>265</v>
      </c>
      <c r="E64" s="223" t="s">
        <v>269</v>
      </c>
      <c r="F64" s="223"/>
      <c r="G64" s="208">
        <v>1</v>
      </c>
      <c r="H64" s="209">
        <v>3</v>
      </c>
      <c r="I64" s="209">
        <f t="shared" si="3"/>
        <v>16</v>
      </c>
      <c r="J64" s="216"/>
      <c r="K64" s="217">
        <f t="shared" si="25"/>
        <v>0</v>
      </c>
      <c r="L64" s="217">
        <f t="shared" si="26"/>
        <v>0</v>
      </c>
      <c r="M64" s="217">
        <f t="shared" si="24"/>
        <v>0</v>
      </c>
      <c r="N64" s="217"/>
      <c r="O64" s="217"/>
      <c r="P64" s="217"/>
      <c r="Q64" s="208"/>
      <c r="T64" s="248">
        <f t="shared" si="5"/>
        <v>0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0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0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16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 s="57" customFormat="1">
      <c r="B65" s="214" t="s">
        <v>136</v>
      </c>
      <c r="C65" s="214">
        <v>11</v>
      </c>
      <c r="D65" s="214" t="s">
        <v>23</v>
      </c>
      <c r="E65" s="223" t="s">
        <v>481</v>
      </c>
      <c r="F65" s="223"/>
      <c r="G65" s="208">
        <v>1</v>
      </c>
      <c r="H65" s="218">
        <v>0</v>
      </c>
      <c r="I65" s="209">
        <f t="shared" si="3"/>
        <v>0</v>
      </c>
      <c r="J65" s="216">
        <v>5</v>
      </c>
      <c r="K65" s="217">
        <f t="shared" si="25"/>
        <v>80</v>
      </c>
      <c r="L65" s="217">
        <f t="shared" si="26"/>
        <v>160</v>
      </c>
      <c r="M65" s="217">
        <f t="shared" si="24"/>
        <v>120</v>
      </c>
      <c r="N65" s="217">
        <v>2</v>
      </c>
      <c r="O65" s="217"/>
      <c r="P65" s="217"/>
      <c r="Q65" s="208"/>
      <c r="T65" s="248">
        <f t="shared" si="5"/>
        <v>80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0</v>
      </c>
      <c r="Z65" s="248">
        <f t="shared" si="9"/>
        <v>80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0</v>
      </c>
      <c r="AF65" s="248">
        <f t="shared" si="14"/>
        <v>120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0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 s="57" customFormat="1">
      <c r="B66" s="214" t="s">
        <v>136</v>
      </c>
      <c r="C66" s="214">
        <v>11.1</v>
      </c>
      <c r="D66" s="214" t="s">
        <v>265</v>
      </c>
      <c r="E66" s="223" t="s">
        <v>481</v>
      </c>
      <c r="F66" s="223"/>
      <c r="G66" s="208">
        <v>1</v>
      </c>
      <c r="H66" s="209">
        <v>2</v>
      </c>
      <c r="I66" s="209">
        <f t="shared" si="3"/>
        <v>8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8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 s="57" customFormat="1">
      <c r="B67" s="214" t="s">
        <v>136</v>
      </c>
      <c r="C67" s="214">
        <v>11.2</v>
      </c>
      <c r="D67" s="214" t="s">
        <v>265</v>
      </c>
      <c r="E67" s="223" t="s">
        <v>266</v>
      </c>
      <c r="F67" s="223"/>
      <c r="G67" s="208">
        <v>1</v>
      </c>
      <c r="H67" s="209">
        <v>2</v>
      </c>
      <c r="I67" s="209">
        <f t="shared" si="3"/>
        <v>8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8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 s="57" customFormat="1">
      <c r="B68" s="214" t="s">
        <v>136</v>
      </c>
      <c r="C68" s="214">
        <v>11.3</v>
      </c>
      <c r="D68" s="214" t="s">
        <v>265</v>
      </c>
      <c r="E68" s="223" t="s">
        <v>32</v>
      </c>
      <c r="F68" s="223"/>
      <c r="G68" s="208">
        <v>1</v>
      </c>
      <c r="H68" s="209">
        <v>40</v>
      </c>
      <c r="I68" s="209">
        <f t="shared" si="3"/>
        <v>200</v>
      </c>
      <c r="J68" s="216">
        <v>12</v>
      </c>
      <c r="K68" s="217">
        <f t="shared" si="25"/>
        <v>192</v>
      </c>
      <c r="L68" s="217">
        <f t="shared" si="26"/>
        <v>384</v>
      </c>
      <c r="M68" s="217">
        <f t="shared" si="24"/>
        <v>288</v>
      </c>
      <c r="N68" s="217">
        <v>2</v>
      </c>
      <c r="O68" s="217"/>
      <c r="P68" s="217"/>
      <c r="Q68" s="208"/>
      <c r="T68" s="248">
        <f t="shared" si="5"/>
        <v>192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192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288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200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 t="s">
        <v>340</v>
      </c>
      <c r="C69" s="214">
        <v>12</v>
      </c>
      <c r="D69" s="214" t="s">
        <v>23</v>
      </c>
      <c r="E69" s="223" t="s">
        <v>138</v>
      </c>
      <c r="F69" s="223"/>
      <c r="G69" s="208">
        <v>3</v>
      </c>
      <c r="H69" s="209">
        <v>5</v>
      </c>
      <c r="I69" s="209">
        <f t="shared" si="3"/>
        <v>30</v>
      </c>
      <c r="J69" s="216">
        <v>1</v>
      </c>
      <c r="K69" s="217">
        <f t="shared" si="25"/>
        <v>16</v>
      </c>
      <c r="L69" s="217">
        <f t="shared" si="26"/>
        <v>32</v>
      </c>
      <c r="M69" s="217">
        <f t="shared" si="24"/>
        <v>24</v>
      </c>
      <c r="N69" s="217">
        <v>0</v>
      </c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32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16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24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30</v>
      </c>
      <c r="AO69" s="136">
        <f t="shared" si="22"/>
        <v>0</v>
      </c>
      <c r="AP69" s="249">
        <f t="shared" si="23"/>
        <v>0</v>
      </c>
    </row>
    <row r="70" spans="2:42">
      <c r="B70" s="214" t="s">
        <v>54</v>
      </c>
      <c r="C70" s="214">
        <v>13</v>
      </c>
      <c r="D70" s="214" t="s">
        <v>23</v>
      </c>
      <c r="E70" s="223" t="s">
        <v>139</v>
      </c>
      <c r="F70" s="223"/>
      <c r="G70" s="208">
        <v>1</v>
      </c>
      <c r="H70" s="209">
        <v>3</v>
      </c>
      <c r="I70" s="209">
        <f t="shared" si="3"/>
        <v>16</v>
      </c>
      <c r="J70" s="216">
        <v>1</v>
      </c>
      <c r="K70" s="217">
        <f t="shared" si="25"/>
        <v>16</v>
      </c>
      <c r="L70" s="217">
        <f t="shared" si="26"/>
        <v>32</v>
      </c>
      <c r="M70" s="217">
        <f t="shared" si="24"/>
        <v>24</v>
      </c>
      <c r="N70" s="217">
        <v>5</v>
      </c>
      <c r="O70" s="217"/>
      <c r="P70" s="217"/>
      <c r="Q70" s="208"/>
      <c r="T70" s="248">
        <f t="shared" si="5"/>
        <v>16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16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24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16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>
      <c r="B71" s="214"/>
      <c r="C71" s="214">
        <v>14</v>
      </c>
      <c r="D71" s="214" t="s">
        <v>23</v>
      </c>
      <c r="E71" s="223" t="s">
        <v>270</v>
      </c>
      <c r="F71" s="223"/>
      <c r="G71" s="208">
        <v>1</v>
      </c>
      <c r="H71" s="218">
        <v>0</v>
      </c>
      <c r="I71" s="209">
        <f t="shared" si="3"/>
        <v>0</v>
      </c>
      <c r="J71" s="216">
        <v>8</v>
      </c>
      <c r="K71" s="217">
        <f t="shared" si="25"/>
        <v>128</v>
      </c>
      <c r="L71" s="217">
        <f t="shared" si="26"/>
        <v>256</v>
      </c>
      <c r="M71" s="217">
        <f t="shared" si="24"/>
        <v>192</v>
      </c>
      <c r="N71" s="217">
        <v>2</v>
      </c>
      <c r="O71" s="217"/>
      <c r="P71" s="217"/>
      <c r="Q71" s="208" t="s">
        <v>61</v>
      </c>
      <c r="T71" s="248">
        <f t="shared" si="5"/>
        <v>128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128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192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/>
      <c r="C72" s="214">
        <v>15</v>
      </c>
      <c r="D72" s="214" t="s">
        <v>271</v>
      </c>
      <c r="E72" s="223" t="s">
        <v>62</v>
      </c>
      <c r="F72" s="223"/>
      <c r="G72" s="208">
        <v>1</v>
      </c>
      <c r="H72" s="209">
        <v>8</v>
      </c>
      <c r="I72" s="209">
        <f t="shared" si="3"/>
        <v>40</v>
      </c>
      <c r="J72" s="216">
        <v>3</v>
      </c>
      <c r="K72" s="217">
        <f t="shared" si="25"/>
        <v>48</v>
      </c>
      <c r="L72" s="217">
        <f t="shared" si="26"/>
        <v>96</v>
      </c>
      <c r="M72" s="217">
        <f t="shared" si="24"/>
        <v>72</v>
      </c>
      <c r="N72" s="217">
        <v>0</v>
      </c>
      <c r="O72" s="217"/>
      <c r="P72" s="217"/>
      <c r="Q72" s="208" t="s">
        <v>354</v>
      </c>
      <c r="T72" s="248">
        <f t="shared" si="5"/>
        <v>48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48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72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40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/>
      <c r="C73" s="214">
        <v>16</v>
      </c>
      <c r="D73" s="214" t="s">
        <v>23</v>
      </c>
      <c r="E73" s="223" t="s">
        <v>120</v>
      </c>
      <c r="F73" s="223"/>
      <c r="G73" s="208">
        <v>4</v>
      </c>
      <c r="H73" s="209">
        <v>0</v>
      </c>
      <c r="I73" s="209">
        <f t="shared" si="3"/>
        <v>0</v>
      </c>
      <c r="J73" s="216">
        <v>2</v>
      </c>
      <c r="K73" s="217">
        <f t="shared" si="25"/>
        <v>32</v>
      </c>
      <c r="L73" s="217">
        <f t="shared" si="26"/>
        <v>64</v>
      </c>
      <c r="M73" s="217">
        <f t="shared" si="24"/>
        <v>48</v>
      </c>
      <c r="N73" s="217">
        <v>3</v>
      </c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64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32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48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52</v>
      </c>
      <c r="C74" s="214">
        <v>16.100000000000001</v>
      </c>
      <c r="D74" s="214" t="s">
        <v>272</v>
      </c>
      <c r="E74" s="223" t="s">
        <v>120</v>
      </c>
      <c r="F74" s="223"/>
      <c r="G74" s="208">
        <v>4</v>
      </c>
      <c r="H74" s="209">
        <v>3</v>
      </c>
      <c r="I74" s="209">
        <f t="shared" si="3"/>
        <v>16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16</v>
      </c>
      <c r="AP74" s="249">
        <f t="shared" si="23"/>
        <v>0</v>
      </c>
    </row>
    <row r="75" spans="2:42" s="57" customFormat="1">
      <c r="B75" s="214" t="s">
        <v>53</v>
      </c>
      <c r="C75" s="214">
        <v>16.2</v>
      </c>
      <c r="D75" s="214" t="s">
        <v>272</v>
      </c>
      <c r="E75" s="223" t="s">
        <v>30</v>
      </c>
      <c r="F75" s="223"/>
      <c r="G75" s="208">
        <v>4</v>
      </c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16</v>
      </c>
      <c r="AP75" s="249">
        <f t="shared" si="23"/>
        <v>0</v>
      </c>
    </row>
    <row r="76" spans="2:42" s="57" customFormat="1">
      <c r="B76" s="214" t="s">
        <v>339</v>
      </c>
      <c r="C76" s="214">
        <v>16.3</v>
      </c>
      <c r="D76" s="214" t="s">
        <v>272</v>
      </c>
      <c r="E76" s="223" t="s">
        <v>273</v>
      </c>
      <c r="F76" s="223"/>
      <c r="G76" s="208">
        <v>4</v>
      </c>
      <c r="H76" s="209">
        <v>2</v>
      </c>
      <c r="I76" s="209">
        <f t="shared" si="3"/>
        <v>8</v>
      </c>
      <c r="J76" s="216"/>
      <c r="K76" s="217">
        <f t="shared" si="25"/>
        <v>0</v>
      </c>
      <c r="L76" s="217">
        <f t="shared" si="26"/>
        <v>0</v>
      </c>
      <c r="M76" s="217">
        <f t="shared" si="24"/>
        <v>0</v>
      </c>
      <c r="N76" s="217"/>
      <c r="O76" s="217"/>
      <c r="P76" s="217"/>
      <c r="Q76" s="208"/>
      <c r="T76" s="248">
        <f t="shared" si="5"/>
        <v>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8</v>
      </c>
      <c r="AP76" s="249">
        <f t="shared" si="23"/>
        <v>0</v>
      </c>
    </row>
    <row r="77" spans="2:42" s="57" customFormat="1">
      <c r="B77" s="214" t="s">
        <v>339</v>
      </c>
      <c r="C77" s="214">
        <v>16.399999999999999</v>
      </c>
      <c r="D77" s="214" t="s">
        <v>272</v>
      </c>
      <c r="E77" s="223" t="s">
        <v>274</v>
      </c>
      <c r="F77" s="223"/>
      <c r="G77" s="208">
        <v>4</v>
      </c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8</v>
      </c>
      <c r="AP77" s="249">
        <f t="shared" si="23"/>
        <v>0</v>
      </c>
    </row>
    <row r="78" spans="2:42" s="57" customFormat="1">
      <c r="B78" s="214"/>
      <c r="C78" s="214">
        <v>17</v>
      </c>
      <c r="D78" s="214" t="s">
        <v>23</v>
      </c>
      <c r="E78" s="224" t="s">
        <v>63</v>
      </c>
      <c r="F78" s="224"/>
      <c r="G78" s="208">
        <v>2</v>
      </c>
      <c r="H78" s="209">
        <v>0</v>
      </c>
      <c r="I78" s="209">
        <f t="shared" si="3"/>
        <v>0</v>
      </c>
      <c r="J78" s="216">
        <v>2</v>
      </c>
      <c r="K78" s="217">
        <f t="shared" si="25"/>
        <v>32</v>
      </c>
      <c r="L78" s="217">
        <f t="shared" si="26"/>
        <v>64</v>
      </c>
      <c r="M78" s="217">
        <f t="shared" si="24"/>
        <v>48</v>
      </c>
      <c r="N78" s="217">
        <v>1</v>
      </c>
      <c r="O78" s="217"/>
      <c r="P78" s="217"/>
      <c r="Q78" s="208" t="s">
        <v>64</v>
      </c>
      <c r="T78" s="248">
        <f t="shared" si="5"/>
        <v>0</v>
      </c>
      <c r="U78" s="136">
        <f t="shared" si="27"/>
        <v>64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32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48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55</v>
      </c>
      <c r="C79" s="214">
        <v>17.100000000000001</v>
      </c>
      <c r="D79" s="214" t="s">
        <v>31</v>
      </c>
      <c r="E79" s="224" t="s">
        <v>32</v>
      </c>
      <c r="F79" s="270" t="s">
        <v>475</v>
      </c>
      <c r="G79" s="208">
        <v>2</v>
      </c>
      <c r="H79" s="209">
        <v>3</v>
      </c>
      <c r="I79" s="209">
        <f t="shared" si="3"/>
        <v>16</v>
      </c>
      <c r="J79" s="216"/>
      <c r="K79" s="217">
        <f t="shared" si="25"/>
        <v>0</v>
      </c>
      <c r="L79" s="217">
        <f t="shared" si="26"/>
        <v>0</v>
      </c>
      <c r="M79" s="217">
        <f t="shared" si="24"/>
        <v>0</v>
      </c>
      <c r="N79" s="217"/>
      <c r="O79" s="217"/>
      <c r="P79" s="217"/>
      <c r="Q79" s="208"/>
      <c r="T79" s="248">
        <f t="shared" si="5"/>
        <v>0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0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0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0</v>
      </c>
      <c r="AM79" s="136">
        <f t="shared" si="20"/>
        <v>16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 s="57" customFormat="1">
      <c r="B80" s="214" t="s">
        <v>55</v>
      </c>
      <c r="C80" s="214">
        <v>17.2</v>
      </c>
      <c r="D80" s="214" t="s">
        <v>31</v>
      </c>
      <c r="E80" s="224" t="s">
        <v>33</v>
      </c>
      <c r="F80" s="270" t="s">
        <v>475</v>
      </c>
      <c r="G80" s="208">
        <v>2</v>
      </c>
      <c r="H80" s="209">
        <v>5</v>
      </c>
      <c r="I80" s="209">
        <f t="shared" si="3"/>
        <v>30</v>
      </c>
      <c r="J80" s="216"/>
      <c r="K80" s="217">
        <f t="shared" si="25"/>
        <v>0</v>
      </c>
      <c r="L80" s="217">
        <f t="shared" si="26"/>
        <v>0</v>
      </c>
      <c r="M80" s="217">
        <f t="shared" si="24"/>
        <v>0</v>
      </c>
      <c r="N80" s="217"/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0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0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0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30</v>
      </c>
      <c r="AN80" s="136">
        <f t="shared" si="21"/>
        <v>0</v>
      </c>
      <c r="AO80" s="136">
        <f t="shared" si="22"/>
        <v>0</v>
      </c>
      <c r="AP80" s="249">
        <f t="shared" si="23"/>
        <v>0</v>
      </c>
    </row>
    <row r="81" spans="2:42" s="57" customFormat="1">
      <c r="B81" s="214"/>
      <c r="C81" s="214">
        <v>18</v>
      </c>
      <c r="D81" s="214" t="s">
        <v>65</v>
      </c>
      <c r="E81" s="224" t="s">
        <v>347</v>
      </c>
      <c r="F81" s="224"/>
      <c r="G81" s="208">
        <v>3</v>
      </c>
      <c r="H81" s="209">
        <v>0</v>
      </c>
      <c r="I81" s="209">
        <f t="shared" si="3"/>
        <v>0</v>
      </c>
      <c r="J81" s="216">
        <v>5</v>
      </c>
      <c r="K81" s="217">
        <f t="shared" si="25"/>
        <v>80</v>
      </c>
      <c r="L81" s="217">
        <f t="shared" si="26"/>
        <v>160</v>
      </c>
      <c r="M81" s="217">
        <f t="shared" si="24"/>
        <v>120</v>
      </c>
      <c r="N81" s="217">
        <v>10</v>
      </c>
      <c r="O81" s="217"/>
      <c r="P81" s="217"/>
      <c r="Q81" s="208" t="s">
        <v>66</v>
      </c>
      <c r="T81" s="248">
        <f t="shared" si="5"/>
        <v>0</v>
      </c>
      <c r="U81" s="136">
        <f t="shared" si="27"/>
        <v>0</v>
      </c>
      <c r="V81" s="136">
        <f t="shared" si="6"/>
        <v>160</v>
      </c>
      <c r="W81" s="136">
        <f t="shared" si="7"/>
        <v>0</v>
      </c>
      <c r="X81" s="249">
        <f t="shared" si="8"/>
        <v>0</v>
      </c>
      <c r="Z81" s="248">
        <f t="shared" si="9"/>
        <v>0</v>
      </c>
      <c r="AA81" s="136">
        <f t="shared" si="10"/>
        <v>0</v>
      </c>
      <c r="AB81" s="136">
        <f t="shared" si="11"/>
        <v>80</v>
      </c>
      <c r="AC81" s="136">
        <f t="shared" si="12"/>
        <v>0</v>
      </c>
      <c r="AD81" s="249">
        <f t="shared" si="13"/>
        <v>0</v>
      </c>
      <c r="AF81" s="248">
        <f t="shared" si="14"/>
        <v>0</v>
      </c>
      <c r="AG81" s="136">
        <f t="shared" si="15"/>
        <v>0</v>
      </c>
      <c r="AH81" s="136">
        <f t="shared" si="16"/>
        <v>120</v>
      </c>
      <c r="AI81" s="136">
        <f t="shared" si="17"/>
        <v>0</v>
      </c>
      <c r="AJ81" s="249">
        <f t="shared" si="18"/>
        <v>0</v>
      </c>
      <c r="AL81" s="248">
        <f t="shared" si="19"/>
        <v>0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 s="57" customFormat="1">
      <c r="B82" s="214" t="s">
        <v>341</v>
      </c>
      <c r="C82" s="214">
        <v>18.100000000000001</v>
      </c>
      <c r="D82" s="214" t="s">
        <v>34</v>
      </c>
      <c r="E82" s="224" t="s">
        <v>35</v>
      </c>
      <c r="F82" s="224"/>
      <c r="G82" s="208">
        <v>3</v>
      </c>
      <c r="H82" s="209">
        <v>8</v>
      </c>
      <c r="I82" s="209">
        <f t="shared" si="3"/>
        <v>40</v>
      </c>
      <c r="J82" s="216"/>
      <c r="K82" s="217">
        <f t="shared" si="25"/>
        <v>0</v>
      </c>
      <c r="L82" s="217">
        <f t="shared" si="26"/>
        <v>0</v>
      </c>
      <c r="M82" s="217">
        <f t="shared" si="24"/>
        <v>0</v>
      </c>
      <c r="N82" s="217"/>
      <c r="O82" s="217"/>
      <c r="P82" s="217"/>
      <c r="Q82" s="208"/>
      <c r="T82" s="248">
        <f t="shared" si="5"/>
        <v>0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0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0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40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 t="s">
        <v>341</v>
      </c>
      <c r="C83" s="214">
        <v>18.2</v>
      </c>
      <c r="D83" s="214" t="s">
        <v>34</v>
      </c>
      <c r="E83" s="224" t="s">
        <v>36</v>
      </c>
      <c r="F83" s="224"/>
      <c r="G83" s="208">
        <v>3</v>
      </c>
      <c r="H83" s="209">
        <v>8</v>
      </c>
      <c r="I83" s="209">
        <f t="shared" si="3"/>
        <v>40</v>
      </c>
      <c r="J83" s="216"/>
      <c r="K83" s="217">
        <f t="shared" ref="K83:K114" si="28">J83*points_low</f>
        <v>0</v>
      </c>
      <c r="L83" s="217">
        <f t="shared" ref="L83:L114" si="29">J83*points_high</f>
        <v>0</v>
      </c>
      <c r="M83" s="217">
        <f t="shared" si="24"/>
        <v>0</v>
      </c>
      <c r="N83" s="217"/>
      <c r="O83" s="217"/>
      <c r="P83" s="217"/>
      <c r="Q83" s="208"/>
      <c r="T83" s="248">
        <f t="shared" si="5"/>
        <v>0</v>
      </c>
      <c r="U83" s="136">
        <f t="shared" ref="U83:U114" si="30">IF($G83=$U$18,$L83,0)</f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0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0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0</v>
      </c>
      <c r="AM83" s="136">
        <f t="shared" si="20"/>
        <v>0</v>
      </c>
      <c r="AN83" s="136">
        <f t="shared" si="21"/>
        <v>40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 t="s">
        <v>341</v>
      </c>
      <c r="C84" s="214">
        <v>18.3</v>
      </c>
      <c r="D84" s="214" t="s">
        <v>34</v>
      </c>
      <c r="E84" s="224" t="s">
        <v>37</v>
      </c>
      <c r="F84" s="224"/>
      <c r="G84" s="208">
        <v>3</v>
      </c>
      <c r="H84" s="209">
        <v>8</v>
      </c>
      <c r="I84" s="209">
        <f t="shared" ref="I84:I128" si="31">LOOKUP(H84,$G$3:$H$14)</f>
        <v>40</v>
      </c>
      <c r="J84" s="216"/>
      <c r="K84" s="217">
        <f t="shared" si="28"/>
        <v>0</v>
      </c>
      <c r="L84" s="217">
        <f t="shared" si="29"/>
        <v>0</v>
      </c>
      <c r="M84" s="217">
        <f t="shared" si="24"/>
        <v>0</v>
      </c>
      <c r="N84" s="217"/>
      <c r="O84" s="217"/>
      <c r="P84" s="217"/>
      <c r="Q84" s="208"/>
      <c r="T84" s="248">
        <f t="shared" ref="T84:T127" si="32">IF($G84=$T$18,$K84,0)</f>
        <v>0</v>
      </c>
      <c r="U84" s="136">
        <f t="shared" si="30"/>
        <v>0</v>
      </c>
      <c r="V84" s="136">
        <f t="shared" ref="V84:V127" si="33">IF($G84=$V$18,$L84,0)</f>
        <v>0</v>
      </c>
      <c r="W84" s="136">
        <f t="shared" ref="W84:W127" si="34">IF($G84=$W$18,$L84,0)</f>
        <v>0</v>
      </c>
      <c r="X84" s="249">
        <f t="shared" ref="X84:X127" si="35">IF($G84=$X$18,$L84,0)</f>
        <v>0</v>
      </c>
      <c r="Z84" s="248">
        <f t="shared" ref="Z84:Z127" si="36">IF($G84=$Z$18,$K84,0)</f>
        <v>0</v>
      </c>
      <c r="AA84" s="136">
        <f t="shared" ref="AA84:AA127" si="37">IF($G84=$AA$18,$K84,0)</f>
        <v>0</v>
      </c>
      <c r="AB84" s="136">
        <f t="shared" ref="AB84:AB127" si="38">IF($G84=$AB$18,$K84,0)</f>
        <v>0</v>
      </c>
      <c r="AC84" s="136">
        <f t="shared" ref="AC84:AC127" si="39">IF($G84=$AC$18,$K84,0)</f>
        <v>0</v>
      </c>
      <c r="AD84" s="249">
        <f t="shared" ref="AD84:AD127" si="40">IF($G84=$AD$18,$K84,0)</f>
        <v>0</v>
      </c>
      <c r="AF84" s="248">
        <f t="shared" ref="AF84:AF127" si="41">IF($G84=$AF$18,$M84,0)</f>
        <v>0</v>
      </c>
      <c r="AG84" s="136">
        <f t="shared" ref="AG84:AG127" si="42">IF($G84=$AG$18,$M84,0)</f>
        <v>0</v>
      </c>
      <c r="AH84" s="136">
        <f t="shared" ref="AH84:AH127" si="43">IF($G84=$AH$18,$M84,0)</f>
        <v>0</v>
      </c>
      <c r="AI84" s="136">
        <f t="shared" ref="AI84:AI127" si="44">IF($G84=$AI$18,$M84,0)</f>
        <v>0</v>
      </c>
      <c r="AJ84" s="249">
        <f t="shared" ref="AJ84:AJ127" si="45">IF($G84=$AJ$18,$M84,0)</f>
        <v>0</v>
      </c>
      <c r="AL84" s="248">
        <f t="shared" ref="AL84:AL127" si="46">IF($G84=$AL$18,$I84,0)</f>
        <v>0</v>
      </c>
      <c r="AM84" s="136">
        <f t="shared" ref="AM84:AM127" si="47">IF($G84=$AM$18,$I84,0)</f>
        <v>0</v>
      </c>
      <c r="AN84" s="136">
        <f t="shared" ref="AN84:AN127" si="48">IF($G84=$AN$18,$I84,0)</f>
        <v>40</v>
      </c>
      <c r="AO84" s="136">
        <f t="shared" ref="AO84:AO127" si="49">IF($G84=$AO$18,$I84,0)</f>
        <v>0</v>
      </c>
      <c r="AP84" s="249">
        <f t="shared" ref="AP84:AP127" si="50">IF($G84=$AP$18,$I84,0)</f>
        <v>0</v>
      </c>
    </row>
    <row r="85" spans="2:42" s="57" customFormat="1">
      <c r="B85" s="214" t="s">
        <v>340</v>
      </c>
      <c r="C85" s="214">
        <v>19</v>
      </c>
      <c r="D85" s="214" t="s">
        <v>65</v>
      </c>
      <c r="E85" s="224" t="s">
        <v>67</v>
      </c>
      <c r="F85" s="224"/>
      <c r="G85" s="208">
        <v>1</v>
      </c>
      <c r="H85" s="209">
        <v>3</v>
      </c>
      <c r="I85" s="209">
        <f t="shared" si="31"/>
        <v>16</v>
      </c>
      <c r="J85" s="216">
        <v>1</v>
      </c>
      <c r="K85" s="217">
        <f t="shared" si="28"/>
        <v>16</v>
      </c>
      <c r="L85" s="217">
        <f t="shared" si="29"/>
        <v>32</v>
      </c>
      <c r="M85" s="217">
        <f t="shared" si="24"/>
        <v>24</v>
      </c>
      <c r="N85" s="217">
        <v>0</v>
      </c>
      <c r="O85" s="217"/>
      <c r="P85" s="217"/>
      <c r="Q85" s="208"/>
      <c r="T85" s="248">
        <f t="shared" si="32"/>
        <v>16</v>
      </c>
      <c r="U85" s="136">
        <f t="shared" si="30"/>
        <v>0</v>
      </c>
      <c r="V85" s="136">
        <f t="shared" si="33"/>
        <v>0</v>
      </c>
      <c r="W85" s="136">
        <f t="shared" si="34"/>
        <v>0</v>
      </c>
      <c r="X85" s="249">
        <f t="shared" si="35"/>
        <v>0</v>
      </c>
      <c r="Z85" s="248">
        <f t="shared" si="36"/>
        <v>16</v>
      </c>
      <c r="AA85" s="136">
        <f t="shared" si="37"/>
        <v>0</v>
      </c>
      <c r="AB85" s="136">
        <f t="shared" si="38"/>
        <v>0</v>
      </c>
      <c r="AC85" s="136">
        <f t="shared" si="39"/>
        <v>0</v>
      </c>
      <c r="AD85" s="249">
        <f t="shared" si="40"/>
        <v>0</v>
      </c>
      <c r="AF85" s="248">
        <f t="shared" si="41"/>
        <v>24</v>
      </c>
      <c r="AG85" s="136">
        <f t="shared" si="42"/>
        <v>0</v>
      </c>
      <c r="AH85" s="136">
        <f t="shared" si="43"/>
        <v>0</v>
      </c>
      <c r="AI85" s="136">
        <f t="shared" si="44"/>
        <v>0</v>
      </c>
      <c r="AJ85" s="249">
        <f t="shared" si="45"/>
        <v>0</v>
      </c>
      <c r="AL85" s="248">
        <f t="shared" si="46"/>
        <v>16</v>
      </c>
      <c r="AM85" s="136">
        <f t="shared" si="47"/>
        <v>0</v>
      </c>
      <c r="AN85" s="136">
        <f t="shared" si="48"/>
        <v>0</v>
      </c>
      <c r="AO85" s="136">
        <f t="shared" si="49"/>
        <v>0</v>
      </c>
      <c r="AP85" s="249">
        <f t="shared" si="50"/>
        <v>0</v>
      </c>
    </row>
    <row r="86" spans="2:42" s="57" customFormat="1">
      <c r="B86" s="214" t="s">
        <v>340</v>
      </c>
      <c r="C86" s="214">
        <v>20</v>
      </c>
      <c r="D86" s="214" t="s">
        <v>65</v>
      </c>
      <c r="E86" s="224" t="s">
        <v>68</v>
      </c>
      <c r="F86" s="224" t="s">
        <v>38</v>
      </c>
      <c r="G86" s="208">
        <v>2</v>
      </c>
      <c r="H86" s="209">
        <v>8</v>
      </c>
      <c r="I86" s="209">
        <f t="shared" si="31"/>
        <v>40</v>
      </c>
      <c r="J86" s="216">
        <v>2</v>
      </c>
      <c r="K86" s="217">
        <f t="shared" si="28"/>
        <v>32</v>
      </c>
      <c r="L86" s="217">
        <f t="shared" si="29"/>
        <v>64</v>
      </c>
      <c r="M86" s="217">
        <f t="shared" si="24"/>
        <v>48</v>
      </c>
      <c r="N86" s="217">
        <v>0</v>
      </c>
      <c r="O86" s="217"/>
      <c r="P86" s="217"/>
      <c r="Q86" s="208"/>
      <c r="T86" s="248">
        <f t="shared" si="32"/>
        <v>0</v>
      </c>
      <c r="U86" s="136">
        <f t="shared" si="30"/>
        <v>64</v>
      </c>
      <c r="V86" s="136">
        <f t="shared" si="33"/>
        <v>0</v>
      </c>
      <c r="W86" s="136">
        <f t="shared" si="34"/>
        <v>0</v>
      </c>
      <c r="X86" s="249">
        <f t="shared" si="35"/>
        <v>0</v>
      </c>
      <c r="Z86" s="248">
        <f t="shared" si="36"/>
        <v>0</v>
      </c>
      <c r="AA86" s="136">
        <f t="shared" si="37"/>
        <v>32</v>
      </c>
      <c r="AB86" s="136">
        <f t="shared" si="38"/>
        <v>0</v>
      </c>
      <c r="AC86" s="136">
        <f t="shared" si="39"/>
        <v>0</v>
      </c>
      <c r="AD86" s="249">
        <f t="shared" si="40"/>
        <v>0</v>
      </c>
      <c r="AF86" s="248">
        <f t="shared" si="41"/>
        <v>0</v>
      </c>
      <c r="AG86" s="136">
        <f t="shared" si="42"/>
        <v>48</v>
      </c>
      <c r="AH86" s="136">
        <f t="shared" si="43"/>
        <v>0</v>
      </c>
      <c r="AI86" s="136">
        <f t="shared" si="44"/>
        <v>0</v>
      </c>
      <c r="AJ86" s="249">
        <f t="shared" si="45"/>
        <v>0</v>
      </c>
      <c r="AL86" s="248">
        <f t="shared" si="46"/>
        <v>0</v>
      </c>
      <c r="AM86" s="136">
        <f t="shared" si="47"/>
        <v>40</v>
      </c>
      <c r="AN86" s="136">
        <f t="shared" si="48"/>
        <v>0</v>
      </c>
      <c r="AO86" s="136">
        <f t="shared" si="49"/>
        <v>0</v>
      </c>
      <c r="AP86" s="249">
        <f t="shared" si="50"/>
        <v>0</v>
      </c>
    </row>
    <row r="87" spans="2:42" s="57" customFormat="1">
      <c r="B87" s="214"/>
      <c r="C87" s="214">
        <v>21</v>
      </c>
      <c r="D87" s="214" t="s">
        <v>65</v>
      </c>
      <c r="E87" s="224" t="s">
        <v>253</v>
      </c>
      <c r="F87" s="224"/>
      <c r="G87" s="208">
        <v>1</v>
      </c>
      <c r="H87" s="209">
        <v>0</v>
      </c>
      <c r="I87" s="209">
        <f t="shared" si="31"/>
        <v>0</v>
      </c>
      <c r="J87" s="216">
        <v>5</v>
      </c>
      <c r="K87" s="217">
        <f t="shared" si="28"/>
        <v>80</v>
      </c>
      <c r="L87" s="217">
        <f t="shared" si="29"/>
        <v>160</v>
      </c>
      <c r="M87" s="217">
        <f t="shared" si="24"/>
        <v>120</v>
      </c>
      <c r="N87" s="217">
        <v>0</v>
      </c>
      <c r="O87" s="217"/>
      <c r="P87" s="217"/>
      <c r="Q87" s="208"/>
      <c r="T87" s="248">
        <f t="shared" si="32"/>
        <v>80</v>
      </c>
      <c r="U87" s="136">
        <f t="shared" si="30"/>
        <v>0</v>
      </c>
      <c r="V87" s="136">
        <f t="shared" si="33"/>
        <v>0</v>
      </c>
      <c r="W87" s="136">
        <f t="shared" si="34"/>
        <v>0</v>
      </c>
      <c r="X87" s="249">
        <f t="shared" si="35"/>
        <v>0</v>
      </c>
      <c r="Z87" s="248">
        <f t="shared" si="36"/>
        <v>80</v>
      </c>
      <c r="AA87" s="136">
        <f t="shared" si="37"/>
        <v>0</v>
      </c>
      <c r="AB87" s="136">
        <f t="shared" si="38"/>
        <v>0</v>
      </c>
      <c r="AC87" s="136">
        <f t="shared" si="39"/>
        <v>0</v>
      </c>
      <c r="AD87" s="249">
        <f t="shared" si="40"/>
        <v>0</v>
      </c>
      <c r="AF87" s="248">
        <f t="shared" si="41"/>
        <v>120</v>
      </c>
      <c r="AG87" s="136">
        <f t="shared" si="42"/>
        <v>0</v>
      </c>
      <c r="AH87" s="136">
        <f t="shared" si="43"/>
        <v>0</v>
      </c>
      <c r="AI87" s="136">
        <f t="shared" si="44"/>
        <v>0</v>
      </c>
      <c r="AJ87" s="249">
        <f t="shared" si="45"/>
        <v>0</v>
      </c>
      <c r="AL87" s="248">
        <f t="shared" si="46"/>
        <v>0</v>
      </c>
      <c r="AM87" s="136">
        <f t="shared" si="47"/>
        <v>0</v>
      </c>
      <c r="AN87" s="136">
        <f t="shared" si="48"/>
        <v>0</v>
      </c>
      <c r="AO87" s="136">
        <f t="shared" si="49"/>
        <v>0</v>
      </c>
      <c r="AP87" s="249">
        <f t="shared" si="50"/>
        <v>0</v>
      </c>
    </row>
    <row r="88" spans="2:42" s="57" customFormat="1">
      <c r="B88" s="214"/>
      <c r="C88" s="214">
        <v>21.1</v>
      </c>
      <c r="D88" s="214" t="s">
        <v>39</v>
      </c>
      <c r="E88" s="224" t="s">
        <v>40</v>
      </c>
      <c r="F88" s="224"/>
      <c r="G88" s="208">
        <v>1</v>
      </c>
      <c r="H88" s="209">
        <v>8</v>
      </c>
      <c r="I88" s="209">
        <f t="shared" si="31"/>
        <v>40</v>
      </c>
      <c r="J88" s="216"/>
      <c r="K88" s="217">
        <f t="shared" si="28"/>
        <v>0</v>
      </c>
      <c r="L88" s="217">
        <f t="shared" si="29"/>
        <v>0</v>
      </c>
      <c r="M88" s="217">
        <f t="shared" si="24"/>
        <v>0</v>
      </c>
      <c r="N88" s="217"/>
      <c r="O88" s="217"/>
      <c r="P88" s="217"/>
      <c r="Q88" s="208"/>
      <c r="T88" s="248">
        <f t="shared" si="32"/>
        <v>0</v>
      </c>
      <c r="U88" s="136">
        <f t="shared" si="30"/>
        <v>0</v>
      </c>
      <c r="V88" s="136">
        <f t="shared" si="33"/>
        <v>0</v>
      </c>
      <c r="W88" s="136">
        <f t="shared" si="34"/>
        <v>0</v>
      </c>
      <c r="X88" s="249">
        <f t="shared" si="35"/>
        <v>0</v>
      </c>
      <c r="Z88" s="248">
        <f t="shared" si="36"/>
        <v>0</v>
      </c>
      <c r="AA88" s="136">
        <f t="shared" si="37"/>
        <v>0</v>
      </c>
      <c r="AB88" s="136">
        <f t="shared" si="38"/>
        <v>0</v>
      </c>
      <c r="AC88" s="136">
        <f t="shared" si="39"/>
        <v>0</v>
      </c>
      <c r="AD88" s="249">
        <f t="shared" si="40"/>
        <v>0</v>
      </c>
      <c r="AF88" s="248">
        <f t="shared" si="41"/>
        <v>0</v>
      </c>
      <c r="AG88" s="136">
        <f t="shared" si="42"/>
        <v>0</v>
      </c>
      <c r="AH88" s="136">
        <f t="shared" si="43"/>
        <v>0</v>
      </c>
      <c r="AI88" s="136">
        <f t="shared" si="44"/>
        <v>0</v>
      </c>
      <c r="AJ88" s="249">
        <f t="shared" si="45"/>
        <v>0</v>
      </c>
      <c r="AL88" s="248">
        <f t="shared" si="46"/>
        <v>40</v>
      </c>
      <c r="AM88" s="136">
        <f t="shared" si="47"/>
        <v>0</v>
      </c>
      <c r="AN88" s="136">
        <f t="shared" si="48"/>
        <v>0</v>
      </c>
      <c r="AO88" s="136">
        <f t="shared" si="49"/>
        <v>0</v>
      </c>
      <c r="AP88" s="249">
        <f t="shared" si="50"/>
        <v>0</v>
      </c>
    </row>
    <row r="89" spans="2:42" s="57" customFormat="1">
      <c r="B89" s="214"/>
      <c r="C89" s="214">
        <v>21.2</v>
      </c>
      <c r="D89" s="214" t="s">
        <v>39</v>
      </c>
      <c r="E89" s="224" t="s">
        <v>41</v>
      </c>
      <c r="F89" s="224"/>
      <c r="G89" s="208">
        <v>1</v>
      </c>
      <c r="H89" s="209">
        <v>8</v>
      </c>
      <c r="I89" s="209">
        <f t="shared" si="31"/>
        <v>40</v>
      </c>
      <c r="J89" s="216"/>
      <c r="K89" s="217">
        <f t="shared" si="28"/>
        <v>0</v>
      </c>
      <c r="L89" s="217">
        <f t="shared" si="29"/>
        <v>0</v>
      </c>
      <c r="M89" s="217">
        <f t="shared" si="24"/>
        <v>0</v>
      </c>
      <c r="N89" s="217"/>
      <c r="O89" s="217"/>
      <c r="P89" s="217"/>
      <c r="Q89" s="208"/>
      <c r="T89" s="248">
        <f t="shared" si="32"/>
        <v>0</v>
      </c>
      <c r="U89" s="136">
        <f t="shared" si="30"/>
        <v>0</v>
      </c>
      <c r="V89" s="136">
        <f t="shared" si="33"/>
        <v>0</v>
      </c>
      <c r="W89" s="136">
        <f t="shared" si="34"/>
        <v>0</v>
      </c>
      <c r="X89" s="249">
        <f t="shared" si="35"/>
        <v>0</v>
      </c>
      <c r="Z89" s="248">
        <f t="shared" si="36"/>
        <v>0</v>
      </c>
      <c r="AA89" s="136">
        <f t="shared" si="37"/>
        <v>0</v>
      </c>
      <c r="AB89" s="136">
        <f t="shared" si="38"/>
        <v>0</v>
      </c>
      <c r="AC89" s="136">
        <f t="shared" si="39"/>
        <v>0</v>
      </c>
      <c r="AD89" s="249">
        <f t="shared" si="40"/>
        <v>0</v>
      </c>
      <c r="AF89" s="248">
        <f t="shared" si="41"/>
        <v>0</v>
      </c>
      <c r="AG89" s="136">
        <f t="shared" si="42"/>
        <v>0</v>
      </c>
      <c r="AH89" s="136">
        <f t="shared" si="43"/>
        <v>0</v>
      </c>
      <c r="AI89" s="136">
        <f t="shared" si="44"/>
        <v>0</v>
      </c>
      <c r="AJ89" s="249">
        <f t="shared" si="45"/>
        <v>0</v>
      </c>
      <c r="AL89" s="248">
        <f t="shared" si="46"/>
        <v>40</v>
      </c>
      <c r="AM89" s="136">
        <f t="shared" si="47"/>
        <v>0</v>
      </c>
      <c r="AN89" s="136">
        <f t="shared" si="48"/>
        <v>0</v>
      </c>
      <c r="AO89" s="136">
        <f t="shared" si="49"/>
        <v>0</v>
      </c>
      <c r="AP89" s="249">
        <f t="shared" si="50"/>
        <v>0</v>
      </c>
    </row>
    <row r="90" spans="2:42" s="57" customFormat="1">
      <c r="B90" s="214"/>
      <c r="C90" s="214">
        <v>22</v>
      </c>
      <c r="D90" s="214" t="s">
        <v>65</v>
      </c>
      <c r="E90" s="224" t="s">
        <v>254</v>
      </c>
      <c r="F90" s="224"/>
      <c r="G90" s="208">
        <v>1</v>
      </c>
      <c r="H90" s="209">
        <v>0</v>
      </c>
      <c r="I90" s="209">
        <f t="shared" si="31"/>
        <v>0</v>
      </c>
      <c r="J90" s="216">
        <v>3</v>
      </c>
      <c r="K90" s="217">
        <f t="shared" si="28"/>
        <v>48</v>
      </c>
      <c r="L90" s="217">
        <f t="shared" si="29"/>
        <v>96</v>
      </c>
      <c r="M90" s="217">
        <f t="shared" si="24"/>
        <v>72</v>
      </c>
      <c r="N90" s="217">
        <v>0</v>
      </c>
      <c r="O90" s="217"/>
      <c r="P90" s="217"/>
      <c r="Q90" s="208"/>
      <c r="T90" s="248">
        <f t="shared" si="32"/>
        <v>48</v>
      </c>
      <c r="U90" s="136">
        <f t="shared" si="30"/>
        <v>0</v>
      </c>
      <c r="V90" s="136">
        <f t="shared" si="33"/>
        <v>0</v>
      </c>
      <c r="W90" s="136">
        <f t="shared" si="34"/>
        <v>0</v>
      </c>
      <c r="X90" s="249">
        <f t="shared" si="35"/>
        <v>0</v>
      </c>
      <c r="Z90" s="248">
        <f t="shared" si="36"/>
        <v>48</v>
      </c>
      <c r="AA90" s="136">
        <f t="shared" si="37"/>
        <v>0</v>
      </c>
      <c r="AB90" s="136">
        <f t="shared" si="38"/>
        <v>0</v>
      </c>
      <c r="AC90" s="136">
        <f t="shared" si="39"/>
        <v>0</v>
      </c>
      <c r="AD90" s="249">
        <f t="shared" si="40"/>
        <v>0</v>
      </c>
      <c r="AF90" s="248">
        <f t="shared" si="41"/>
        <v>72</v>
      </c>
      <c r="AG90" s="136">
        <f t="shared" si="42"/>
        <v>0</v>
      </c>
      <c r="AH90" s="136">
        <f t="shared" si="43"/>
        <v>0</v>
      </c>
      <c r="AI90" s="136">
        <f t="shared" si="44"/>
        <v>0</v>
      </c>
      <c r="AJ90" s="249">
        <f t="shared" si="45"/>
        <v>0</v>
      </c>
      <c r="AL90" s="248">
        <f t="shared" si="46"/>
        <v>0</v>
      </c>
      <c r="AM90" s="136">
        <f t="shared" si="47"/>
        <v>0</v>
      </c>
      <c r="AN90" s="136">
        <f t="shared" si="48"/>
        <v>0</v>
      </c>
      <c r="AO90" s="136">
        <f t="shared" si="49"/>
        <v>0</v>
      </c>
      <c r="AP90" s="249">
        <f t="shared" si="50"/>
        <v>0</v>
      </c>
    </row>
    <row r="91" spans="2:42" s="57" customFormat="1">
      <c r="B91" s="214" t="s">
        <v>56</v>
      </c>
      <c r="C91" s="214">
        <v>22.1</v>
      </c>
      <c r="D91" s="214" t="s">
        <v>492</v>
      </c>
      <c r="E91" s="224" t="s">
        <v>42</v>
      </c>
      <c r="F91" s="270" t="s">
        <v>27</v>
      </c>
      <c r="G91" s="208">
        <v>1</v>
      </c>
      <c r="H91" s="209">
        <v>5</v>
      </c>
      <c r="I91" s="209">
        <f t="shared" si="31"/>
        <v>30</v>
      </c>
      <c r="J91" s="216"/>
      <c r="K91" s="217">
        <f t="shared" si="28"/>
        <v>0</v>
      </c>
      <c r="L91" s="217">
        <f t="shared" si="29"/>
        <v>0</v>
      </c>
      <c r="M91" s="217">
        <f t="shared" si="24"/>
        <v>0</v>
      </c>
      <c r="N91" s="217"/>
      <c r="O91" s="217"/>
      <c r="P91" s="217"/>
      <c r="Q91" s="208"/>
      <c r="T91" s="248">
        <f t="shared" si="32"/>
        <v>0</v>
      </c>
      <c r="U91" s="136">
        <f t="shared" si="30"/>
        <v>0</v>
      </c>
      <c r="V91" s="136">
        <f t="shared" si="33"/>
        <v>0</v>
      </c>
      <c r="W91" s="136">
        <f t="shared" si="34"/>
        <v>0</v>
      </c>
      <c r="X91" s="249">
        <f t="shared" si="35"/>
        <v>0</v>
      </c>
      <c r="Z91" s="248">
        <f t="shared" si="36"/>
        <v>0</v>
      </c>
      <c r="AA91" s="136">
        <f t="shared" si="37"/>
        <v>0</v>
      </c>
      <c r="AB91" s="136">
        <f t="shared" si="38"/>
        <v>0</v>
      </c>
      <c r="AC91" s="136">
        <f t="shared" si="39"/>
        <v>0</v>
      </c>
      <c r="AD91" s="249">
        <f t="shared" si="40"/>
        <v>0</v>
      </c>
      <c r="AF91" s="248">
        <f t="shared" si="41"/>
        <v>0</v>
      </c>
      <c r="AG91" s="136">
        <f t="shared" si="42"/>
        <v>0</v>
      </c>
      <c r="AH91" s="136">
        <f t="shared" si="43"/>
        <v>0</v>
      </c>
      <c r="AI91" s="136">
        <f t="shared" si="44"/>
        <v>0</v>
      </c>
      <c r="AJ91" s="249">
        <f t="shared" si="45"/>
        <v>0</v>
      </c>
      <c r="AL91" s="248">
        <f t="shared" si="46"/>
        <v>30</v>
      </c>
      <c r="AM91" s="136">
        <f t="shared" si="47"/>
        <v>0</v>
      </c>
      <c r="AN91" s="136">
        <f t="shared" si="48"/>
        <v>0</v>
      </c>
      <c r="AO91" s="136">
        <f t="shared" si="49"/>
        <v>0</v>
      </c>
      <c r="AP91" s="249">
        <f t="shared" si="50"/>
        <v>0</v>
      </c>
    </row>
    <row r="92" spans="2:42" s="57" customFormat="1">
      <c r="B92" s="214" t="s">
        <v>56</v>
      </c>
      <c r="C92" s="214">
        <v>22.2</v>
      </c>
      <c r="D92" s="214" t="s">
        <v>492</v>
      </c>
      <c r="E92" s="224" t="s">
        <v>43</v>
      </c>
      <c r="F92" s="224"/>
      <c r="G92" s="208">
        <v>1</v>
      </c>
      <c r="H92" s="209">
        <v>5</v>
      </c>
      <c r="I92" s="209">
        <f t="shared" si="31"/>
        <v>30</v>
      </c>
      <c r="J92" s="216"/>
      <c r="K92" s="217">
        <f t="shared" si="28"/>
        <v>0</v>
      </c>
      <c r="L92" s="217">
        <f t="shared" si="29"/>
        <v>0</v>
      </c>
      <c r="M92" s="217">
        <f t="shared" si="24"/>
        <v>0</v>
      </c>
      <c r="N92" s="217"/>
      <c r="O92" s="217"/>
      <c r="P92" s="217"/>
      <c r="Q92" s="208"/>
      <c r="T92" s="248">
        <f t="shared" si="32"/>
        <v>0</v>
      </c>
      <c r="U92" s="136">
        <f t="shared" si="30"/>
        <v>0</v>
      </c>
      <c r="V92" s="136">
        <f t="shared" si="33"/>
        <v>0</v>
      </c>
      <c r="W92" s="136">
        <f t="shared" si="34"/>
        <v>0</v>
      </c>
      <c r="X92" s="249">
        <f t="shared" si="35"/>
        <v>0</v>
      </c>
      <c r="Z92" s="248">
        <f t="shared" si="36"/>
        <v>0</v>
      </c>
      <c r="AA92" s="136">
        <f t="shared" si="37"/>
        <v>0</v>
      </c>
      <c r="AB92" s="136">
        <f t="shared" si="38"/>
        <v>0</v>
      </c>
      <c r="AC92" s="136">
        <f t="shared" si="39"/>
        <v>0</v>
      </c>
      <c r="AD92" s="249">
        <f t="shared" si="40"/>
        <v>0</v>
      </c>
      <c r="AF92" s="248">
        <f t="shared" si="41"/>
        <v>0</v>
      </c>
      <c r="AG92" s="136">
        <f t="shared" si="42"/>
        <v>0</v>
      </c>
      <c r="AH92" s="136">
        <f t="shared" si="43"/>
        <v>0</v>
      </c>
      <c r="AI92" s="136">
        <f t="shared" si="44"/>
        <v>0</v>
      </c>
      <c r="AJ92" s="249">
        <f t="shared" si="45"/>
        <v>0</v>
      </c>
      <c r="AL92" s="248">
        <f t="shared" si="46"/>
        <v>30</v>
      </c>
      <c r="AM92" s="136">
        <f t="shared" si="47"/>
        <v>0</v>
      </c>
      <c r="AN92" s="136">
        <f t="shared" si="48"/>
        <v>0</v>
      </c>
      <c r="AO92" s="136">
        <f t="shared" si="49"/>
        <v>0</v>
      </c>
      <c r="AP92" s="249">
        <f t="shared" si="50"/>
        <v>0</v>
      </c>
    </row>
    <row r="93" spans="2:42" s="57" customFormat="1">
      <c r="B93" s="214"/>
      <c r="C93" s="214">
        <v>22.3</v>
      </c>
      <c r="D93" s="214" t="s">
        <v>492</v>
      </c>
      <c r="E93" s="224" t="s">
        <v>32</v>
      </c>
      <c r="F93" s="224"/>
      <c r="G93" s="208">
        <v>1</v>
      </c>
      <c r="H93" s="209">
        <v>0</v>
      </c>
      <c r="I93" s="209">
        <f t="shared" si="31"/>
        <v>0</v>
      </c>
      <c r="J93" s="216">
        <v>4</v>
      </c>
      <c r="K93" s="217">
        <f t="shared" si="28"/>
        <v>64</v>
      </c>
      <c r="L93" s="217">
        <f t="shared" si="29"/>
        <v>128</v>
      </c>
      <c r="M93" s="217">
        <f t="shared" si="24"/>
        <v>96</v>
      </c>
      <c r="N93" s="217">
        <v>0</v>
      </c>
      <c r="O93" s="217"/>
      <c r="P93" s="217"/>
      <c r="Q93" s="208"/>
      <c r="T93" s="248">
        <f t="shared" si="32"/>
        <v>64</v>
      </c>
      <c r="U93" s="136">
        <f t="shared" si="30"/>
        <v>0</v>
      </c>
      <c r="V93" s="136">
        <f t="shared" si="33"/>
        <v>0</v>
      </c>
      <c r="W93" s="136">
        <f t="shared" si="34"/>
        <v>0</v>
      </c>
      <c r="X93" s="249">
        <f t="shared" si="35"/>
        <v>0</v>
      </c>
      <c r="Z93" s="248">
        <f t="shared" si="36"/>
        <v>64</v>
      </c>
      <c r="AA93" s="136">
        <f t="shared" si="37"/>
        <v>0</v>
      </c>
      <c r="AB93" s="136">
        <f t="shared" si="38"/>
        <v>0</v>
      </c>
      <c r="AC93" s="136">
        <f t="shared" si="39"/>
        <v>0</v>
      </c>
      <c r="AD93" s="249">
        <f t="shared" si="40"/>
        <v>0</v>
      </c>
      <c r="AF93" s="248">
        <f t="shared" si="41"/>
        <v>96</v>
      </c>
      <c r="AG93" s="136">
        <f t="shared" si="42"/>
        <v>0</v>
      </c>
      <c r="AH93" s="136">
        <f t="shared" si="43"/>
        <v>0</v>
      </c>
      <c r="AI93" s="136">
        <f t="shared" si="44"/>
        <v>0</v>
      </c>
      <c r="AJ93" s="249">
        <f t="shared" si="45"/>
        <v>0</v>
      </c>
      <c r="AL93" s="248">
        <f t="shared" si="46"/>
        <v>0</v>
      </c>
      <c r="AM93" s="136">
        <f t="shared" si="47"/>
        <v>0</v>
      </c>
      <c r="AN93" s="136">
        <f t="shared" si="48"/>
        <v>0</v>
      </c>
      <c r="AO93" s="136">
        <f t="shared" si="49"/>
        <v>0</v>
      </c>
      <c r="AP93" s="249">
        <f t="shared" si="50"/>
        <v>0</v>
      </c>
    </row>
    <row r="94" spans="2:42" s="57" customFormat="1">
      <c r="B94" s="214" t="s">
        <v>55</v>
      </c>
      <c r="C94" s="214">
        <v>23</v>
      </c>
      <c r="D94" s="214" t="s">
        <v>69</v>
      </c>
      <c r="E94" s="223" t="s">
        <v>70</v>
      </c>
      <c r="F94" s="223"/>
      <c r="G94" s="208">
        <v>1</v>
      </c>
      <c r="H94" s="209">
        <v>3</v>
      </c>
      <c r="I94" s="209">
        <f t="shared" si="31"/>
        <v>16</v>
      </c>
      <c r="J94" s="215">
        <v>1</v>
      </c>
      <c r="K94" s="217">
        <f t="shared" si="28"/>
        <v>16</v>
      </c>
      <c r="L94" s="217">
        <f t="shared" si="29"/>
        <v>32</v>
      </c>
      <c r="M94" s="217">
        <f t="shared" si="24"/>
        <v>24</v>
      </c>
      <c r="N94" s="217">
        <v>6</v>
      </c>
      <c r="O94" s="214"/>
      <c r="P94" s="214"/>
      <c r="Q94" s="214"/>
      <c r="R94"/>
      <c r="S94"/>
      <c r="T94" s="248">
        <f t="shared" si="32"/>
        <v>16</v>
      </c>
      <c r="U94" s="136">
        <f t="shared" si="30"/>
        <v>0</v>
      </c>
      <c r="V94" s="136">
        <f t="shared" si="33"/>
        <v>0</v>
      </c>
      <c r="W94" s="136">
        <f t="shared" si="34"/>
        <v>0</v>
      </c>
      <c r="X94" s="249">
        <f t="shared" si="35"/>
        <v>0</v>
      </c>
      <c r="Z94" s="248">
        <f t="shared" si="36"/>
        <v>16</v>
      </c>
      <c r="AA94" s="136">
        <f t="shared" si="37"/>
        <v>0</v>
      </c>
      <c r="AB94" s="136">
        <f t="shared" si="38"/>
        <v>0</v>
      </c>
      <c r="AC94" s="136">
        <f t="shared" si="39"/>
        <v>0</v>
      </c>
      <c r="AD94" s="249">
        <f t="shared" si="40"/>
        <v>0</v>
      </c>
      <c r="AF94" s="248">
        <f t="shared" si="41"/>
        <v>24</v>
      </c>
      <c r="AG94" s="136">
        <f t="shared" si="42"/>
        <v>0</v>
      </c>
      <c r="AH94" s="136">
        <f t="shared" si="43"/>
        <v>0</v>
      </c>
      <c r="AI94" s="136">
        <f t="shared" si="44"/>
        <v>0</v>
      </c>
      <c r="AJ94" s="249">
        <f t="shared" si="45"/>
        <v>0</v>
      </c>
      <c r="AL94" s="248">
        <f t="shared" si="46"/>
        <v>16</v>
      </c>
      <c r="AM94" s="136">
        <f t="shared" si="47"/>
        <v>0</v>
      </c>
      <c r="AN94" s="136">
        <f t="shared" si="48"/>
        <v>0</v>
      </c>
      <c r="AO94" s="136">
        <f t="shared" si="49"/>
        <v>0</v>
      </c>
      <c r="AP94" s="249">
        <f t="shared" si="50"/>
        <v>0</v>
      </c>
    </row>
    <row r="95" spans="2:42" s="57" customFormat="1">
      <c r="B95" s="214"/>
      <c r="C95" s="214">
        <v>24</v>
      </c>
      <c r="D95" s="214" t="s">
        <v>71</v>
      </c>
      <c r="E95" s="223" t="s">
        <v>72</v>
      </c>
      <c r="F95" s="223"/>
      <c r="G95" s="208">
        <v>1</v>
      </c>
      <c r="H95" s="209">
        <v>16</v>
      </c>
      <c r="I95" s="209">
        <f t="shared" si="31"/>
        <v>80</v>
      </c>
      <c r="J95" s="216">
        <v>5</v>
      </c>
      <c r="K95" s="217">
        <f t="shared" si="28"/>
        <v>80</v>
      </c>
      <c r="L95" s="217">
        <f t="shared" si="29"/>
        <v>160</v>
      </c>
      <c r="M95" s="217">
        <f t="shared" si="24"/>
        <v>120</v>
      </c>
      <c r="N95" s="217">
        <v>0</v>
      </c>
      <c r="O95" s="217"/>
      <c r="P95" s="217"/>
      <c r="Q95" s="219" t="s">
        <v>99</v>
      </c>
      <c r="T95" s="248">
        <f t="shared" si="32"/>
        <v>80</v>
      </c>
      <c r="U95" s="136">
        <f t="shared" si="30"/>
        <v>0</v>
      </c>
      <c r="V95" s="136">
        <f t="shared" si="33"/>
        <v>0</v>
      </c>
      <c r="W95" s="136">
        <f t="shared" si="34"/>
        <v>0</v>
      </c>
      <c r="X95" s="249">
        <f t="shared" si="35"/>
        <v>0</v>
      </c>
      <c r="Z95" s="248">
        <f t="shared" si="36"/>
        <v>80</v>
      </c>
      <c r="AA95" s="136">
        <f t="shared" si="37"/>
        <v>0</v>
      </c>
      <c r="AB95" s="136">
        <f t="shared" si="38"/>
        <v>0</v>
      </c>
      <c r="AC95" s="136">
        <f t="shared" si="39"/>
        <v>0</v>
      </c>
      <c r="AD95" s="249">
        <f t="shared" si="40"/>
        <v>0</v>
      </c>
      <c r="AF95" s="248">
        <f t="shared" si="41"/>
        <v>120</v>
      </c>
      <c r="AG95" s="136">
        <f t="shared" si="42"/>
        <v>0</v>
      </c>
      <c r="AH95" s="136">
        <f t="shared" si="43"/>
        <v>0</v>
      </c>
      <c r="AI95" s="136">
        <f t="shared" si="44"/>
        <v>0</v>
      </c>
      <c r="AJ95" s="249">
        <f t="shared" si="45"/>
        <v>0</v>
      </c>
      <c r="AL95" s="248">
        <f t="shared" si="46"/>
        <v>80</v>
      </c>
      <c r="AM95" s="136">
        <f t="shared" si="47"/>
        <v>0</v>
      </c>
      <c r="AN95" s="136">
        <f t="shared" si="48"/>
        <v>0</v>
      </c>
      <c r="AO95" s="136">
        <f t="shared" si="49"/>
        <v>0</v>
      </c>
      <c r="AP95" s="249">
        <f t="shared" si="50"/>
        <v>0</v>
      </c>
    </row>
    <row r="96" spans="2:42" s="57" customFormat="1">
      <c r="B96" s="214"/>
      <c r="C96" s="214">
        <v>25</v>
      </c>
      <c r="D96" s="214" t="s">
        <v>71</v>
      </c>
      <c r="E96" s="223" t="s">
        <v>73</v>
      </c>
      <c r="F96" s="223"/>
      <c r="G96" s="208">
        <v>2</v>
      </c>
      <c r="H96" s="209">
        <v>8</v>
      </c>
      <c r="I96" s="209">
        <f t="shared" si="31"/>
        <v>40</v>
      </c>
      <c r="J96" s="216">
        <v>3</v>
      </c>
      <c r="K96" s="217">
        <f t="shared" si="28"/>
        <v>48</v>
      </c>
      <c r="L96" s="217">
        <f t="shared" si="29"/>
        <v>96</v>
      </c>
      <c r="M96" s="217">
        <f t="shared" ref="M96:M128" si="51">(K96+L96)/2</f>
        <v>72</v>
      </c>
      <c r="N96" s="217">
        <v>0</v>
      </c>
      <c r="O96" s="217"/>
      <c r="P96" s="217"/>
      <c r="Q96" s="219" t="s">
        <v>99</v>
      </c>
      <c r="T96" s="248">
        <f t="shared" si="32"/>
        <v>0</v>
      </c>
      <c r="U96" s="136">
        <f t="shared" si="30"/>
        <v>96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0</v>
      </c>
      <c r="AA96" s="136">
        <f t="shared" si="37"/>
        <v>48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0</v>
      </c>
      <c r="AG96" s="136">
        <f t="shared" si="42"/>
        <v>72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0</v>
      </c>
      <c r="AM96" s="136">
        <f t="shared" si="47"/>
        <v>40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/>
      <c r="C97" s="214">
        <v>26</v>
      </c>
      <c r="D97" s="214" t="s">
        <v>71</v>
      </c>
      <c r="E97" s="223" t="s">
        <v>155</v>
      </c>
      <c r="F97" s="223"/>
      <c r="G97" s="208">
        <v>2</v>
      </c>
      <c r="H97" s="209">
        <v>8</v>
      </c>
      <c r="I97" s="209">
        <f t="shared" si="31"/>
        <v>40</v>
      </c>
      <c r="J97" s="216">
        <v>3</v>
      </c>
      <c r="K97" s="217">
        <f t="shared" si="28"/>
        <v>48</v>
      </c>
      <c r="L97" s="217">
        <f t="shared" si="29"/>
        <v>96</v>
      </c>
      <c r="M97" s="217">
        <f t="shared" si="51"/>
        <v>72</v>
      </c>
      <c r="N97" s="217">
        <v>0</v>
      </c>
      <c r="O97" s="217"/>
      <c r="P97" s="217"/>
      <c r="Q97" s="219" t="s">
        <v>99</v>
      </c>
      <c r="T97" s="248">
        <f t="shared" si="32"/>
        <v>0</v>
      </c>
      <c r="U97" s="136">
        <f t="shared" si="30"/>
        <v>96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48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72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27</v>
      </c>
      <c r="D98" s="214" t="s">
        <v>71</v>
      </c>
      <c r="E98" s="223" t="s">
        <v>255</v>
      </c>
      <c r="F98" s="223"/>
      <c r="G98" s="208">
        <v>2</v>
      </c>
      <c r="H98" s="209">
        <v>16</v>
      </c>
      <c r="I98" s="209">
        <f t="shared" si="31"/>
        <v>80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51"/>
        <v>120</v>
      </c>
      <c r="N98" s="217">
        <v>0</v>
      </c>
      <c r="O98" s="217"/>
      <c r="P98" s="217"/>
      <c r="Q98" s="208" t="s">
        <v>99</v>
      </c>
      <c r="T98" s="248">
        <f t="shared" si="32"/>
        <v>0</v>
      </c>
      <c r="U98" s="136">
        <f t="shared" si="30"/>
        <v>160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0</v>
      </c>
      <c r="AA98" s="136">
        <f t="shared" si="37"/>
        <v>80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0</v>
      </c>
      <c r="AG98" s="136">
        <f t="shared" si="42"/>
        <v>120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80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28</v>
      </c>
      <c r="D99" s="214" t="s">
        <v>71</v>
      </c>
      <c r="E99" s="223" t="s">
        <v>156</v>
      </c>
      <c r="F99" s="223"/>
      <c r="G99" s="208">
        <v>3</v>
      </c>
      <c r="H99" s="209">
        <v>16</v>
      </c>
      <c r="I99" s="209">
        <f t="shared" si="31"/>
        <v>80</v>
      </c>
      <c r="J99" s="216">
        <v>5</v>
      </c>
      <c r="K99" s="217">
        <f t="shared" si="28"/>
        <v>80</v>
      </c>
      <c r="L99" s="217">
        <f t="shared" si="29"/>
        <v>160</v>
      </c>
      <c r="M99" s="217">
        <f t="shared" si="51"/>
        <v>120</v>
      </c>
      <c r="N99" s="217">
        <v>0</v>
      </c>
      <c r="O99" s="217"/>
      <c r="P99" s="217"/>
      <c r="Q99" s="219" t="s">
        <v>99</v>
      </c>
      <c r="T99" s="248">
        <f t="shared" si="32"/>
        <v>0</v>
      </c>
      <c r="U99" s="136">
        <f t="shared" si="30"/>
        <v>0</v>
      </c>
      <c r="V99" s="136">
        <f t="shared" si="33"/>
        <v>160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80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120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80</v>
      </c>
      <c r="AO99" s="136">
        <f t="shared" si="49"/>
        <v>0</v>
      </c>
      <c r="AP99" s="249">
        <f t="shared" si="50"/>
        <v>0</v>
      </c>
    </row>
    <row r="100" spans="2:42">
      <c r="B100" s="214" t="s">
        <v>55</v>
      </c>
      <c r="C100" s="214">
        <v>29</v>
      </c>
      <c r="D100" s="214" t="s">
        <v>157</v>
      </c>
      <c r="E100" s="223" t="s">
        <v>222</v>
      </c>
      <c r="F100" s="225" t="s">
        <v>44</v>
      </c>
      <c r="G100" s="208">
        <v>1</v>
      </c>
      <c r="H100" s="209">
        <v>24</v>
      </c>
      <c r="I100" s="209">
        <f t="shared" si="31"/>
        <v>120</v>
      </c>
      <c r="J100" s="216">
        <v>8</v>
      </c>
      <c r="K100" s="217">
        <f t="shared" si="28"/>
        <v>128</v>
      </c>
      <c r="L100" s="217">
        <f t="shared" si="29"/>
        <v>256</v>
      </c>
      <c r="M100" s="217">
        <f t="shared" si="51"/>
        <v>192</v>
      </c>
      <c r="N100" s="217">
        <v>1</v>
      </c>
      <c r="O100" s="217"/>
      <c r="P100" s="217"/>
      <c r="Q100" s="219" t="s">
        <v>223</v>
      </c>
      <c r="T100" s="248">
        <f t="shared" si="32"/>
        <v>128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128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192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120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>
      <c r="B101" s="214"/>
      <c r="C101" s="214">
        <v>30</v>
      </c>
      <c r="D101" s="214" t="s">
        <v>157</v>
      </c>
      <c r="E101" s="223" t="s">
        <v>158</v>
      </c>
      <c r="F101" s="225" t="s">
        <v>45</v>
      </c>
      <c r="G101" s="208">
        <v>1</v>
      </c>
      <c r="H101" s="209">
        <v>24</v>
      </c>
      <c r="I101" s="209">
        <f t="shared" si="31"/>
        <v>120</v>
      </c>
      <c r="J101" s="216">
        <v>8</v>
      </c>
      <c r="K101" s="217">
        <f t="shared" si="28"/>
        <v>128</v>
      </c>
      <c r="L101" s="217">
        <f t="shared" si="29"/>
        <v>256</v>
      </c>
      <c r="M101" s="217">
        <f t="shared" si="51"/>
        <v>192</v>
      </c>
      <c r="N101" s="217">
        <v>0</v>
      </c>
      <c r="O101" s="217"/>
      <c r="P101" s="217"/>
      <c r="Q101" s="219" t="s">
        <v>159</v>
      </c>
      <c r="T101" s="248">
        <f t="shared" si="32"/>
        <v>128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128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192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120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>
      <c r="B102" s="214" t="s">
        <v>340</v>
      </c>
      <c r="C102" s="214">
        <v>31</v>
      </c>
      <c r="D102" s="214" t="s">
        <v>157</v>
      </c>
      <c r="E102" s="223" t="s">
        <v>160</v>
      </c>
      <c r="F102" s="223"/>
      <c r="G102" s="208">
        <v>3</v>
      </c>
      <c r="H102" s="209">
        <v>8</v>
      </c>
      <c r="I102" s="209">
        <f t="shared" si="31"/>
        <v>40</v>
      </c>
      <c r="J102" s="216">
        <v>5</v>
      </c>
      <c r="K102" s="217">
        <f t="shared" si="28"/>
        <v>80</v>
      </c>
      <c r="L102" s="217">
        <f t="shared" si="29"/>
        <v>160</v>
      </c>
      <c r="M102" s="217">
        <f t="shared" si="51"/>
        <v>120</v>
      </c>
      <c r="N102" s="217">
        <v>0</v>
      </c>
      <c r="O102" s="217"/>
      <c r="P102" s="217"/>
      <c r="Q102" s="219" t="s">
        <v>384</v>
      </c>
      <c r="T102" s="248">
        <f t="shared" si="32"/>
        <v>0</v>
      </c>
      <c r="U102" s="136">
        <f t="shared" si="30"/>
        <v>0</v>
      </c>
      <c r="V102" s="136">
        <f t="shared" si="33"/>
        <v>160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80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120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40</v>
      </c>
      <c r="AO102" s="136">
        <f t="shared" si="49"/>
        <v>0</v>
      </c>
      <c r="AP102" s="249">
        <f t="shared" si="50"/>
        <v>0</v>
      </c>
    </row>
    <row r="103" spans="2:42">
      <c r="B103" s="214" t="s">
        <v>340</v>
      </c>
      <c r="C103" s="214">
        <v>32</v>
      </c>
      <c r="D103" s="214" t="s">
        <v>157</v>
      </c>
      <c r="E103" s="223" t="s">
        <v>161</v>
      </c>
      <c r="F103" s="223"/>
      <c r="G103" s="208">
        <v>1</v>
      </c>
      <c r="H103" s="209">
        <v>8</v>
      </c>
      <c r="I103" s="209">
        <f t="shared" si="31"/>
        <v>40</v>
      </c>
      <c r="J103" s="216">
        <v>3</v>
      </c>
      <c r="K103" s="217">
        <f t="shared" si="28"/>
        <v>48</v>
      </c>
      <c r="L103" s="217">
        <f t="shared" si="29"/>
        <v>96</v>
      </c>
      <c r="M103" s="217">
        <f t="shared" si="51"/>
        <v>72</v>
      </c>
      <c r="N103" s="217">
        <v>0</v>
      </c>
      <c r="O103" s="217"/>
      <c r="P103" s="217"/>
      <c r="Q103" s="219"/>
      <c r="T103" s="248">
        <f t="shared" si="32"/>
        <v>48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48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72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40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5" customFormat="1">
      <c r="B104" s="214" t="s">
        <v>340</v>
      </c>
      <c r="C104" s="214">
        <v>33</v>
      </c>
      <c r="D104" s="208" t="s">
        <v>157</v>
      </c>
      <c r="E104" s="211" t="s">
        <v>162</v>
      </c>
      <c r="F104" s="211"/>
      <c r="G104" s="208">
        <v>1</v>
      </c>
      <c r="H104" s="209">
        <v>8</v>
      </c>
      <c r="I104" s="209">
        <f t="shared" si="31"/>
        <v>40</v>
      </c>
      <c r="J104" s="216">
        <v>3</v>
      </c>
      <c r="K104" s="217">
        <f t="shared" si="28"/>
        <v>48</v>
      </c>
      <c r="L104" s="217">
        <f t="shared" si="29"/>
        <v>96</v>
      </c>
      <c r="M104" s="217">
        <f t="shared" si="51"/>
        <v>72</v>
      </c>
      <c r="N104" s="217">
        <v>0</v>
      </c>
      <c r="O104" s="217"/>
      <c r="P104" s="217"/>
      <c r="Q104" s="208"/>
      <c r="T104" s="248">
        <f t="shared" si="32"/>
        <v>48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48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72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40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>
      <c r="B105" s="214" t="s">
        <v>340</v>
      </c>
      <c r="C105" s="214">
        <v>34</v>
      </c>
      <c r="D105" s="214" t="s">
        <v>157</v>
      </c>
      <c r="E105" s="223" t="s">
        <v>387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51"/>
        <v>24</v>
      </c>
      <c r="N105" s="217">
        <v>0</v>
      </c>
      <c r="O105" s="220"/>
      <c r="P105" s="220"/>
      <c r="Q105" s="214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>
      <c r="B106" s="214" t="s">
        <v>340</v>
      </c>
      <c r="C106" s="214">
        <v>35</v>
      </c>
      <c r="D106" s="214" t="s">
        <v>157</v>
      </c>
      <c r="E106" s="223" t="s">
        <v>327</v>
      </c>
      <c r="F106" s="223"/>
      <c r="G106" s="208">
        <v>1</v>
      </c>
      <c r="H106" s="209">
        <v>3</v>
      </c>
      <c r="I106" s="209">
        <f t="shared" si="31"/>
        <v>16</v>
      </c>
      <c r="J106" s="215">
        <v>1</v>
      </c>
      <c r="K106" s="217">
        <f t="shared" si="28"/>
        <v>16</v>
      </c>
      <c r="L106" s="217">
        <f t="shared" si="29"/>
        <v>32</v>
      </c>
      <c r="M106" s="217">
        <f t="shared" si="51"/>
        <v>24</v>
      </c>
      <c r="N106" s="217">
        <v>0</v>
      </c>
      <c r="O106" s="220"/>
      <c r="P106" s="220"/>
      <c r="Q106" s="214"/>
      <c r="T106" s="248">
        <f t="shared" si="32"/>
        <v>16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16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24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16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>
      <c r="B107" s="214" t="s">
        <v>340</v>
      </c>
      <c r="C107" s="214">
        <v>36</v>
      </c>
      <c r="D107" s="214" t="s">
        <v>157</v>
      </c>
      <c r="E107" s="223" t="s">
        <v>187</v>
      </c>
      <c r="F107" s="223"/>
      <c r="G107" s="208">
        <v>2</v>
      </c>
      <c r="H107" s="209">
        <v>3</v>
      </c>
      <c r="I107" s="209">
        <f t="shared" si="31"/>
        <v>16</v>
      </c>
      <c r="J107" s="215">
        <v>1</v>
      </c>
      <c r="K107" s="217">
        <f t="shared" si="28"/>
        <v>16</v>
      </c>
      <c r="L107" s="217">
        <f t="shared" si="29"/>
        <v>32</v>
      </c>
      <c r="M107" s="217">
        <f t="shared" si="51"/>
        <v>24</v>
      </c>
      <c r="N107" s="217">
        <v>0</v>
      </c>
      <c r="O107" s="214"/>
      <c r="P107" s="214"/>
      <c r="Q107" s="214"/>
      <c r="T107" s="248">
        <f t="shared" si="32"/>
        <v>0</v>
      </c>
      <c r="U107" s="136">
        <f t="shared" si="30"/>
        <v>32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16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24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16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>
      <c r="B108" s="214" t="s">
        <v>340</v>
      </c>
      <c r="C108" s="214">
        <v>37</v>
      </c>
      <c r="D108" s="214" t="s">
        <v>157</v>
      </c>
      <c r="E108" s="223" t="s">
        <v>188</v>
      </c>
      <c r="F108" s="223"/>
      <c r="G108" s="208">
        <v>3</v>
      </c>
      <c r="H108" s="209">
        <v>3</v>
      </c>
      <c r="I108" s="209">
        <f t="shared" si="31"/>
        <v>16</v>
      </c>
      <c r="J108" s="215">
        <v>1</v>
      </c>
      <c r="K108" s="217">
        <f t="shared" si="28"/>
        <v>16</v>
      </c>
      <c r="L108" s="217">
        <f t="shared" si="29"/>
        <v>32</v>
      </c>
      <c r="M108" s="217">
        <f t="shared" si="51"/>
        <v>24</v>
      </c>
      <c r="N108" s="217">
        <v>0</v>
      </c>
      <c r="O108" s="214"/>
      <c r="P108" s="214"/>
      <c r="Q108" s="214"/>
      <c r="T108" s="248">
        <f t="shared" si="32"/>
        <v>0</v>
      </c>
      <c r="U108" s="136">
        <f t="shared" si="30"/>
        <v>0</v>
      </c>
      <c r="V108" s="136">
        <f t="shared" si="33"/>
        <v>32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0</v>
      </c>
      <c r="AB108" s="136">
        <f t="shared" si="38"/>
        <v>16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0</v>
      </c>
      <c r="AH108" s="136">
        <f t="shared" si="43"/>
        <v>24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0</v>
      </c>
      <c r="AN108" s="136">
        <f t="shared" si="48"/>
        <v>16</v>
      </c>
      <c r="AO108" s="136">
        <f t="shared" si="49"/>
        <v>0</v>
      </c>
      <c r="AP108" s="249">
        <f t="shared" si="50"/>
        <v>0</v>
      </c>
    </row>
    <row r="109" spans="2:42">
      <c r="B109" s="214" t="s">
        <v>340</v>
      </c>
      <c r="C109" s="214">
        <v>38</v>
      </c>
      <c r="D109" s="214" t="s">
        <v>157</v>
      </c>
      <c r="E109" s="223" t="s">
        <v>189</v>
      </c>
      <c r="F109" s="223"/>
      <c r="G109" s="208">
        <v>4</v>
      </c>
      <c r="H109" s="209">
        <v>3</v>
      </c>
      <c r="I109" s="209">
        <f t="shared" si="31"/>
        <v>16</v>
      </c>
      <c r="J109" s="215">
        <v>1</v>
      </c>
      <c r="K109" s="217">
        <f t="shared" si="28"/>
        <v>16</v>
      </c>
      <c r="L109" s="217">
        <f t="shared" si="29"/>
        <v>32</v>
      </c>
      <c r="M109" s="217">
        <f t="shared" si="51"/>
        <v>24</v>
      </c>
      <c r="N109" s="217">
        <v>0</v>
      </c>
      <c r="O109" s="214"/>
      <c r="P109" s="214"/>
      <c r="Q109" s="214"/>
      <c r="T109" s="248">
        <f t="shared" si="32"/>
        <v>0</v>
      </c>
      <c r="U109" s="136">
        <f t="shared" si="30"/>
        <v>0</v>
      </c>
      <c r="V109" s="136">
        <f t="shared" si="33"/>
        <v>0</v>
      </c>
      <c r="W109" s="136">
        <f t="shared" si="34"/>
        <v>32</v>
      </c>
      <c r="X109" s="249">
        <f t="shared" si="35"/>
        <v>0</v>
      </c>
      <c r="Z109" s="248">
        <f t="shared" si="36"/>
        <v>0</v>
      </c>
      <c r="AA109" s="136">
        <f t="shared" si="37"/>
        <v>0</v>
      </c>
      <c r="AB109" s="136">
        <f t="shared" si="38"/>
        <v>0</v>
      </c>
      <c r="AC109" s="136">
        <f t="shared" si="39"/>
        <v>16</v>
      </c>
      <c r="AD109" s="249">
        <f t="shared" si="40"/>
        <v>0</v>
      </c>
      <c r="AF109" s="248">
        <f t="shared" si="41"/>
        <v>0</v>
      </c>
      <c r="AG109" s="136">
        <f t="shared" si="42"/>
        <v>0</v>
      </c>
      <c r="AH109" s="136">
        <f t="shared" si="43"/>
        <v>0</v>
      </c>
      <c r="AI109" s="136">
        <f t="shared" si="44"/>
        <v>24</v>
      </c>
      <c r="AJ109" s="249">
        <f t="shared" si="45"/>
        <v>0</v>
      </c>
      <c r="AL109" s="248">
        <f t="shared" si="46"/>
        <v>0</v>
      </c>
      <c r="AM109" s="136">
        <f t="shared" si="47"/>
        <v>0</v>
      </c>
      <c r="AN109" s="136">
        <f t="shared" si="48"/>
        <v>0</v>
      </c>
      <c r="AO109" s="136">
        <f t="shared" si="49"/>
        <v>16</v>
      </c>
      <c r="AP109" s="249">
        <f t="shared" si="50"/>
        <v>0</v>
      </c>
    </row>
    <row r="110" spans="2:42">
      <c r="B110" s="214" t="s">
        <v>340</v>
      </c>
      <c r="C110" s="214">
        <v>39</v>
      </c>
      <c r="D110" s="214" t="s">
        <v>157</v>
      </c>
      <c r="E110" s="223" t="s">
        <v>190</v>
      </c>
      <c r="F110" s="223"/>
      <c r="G110" s="208">
        <v>5</v>
      </c>
      <c r="H110" s="209">
        <v>3</v>
      </c>
      <c r="I110" s="209">
        <f t="shared" si="31"/>
        <v>16</v>
      </c>
      <c r="J110" s="215">
        <v>0</v>
      </c>
      <c r="K110" s="217">
        <f t="shared" si="28"/>
        <v>0</v>
      </c>
      <c r="L110" s="217">
        <f t="shared" si="29"/>
        <v>0</v>
      </c>
      <c r="M110" s="217">
        <f t="shared" si="51"/>
        <v>0</v>
      </c>
      <c r="N110" s="217">
        <v>0</v>
      </c>
      <c r="O110" s="214"/>
      <c r="P110" s="214"/>
      <c r="Q110" s="214"/>
      <c r="T110" s="248">
        <f t="shared" si="32"/>
        <v>0</v>
      </c>
      <c r="U110" s="136">
        <f t="shared" si="30"/>
        <v>0</v>
      </c>
      <c r="V110" s="136">
        <f t="shared" si="33"/>
        <v>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0</v>
      </c>
      <c r="AO110" s="136">
        <f t="shared" si="49"/>
        <v>0</v>
      </c>
      <c r="AP110" s="249">
        <f t="shared" si="50"/>
        <v>16</v>
      </c>
    </row>
    <row r="111" spans="2:42">
      <c r="B111" s="214"/>
      <c r="C111" s="214">
        <v>40</v>
      </c>
      <c r="D111" s="214" t="s">
        <v>157</v>
      </c>
      <c r="E111" s="223" t="s">
        <v>322</v>
      </c>
      <c r="F111" s="223"/>
      <c r="G111" s="208">
        <v>1</v>
      </c>
      <c r="H111" s="209">
        <v>8</v>
      </c>
      <c r="I111" s="209">
        <f t="shared" si="31"/>
        <v>40</v>
      </c>
      <c r="J111" s="215">
        <v>2</v>
      </c>
      <c r="K111" s="217">
        <f t="shared" si="28"/>
        <v>32</v>
      </c>
      <c r="L111" s="217">
        <f t="shared" si="29"/>
        <v>64</v>
      </c>
      <c r="M111" s="217">
        <f t="shared" si="51"/>
        <v>48</v>
      </c>
      <c r="N111" s="217">
        <v>0</v>
      </c>
      <c r="O111" s="214"/>
      <c r="P111" s="214"/>
      <c r="Q111" s="214"/>
      <c r="T111" s="248">
        <f t="shared" si="32"/>
        <v>32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32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48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40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41</v>
      </c>
      <c r="D112" s="214" t="s">
        <v>157</v>
      </c>
      <c r="E112" s="223" t="s">
        <v>323</v>
      </c>
      <c r="F112" s="223"/>
      <c r="G112" s="208">
        <v>2</v>
      </c>
      <c r="H112" s="209">
        <v>8</v>
      </c>
      <c r="I112" s="209">
        <f t="shared" si="31"/>
        <v>40</v>
      </c>
      <c r="J112" s="215">
        <v>2</v>
      </c>
      <c r="K112" s="217">
        <f t="shared" si="28"/>
        <v>32</v>
      </c>
      <c r="L112" s="217">
        <f t="shared" si="29"/>
        <v>64</v>
      </c>
      <c r="M112" s="217">
        <f t="shared" si="51"/>
        <v>48</v>
      </c>
      <c r="N112" s="217">
        <v>0</v>
      </c>
      <c r="O112" s="214"/>
      <c r="P112" s="214"/>
      <c r="Q112" s="214"/>
      <c r="T112" s="248">
        <f t="shared" si="32"/>
        <v>0</v>
      </c>
      <c r="U112" s="136">
        <f t="shared" si="30"/>
        <v>64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0</v>
      </c>
      <c r="AA112" s="136">
        <f t="shared" si="37"/>
        <v>32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0</v>
      </c>
      <c r="AG112" s="136">
        <f t="shared" si="42"/>
        <v>48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0</v>
      </c>
      <c r="AM112" s="136">
        <f t="shared" si="47"/>
        <v>40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/>
      <c r="C113" s="214">
        <v>42</v>
      </c>
      <c r="D113" s="214" t="s">
        <v>157</v>
      </c>
      <c r="E113" s="223" t="s">
        <v>324</v>
      </c>
      <c r="F113" s="223"/>
      <c r="G113" s="208">
        <v>3</v>
      </c>
      <c r="H113" s="209">
        <v>8</v>
      </c>
      <c r="I113" s="209">
        <f t="shared" si="31"/>
        <v>40</v>
      </c>
      <c r="J113" s="215">
        <v>2</v>
      </c>
      <c r="K113" s="217">
        <f t="shared" si="28"/>
        <v>32</v>
      </c>
      <c r="L113" s="217">
        <f t="shared" si="29"/>
        <v>64</v>
      </c>
      <c r="M113" s="217">
        <f t="shared" si="51"/>
        <v>48</v>
      </c>
      <c r="N113" s="217">
        <v>0</v>
      </c>
      <c r="O113" s="214"/>
      <c r="P113" s="214"/>
      <c r="Q113" s="214"/>
      <c r="T113" s="248">
        <f t="shared" si="32"/>
        <v>0</v>
      </c>
      <c r="U113" s="136">
        <f t="shared" si="30"/>
        <v>0</v>
      </c>
      <c r="V113" s="136">
        <f t="shared" si="33"/>
        <v>64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32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48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/>
      <c r="C114" s="214">
        <v>43</v>
      </c>
      <c r="D114" s="214" t="s">
        <v>157</v>
      </c>
      <c r="E114" s="223" t="s">
        <v>325</v>
      </c>
      <c r="F114" s="223"/>
      <c r="G114" s="208">
        <v>4</v>
      </c>
      <c r="H114" s="209">
        <v>8</v>
      </c>
      <c r="I114" s="209">
        <f t="shared" si="31"/>
        <v>40</v>
      </c>
      <c r="J114" s="215">
        <v>2</v>
      </c>
      <c r="K114" s="217">
        <f t="shared" si="28"/>
        <v>32</v>
      </c>
      <c r="L114" s="217">
        <f t="shared" si="29"/>
        <v>64</v>
      </c>
      <c r="M114" s="217">
        <f t="shared" si="51"/>
        <v>48</v>
      </c>
      <c r="N114" s="217">
        <v>0</v>
      </c>
      <c r="O114" s="214"/>
      <c r="P114" s="214"/>
      <c r="Q114" s="214"/>
      <c r="T114" s="248">
        <f t="shared" si="32"/>
        <v>0</v>
      </c>
      <c r="U114" s="136">
        <f t="shared" si="30"/>
        <v>0</v>
      </c>
      <c r="V114" s="136">
        <f t="shared" si="33"/>
        <v>0</v>
      </c>
      <c r="W114" s="136">
        <f t="shared" si="34"/>
        <v>64</v>
      </c>
      <c r="X114" s="249">
        <f t="shared" si="35"/>
        <v>0</v>
      </c>
      <c r="Z114" s="248">
        <f t="shared" si="36"/>
        <v>0</v>
      </c>
      <c r="AA114" s="136">
        <f t="shared" si="37"/>
        <v>0</v>
      </c>
      <c r="AB114" s="136">
        <f t="shared" si="38"/>
        <v>0</v>
      </c>
      <c r="AC114" s="136">
        <f t="shared" si="39"/>
        <v>32</v>
      </c>
      <c r="AD114" s="249">
        <f t="shared" si="40"/>
        <v>0</v>
      </c>
      <c r="AF114" s="248">
        <f t="shared" si="41"/>
        <v>0</v>
      </c>
      <c r="AG114" s="136">
        <f t="shared" si="42"/>
        <v>0</v>
      </c>
      <c r="AH114" s="136">
        <f t="shared" si="43"/>
        <v>0</v>
      </c>
      <c r="AI114" s="136">
        <f t="shared" si="44"/>
        <v>48</v>
      </c>
      <c r="AJ114" s="249">
        <f t="shared" si="45"/>
        <v>0</v>
      </c>
      <c r="AL114" s="248">
        <f t="shared" si="46"/>
        <v>0</v>
      </c>
      <c r="AM114" s="136">
        <f t="shared" si="47"/>
        <v>0</v>
      </c>
      <c r="AN114" s="136">
        <f t="shared" si="48"/>
        <v>0</v>
      </c>
      <c r="AO114" s="136">
        <f t="shared" si="49"/>
        <v>40</v>
      </c>
      <c r="AP114" s="249">
        <f t="shared" si="50"/>
        <v>0</v>
      </c>
    </row>
    <row r="115" spans="2:42">
      <c r="B115" s="214"/>
      <c r="C115" s="214">
        <v>44</v>
      </c>
      <c r="D115" s="214" t="s">
        <v>157</v>
      </c>
      <c r="E115" s="223" t="s">
        <v>326</v>
      </c>
      <c r="F115" s="223"/>
      <c r="G115" s="208">
        <v>5</v>
      </c>
      <c r="H115" s="209">
        <v>8</v>
      </c>
      <c r="I115" s="209">
        <f t="shared" si="31"/>
        <v>40</v>
      </c>
      <c r="J115" s="215">
        <v>0</v>
      </c>
      <c r="K115" s="217">
        <f t="shared" ref="K115:K128" si="52">J115*points_low</f>
        <v>0</v>
      </c>
      <c r="L115" s="217">
        <f t="shared" ref="L115:L128" si="53">J115*points_high</f>
        <v>0</v>
      </c>
      <c r="M115" s="217">
        <f t="shared" si="51"/>
        <v>0</v>
      </c>
      <c r="N115" s="217">
        <v>0</v>
      </c>
      <c r="O115" s="214"/>
      <c r="P115" s="214"/>
      <c r="Q115" s="214"/>
      <c r="T115" s="248">
        <f t="shared" si="32"/>
        <v>0</v>
      </c>
      <c r="U115" s="136">
        <f t="shared" ref="U115:U125" si="54">IF($G115=$U$18,$L115,0)</f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0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0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40</v>
      </c>
    </row>
    <row r="116" spans="2:42" ht="28">
      <c r="B116" s="214"/>
      <c r="C116" s="214">
        <v>45</v>
      </c>
      <c r="D116" s="214" t="s">
        <v>388</v>
      </c>
      <c r="E116" s="223" t="s">
        <v>389</v>
      </c>
      <c r="F116" s="223"/>
      <c r="G116" s="208">
        <v>1</v>
      </c>
      <c r="H116" s="209">
        <v>8</v>
      </c>
      <c r="I116" s="209">
        <f t="shared" si="31"/>
        <v>40</v>
      </c>
      <c r="J116" s="215">
        <v>3</v>
      </c>
      <c r="K116" s="217">
        <f t="shared" si="52"/>
        <v>48</v>
      </c>
      <c r="L116" s="217">
        <f t="shared" si="53"/>
        <v>96</v>
      </c>
      <c r="M116" s="217">
        <f t="shared" si="51"/>
        <v>72</v>
      </c>
      <c r="N116" s="217">
        <v>6</v>
      </c>
      <c r="O116" s="214"/>
      <c r="P116" s="214"/>
      <c r="Q116" s="214"/>
      <c r="T116" s="248">
        <f t="shared" si="32"/>
        <v>48</v>
      </c>
      <c r="U116" s="136">
        <f t="shared" si="54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48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72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40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/>
      <c r="C117" s="214">
        <v>46</v>
      </c>
      <c r="D117" s="214" t="s">
        <v>388</v>
      </c>
      <c r="E117" s="223" t="s">
        <v>390</v>
      </c>
      <c r="F117" s="223"/>
      <c r="G117" s="208">
        <v>1</v>
      </c>
      <c r="H117" s="209">
        <v>0</v>
      </c>
      <c r="I117" s="209">
        <f t="shared" si="31"/>
        <v>0</v>
      </c>
      <c r="J117" s="215">
        <v>1</v>
      </c>
      <c r="K117" s="217">
        <f t="shared" si="52"/>
        <v>16</v>
      </c>
      <c r="L117" s="217">
        <f t="shared" si="53"/>
        <v>32</v>
      </c>
      <c r="M117" s="217">
        <f t="shared" si="51"/>
        <v>24</v>
      </c>
      <c r="N117" s="217">
        <v>6</v>
      </c>
      <c r="O117" s="214"/>
      <c r="P117" s="214"/>
      <c r="Q117" s="214"/>
      <c r="T117" s="248">
        <f t="shared" si="32"/>
        <v>16</v>
      </c>
      <c r="U117" s="136">
        <f t="shared" si="54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0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340</v>
      </c>
      <c r="C118" s="214">
        <v>46.1</v>
      </c>
      <c r="D118" s="214" t="s">
        <v>46</v>
      </c>
      <c r="E118" s="223" t="s">
        <v>47</v>
      </c>
      <c r="F118" s="223"/>
      <c r="G118" s="208">
        <v>1</v>
      </c>
      <c r="H118" s="209">
        <v>3</v>
      </c>
      <c r="I118" s="209">
        <f t="shared" si="31"/>
        <v>16</v>
      </c>
      <c r="J118" s="215"/>
      <c r="K118" s="217">
        <f t="shared" si="52"/>
        <v>0</v>
      </c>
      <c r="L118" s="217">
        <f t="shared" si="53"/>
        <v>0</v>
      </c>
      <c r="M118" s="217">
        <f t="shared" si="51"/>
        <v>0</v>
      </c>
      <c r="N118" s="217"/>
      <c r="O118" s="214"/>
      <c r="P118" s="214"/>
      <c r="Q118" s="214"/>
      <c r="T118" s="248">
        <f t="shared" si="32"/>
        <v>0</v>
      </c>
      <c r="U118" s="136">
        <f t="shared" si="54"/>
        <v>0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0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0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16</v>
      </c>
      <c r="AM118" s="136">
        <f t="shared" si="47"/>
        <v>0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55</v>
      </c>
      <c r="C119" s="214">
        <v>46.2</v>
      </c>
      <c r="D119" s="214" t="s">
        <v>46</v>
      </c>
      <c r="E119" s="223" t="s">
        <v>48</v>
      </c>
      <c r="F119" s="223"/>
      <c r="G119" s="208">
        <v>1</v>
      </c>
      <c r="H119" s="209">
        <v>3</v>
      </c>
      <c r="I119" s="209">
        <f t="shared" si="31"/>
        <v>16</v>
      </c>
      <c r="J119" s="215"/>
      <c r="K119" s="217">
        <f t="shared" si="52"/>
        <v>0</v>
      </c>
      <c r="L119" s="217">
        <f t="shared" si="53"/>
        <v>0</v>
      </c>
      <c r="M119" s="217">
        <f t="shared" si="51"/>
        <v>0</v>
      </c>
      <c r="N119" s="217"/>
      <c r="O119" s="214"/>
      <c r="P119" s="214"/>
      <c r="Q119" s="214"/>
      <c r="T119" s="248">
        <f t="shared" si="32"/>
        <v>0</v>
      </c>
      <c r="U119" s="136">
        <f t="shared" si="54"/>
        <v>0</v>
      </c>
      <c r="V119" s="136">
        <f t="shared" si="33"/>
        <v>0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0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0</v>
      </c>
      <c r="AI119" s="136">
        <f t="shared" si="44"/>
        <v>0</v>
      </c>
      <c r="AJ119" s="249">
        <f t="shared" si="45"/>
        <v>0</v>
      </c>
      <c r="AL119" s="248">
        <f t="shared" si="46"/>
        <v>16</v>
      </c>
      <c r="AM119" s="136">
        <f t="shared" si="47"/>
        <v>0</v>
      </c>
      <c r="AN119" s="136">
        <f t="shared" si="48"/>
        <v>0</v>
      </c>
      <c r="AO119" s="136">
        <f t="shared" si="49"/>
        <v>0</v>
      </c>
      <c r="AP119" s="249">
        <f t="shared" si="50"/>
        <v>0</v>
      </c>
    </row>
    <row r="120" spans="2:42">
      <c r="B120" s="214"/>
      <c r="C120" s="214">
        <v>47</v>
      </c>
      <c r="D120" s="214" t="s">
        <v>28</v>
      </c>
      <c r="E120" s="223" t="s">
        <v>29</v>
      </c>
      <c r="F120" s="223"/>
      <c r="G120" s="208">
        <v>4</v>
      </c>
      <c r="H120" s="209">
        <v>8</v>
      </c>
      <c r="I120" s="209">
        <f t="shared" si="31"/>
        <v>40</v>
      </c>
      <c r="J120" s="215">
        <v>2</v>
      </c>
      <c r="K120" s="217">
        <f t="shared" si="52"/>
        <v>32</v>
      </c>
      <c r="L120" s="217">
        <f t="shared" si="53"/>
        <v>64</v>
      </c>
      <c r="M120" s="217">
        <f t="shared" si="51"/>
        <v>48</v>
      </c>
      <c r="N120" s="217">
        <v>6</v>
      </c>
      <c r="O120" s="214"/>
      <c r="P120" s="214"/>
      <c r="Q120" s="214"/>
      <c r="T120" s="248">
        <f t="shared" si="32"/>
        <v>0</v>
      </c>
      <c r="U120" s="136">
        <f t="shared" si="54"/>
        <v>0</v>
      </c>
      <c r="V120" s="136">
        <f t="shared" si="33"/>
        <v>0</v>
      </c>
      <c r="W120" s="136">
        <f t="shared" si="34"/>
        <v>64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32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48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40</v>
      </c>
      <c r="AP120" s="249">
        <f t="shared" si="50"/>
        <v>0</v>
      </c>
    </row>
    <row r="121" spans="2:42">
      <c r="B121" s="214"/>
      <c r="C121" s="214">
        <v>48</v>
      </c>
      <c r="D121" s="214" t="s">
        <v>487</v>
      </c>
      <c r="E121" s="223" t="s">
        <v>394</v>
      </c>
      <c r="F121" s="223"/>
      <c r="G121" s="212">
        <v>1</v>
      </c>
      <c r="H121" s="213">
        <v>8</v>
      </c>
      <c r="I121" s="209">
        <f t="shared" si="31"/>
        <v>40</v>
      </c>
      <c r="J121" s="215">
        <v>3</v>
      </c>
      <c r="K121" s="217">
        <f t="shared" si="52"/>
        <v>48</v>
      </c>
      <c r="L121" s="217">
        <f t="shared" si="53"/>
        <v>96</v>
      </c>
      <c r="M121" s="217">
        <f t="shared" si="51"/>
        <v>72</v>
      </c>
      <c r="N121" s="217">
        <v>6</v>
      </c>
      <c r="O121" s="214"/>
      <c r="P121" s="214"/>
      <c r="Q121" s="214" t="s">
        <v>395</v>
      </c>
      <c r="T121" s="248">
        <f t="shared" si="32"/>
        <v>48</v>
      </c>
      <c r="U121" s="136">
        <f t="shared" si="54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48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72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40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0</v>
      </c>
    </row>
    <row r="122" spans="2:42">
      <c r="B122" s="214"/>
      <c r="C122" s="214">
        <v>49</v>
      </c>
      <c r="D122" s="214" t="s">
        <v>393</v>
      </c>
      <c r="E122" s="223" t="s">
        <v>85</v>
      </c>
      <c r="F122" s="223" t="s">
        <v>49</v>
      </c>
      <c r="G122" s="208">
        <v>1</v>
      </c>
      <c r="H122" s="209">
        <v>3</v>
      </c>
      <c r="I122" s="209">
        <f t="shared" si="31"/>
        <v>16</v>
      </c>
      <c r="J122" s="215">
        <v>1</v>
      </c>
      <c r="K122" s="217">
        <f t="shared" si="52"/>
        <v>16</v>
      </c>
      <c r="L122" s="217">
        <f t="shared" si="53"/>
        <v>32</v>
      </c>
      <c r="M122" s="217">
        <f t="shared" si="51"/>
        <v>24</v>
      </c>
      <c r="N122" s="217">
        <v>6</v>
      </c>
      <c r="O122" s="214"/>
      <c r="P122" s="214"/>
      <c r="Q122" s="214"/>
      <c r="T122" s="248">
        <f t="shared" si="32"/>
        <v>16</v>
      </c>
      <c r="U122" s="136">
        <f t="shared" si="54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16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24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16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50</v>
      </c>
      <c r="D123" s="214" t="s">
        <v>393</v>
      </c>
      <c r="E123" s="223" t="s">
        <v>86</v>
      </c>
      <c r="F123" s="223" t="s">
        <v>49</v>
      </c>
      <c r="G123" s="208">
        <v>1</v>
      </c>
      <c r="H123" s="209">
        <v>8</v>
      </c>
      <c r="I123" s="209">
        <f t="shared" si="31"/>
        <v>40</v>
      </c>
      <c r="J123" s="215">
        <v>3</v>
      </c>
      <c r="K123" s="217">
        <f t="shared" si="52"/>
        <v>48</v>
      </c>
      <c r="L123" s="217">
        <f t="shared" si="53"/>
        <v>96</v>
      </c>
      <c r="M123" s="217">
        <f t="shared" si="51"/>
        <v>72</v>
      </c>
      <c r="N123" s="217">
        <v>6</v>
      </c>
      <c r="O123" s="214"/>
      <c r="P123" s="214"/>
      <c r="Q123" s="214"/>
      <c r="T123" s="248">
        <f t="shared" si="32"/>
        <v>48</v>
      </c>
      <c r="U123" s="136">
        <f t="shared" si="54"/>
        <v>0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48</v>
      </c>
      <c r="AA123" s="136">
        <f t="shared" si="37"/>
        <v>0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72</v>
      </c>
      <c r="AG123" s="136">
        <f t="shared" si="42"/>
        <v>0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40</v>
      </c>
      <c r="AM123" s="136">
        <f t="shared" si="47"/>
        <v>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51</v>
      </c>
      <c r="D124" s="214" t="s">
        <v>393</v>
      </c>
      <c r="E124" s="223" t="s">
        <v>247</v>
      </c>
      <c r="F124" s="223" t="s">
        <v>49</v>
      </c>
      <c r="G124" s="208">
        <v>1</v>
      </c>
      <c r="H124" s="209">
        <v>24</v>
      </c>
      <c r="I124" s="209">
        <f t="shared" si="31"/>
        <v>120</v>
      </c>
      <c r="J124" s="215">
        <v>8</v>
      </c>
      <c r="K124" s="217">
        <f t="shared" si="52"/>
        <v>128</v>
      </c>
      <c r="L124" s="217">
        <f t="shared" si="53"/>
        <v>256</v>
      </c>
      <c r="M124" s="217">
        <f t="shared" si="51"/>
        <v>192</v>
      </c>
      <c r="N124" s="217">
        <v>6</v>
      </c>
      <c r="O124" s="214"/>
      <c r="P124" s="214"/>
      <c r="Q124" s="214"/>
      <c r="T124" s="248">
        <f t="shared" si="32"/>
        <v>128</v>
      </c>
      <c r="U124" s="136">
        <f t="shared" si="54"/>
        <v>0</v>
      </c>
      <c r="V124" s="136">
        <f t="shared" si="33"/>
        <v>0</v>
      </c>
      <c r="W124" s="136">
        <f t="shared" si="34"/>
        <v>0</v>
      </c>
      <c r="X124" s="249">
        <f t="shared" si="35"/>
        <v>0</v>
      </c>
      <c r="Z124" s="248">
        <f t="shared" si="36"/>
        <v>128</v>
      </c>
      <c r="AA124" s="136">
        <f t="shared" si="37"/>
        <v>0</v>
      </c>
      <c r="AB124" s="136">
        <f t="shared" si="38"/>
        <v>0</v>
      </c>
      <c r="AC124" s="136">
        <f t="shared" si="39"/>
        <v>0</v>
      </c>
      <c r="AD124" s="249">
        <f t="shared" si="40"/>
        <v>0</v>
      </c>
      <c r="AF124" s="248">
        <f t="shared" si="41"/>
        <v>192</v>
      </c>
      <c r="AG124" s="136">
        <f t="shared" si="42"/>
        <v>0</v>
      </c>
      <c r="AH124" s="136">
        <f t="shared" si="43"/>
        <v>0</v>
      </c>
      <c r="AI124" s="136">
        <f t="shared" si="44"/>
        <v>0</v>
      </c>
      <c r="AJ124" s="249">
        <f t="shared" si="45"/>
        <v>0</v>
      </c>
      <c r="AL124" s="248">
        <f t="shared" si="46"/>
        <v>120</v>
      </c>
      <c r="AM124" s="136">
        <f t="shared" si="47"/>
        <v>0</v>
      </c>
      <c r="AN124" s="136">
        <f t="shared" si="48"/>
        <v>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52</v>
      </c>
      <c r="D125" s="214" t="s">
        <v>87</v>
      </c>
      <c r="E125" s="223" t="s">
        <v>249</v>
      </c>
      <c r="F125" s="223" t="s">
        <v>50</v>
      </c>
      <c r="G125" s="208">
        <v>3</v>
      </c>
      <c r="H125" s="209">
        <v>8</v>
      </c>
      <c r="I125" s="209">
        <f t="shared" si="31"/>
        <v>40</v>
      </c>
      <c r="J125" s="215">
        <v>3</v>
      </c>
      <c r="K125" s="217">
        <f t="shared" si="52"/>
        <v>48</v>
      </c>
      <c r="L125" s="217">
        <f t="shared" si="53"/>
        <v>96</v>
      </c>
      <c r="M125" s="217">
        <f t="shared" si="51"/>
        <v>72</v>
      </c>
      <c r="N125" s="217">
        <v>0</v>
      </c>
      <c r="O125" s="214"/>
      <c r="P125" s="214"/>
      <c r="Q125" s="214"/>
      <c r="T125" s="250">
        <f t="shared" si="32"/>
        <v>0</v>
      </c>
      <c r="U125" s="251">
        <f t="shared" si="54"/>
        <v>0</v>
      </c>
      <c r="V125" s="251">
        <f t="shared" si="33"/>
        <v>96</v>
      </c>
      <c r="W125" s="251">
        <f t="shared" si="34"/>
        <v>0</v>
      </c>
      <c r="X125" s="252">
        <f t="shared" si="35"/>
        <v>0</v>
      </c>
      <c r="Z125" s="250">
        <f t="shared" si="36"/>
        <v>0</v>
      </c>
      <c r="AA125" s="251">
        <f t="shared" si="37"/>
        <v>0</v>
      </c>
      <c r="AB125" s="251">
        <f t="shared" si="38"/>
        <v>48</v>
      </c>
      <c r="AC125" s="251">
        <f t="shared" si="39"/>
        <v>0</v>
      </c>
      <c r="AD125" s="252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72</v>
      </c>
      <c r="AI125" s="136">
        <f t="shared" si="44"/>
        <v>0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40</v>
      </c>
      <c r="AO125" s="136">
        <f t="shared" si="49"/>
        <v>0</v>
      </c>
      <c r="AP125" s="249">
        <f t="shared" si="50"/>
        <v>0</v>
      </c>
    </row>
    <row r="126" spans="2:42">
      <c r="B126" s="214"/>
      <c r="C126" s="214">
        <v>58</v>
      </c>
      <c r="D126" s="214" t="s">
        <v>124</v>
      </c>
      <c r="E126" s="223" t="s">
        <v>122</v>
      </c>
      <c r="F126" s="223" t="s">
        <v>51</v>
      </c>
      <c r="G126" s="208">
        <v>5</v>
      </c>
      <c r="H126" s="209">
        <v>40</v>
      </c>
      <c r="I126" s="209">
        <f t="shared" si="31"/>
        <v>200</v>
      </c>
      <c r="J126" s="215">
        <v>8</v>
      </c>
      <c r="K126" s="217">
        <f t="shared" si="52"/>
        <v>128</v>
      </c>
      <c r="L126" s="217">
        <f t="shared" si="53"/>
        <v>256</v>
      </c>
      <c r="M126" s="217">
        <f t="shared" si="51"/>
        <v>192</v>
      </c>
      <c r="N126" s="217">
        <v>0</v>
      </c>
      <c r="O126" s="214"/>
      <c r="P126" s="214"/>
      <c r="Q126" s="214"/>
      <c r="T126" s="250">
        <f t="shared" si="32"/>
        <v>0</v>
      </c>
      <c r="U126" s="251">
        <f t="shared" ref="U126:U127" si="55">IF($G126=$U$18,$L126,0)</f>
        <v>0</v>
      </c>
      <c r="V126" s="251">
        <f t="shared" si="33"/>
        <v>0</v>
      </c>
      <c r="W126" s="251">
        <f t="shared" si="34"/>
        <v>0</v>
      </c>
      <c r="X126" s="252">
        <f t="shared" si="35"/>
        <v>256</v>
      </c>
      <c r="Z126" s="250">
        <f t="shared" si="36"/>
        <v>0</v>
      </c>
      <c r="AA126" s="251">
        <f t="shared" si="37"/>
        <v>0</v>
      </c>
      <c r="AB126" s="251">
        <f t="shared" si="38"/>
        <v>0</v>
      </c>
      <c r="AC126" s="251">
        <f t="shared" si="39"/>
        <v>0</v>
      </c>
      <c r="AD126" s="252">
        <f t="shared" si="40"/>
        <v>128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192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200</v>
      </c>
    </row>
    <row r="127" spans="2:42">
      <c r="B127" s="214"/>
      <c r="C127" s="214">
        <v>59</v>
      </c>
      <c r="D127" s="214" t="s">
        <v>124</v>
      </c>
      <c r="E127" s="223" t="s">
        <v>496</v>
      </c>
      <c r="F127" s="223"/>
      <c r="G127" s="208">
        <v>2</v>
      </c>
      <c r="H127" s="209">
        <v>8</v>
      </c>
      <c r="I127" s="209">
        <f t="shared" si="31"/>
        <v>40</v>
      </c>
      <c r="J127" s="215">
        <v>2</v>
      </c>
      <c r="K127" s="217">
        <f t="shared" si="52"/>
        <v>32</v>
      </c>
      <c r="L127" s="217">
        <f t="shared" si="53"/>
        <v>64</v>
      </c>
      <c r="M127" s="217">
        <f t="shared" si="51"/>
        <v>48</v>
      </c>
      <c r="N127" s="217">
        <v>0</v>
      </c>
      <c r="O127" s="214"/>
      <c r="P127" s="214"/>
      <c r="Q127" s="214"/>
      <c r="T127" s="250">
        <f t="shared" si="32"/>
        <v>0</v>
      </c>
      <c r="U127" s="251">
        <f t="shared" si="55"/>
        <v>64</v>
      </c>
      <c r="V127" s="251">
        <f t="shared" si="33"/>
        <v>0</v>
      </c>
      <c r="W127" s="251">
        <f t="shared" si="34"/>
        <v>0</v>
      </c>
      <c r="X127" s="252">
        <f t="shared" si="35"/>
        <v>0</v>
      </c>
      <c r="Z127" s="250">
        <f t="shared" si="36"/>
        <v>0</v>
      </c>
      <c r="AA127" s="251">
        <f t="shared" si="37"/>
        <v>32</v>
      </c>
      <c r="AB127" s="251">
        <f t="shared" si="38"/>
        <v>0</v>
      </c>
      <c r="AC127" s="251">
        <f t="shared" si="39"/>
        <v>0</v>
      </c>
      <c r="AD127" s="252">
        <f t="shared" si="40"/>
        <v>0</v>
      </c>
      <c r="AF127" s="250">
        <f t="shared" si="41"/>
        <v>0</v>
      </c>
      <c r="AG127" s="251">
        <f t="shared" si="42"/>
        <v>48</v>
      </c>
      <c r="AH127" s="251">
        <f t="shared" si="43"/>
        <v>0</v>
      </c>
      <c r="AI127" s="251">
        <f t="shared" si="44"/>
        <v>0</v>
      </c>
      <c r="AJ127" s="252">
        <f t="shared" si="45"/>
        <v>0</v>
      </c>
      <c r="AL127" s="248">
        <f t="shared" si="46"/>
        <v>0</v>
      </c>
      <c r="AM127" s="136">
        <f t="shared" si="47"/>
        <v>40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60</v>
      </c>
      <c r="D128" s="214" t="s">
        <v>124</v>
      </c>
      <c r="E128" s="223" t="s">
        <v>123</v>
      </c>
      <c r="F128" s="223"/>
      <c r="G128" s="208">
        <v>4</v>
      </c>
      <c r="H128" s="209">
        <v>13</v>
      </c>
      <c r="I128" s="209">
        <f t="shared" si="31"/>
        <v>70</v>
      </c>
      <c r="J128" s="215">
        <v>3</v>
      </c>
      <c r="K128" s="217">
        <f t="shared" si="52"/>
        <v>48</v>
      </c>
      <c r="L128" s="217">
        <f t="shared" si="53"/>
        <v>96</v>
      </c>
      <c r="M128" s="217">
        <f t="shared" si="51"/>
        <v>72</v>
      </c>
      <c r="N128" s="217">
        <v>0</v>
      </c>
      <c r="O128" s="214"/>
      <c r="P128" s="214"/>
      <c r="Q128" s="214"/>
      <c r="S128" s="24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49"/>
      <c r="AL128" s="248"/>
      <c r="AM128" s="136"/>
      <c r="AN128" s="136"/>
      <c r="AO128" s="136"/>
      <c r="AP128" s="249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88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29"/>
      <c r="T133" s="236" t="s">
        <v>296</v>
      </c>
      <c r="U133" s="236" t="s">
        <v>454</v>
      </c>
      <c r="V133" s="236" t="s">
        <v>454</v>
      </c>
      <c r="W133" s="236" t="s">
        <v>454</v>
      </c>
      <c r="X133" s="236" t="s">
        <v>454</v>
      </c>
      <c r="Y133" s="259"/>
      <c r="Z133" s="236" t="s">
        <v>296</v>
      </c>
      <c r="AA133" s="236" t="s">
        <v>296</v>
      </c>
      <c r="AB133" s="236" t="s">
        <v>296</v>
      </c>
      <c r="AC133" s="236" t="s">
        <v>296</v>
      </c>
      <c r="AD133" s="236" t="s">
        <v>296</v>
      </c>
      <c r="AE133" s="259"/>
      <c r="AF133" s="236" t="s">
        <v>100</v>
      </c>
      <c r="AG133" s="236" t="s">
        <v>100</v>
      </c>
      <c r="AH133" s="236" t="s">
        <v>100</v>
      </c>
      <c r="AI133" s="236" t="s">
        <v>100</v>
      </c>
      <c r="AJ133" s="230" t="s">
        <v>100</v>
      </c>
      <c r="AL133" s="229" t="s">
        <v>95</v>
      </c>
      <c r="AM133" s="236"/>
      <c r="AN133" s="236"/>
      <c r="AO133" s="236"/>
      <c r="AP133" s="230"/>
    </row>
    <row r="134" spans="4:42">
      <c r="S134" s="260" t="s">
        <v>196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66">
        <f>SUM(AL19:AL127)</f>
        <v>2548</v>
      </c>
      <c r="AM134" s="266">
        <f>SUM(AM19:AM127)</f>
        <v>342</v>
      </c>
      <c r="AN134" s="266">
        <f>SUM(AN19:AN127)</f>
        <v>366</v>
      </c>
      <c r="AO134" s="266">
        <f>SUM(AO19:AO127)</f>
        <v>224</v>
      </c>
      <c r="AP134" s="266">
        <f>SUM(AP19:AP127)</f>
        <v>392</v>
      </c>
    </row>
    <row r="135" spans="4:42">
      <c r="S135" s="260" t="s">
        <v>348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4">
        <f>AJ134/36</f>
        <v>10.666666666666666</v>
      </c>
      <c r="AL135" s="267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4">
        <f>AP134/36</f>
        <v>10.888888888888889</v>
      </c>
    </row>
    <row r="136" spans="4:42">
      <c r="S136" s="260" t="s">
        <v>349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49">
        <v>3</v>
      </c>
      <c r="AL136" s="248">
        <v>12</v>
      </c>
      <c r="AM136" s="136">
        <v>3</v>
      </c>
      <c r="AN136" s="136">
        <v>3</v>
      </c>
      <c r="AO136" s="136">
        <v>3</v>
      </c>
      <c r="AP136" s="249">
        <v>3</v>
      </c>
    </row>
    <row r="137" spans="4:42">
      <c r="S137" s="260" t="s">
        <v>351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5">
        <f>AJ135/AJ136</f>
        <v>3.5555555555555554</v>
      </c>
      <c r="AL137" s="268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5">
        <f>AP135/AP136</f>
        <v>3.6296296296296298</v>
      </c>
    </row>
    <row r="138" spans="4:42">
      <c r="S138" s="260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49"/>
      <c r="AL138" s="248"/>
      <c r="AM138" s="136"/>
      <c r="AN138" s="136"/>
      <c r="AO138" s="136"/>
      <c r="AP138" s="249"/>
    </row>
    <row r="139" spans="4:42">
      <c r="S139" s="260" t="s">
        <v>107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3">
        <f>SUM(AF134:AJ134)</f>
        <v>5904</v>
      </c>
      <c r="AL139" s="248"/>
      <c r="AM139" s="136"/>
      <c r="AN139" s="136"/>
      <c r="AO139" s="136"/>
      <c r="AP139" s="269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0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49"/>
      <c r="AL140" s="250"/>
      <c r="AM140" s="251"/>
      <c r="AN140" s="251"/>
      <c r="AO140" s="251"/>
      <c r="AP140" s="252"/>
    </row>
    <row r="141" spans="4:42">
      <c r="G141"/>
      <c r="H141" s="207"/>
      <c r="I141" s="207"/>
      <c r="J141"/>
      <c r="K141"/>
      <c r="L141"/>
      <c r="M141"/>
      <c r="S141" s="260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49"/>
    </row>
    <row r="142" spans="4:42">
      <c r="G142"/>
      <c r="H142" s="207"/>
      <c r="I142" s="207"/>
      <c r="J142"/>
      <c r="K142"/>
      <c r="L142"/>
      <c r="M142"/>
      <c r="S142" s="260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49"/>
    </row>
    <row r="143" spans="4:42">
      <c r="G143"/>
      <c r="H143" s="207"/>
      <c r="I143" s="207"/>
      <c r="J143"/>
      <c r="K143"/>
      <c r="L143"/>
      <c r="M143"/>
      <c r="S143" s="260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49"/>
    </row>
    <row r="144" spans="4:42">
      <c r="G144"/>
      <c r="H144" s="207"/>
      <c r="I144" s="207"/>
      <c r="J144"/>
      <c r="K144"/>
      <c r="L144"/>
      <c r="M144"/>
      <c r="S144" s="260"/>
      <c r="T144" s="169"/>
      <c r="U144" s="169"/>
      <c r="V144" s="169"/>
      <c r="W144" s="169"/>
      <c r="X144" s="169"/>
      <c r="Y144" s="136" t="s">
        <v>94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49"/>
    </row>
    <row r="145" spans="7:36">
      <c r="G145"/>
      <c r="H145" s="207"/>
      <c r="I145" s="207"/>
      <c r="J145"/>
      <c r="K145"/>
      <c r="L145"/>
      <c r="M145"/>
      <c r="S145" s="260" t="s">
        <v>343</v>
      </c>
      <c r="T145" s="136" t="s">
        <v>193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49"/>
    </row>
    <row r="146" spans="7:36">
      <c r="G146"/>
      <c r="H146" s="207"/>
      <c r="I146" s="207"/>
      <c r="J146"/>
      <c r="K146"/>
      <c r="L146"/>
      <c r="M146"/>
      <c r="S146" s="260" t="s">
        <v>111</v>
      </c>
      <c r="T146" s="136" t="s">
        <v>112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49"/>
    </row>
    <row r="147" spans="7:36">
      <c r="G147"/>
      <c r="H147" s="207"/>
      <c r="I147" s="207"/>
      <c r="J147"/>
      <c r="K147"/>
      <c r="L147"/>
      <c r="M147"/>
      <c r="S147" s="260" t="s">
        <v>113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49"/>
    </row>
    <row r="148" spans="7:36">
      <c r="G148"/>
      <c r="H148" s="207"/>
      <c r="I148" s="207"/>
      <c r="J148"/>
      <c r="K148"/>
      <c r="L148"/>
      <c r="M148"/>
      <c r="S148" s="261" t="s">
        <v>114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49"/>
    </row>
    <row r="149" spans="7:36">
      <c r="G149"/>
      <c r="H149" s="207"/>
      <c r="I149" s="207"/>
      <c r="J149"/>
      <c r="K149"/>
      <c r="L149"/>
      <c r="M149"/>
      <c r="S149" s="261" t="s">
        <v>115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</row>
    <row r="150" spans="7:36">
      <c r="S150" s="261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49"/>
    </row>
    <row r="151" spans="7:36">
      <c r="S151" s="260" t="s">
        <v>98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</row>
    <row r="152" spans="7:36">
      <c r="S152" s="256"/>
      <c r="T152" s="257"/>
      <c r="U152" s="257"/>
      <c r="V152" s="257"/>
      <c r="W152" s="257"/>
      <c r="X152" s="257"/>
      <c r="Y152" s="258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2"/>
    </row>
  </sheetData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1" t="s">
        <v>368</v>
      </c>
      <c r="B1" s="1">
        <v>360</v>
      </c>
    </row>
    <row r="2" spans="1:2" ht="15">
      <c r="A2" s="3" t="s">
        <v>377</v>
      </c>
      <c r="B2" s="1"/>
    </row>
    <row r="3" spans="1:2" ht="15">
      <c r="A3" s="3" t="s">
        <v>378</v>
      </c>
      <c r="B3" s="1"/>
    </row>
    <row r="4" spans="1:2" ht="15">
      <c r="A4" s="3" t="s">
        <v>471</v>
      </c>
      <c r="B4" s="2">
        <v>200</v>
      </c>
    </row>
    <row r="5" spans="1:2" ht="15">
      <c r="A5" s="3" t="s">
        <v>379</v>
      </c>
      <c r="B5" s="1"/>
    </row>
    <row r="6" spans="1:2" ht="15">
      <c r="A6" s="3" t="s">
        <v>380</v>
      </c>
      <c r="B6" s="1"/>
    </row>
    <row r="7" spans="1:2" ht="15">
      <c r="A7" s="3" t="s">
        <v>381</v>
      </c>
      <c r="B7" s="1"/>
    </row>
    <row r="8" spans="1:2" ht="15">
      <c r="A8" s="3" t="s">
        <v>382</v>
      </c>
      <c r="B8" s="1"/>
    </row>
    <row r="9" spans="1:2" ht="15">
      <c r="A9" s="4" t="s">
        <v>383</v>
      </c>
      <c r="B9" s="1"/>
    </row>
    <row r="10" spans="1:2" ht="15">
      <c r="A10" s="4" t="s">
        <v>397</v>
      </c>
      <c r="B10" s="1"/>
    </row>
    <row r="11" spans="1:2" ht="15">
      <c r="A11" s="1" t="s">
        <v>369</v>
      </c>
      <c r="B11" s="1"/>
    </row>
    <row r="12" spans="1:2" ht="15">
      <c r="A12" s="3" t="s">
        <v>398</v>
      </c>
      <c r="B12" s="1">
        <v>300</v>
      </c>
    </row>
    <row r="13" spans="1:2" ht="15">
      <c r="A13" s="5" t="s">
        <v>432</v>
      </c>
      <c r="B13" s="1"/>
    </row>
    <row r="14" spans="1:2" ht="15">
      <c r="A14" s="4" t="s">
        <v>433</v>
      </c>
      <c r="B14" s="1"/>
    </row>
    <row r="15" spans="1:2" ht="15">
      <c r="A15" s="4" t="s">
        <v>434</v>
      </c>
      <c r="B15" s="1"/>
    </row>
    <row r="16" spans="1:2" ht="15">
      <c r="A16" s="4" t="s">
        <v>403</v>
      </c>
      <c r="B16" s="1"/>
    </row>
    <row r="17" spans="1:2" ht="15">
      <c r="A17" s="4" t="s">
        <v>404</v>
      </c>
      <c r="B17" s="1"/>
    </row>
    <row r="18" spans="1:2" ht="15">
      <c r="A18" s="3" t="s">
        <v>435</v>
      </c>
      <c r="B18" s="1">
        <v>600</v>
      </c>
    </row>
    <row r="19" spans="1:2" ht="15">
      <c r="A19" s="6" t="s">
        <v>470</v>
      </c>
      <c r="B19" s="2">
        <v>500</v>
      </c>
    </row>
    <row r="20" spans="1:2" ht="15">
      <c r="A20" s="4" t="s">
        <v>399</v>
      </c>
      <c r="B20" s="1"/>
    </row>
    <row r="21" spans="1:2" ht="15">
      <c r="A21" s="4" t="s">
        <v>375</v>
      </c>
      <c r="B21" s="1"/>
    </row>
    <row r="22" spans="1:2" ht="15">
      <c r="A22" s="4" t="s">
        <v>400</v>
      </c>
      <c r="B22" s="1"/>
    </row>
    <row r="23" spans="1:2" ht="15">
      <c r="A23" s="4" t="s">
        <v>376</v>
      </c>
      <c r="B23" s="1"/>
    </row>
    <row r="24" spans="1:2" ht="15">
      <c r="A24" s="7" t="s">
        <v>373</v>
      </c>
      <c r="B24" s="1"/>
    </row>
    <row r="25" spans="1:2" ht="15">
      <c r="A25" s="4" t="s">
        <v>401</v>
      </c>
      <c r="B25" s="2">
        <v>50</v>
      </c>
    </row>
    <row r="26" spans="1:2" ht="15">
      <c r="A26" s="8" t="s">
        <v>402</v>
      </c>
      <c r="B26" s="2">
        <v>50</v>
      </c>
    </row>
    <row r="27" spans="1:2" ht="15">
      <c r="A27" s="1" t="s">
        <v>374</v>
      </c>
      <c r="B27" s="1">
        <v>800</v>
      </c>
    </row>
    <row r="28" spans="1:2" ht="15">
      <c r="A28" s="2" t="s">
        <v>442</v>
      </c>
      <c r="B28" s="2">
        <v>500</v>
      </c>
    </row>
    <row r="29" spans="1:2" ht="15">
      <c r="A29" s="3" t="s">
        <v>443</v>
      </c>
      <c r="B29" s="1"/>
    </row>
    <row r="30" spans="1:2" ht="15">
      <c r="A30" s="4" t="s">
        <v>436</v>
      </c>
      <c r="B30" s="2">
        <v>50</v>
      </c>
    </row>
    <row r="31" spans="1:2" ht="15">
      <c r="A31" s="4" t="s">
        <v>396</v>
      </c>
      <c r="B31" s="2">
        <v>50</v>
      </c>
    </row>
    <row r="32" spans="1:2" ht="15">
      <c r="A32" s="4" t="s">
        <v>437</v>
      </c>
      <c r="B32" s="2">
        <v>100</v>
      </c>
    </row>
    <row r="33" spans="1:4" ht="15">
      <c r="A33" s="4" t="s">
        <v>438</v>
      </c>
      <c r="B33" s="2">
        <v>100</v>
      </c>
    </row>
    <row r="34" spans="1:4" ht="15">
      <c r="A34" s="9" t="s">
        <v>440</v>
      </c>
      <c r="B34" s="1">
        <v>500</v>
      </c>
    </row>
    <row r="35" spans="1:4" ht="15">
      <c r="A35" s="1" t="s">
        <v>439</v>
      </c>
      <c r="B35" s="1">
        <v>100</v>
      </c>
    </row>
    <row r="36" spans="1:4" ht="15">
      <c r="A36" s="1" t="s">
        <v>370</v>
      </c>
      <c r="B36" s="1">
        <v>100</v>
      </c>
    </row>
    <row r="37" spans="1:4" ht="15">
      <c r="A37" s="1" t="s">
        <v>371</v>
      </c>
      <c r="B37" s="1">
        <v>100</v>
      </c>
    </row>
    <row r="38" spans="1:4" ht="15">
      <c r="A38" s="1" t="s">
        <v>372</v>
      </c>
      <c r="B38" s="1">
        <v>100</v>
      </c>
    </row>
    <row r="39" spans="1:4" ht="15">
      <c r="A39" s="1" t="s">
        <v>441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473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294</v>
      </c>
      <c r="D1" s="28">
        <f>SUM(H18:H151)</f>
        <v>174</v>
      </c>
      <c r="E1" s="28"/>
      <c r="F1" s="61"/>
      <c r="G1" s="171"/>
      <c r="H1" s="29" t="s">
        <v>295</v>
      </c>
      <c r="L1" s="31" t="s">
        <v>191</v>
      </c>
      <c r="M1" s="31">
        <v>12</v>
      </c>
      <c r="N1" s="31"/>
      <c r="P1" s="172" t="s">
        <v>258</v>
      </c>
      <c r="Q1" s="173"/>
      <c r="R1" t="s">
        <v>58</v>
      </c>
    </row>
    <row r="2" spans="1:16370" s="31" customFormat="1" ht="20">
      <c r="C2" s="32"/>
      <c r="D2" s="33"/>
      <c r="E2" s="33"/>
      <c r="F2" s="62"/>
      <c r="G2" s="64"/>
      <c r="H2" s="34" t="s">
        <v>296</v>
      </c>
      <c r="I2" s="34" t="s">
        <v>297</v>
      </c>
      <c r="J2" s="35"/>
      <c r="K2" s="35"/>
      <c r="L2" t="s">
        <v>192</v>
      </c>
      <c r="M2">
        <v>36</v>
      </c>
      <c r="N2"/>
      <c r="P2" s="174" t="s">
        <v>259</v>
      </c>
      <c r="Q2" s="175" t="s">
        <v>260</v>
      </c>
      <c r="R2" s="31" t="s">
        <v>448</v>
      </c>
      <c r="S2" s="31" t="s">
        <v>260</v>
      </c>
    </row>
    <row r="3" spans="1:16370" ht="20">
      <c r="C3" s="32" t="s">
        <v>298</v>
      </c>
      <c r="D3" s="33">
        <f>D1*I3</f>
        <v>5568</v>
      </c>
      <c r="E3" s="33"/>
      <c r="F3" s="62" t="s">
        <v>299</v>
      </c>
      <c r="G3" s="64"/>
      <c r="H3" s="30">
        <v>16</v>
      </c>
      <c r="I3" s="30">
        <v>32</v>
      </c>
      <c r="L3" t="s">
        <v>196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300</v>
      </c>
      <c r="D4" s="33">
        <f>D1*(SUM(H3,I3)/2)</f>
        <v>4176</v>
      </c>
      <c r="E4" s="33"/>
      <c r="F4" s="62" t="s">
        <v>301</v>
      </c>
      <c r="L4" t="s">
        <v>193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302</v>
      </c>
      <c r="D5" s="37">
        <f>D1*H3</f>
        <v>2784</v>
      </c>
      <c r="E5" s="37"/>
      <c r="F5" s="63" t="s">
        <v>303</v>
      </c>
      <c r="L5" t="s">
        <v>194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0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195</v>
      </c>
      <c r="M13">
        <v>3120</v>
      </c>
      <c r="N13">
        <f>M13/$M$3</f>
        <v>7.2222222222222223</v>
      </c>
      <c r="R13" s="163" t="s">
        <v>345</v>
      </c>
      <c r="S13" s="164" t="s">
        <v>346</v>
      </c>
      <c r="T13" s="151"/>
      <c r="U13" s="151"/>
      <c r="V13" s="151"/>
    </row>
    <row r="14" spans="1:16370" ht="20">
      <c r="C14" s="39"/>
      <c r="F14" s="64"/>
      <c r="R14" s="152" t="s">
        <v>342</v>
      </c>
    </row>
    <row r="15" spans="1:16370">
      <c r="I15" s="272" t="s">
        <v>449</v>
      </c>
      <c r="J15" s="273"/>
      <c r="K15" s="274"/>
    </row>
    <row r="16" spans="1:16370" ht="36" customHeight="1">
      <c r="A16" s="40" t="s">
        <v>304</v>
      </c>
      <c r="B16" s="40" t="s">
        <v>305</v>
      </c>
      <c r="C16" s="40" t="s">
        <v>306</v>
      </c>
      <c r="D16" s="40" t="s">
        <v>446</v>
      </c>
      <c r="E16" s="40"/>
      <c r="F16" s="41" t="s">
        <v>447</v>
      </c>
      <c r="G16" s="41"/>
      <c r="H16" s="42" t="s">
        <v>448</v>
      </c>
      <c r="I16" s="50" t="s">
        <v>296</v>
      </c>
      <c r="J16" s="50" t="s">
        <v>454</v>
      </c>
      <c r="K16" s="50" t="s">
        <v>455</v>
      </c>
      <c r="L16" s="43" t="s">
        <v>450</v>
      </c>
      <c r="M16" s="43" t="s">
        <v>451</v>
      </c>
      <c r="N16" s="43" t="s">
        <v>452</v>
      </c>
      <c r="O16" s="44" t="s">
        <v>453</v>
      </c>
      <c r="R16" s="165" t="s">
        <v>296</v>
      </c>
      <c r="S16" s="165" t="s">
        <v>454</v>
      </c>
      <c r="T16" s="165" t="s">
        <v>454</v>
      </c>
      <c r="U16" s="165" t="s">
        <v>454</v>
      </c>
      <c r="V16" s="166" t="s">
        <v>454</v>
      </c>
      <c r="W16" s="45"/>
      <c r="X16" s="165" t="s">
        <v>296</v>
      </c>
      <c r="Y16" s="165" t="s">
        <v>296</v>
      </c>
      <c r="Z16" s="165" t="s">
        <v>296</v>
      </c>
      <c r="AA16" s="165" t="s">
        <v>296</v>
      </c>
      <c r="AB16" s="165" t="s">
        <v>296</v>
      </c>
      <c r="AC16" s="45"/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127</v>
      </c>
      <c r="F17" s="48"/>
      <c r="G17" s="48" t="s">
        <v>258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456</v>
      </c>
      <c r="D18" s="52" t="s">
        <v>457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456</v>
      </c>
      <c r="D19" s="52" t="s">
        <v>125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456</v>
      </c>
      <c r="D20" s="52" t="s">
        <v>126</v>
      </c>
      <c r="E20" s="52" t="s">
        <v>128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487</v>
      </c>
      <c r="D21" s="52" t="s">
        <v>227</v>
      </c>
      <c r="E21" s="52" t="s">
        <v>228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487</v>
      </c>
      <c r="D22" s="52" t="s">
        <v>229</v>
      </c>
      <c r="E22" s="52" t="s">
        <v>230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487</v>
      </c>
      <c r="D23" s="52" t="s">
        <v>231</v>
      </c>
      <c r="E23" s="52" t="s">
        <v>232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487</v>
      </c>
      <c r="D24" s="52" t="s">
        <v>233</v>
      </c>
      <c r="E24" s="52" t="s">
        <v>234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487</v>
      </c>
      <c r="D25" s="52" t="s">
        <v>235</v>
      </c>
      <c r="E25" s="52" t="s">
        <v>108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487</v>
      </c>
      <c r="D26" s="52" t="s">
        <v>236</v>
      </c>
      <c r="E26" s="52" t="s">
        <v>237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487</v>
      </c>
      <c r="D27" s="52" t="s">
        <v>238</v>
      </c>
      <c r="E27" s="52" t="s">
        <v>239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456</v>
      </c>
      <c r="D28" s="52" t="s">
        <v>240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52</v>
      </c>
      <c r="C29" t="s">
        <v>487</v>
      </c>
      <c r="D29" s="52" t="s">
        <v>32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456</v>
      </c>
      <c r="D30" s="52" t="s">
        <v>244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458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57</v>
      </c>
      <c r="C31" t="s">
        <v>143</v>
      </c>
      <c r="D31" s="52" t="s">
        <v>241</v>
      </c>
      <c r="E31" s="52" t="s">
        <v>140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143</v>
      </c>
      <c r="D32" s="52" t="s">
        <v>242</v>
      </c>
      <c r="E32" s="52" t="s">
        <v>141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143</v>
      </c>
      <c r="D33" s="52" t="s">
        <v>243</v>
      </c>
      <c r="E33" s="52" t="s">
        <v>142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52</v>
      </c>
      <c r="C34" t="s">
        <v>143</v>
      </c>
      <c r="D34" s="52" t="s">
        <v>32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456</v>
      </c>
      <c r="D38" s="52" t="s">
        <v>459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328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144</v>
      </c>
      <c r="E40" s="52" t="s">
        <v>148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145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146</v>
      </c>
      <c r="E42" s="52" t="s">
        <v>147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456</v>
      </c>
      <c r="D46" s="52" t="s">
        <v>329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55</v>
      </c>
      <c r="C47" t="s">
        <v>271</v>
      </c>
      <c r="D47" s="52" t="s">
        <v>149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55</v>
      </c>
      <c r="C48" t="s">
        <v>271</v>
      </c>
      <c r="D48" s="52" t="s">
        <v>257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55</v>
      </c>
      <c r="C49" t="s">
        <v>271</v>
      </c>
      <c r="D49" s="52" t="s">
        <v>150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55</v>
      </c>
      <c r="C50" t="s">
        <v>271</v>
      </c>
      <c r="D50" s="52" t="s">
        <v>151</v>
      </c>
      <c r="E50" s="52" t="s">
        <v>152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55</v>
      </c>
      <c r="C51" t="s">
        <v>271</v>
      </c>
      <c r="D51" s="52" t="s">
        <v>153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55</v>
      </c>
      <c r="C52" t="s">
        <v>271</v>
      </c>
      <c r="D52" s="52" t="s">
        <v>154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32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456</v>
      </c>
      <c r="D56" s="52" t="s">
        <v>330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331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456</v>
      </c>
      <c r="D57" s="52" t="s">
        <v>332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456</v>
      </c>
      <c r="D58" s="52" t="s">
        <v>333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334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456</v>
      </c>
      <c r="D59" s="52" t="s">
        <v>335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476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456</v>
      </c>
      <c r="D60" s="52" t="s">
        <v>477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478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261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262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263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264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456</v>
      </c>
    </row>
    <row r="68" spans="1:34" s="57" customFormat="1">
      <c r="A68"/>
      <c r="B68"/>
      <c r="C68" t="s">
        <v>265</v>
      </c>
      <c r="D68" s="52" t="s">
        <v>479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480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265</v>
      </c>
      <c r="D69" s="52" t="s">
        <v>266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265</v>
      </c>
      <c r="D70" s="52" t="s">
        <v>267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265</v>
      </c>
      <c r="D71" s="52" t="s">
        <v>268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265</v>
      </c>
      <c r="D72" s="52" t="s">
        <v>269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456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265</v>
      </c>
      <c r="D78" s="52" t="s">
        <v>481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265</v>
      </c>
      <c r="D79" s="52" t="s">
        <v>266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340</v>
      </c>
      <c r="B83">
        <v>12</v>
      </c>
      <c r="C83" t="s">
        <v>456</v>
      </c>
      <c r="D83" s="52" t="s">
        <v>482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54</v>
      </c>
      <c r="B84">
        <v>13</v>
      </c>
      <c r="C84" t="s">
        <v>456</v>
      </c>
      <c r="D84" s="52" t="s">
        <v>483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456</v>
      </c>
      <c r="D85" s="180" t="s">
        <v>270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352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271</v>
      </c>
      <c r="D86" s="52" t="s">
        <v>353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354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456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52</v>
      </c>
      <c r="B88"/>
      <c r="C88" t="s">
        <v>272</v>
      </c>
      <c r="D88" s="52" t="s">
        <v>120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53</v>
      </c>
      <c r="B89"/>
      <c r="C89" t="s">
        <v>272</v>
      </c>
      <c r="D89" s="52" t="s">
        <v>30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339</v>
      </c>
      <c r="B90"/>
      <c r="C90" t="s">
        <v>272</v>
      </c>
      <c r="D90" s="52" t="s">
        <v>273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339</v>
      </c>
      <c r="B91"/>
      <c r="C91" t="s">
        <v>272</v>
      </c>
      <c r="D91" s="52" t="s">
        <v>274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355</v>
      </c>
      <c r="D94" s="58" t="s">
        <v>356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211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55</v>
      </c>
      <c r="B95"/>
      <c r="C95" t="s">
        <v>31</v>
      </c>
      <c r="D95" s="58" t="s">
        <v>32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55</v>
      </c>
      <c r="B96"/>
      <c r="C96" t="s">
        <v>31</v>
      </c>
      <c r="D96" s="58" t="s">
        <v>33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212</v>
      </c>
      <c r="D99" s="58" t="s">
        <v>347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213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341</v>
      </c>
      <c r="B100"/>
      <c r="C100" t="s">
        <v>34</v>
      </c>
      <c r="D100" s="58" t="s">
        <v>35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341</v>
      </c>
      <c r="B101"/>
      <c r="C101" t="s">
        <v>34</v>
      </c>
      <c r="D101" s="58" t="s">
        <v>36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341</v>
      </c>
      <c r="B102"/>
      <c r="C102" t="s">
        <v>34</v>
      </c>
      <c r="D102" s="58" t="s">
        <v>37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340</v>
      </c>
      <c r="B105">
        <v>19</v>
      </c>
      <c r="C105" t="s">
        <v>212</v>
      </c>
      <c r="D105" s="58" t="s">
        <v>214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340</v>
      </c>
      <c r="B106">
        <v>20</v>
      </c>
      <c r="C106" t="s">
        <v>212</v>
      </c>
      <c r="D106" s="58" t="s">
        <v>215</v>
      </c>
      <c r="E106" s="58" t="s">
        <v>38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212</v>
      </c>
      <c r="D107" s="58" t="s">
        <v>253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39</v>
      </c>
      <c r="D108" s="58" t="s">
        <v>40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39</v>
      </c>
      <c r="D109" s="58" t="s">
        <v>41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212</v>
      </c>
      <c r="D111" s="58" t="s">
        <v>254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56</v>
      </c>
      <c r="B112"/>
      <c r="C112" t="s">
        <v>492</v>
      </c>
      <c r="D112" s="58" t="s">
        <v>42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56</v>
      </c>
      <c r="B113"/>
      <c r="C113" t="s">
        <v>492</v>
      </c>
      <c r="D113" s="58" t="s">
        <v>43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55</v>
      </c>
      <c r="B117">
        <v>23</v>
      </c>
      <c r="C117" t="s">
        <v>250</v>
      </c>
      <c r="D117" s="52" t="s">
        <v>251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216</v>
      </c>
      <c r="D118" s="52" t="s">
        <v>217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99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216</v>
      </c>
      <c r="D119" s="52" t="s">
        <v>218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99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216</v>
      </c>
      <c r="D120" s="52" t="s">
        <v>219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99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216</v>
      </c>
      <c r="D121" s="52" t="s">
        <v>255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99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216</v>
      </c>
      <c r="D122" s="52" t="s">
        <v>220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99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55</v>
      </c>
      <c r="B123">
        <v>29</v>
      </c>
      <c r="C123" t="s">
        <v>221</v>
      </c>
      <c r="D123" s="52" t="s">
        <v>222</v>
      </c>
      <c r="E123" s="181" t="s">
        <v>44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223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221</v>
      </c>
      <c r="D124" s="52" t="s">
        <v>224</v>
      </c>
      <c r="E124" s="181" t="s">
        <v>45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225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340</v>
      </c>
      <c r="B125">
        <v>31</v>
      </c>
      <c r="C125" t="s">
        <v>221</v>
      </c>
      <c r="D125" s="52" t="s">
        <v>226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384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340</v>
      </c>
      <c r="B126">
        <v>32</v>
      </c>
      <c r="C126" t="s">
        <v>221</v>
      </c>
      <c r="D126" s="52" t="s">
        <v>385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340</v>
      </c>
      <c r="B127">
        <v>33</v>
      </c>
      <c r="C127" s="55" t="s">
        <v>221</v>
      </c>
      <c r="D127" s="59" t="s">
        <v>386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340</v>
      </c>
      <c r="B128">
        <v>34</v>
      </c>
      <c r="C128" t="s">
        <v>221</v>
      </c>
      <c r="D128" s="52" t="s">
        <v>387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340</v>
      </c>
      <c r="B129">
        <v>35</v>
      </c>
      <c r="C129" t="s">
        <v>221</v>
      </c>
      <c r="D129" s="52" t="s">
        <v>327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340</v>
      </c>
      <c r="B130">
        <v>36</v>
      </c>
      <c r="C130" t="s">
        <v>221</v>
      </c>
      <c r="D130" s="52" t="s">
        <v>187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340</v>
      </c>
      <c r="B131">
        <v>37</v>
      </c>
      <c r="C131" t="s">
        <v>221</v>
      </c>
      <c r="D131" s="52" t="s">
        <v>188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340</v>
      </c>
      <c r="B132">
        <v>38</v>
      </c>
      <c r="C132" t="s">
        <v>221</v>
      </c>
      <c r="D132" s="52" t="s">
        <v>189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340</v>
      </c>
      <c r="B133">
        <v>39</v>
      </c>
      <c r="C133" t="s">
        <v>221</v>
      </c>
      <c r="D133" s="52" t="s">
        <v>190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221</v>
      </c>
      <c r="D134" s="52" t="s">
        <v>322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221</v>
      </c>
      <c r="D135" s="52" t="s">
        <v>323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221</v>
      </c>
      <c r="D136" s="52" t="s">
        <v>324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221</v>
      </c>
      <c r="D137" s="52" t="s">
        <v>325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221</v>
      </c>
      <c r="D138" s="52" t="s">
        <v>326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388</v>
      </c>
      <c r="D139" s="52" t="s">
        <v>389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388</v>
      </c>
      <c r="D140" s="52" t="s">
        <v>390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340</v>
      </c>
      <c r="C141" t="s">
        <v>46</v>
      </c>
      <c r="D141" s="52" t="s">
        <v>47</v>
      </c>
      <c r="E141" s="52"/>
      <c r="G141" s="65">
        <v>3</v>
      </c>
      <c r="I141" s="54"/>
      <c r="J141" s="54"/>
      <c r="L141" s="54"/>
    </row>
    <row r="142" spans="1:34">
      <c r="A142" t="s">
        <v>55</v>
      </c>
      <c r="C142" t="s">
        <v>46</v>
      </c>
      <c r="D142" s="52" t="s">
        <v>48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391</v>
      </c>
      <c r="D146" s="52" t="s">
        <v>392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487</v>
      </c>
      <c r="D147" s="52" t="s">
        <v>394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395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393</v>
      </c>
      <c r="D148" s="52" t="s">
        <v>245</v>
      </c>
      <c r="E148" s="52" t="s">
        <v>49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393</v>
      </c>
      <c r="D149" s="52" t="s">
        <v>246</v>
      </c>
      <c r="E149" s="52" t="s">
        <v>49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393</v>
      </c>
      <c r="D150" s="52" t="s">
        <v>247</v>
      </c>
      <c r="E150" s="52" t="s">
        <v>49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248</v>
      </c>
      <c r="D151" s="52" t="s">
        <v>249</v>
      </c>
      <c r="E151" s="52" t="s">
        <v>50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101</v>
      </c>
      <c r="D152" s="52" t="s">
        <v>102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101</v>
      </c>
      <c r="D153" s="52" t="s">
        <v>103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101</v>
      </c>
      <c r="D154" s="52" t="s">
        <v>104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101</v>
      </c>
      <c r="D155" s="52" t="s">
        <v>105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101</v>
      </c>
      <c r="D156" s="52" t="s">
        <v>106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124</v>
      </c>
      <c r="D157" s="52" t="s">
        <v>122</v>
      </c>
      <c r="E157" s="52" t="s">
        <v>51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124</v>
      </c>
      <c r="D158" s="52" t="s">
        <v>496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124</v>
      </c>
      <c r="D159" s="52" t="s">
        <v>123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296</v>
      </c>
      <c r="S160" s="165" t="s">
        <v>454</v>
      </c>
      <c r="T160" s="165" t="s">
        <v>454</v>
      </c>
      <c r="U160" s="165" t="s">
        <v>454</v>
      </c>
      <c r="V160" s="166" t="s">
        <v>454</v>
      </c>
      <c r="W160" s="45"/>
      <c r="X160" s="165" t="s">
        <v>296</v>
      </c>
      <c r="Y160" s="165" t="s">
        <v>296</v>
      </c>
      <c r="Z160" s="165" t="s">
        <v>296</v>
      </c>
      <c r="AA160" s="165" t="s">
        <v>296</v>
      </c>
      <c r="AB160" s="165" t="s">
        <v>296</v>
      </c>
      <c r="AC160" s="45"/>
      <c r="AD160" t="s">
        <v>100</v>
      </c>
      <c r="AE160" t="s">
        <v>100</v>
      </c>
      <c r="AF160" t="s">
        <v>100</v>
      </c>
      <c r="AG160" t="s">
        <v>100</v>
      </c>
      <c r="AH160" t="s">
        <v>100</v>
      </c>
    </row>
    <row r="161" spans="3:34">
      <c r="F161" s="65" t="s">
        <v>252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196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348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349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351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107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343</v>
      </c>
      <c r="R172" s="136" t="s">
        <v>193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111</v>
      </c>
      <c r="R173" s="136" t="s">
        <v>112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113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114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115</v>
      </c>
      <c r="R176" s="167"/>
      <c r="S176" s="167">
        <v>160</v>
      </c>
      <c r="T176" s="167" t="s">
        <v>116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98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181</v>
      </c>
      <c r="B1" s="182" t="s">
        <v>182</v>
      </c>
      <c r="C1" s="182" t="s">
        <v>405</v>
      </c>
      <c r="D1" s="182" t="s">
        <v>468</v>
      </c>
      <c r="E1" s="182" t="s">
        <v>406</v>
      </c>
      <c r="F1" s="182" t="s">
        <v>469</v>
      </c>
      <c r="G1" s="11" t="s">
        <v>463</v>
      </c>
      <c r="H1" s="11" t="s">
        <v>408</v>
      </c>
    </row>
    <row r="2" spans="1:8">
      <c r="A2" s="183">
        <v>3.3</v>
      </c>
      <c r="B2" s="184" t="s">
        <v>494</v>
      </c>
      <c r="C2" s="185"/>
      <c r="D2" s="185"/>
      <c r="E2" s="185"/>
      <c r="F2" s="185"/>
      <c r="G2" s="185"/>
      <c r="H2" s="185"/>
    </row>
    <row r="3" spans="1:8">
      <c r="A3" s="186" t="s">
        <v>183</v>
      </c>
      <c r="B3" s="187" t="s">
        <v>372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184</v>
      </c>
      <c r="C4" s="185"/>
      <c r="D4" s="185" t="s">
        <v>407</v>
      </c>
      <c r="E4" s="185" t="s">
        <v>407</v>
      </c>
      <c r="F4" s="185"/>
      <c r="G4" s="185"/>
      <c r="H4" s="185"/>
    </row>
    <row r="5" spans="1:8">
      <c r="A5" s="186" t="s">
        <v>185</v>
      </c>
      <c r="B5" s="189" t="s">
        <v>186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74</v>
      </c>
      <c r="C6" s="190"/>
      <c r="D6" s="190" t="s">
        <v>407</v>
      </c>
      <c r="E6" s="190" t="s">
        <v>407</v>
      </c>
      <c r="F6" s="190"/>
      <c r="G6" s="190"/>
      <c r="H6" s="190"/>
    </row>
    <row r="7" spans="1:8">
      <c r="A7" s="186" t="s">
        <v>75</v>
      </c>
      <c r="B7" s="187" t="s">
        <v>76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77</v>
      </c>
      <c r="C8" s="192"/>
      <c r="D8" s="192" t="s">
        <v>407</v>
      </c>
      <c r="E8" s="192" t="s">
        <v>407</v>
      </c>
      <c r="F8" s="192"/>
      <c r="G8" s="192"/>
      <c r="H8" s="192" t="s">
        <v>407</v>
      </c>
    </row>
    <row r="9" spans="1:8">
      <c r="A9" s="186"/>
      <c r="B9" s="188" t="s">
        <v>78</v>
      </c>
      <c r="C9" s="193"/>
      <c r="D9" s="193" t="s">
        <v>407</v>
      </c>
      <c r="E9" s="193" t="s">
        <v>407</v>
      </c>
      <c r="F9" s="193"/>
      <c r="G9" s="193"/>
      <c r="H9" s="193"/>
    </row>
    <row r="10" spans="1:8">
      <c r="A10" s="186" t="s">
        <v>79</v>
      </c>
      <c r="B10" s="194" t="s">
        <v>80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81</v>
      </c>
      <c r="C11" s="10"/>
      <c r="D11" s="10" t="s">
        <v>407</v>
      </c>
      <c r="E11" s="10" t="s">
        <v>407</v>
      </c>
      <c r="F11" s="10"/>
      <c r="G11" s="10" t="s">
        <v>407</v>
      </c>
      <c r="H11" s="10" t="s">
        <v>407</v>
      </c>
    </row>
    <row r="12" spans="1:8">
      <c r="A12" s="186"/>
      <c r="B12" s="195" t="s">
        <v>82</v>
      </c>
      <c r="C12" s="10"/>
      <c r="D12" s="10" t="s">
        <v>407</v>
      </c>
      <c r="E12" s="10"/>
      <c r="F12" s="10"/>
      <c r="G12" s="10"/>
      <c r="H12" s="10"/>
    </row>
    <row r="13" spans="1:8">
      <c r="A13" s="186" t="s">
        <v>83</v>
      </c>
      <c r="B13" s="187" t="s">
        <v>84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200</v>
      </c>
      <c r="C14" s="193"/>
      <c r="D14" s="193" t="s">
        <v>407</v>
      </c>
      <c r="E14" s="193" t="s">
        <v>407</v>
      </c>
      <c r="F14" s="193"/>
      <c r="G14" s="193"/>
      <c r="H14" s="193"/>
    </row>
    <row r="15" spans="1:8">
      <c r="A15" s="183">
        <v>3.4</v>
      </c>
      <c r="B15" s="196" t="s">
        <v>201</v>
      </c>
      <c r="C15" s="197"/>
      <c r="D15" s="197"/>
      <c r="E15" s="197"/>
      <c r="F15" s="197"/>
      <c r="G15" s="197"/>
      <c r="H15" s="197"/>
    </row>
    <row r="16" spans="1:8">
      <c r="A16" s="186" t="s">
        <v>202</v>
      </c>
      <c r="B16" s="194" t="s">
        <v>203</v>
      </c>
      <c r="C16" s="10"/>
      <c r="D16" s="10" t="s">
        <v>407</v>
      </c>
      <c r="E16" s="10"/>
      <c r="F16" s="10"/>
      <c r="G16" s="10"/>
      <c r="H16" s="10"/>
    </row>
    <row r="17" spans="1:8">
      <c r="A17" s="186" t="s">
        <v>204</v>
      </c>
      <c r="B17" s="187" t="s">
        <v>409</v>
      </c>
      <c r="C17" s="193"/>
      <c r="D17" s="193" t="s">
        <v>407</v>
      </c>
      <c r="E17" s="193" t="s">
        <v>407</v>
      </c>
      <c r="F17" s="193"/>
      <c r="G17" s="193"/>
      <c r="H17" s="193" t="s">
        <v>407</v>
      </c>
    </row>
    <row r="18" spans="1:8">
      <c r="A18" s="186" t="s">
        <v>205</v>
      </c>
      <c r="B18" s="194" t="s">
        <v>410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206</v>
      </c>
      <c r="C19" s="10"/>
      <c r="D19" s="10" t="s">
        <v>407</v>
      </c>
      <c r="E19" s="10" t="s">
        <v>407</v>
      </c>
      <c r="F19" s="10"/>
      <c r="G19" s="10"/>
      <c r="H19" s="10"/>
    </row>
    <row r="20" spans="1:8">
      <c r="A20" s="186" t="s">
        <v>207</v>
      </c>
      <c r="B20" s="187" t="s">
        <v>460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208</v>
      </c>
      <c r="C21" s="193"/>
      <c r="D21" s="193" t="s">
        <v>407</v>
      </c>
      <c r="E21" s="193" t="s">
        <v>407</v>
      </c>
      <c r="F21" s="193"/>
      <c r="G21" s="193" t="s">
        <v>407</v>
      </c>
      <c r="H21" s="193" t="s">
        <v>407</v>
      </c>
    </row>
    <row r="22" spans="1:8" ht="28">
      <c r="A22" s="186"/>
      <c r="B22" s="188" t="s">
        <v>209</v>
      </c>
      <c r="C22" s="193"/>
      <c r="D22" s="193" t="s">
        <v>407</v>
      </c>
      <c r="E22" s="193" t="s">
        <v>407</v>
      </c>
      <c r="F22" s="193"/>
      <c r="G22" s="193"/>
      <c r="H22" s="193"/>
    </row>
    <row r="23" spans="1:8">
      <c r="A23" s="186"/>
      <c r="B23" s="194" t="s">
        <v>123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210</v>
      </c>
      <c r="C24" s="10"/>
      <c r="D24" s="10" t="s">
        <v>407</v>
      </c>
      <c r="E24" s="10" t="s">
        <v>407</v>
      </c>
      <c r="F24" s="10"/>
      <c r="G24" s="10"/>
      <c r="H24" s="10"/>
    </row>
    <row r="25" spans="1:8">
      <c r="A25" s="183">
        <v>3.5</v>
      </c>
      <c r="B25" s="198" t="s">
        <v>1</v>
      </c>
      <c r="C25" s="193"/>
      <c r="D25" s="193"/>
      <c r="E25" s="193"/>
      <c r="F25" s="193"/>
      <c r="G25" s="193"/>
      <c r="H25" s="193"/>
    </row>
    <row r="26" spans="1:8">
      <c r="A26" s="199" t="s">
        <v>2</v>
      </c>
      <c r="B26" s="187" t="s">
        <v>3</v>
      </c>
      <c r="C26" s="193"/>
      <c r="D26" s="193" t="s">
        <v>407</v>
      </c>
      <c r="E26" s="193"/>
      <c r="F26" s="193"/>
      <c r="G26" s="193"/>
      <c r="H26" s="193"/>
    </row>
    <row r="27" spans="1:8">
      <c r="A27" s="186" t="s">
        <v>4</v>
      </c>
      <c r="B27" s="187" t="s">
        <v>461</v>
      </c>
      <c r="C27" s="193"/>
      <c r="D27" s="193" t="s">
        <v>407</v>
      </c>
      <c r="E27" s="193"/>
      <c r="F27" s="193"/>
      <c r="G27" s="193"/>
      <c r="H27" s="193"/>
    </row>
    <row r="28" spans="1:8">
      <c r="A28" s="183">
        <v>3.6</v>
      </c>
      <c r="B28" s="200" t="s">
        <v>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6</v>
      </c>
      <c r="C29" s="193"/>
      <c r="D29" s="193"/>
      <c r="E29" s="193"/>
      <c r="F29" s="193"/>
      <c r="G29" s="193"/>
      <c r="H29" s="193"/>
    </row>
    <row r="30" spans="1:8" ht="42">
      <c r="A30" s="186" t="s">
        <v>7</v>
      </c>
      <c r="B30" s="188" t="s">
        <v>8</v>
      </c>
      <c r="C30" s="193"/>
      <c r="D30" s="193" t="s">
        <v>407</v>
      </c>
      <c r="E30" s="193" t="s">
        <v>407</v>
      </c>
      <c r="F30" s="193"/>
      <c r="G30" s="193"/>
      <c r="H30" s="193"/>
    </row>
    <row r="31" spans="1:8">
      <c r="A31" s="186" t="s">
        <v>9</v>
      </c>
      <c r="B31" s="188" t="s">
        <v>10</v>
      </c>
      <c r="C31" s="193"/>
      <c r="D31" s="193" t="s">
        <v>407</v>
      </c>
      <c r="E31" s="193" t="s">
        <v>407</v>
      </c>
      <c r="F31" s="193"/>
      <c r="G31" s="193"/>
      <c r="H31" s="193"/>
    </row>
    <row r="32" spans="1:8">
      <c r="A32" s="183">
        <v>3.8</v>
      </c>
      <c r="B32" s="200" t="s">
        <v>11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12</v>
      </c>
      <c r="C33" s="193"/>
      <c r="D33" s="193"/>
      <c r="E33" s="193"/>
      <c r="F33" s="193"/>
      <c r="G33" s="193"/>
      <c r="H33" s="193"/>
    </row>
    <row r="34" spans="1:8">
      <c r="A34" s="186" t="s">
        <v>13</v>
      </c>
      <c r="B34" s="187" t="s">
        <v>462</v>
      </c>
      <c r="C34" s="193"/>
      <c r="D34" s="193" t="s">
        <v>407</v>
      </c>
      <c r="E34" s="193" t="s">
        <v>407</v>
      </c>
      <c r="F34" s="193"/>
      <c r="G34" s="193" t="s">
        <v>407</v>
      </c>
      <c r="H34" s="193"/>
    </row>
    <row r="35" spans="1:8">
      <c r="A35" s="186"/>
      <c r="B35" s="187" t="s">
        <v>14</v>
      </c>
      <c r="C35" s="193"/>
      <c r="D35" s="193" t="s">
        <v>407</v>
      </c>
      <c r="E35" s="193" t="s">
        <v>407</v>
      </c>
      <c r="F35" s="193"/>
      <c r="G35" s="193"/>
      <c r="H35" s="193"/>
    </row>
    <row r="36" spans="1:8">
      <c r="A36" s="186"/>
      <c r="B36" s="201" t="s">
        <v>464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465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466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467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15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487</v>
      </c>
    </row>
    <row r="3" spans="1:2">
      <c r="A3" t="s">
        <v>488</v>
      </c>
    </row>
    <row r="4" spans="1:2">
      <c r="A4" t="s">
        <v>489</v>
      </c>
    </row>
    <row r="5" spans="1:2">
      <c r="A5" t="s">
        <v>490</v>
      </c>
    </row>
    <row r="6" spans="1:2">
      <c r="A6" t="s">
        <v>491</v>
      </c>
    </row>
    <row r="7" spans="1:2">
      <c r="A7" t="s">
        <v>492</v>
      </c>
    </row>
    <row r="8" spans="1:2">
      <c r="A8" t="s">
        <v>493</v>
      </c>
    </row>
    <row r="9" spans="1:2">
      <c r="A9" t="s">
        <v>494</v>
      </c>
    </row>
    <row r="10" spans="1:2">
      <c r="A10" t="s">
        <v>495</v>
      </c>
    </row>
    <row r="11" spans="1:2">
      <c r="A11" s="25">
        <v>41164</v>
      </c>
      <c r="B11">
        <v>2</v>
      </c>
    </row>
    <row r="12" spans="1:2">
      <c r="A12" t="s">
        <v>496</v>
      </c>
    </row>
    <row r="13" spans="1:2">
      <c r="A13" t="s">
        <v>497</v>
      </c>
    </row>
    <row r="14" spans="1:2">
      <c r="A14" t="s">
        <v>463</v>
      </c>
    </row>
    <row r="15" spans="1:2">
      <c r="A15" t="s">
        <v>357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359</v>
      </c>
      <c r="B18" t="s">
        <v>366</v>
      </c>
      <c r="K18" s="67"/>
    </row>
    <row r="19" spans="1:11">
      <c r="A19" t="s">
        <v>360</v>
      </c>
      <c r="B19" t="s">
        <v>365</v>
      </c>
      <c r="K19" s="67"/>
    </row>
    <row r="20" spans="1:11">
      <c r="A20" s="25">
        <v>41192</v>
      </c>
      <c r="B20">
        <v>4</v>
      </c>
    </row>
    <row r="21" spans="1:11">
      <c r="A21" t="s">
        <v>361</v>
      </c>
    </row>
    <row r="22" spans="1:11">
      <c r="A22" t="s">
        <v>362</v>
      </c>
    </row>
    <row r="23" spans="1:11">
      <c r="A23" t="s">
        <v>363</v>
      </c>
      <c r="B23" t="s">
        <v>366</v>
      </c>
    </row>
    <row r="24" spans="1:11">
      <c r="A24" t="s">
        <v>359</v>
      </c>
      <c r="B24" t="s">
        <v>366</v>
      </c>
    </row>
    <row r="25" spans="1:11">
      <c r="A25" s="25">
        <v>41206</v>
      </c>
      <c r="B25">
        <v>5</v>
      </c>
    </row>
    <row r="26" spans="1:11">
      <c r="A26" t="s">
        <v>364</v>
      </c>
      <c r="B26" t="s">
        <v>367</v>
      </c>
    </row>
    <row r="27" spans="1:11">
      <c r="A27" t="s">
        <v>358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474</v>
      </c>
      <c r="B1" s="14" t="s">
        <v>423</v>
      </c>
      <c r="C1" s="14" t="s">
        <v>424</v>
      </c>
      <c r="D1" s="14" t="s">
        <v>425</v>
      </c>
      <c r="E1" s="14" t="s">
        <v>472</v>
      </c>
      <c r="F1" s="15" t="s">
        <v>426</v>
      </c>
    </row>
    <row r="2" spans="1:10">
      <c r="A2" s="16" t="s">
        <v>427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428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429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430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431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484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485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486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98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119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286</v>
      </c>
      <c r="B1" t="s">
        <v>288</v>
      </c>
      <c r="C1" t="s">
        <v>287</v>
      </c>
    </row>
    <row r="2" spans="1:3">
      <c r="A2">
        <v>1</v>
      </c>
      <c r="B2" s="26" t="s">
        <v>283</v>
      </c>
      <c r="C2" t="s">
        <v>291</v>
      </c>
    </row>
    <row r="3" spans="1:3">
      <c r="A3">
        <v>2</v>
      </c>
      <c r="B3" s="26" t="s">
        <v>284</v>
      </c>
      <c r="C3" t="s">
        <v>291</v>
      </c>
    </row>
    <row r="4" spans="1:3">
      <c r="A4">
        <v>3</v>
      </c>
      <c r="B4" s="26" t="s">
        <v>285</v>
      </c>
      <c r="C4" t="s">
        <v>292</v>
      </c>
    </row>
    <row r="5" spans="1:3">
      <c r="A5">
        <v>4</v>
      </c>
      <c r="B5" s="26" t="s">
        <v>282</v>
      </c>
    </row>
    <row r="6" spans="1:3">
      <c r="A6">
        <v>5</v>
      </c>
      <c r="B6" t="s">
        <v>289</v>
      </c>
      <c r="C6" t="s">
        <v>293</v>
      </c>
    </row>
    <row r="7" spans="1:3">
      <c r="A7">
        <v>6</v>
      </c>
      <c r="B7" t="s">
        <v>290</v>
      </c>
      <c r="C7" t="s">
        <v>293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286</v>
      </c>
      <c r="B1" t="s">
        <v>256</v>
      </c>
    </row>
    <row r="2" spans="1:2" ht="28">
      <c r="A2">
        <v>1</v>
      </c>
      <c r="B2" s="56" t="s">
        <v>411</v>
      </c>
    </row>
    <row r="3" spans="1:2" ht="28">
      <c r="A3">
        <v>2</v>
      </c>
      <c r="B3" s="56" t="s">
        <v>412</v>
      </c>
    </row>
    <row r="4" spans="1:2" ht="98">
      <c r="A4">
        <v>3</v>
      </c>
      <c r="B4" s="56" t="s">
        <v>97</v>
      </c>
    </row>
    <row r="5" spans="1:2">
      <c r="A5">
        <v>4</v>
      </c>
      <c r="B5" s="160" t="s">
        <v>197</v>
      </c>
    </row>
    <row r="6" spans="1:2">
      <c r="A6">
        <v>5</v>
      </c>
      <c r="B6" s="56" t="s">
        <v>198</v>
      </c>
    </row>
    <row r="7" spans="1:2">
      <c r="A7">
        <v>6</v>
      </c>
      <c r="B7" s="56" t="s">
        <v>199</v>
      </c>
    </row>
    <row r="8" spans="1:2">
      <c r="A8">
        <v>7</v>
      </c>
      <c r="B8" s="56" t="s">
        <v>336</v>
      </c>
    </row>
    <row r="9" spans="1:2">
      <c r="A9">
        <v>8</v>
      </c>
      <c r="B9" s="56" t="s">
        <v>337</v>
      </c>
    </row>
    <row r="10" spans="1:2">
      <c r="A10">
        <v>9</v>
      </c>
      <c r="B10" s="56" t="s">
        <v>338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117</v>
      </c>
    </row>
    <row r="2" spans="1:31" ht="23">
      <c r="B2" s="144" t="s">
        <v>309</v>
      </c>
      <c r="J2" s="25"/>
      <c r="L2" t="s">
        <v>118</v>
      </c>
    </row>
    <row r="3" spans="1:31">
      <c r="A3" s="68" t="s">
        <v>413</v>
      </c>
      <c r="B3" s="69">
        <v>41050</v>
      </c>
      <c r="J3" s="25"/>
    </row>
    <row r="4" spans="1:31">
      <c r="A4" s="68" t="s">
        <v>414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415</v>
      </c>
    </row>
    <row r="9" spans="1:31" ht="51">
      <c r="A9" s="77" t="s">
        <v>416</v>
      </c>
      <c r="B9" s="78" t="s">
        <v>447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417</v>
      </c>
    </row>
    <row r="10" spans="1:31">
      <c r="A10" s="84" t="s">
        <v>418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310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310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419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420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421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311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109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110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312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422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275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276</v>
      </c>
      <c r="B64" s="131" t="s">
        <v>277</v>
      </c>
      <c r="C64" s="132" t="s">
        <v>278</v>
      </c>
      <c r="D64" s="132" t="s">
        <v>279</v>
      </c>
      <c r="E64" s="132" t="s">
        <v>280</v>
      </c>
      <c r="F64" s="132"/>
      <c r="G64" s="133"/>
    </row>
    <row r="65" spans="1:7" ht="42">
      <c r="A65" s="134" t="s">
        <v>281</v>
      </c>
      <c r="B65" s="135" t="s">
        <v>163</v>
      </c>
      <c r="C65" s="136">
        <v>8</v>
      </c>
      <c r="D65" s="136">
        <v>1</v>
      </c>
      <c r="E65" s="136" t="s">
        <v>164</v>
      </c>
      <c r="F65" s="136"/>
      <c r="G65" s="137"/>
    </row>
    <row r="66" spans="1:7" ht="56">
      <c r="A66" s="134" t="s">
        <v>165</v>
      </c>
      <c r="B66" s="135" t="s">
        <v>166</v>
      </c>
      <c r="C66" s="136">
        <v>8</v>
      </c>
      <c r="D66" s="136">
        <v>4</v>
      </c>
      <c r="E66" s="136" t="s">
        <v>167</v>
      </c>
      <c r="F66" s="136"/>
      <c r="G66" s="137"/>
    </row>
    <row r="67" spans="1:7" ht="42">
      <c r="A67" s="134" t="s">
        <v>168</v>
      </c>
      <c r="B67" s="135" t="s">
        <v>169</v>
      </c>
      <c r="C67" s="136">
        <v>8</v>
      </c>
      <c r="D67" s="136">
        <v>1</v>
      </c>
      <c r="E67" s="138" t="s">
        <v>164</v>
      </c>
      <c r="F67" s="136"/>
      <c r="G67" s="137"/>
    </row>
    <row r="68" spans="1:7" ht="42">
      <c r="A68" s="134" t="s">
        <v>170</v>
      </c>
      <c r="B68" s="135" t="s">
        <v>171</v>
      </c>
      <c r="C68" s="139" t="s">
        <v>172</v>
      </c>
      <c r="D68" s="136">
        <v>8</v>
      </c>
      <c r="E68" s="138" t="s">
        <v>164</v>
      </c>
      <c r="F68" s="136"/>
      <c r="G68" s="137"/>
    </row>
    <row r="69" spans="1:7">
      <c r="A69" s="134" t="s">
        <v>173</v>
      </c>
      <c r="B69" s="135"/>
      <c r="C69" s="139"/>
      <c r="D69" s="138">
        <v>2</v>
      </c>
      <c r="E69" s="138" t="s">
        <v>167</v>
      </c>
      <c r="F69" s="136"/>
      <c r="G69" s="137"/>
    </row>
    <row r="70" spans="1:7">
      <c r="A70" s="134" t="s">
        <v>174</v>
      </c>
      <c r="B70" s="135" t="s">
        <v>175</v>
      </c>
      <c r="C70" s="136"/>
      <c r="D70" s="138">
        <v>2</v>
      </c>
      <c r="E70" s="138" t="s">
        <v>176</v>
      </c>
      <c r="F70" s="136"/>
      <c r="G70" s="137"/>
    </row>
    <row r="71" spans="1:7" ht="28">
      <c r="A71" s="134" t="s">
        <v>177</v>
      </c>
      <c r="B71" s="135" t="s">
        <v>307</v>
      </c>
      <c r="C71" s="136"/>
      <c r="D71" s="138">
        <v>1</v>
      </c>
      <c r="E71" s="138" t="s">
        <v>164</v>
      </c>
      <c r="F71" s="136"/>
      <c r="G71" s="137"/>
    </row>
    <row r="72" spans="1:7">
      <c r="A72" s="134" t="s">
        <v>308</v>
      </c>
      <c r="B72" s="135"/>
      <c r="C72" s="136"/>
      <c r="D72" s="138">
        <v>1</v>
      </c>
      <c r="E72" s="136" t="s">
        <v>167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4" t="s">
        <v>309</v>
      </c>
    </row>
    <row r="5" spans="1:9" ht="17">
      <c r="A5" s="145" t="s">
        <v>313</v>
      </c>
      <c r="G5" s="30"/>
    </row>
    <row r="6" spans="1:9">
      <c r="G6" s="30"/>
    </row>
    <row r="7" spans="1:9">
      <c r="A7" s="146" t="s">
        <v>314</v>
      </c>
      <c r="B7" s="147" t="s">
        <v>315</v>
      </c>
      <c r="C7" s="147" t="s">
        <v>348</v>
      </c>
      <c r="D7" s="147" t="s">
        <v>316</v>
      </c>
      <c r="E7" s="147" t="s">
        <v>317</v>
      </c>
      <c r="F7" s="148" t="s">
        <v>318</v>
      </c>
      <c r="G7" s="147" t="s">
        <v>319</v>
      </c>
      <c r="H7" s="149" t="s">
        <v>320</v>
      </c>
      <c r="I7" s="150" t="s">
        <v>321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178</v>
      </c>
      <c r="G10" t="s">
        <v>343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179</v>
      </c>
      <c r="G11" t="s">
        <v>344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180</v>
      </c>
      <c r="G12" t="s">
        <v>350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60</v>
      </c>
      <c r="G13" t="s">
        <v>108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59</v>
      </c>
      <c r="G14" t="s">
        <v>121</v>
      </c>
      <c r="H14">
        <v>3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opLeftCell="P1" workbookViewId="0">
      <selection activeCell="A3" sqref="A3"/>
    </sheetView>
  </sheetViews>
  <sheetFormatPr baseColWidth="10" defaultRowHeight="14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Moya, Eddie (Contractor)</cp:lastModifiedBy>
  <cp:lastPrinted>2012-05-16T03:33:58Z</cp:lastPrinted>
  <dcterms:created xsi:type="dcterms:W3CDTF">2012-05-08T15:36:45Z</dcterms:created>
  <dcterms:modified xsi:type="dcterms:W3CDTF">2012-05-21T16:29:29Z</dcterms:modified>
</cp:coreProperties>
</file>