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RRRR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1" fillId="2" borderId="0" pivotButton="0" quotePrefix="0" xfId="0"/>
    <xf numFmtId="0" fontId="2" fillId="0" borderId="0" pivotButton="0" quotePrefix="0" xfId="0"/>
    <xf numFmtId="0" fontId="0" fillId="3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BUY THE PROPERTY</t>
        </is>
      </c>
      <c r="E1" s="1" t="inlineStr">
        <is>
          <t>POST RENO OPERATING EXPENSES</t>
        </is>
      </c>
    </row>
    <row r="2">
      <c r="A2" s="2" t="inlineStr">
        <is>
          <t>Purchased Price</t>
        </is>
      </c>
      <c r="B2" s="3">
        <f>1050000</f>
        <v/>
      </c>
      <c r="E2" s="2" t="inlineStr">
        <is>
          <t>Hydro</t>
        </is>
      </c>
      <c r="F2" s="3" t="n">
        <v>50</v>
      </c>
    </row>
    <row r="3">
      <c r="A3" s="2" t="inlineStr">
        <is>
          <t>Down Payment %</t>
        </is>
      </c>
      <c r="B3" s="3">
        <f>20%</f>
        <v/>
      </c>
      <c r="E3" s="2" t="inlineStr">
        <is>
          <t>Water</t>
        </is>
      </c>
      <c r="F3" s="3" t="n">
        <v>50</v>
      </c>
    </row>
    <row r="4">
      <c r="A4" s="2" t="inlineStr">
        <is>
          <t>Mortgage Amount</t>
        </is>
      </c>
      <c r="B4" s="3">
        <f>B2*(1-B3/100)</f>
        <v/>
      </c>
      <c r="E4" s="2" t="inlineStr">
        <is>
          <t>Gas</t>
        </is>
      </c>
      <c r="F4" s="3" t="n">
        <v>100</v>
      </c>
    </row>
    <row r="5">
      <c r="A5" s="2" t="inlineStr">
        <is>
          <t>Closing Cost</t>
        </is>
      </c>
      <c r="B5" s="3">
        <f>B2*2%</f>
        <v/>
      </c>
      <c r="E5" s="2" t="inlineStr">
        <is>
          <t>Insurance</t>
        </is>
      </c>
      <c r="F5" s="3" t="n">
        <v>150</v>
      </c>
    </row>
    <row r="6">
      <c r="A6" s="2" t="inlineStr">
        <is>
          <t>Interest Rate</t>
        </is>
      </c>
      <c r="B6" s="3">
        <f>3.4%</f>
        <v/>
      </c>
      <c r="E6" s="2" t="inlineStr">
        <is>
          <t>Property Tax</t>
        </is>
      </c>
      <c r="F6" s="3" t="n">
        <v>291</v>
      </c>
    </row>
    <row r="7">
      <c r="A7" s="2" t="inlineStr">
        <is>
          <t>Amortization</t>
        </is>
      </c>
      <c r="B7" s="3">
        <f>30</f>
        <v/>
      </c>
      <c r="E7" s="2" t="inlineStr">
        <is>
          <t>Vacancy</t>
        </is>
      </c>
      <c r="F7" s="3" t="inlineStr">
        <is>
          <t>5%</t>
        </is>
      </c>
    </row>
    <row r="8">
      <c r="A8" s="2" t="inlineStr">
        <is>
          <t>Monthly Payment</t>
        </is>
      </c>
      <c r="B8" s="3">
        <f>B4*(B5/12)</f>
        <v/>
      </c>
      <c r="E8" s="2" t="inlineStr">
        <is>
          <t>Maintenance</t>
        </is>
      </c>
      <c r="F8" s="3" t="inlineStr">
        <is>
          <t>5%</t>
        </is>
      </c>
    </row>
    <row r="9">
      <c r="A9" s="2" t="inlineStr">
        <is>
          <t>Months of Carrying Cost</t>
        </is>
      </c>
      <c r="B9" s="3">
        <f>8</f>
        <v/>
      </c>
      <c r="E9" s="2" t="inlineStr">
        <is>
          <t>Property Management</t>
        </is>
      </c>
      <c r="F9" s="3" t="inlineStr">
        <is>
          <t>10%</t>
        </is>
      </c>
    </row>
    <row r="10">
      <c r="A10" s="2" t="inlineStr">
        <is>
          <t>Total Cost</t>
        </is>
      </c>
      <c r="B10" s="3">
        <f>B4+B6+B7+B8</f>
        <v/>
      </c>
    </row>
    <row r="12">
      <c r="A12" s="1" t="inlineStr">
        <is>
          <t>REHAB THE PROPERTY</t>
        </is>
      </c>
      <c r="E12" s="1" t="inlineStr">
        <is>
          <t>RENT MONTHLY INCOME POST RENO</t>
        </is>
      </c>
    </row>
    <row r="13">
      <c r="A13" s="2" t="inlineStr">
        <is>
          <t>Renovation Cost</t>
        </is>
      </c>
      <c r="B13" s="3">
        <f>128000</f>
        <v/>
      </c>
      <c r="E13" s="2" t="inlineStr">
        <is>
          <t>Rent</t>
        </is>
      </c>
      <c r="F13" s="3">
        <f>3200</f>
        <v/>
      </c>
    </row>
    <row r="14">
      <c r="A14" s="2" t="inlineStr">
        <is>
          <t>Appliances</t>
        </is>
      </c>
      <c r="B14" s="3">
        <f>8000</f>
        <v/>
      </c>
      <c r="E14" s="2" t="inlineStr">
        <is>
          <t>Parking</t>
        </is>
      </c>
      <c r="F14" s="3">
        <f>350</f>
        <v/>
      </c>
    </row>
    <row r="15">
      <c r="A15" s="2" t="inlineStr">
        <is>
          <t>Construction Insurance</t>
        </is>
      </c>
      <c r="B15" s="3">
        <f>0</f>
        <v/>
      </c>
      <c r="E15" s="2" t="inlineStr">
        <is>
          <t>Laundry</t>
        </is>
      </c>
      <c r="F15" s="3">
        <f>0</f>
        <v/>
      </c>
    </row>
    <row r="16">
      <c r="A16" s="2" t="inlineStr">
        <is>
          <t>Total Cost</t>
        </is>
      </c>
      <c r="B16" s="3">
        <f>B11+B12+B13</f>
        <v/>
      </c>
      <c r="E16" s="2" t="inlineStr">
        <is>
          <t>Total Income</t>
        </is>
      </c>
      <c r="F16" s="3">
        <f>SUM(B18:B20)</f>
        <v/>
      </c>
    </row>
    <row r="20">
      <c r="A20" s="1" t="inlineStr">
        <is>
          <t>SUMMARY</t>
        </is>
      </c>
      <c r="E20" s="4" t="inlineStr">
        <is>
          <t>FUTURE PROPERTY VALUE</t>
        </is>
      </c>
    </row>
    <row r="21">
      <c r="A21" s="2" t="inlineStr">
        <is>
          <t>Upfront Investment</t>
        </is>
      </c>
      <c r="B21" s="3">
        <f>B4+B11+B12+B13</f>
        <v/>
      </c>
      <c r="E21" s="5" t="inlineStr">
        <is>
          <t>Year</t>
        </is>
      </c>
      <c r="F21" s="5" t="inlineStr">
        <is>
          <t>Value</t>
        </is>
      </c>
    </row>
    <row r="22">
      <c r="A22" s="2" t="inlineStr">
        <is>
          <t>Cash Pulled Out After Refinancing</t>
        </is>
      </c>
      <c r="B22" s="3">
        <f>(B14*B15/100)-B6</f>
        <v/>
      </c>
      <c r="E22" t="n">
        <v>0</v>
      </c>
      <c r="F22" s="6">
        <f>B14*(1+8%)^0</f>
        <v/>
      </c>
    </row>
    <row r="23">
      <c r="A23" s="2" t="inlineStr">
        <is>
          <t>Money Left In Property</t>
        </is>
      </c>
      <c r="B23" s="3">
        <f>B4-B17</f>
        <v/>
      </c>
      <c r="E23" t="n">
        <v>1</v>
      </c>
      <c r="F23" s="6">
        <f>B14*(1+8%)^1</f>
        <v/>
      </c>
    </row>
    <row r="24">
      <c r="A24" s="2" t="inlineStr">
        <is>
          <t>Percent Down (LEVERAGE)</t>
        </is>
      </c>
      <c r="B24" s="3">
        <f>B17/B4</f>
        <v/>
      </c>
      <c r="E24" t="n">
        <v>2</v>
      </c>
      <c r="F24" s="6">
        <f>B14*(1+8%)^2</f>
        <v/>
      </c>
    </row>
    <row r="25">
      <c r="A25" s="2" t="inlineStr">
        <is>
          <t>Mortgage Paydown After 5 Years</t>
        </is>
      </c>
      <c r="B25" s="3">
        <f>104299</f>
        <v/>
      </c>
      <c r="E25" t="n">
        <v>3</v>
      </c>
      <c r="F25" s="6">
        <f>B14*(1+8%)^3</f>
        <v/>
      </c>
    </row>
    <row r="26">
      <c r="A26" s="2" t="inlineStr">
        <is>
          <t>Equity in Property After 5 Years</t>
        </is>
      </c>
      <c r="B26" s="3">
        <f>1007892</f>
        <v/>
      </c>
      <c r="E26" t="n">
        <v>4</v>
      </c>
      <c r="F26" s="6">
        <f>B14*(1+8%)^4</f>
        <v/>
      </c>
    </row>
    <row r="27">
      <c r="E27" t="n">
        <v>5</v>
      </c>
      <c r="F27" s="6">
        <f>B14*(1+8%)^5</f>
        <v/>
      </c>
    </row>
  </sheetData>
  <mergeCells count="5">
    <mergeCell ref="A1:C1"/>
    <mergeCell ref="E12:G12"/>
    <mergeCell ref="A12:C12"/>
    <mergeCell ref="A20:C20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2024-12-18T16:38:16Z</dcterms:created>
  <dcterms:modified xsi:type="dcterms:W3CDTF">2024-12-18T16:38:16Z</dcterms:modified>
</cp:coreProperties>
</file>