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slicers/slicer2.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liankairen/Desktop/"/>
    </mc:Choice>
  </mc:AlternateContent>
  <xr:revisionPtr revIDLastSave="0" documentId="13_ncr:1_{3F1D0602-D2ED-A248-96AA-ACC0F7813EDD}" xr6:coauthVersionLast="47" xr6:coauthVersionMax="47" xr10:uidLastSave="{00000000-0000-0000-0000-000000000000}"/>
  <bookViews>
    <workbookView xWindow="0" yWindow="760" windowWidth="34560" windowHeight="19840" activeTab="13" xr2:uid="{33C7768C-E298-5E4E-835A-C05B11D8C920}"/>
  </bookViews>
  <sheets>
    <sheet name="D1" sheetId="1" r:id="rId1"/>
    <sheet name="D2" sheetId="4" r:id="rId2"/>
    <sheet name="Names" sheetId="5" state="hidden" r:id="rId3"/>
    <sheet name="Sheet3" sheetId="3" state="hidden" r:id="rId4"/>
    <sheet name="Sheet2" sheetId="2" state="hidden" r:id="rId5"/>
    <sheet name=" DB1" sheetId="7" r:id="rId6"/>
    <sheet name="DB2" sheetId="10" r:id="rId7"/>
    <sheet name="DB15" sheetId="13" r:id="rId8"/>
    <sheet name="DB16" sheetId="14" r:id="rId9"/>
    <sheet name="DB17" sheetId="16" r:id="rId10"/>
    <sheet name="DB18" sheetId="17" r:id="rId11"/>
    <sheet name="Summary" sheetId="18" r:id="rId12"/>
    <sheet name="Building 15-18" sheetId="19" r:id="rId13"/>
    <sheet name="Total" sheetId="20" r:id="rId14"/>
    <sheet name="Data base 2" sheetId="8" r:id="rId15"/>
    <sheet name="Sheet5" sheetId="11" state="hidden" r:id="rId16"/>
    <sheet name="Sheet6" sheetId="12" state="hidden" r:id="rId17"/>
  </sheets>
  <definedNames>
    <definedName name="Slicer_Current_Year_Rating">#N/A</definedName>
    <definedName name="Slicer_EOA_Year_Ratings">#N/A</definedName>
  </definedNames>
  <calcPr calcId="191029"/>
  <pivotCaches>
    <pivotCache cacheId="8"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8" i="20" l="1"/>
  <c r="AA68" i="20"/>
  <c r="O69" i="20"/>
  <c r="AA69" i="20"/>
  <c r="O70" i="20"/>
  <c r="AA70" i="20"/>
  <c r="O71" i="20"/>
  <c r="AA71" i="20"/>
  <c r="O72" i="20"/>
  <c r="AA72" i="20"/>
  <c r="O73" i="20"/>
  <c r="AA73" i="20"/>
  <c r="O74" i="20"/>
  <c r="AA74" i="20"/>
  <c r="O75" i="20"/>
  <c r="AA75" i="20"/>
  <c r="O76" i="20"/>
  <c r="AA76" i="20"/>
  <c r="O77" i="20"/>
  <c r="AA77" i="20"/>
  <c r="O78" i="20"/>
  <c r="AA78" i="20"/>
  <c r="O79" i="20"/>
  <c r="AA79" i="20"/>
  <c r="O80" i="20"/>
  <c r="AA80" i="20"/>
  <c r="O81" i="20"/>
  <c r="AA81" i="20"/>
  <c r="O82" i="20"/>
  <c r="AA82" i="20"/>
  <c r="O83" i="20"/>
  <c r="AA83" i="20"/>
  <c r="O84" i="20"/>
  <c r="AA84" i="20"/>
  <c r="O85" i="20"/>
  <c r="AA85" i="20"/>
  <c r="O86" i="20"/>
  <c r="AA86" i="20"/>
  <c r="O87" i="20"/>
  <c r="AA87" i="20"/>
  <c r="O88" i="20"/>
  <c r="AA88" i="20"/>
  <c r="O89" i="20"/>
  <c r="AA89" i="20"/>
  <c r="O90" i="20"/>
  <c r="AA90" i="20"/>
  <c r="O91" i="20"/>
  <c r="AA91" i="20"/>
  <c r="O92" i="20"/>
  <c r="AA92" i="20"/>
  <c r="O93" i="20"/>
  <c r="AA93" i="20"/>
  <c r="O94" i="20"/>
  <c r="AA94" i="20"/>
  <c r="O95" i="20"/>
  <c r="AA95" i="20"/>
  <c r="O96" i="20"/>
  <c r="AA96" i="20"/>
  <c r="O97" i="20"/>
  <c r="AA97" i="20"/>
  <c r="O98" i="20"/>
  <c r="AA98" i="20"/>
  <c r="O99" i="20"/>
  <c r="AA99" i="20"/>
  <c r="O100" i="20"/>
  <c r="AA100" i="20"/>
  <c r="O101" i="20"/>
  <c r="AA101" i="20"/>
  <c r="O102" i="20"/>
  <c r="AA102" i="20"/>
  <c r="O103" i="20"/>
  <c r="AA103" i="20"/>
  <c r="O104" i="20"/>
  <c r="AA104" i="20"/>
  <c r="O105" i="20"/>
  <c r="AA105" i="20"/>
  <c r="O106" i="20"/>
  <c r="AA106" i="20"/>
  <c r="O107" i="20"/>
  <c r="AA107" i="20"/>
  <c r="O108" i="20"/>
  <c r="AA108" i="20"/>
  <c r="O109" i="20"/>
  <c r="AA109" i="20"/>
  <c r="O110" i="20"/>
  <c r="AA110" i="20"/>
  <c r="O111" i="20"/>
  <c r="AA111" i="20"/>
  <c r="O112" i="20"/>
  <c r="AA112" i="20"/>
  <c r="O113" i="20"/>
  <c r="AA113" i="20"/>
  <c r="O114" i="20"/>
  <c r="AA114" i="20"/>
  <c r="O115" i="20"/>
  <c r="AA115" i="20"/>
  <c r="O116" i="20"/>
  <c r="AA116" i="20"/>
  <c r="O117" i="20"/>
  <c r="AA117" i="20"/>
  <c r="O118" i="20"/>
  <c r="AA118" i="20"/>
  <c r="O119" i="20"/>
  <c r="AA119" i="20"/>
  <c r="O120" i="20"/>
  <c r="AA120" i="20"/>
  <c r="O121" i="20"/>
  <c r="AA121" i="20"/>
  <c r="O122" i="20"/>
  <c r="AA122" i="20"/>
  <c r="O123" i="20"/>
  <c r="AA123" i="20"/>
  <c r="O124" i="20"/>
  <c r="AA124" i="20"/>
  <c r="O125" i="20"/>
  <c r="AA125" i="20"/>
  <c r="O126" i="20"/>
  <c r="AA126" i="20"/>
  <c r="O127" i="20"/>
  <c r="AA127" i="20"/>
  <c r="O128" i="20"/>
  <c r="AA128" i="20"/>
  <c r="O129" i="20"/>
  <c r="AA129" i="20"/>
  <c r="O130" i="20"/>
  <c r="AA130" i="20"/>
  <c r="O131" i="20"/>
  <c r="AA131" i="20"/>
  <c r="O132" i="20"/>
  <c r="AA132" i="20"/>
  <c r="AA133" i="20"/>
  <c r="O133" i="20"/>
  <c r="V67" i="18" l="1"/>
  <c r="J67" i="18"/>
  <c r="V66" i="18"/>
  <c r="J66" i="18"/>
  <c r="V65" i="18"/>
  <c r="J65" i="18"/>
  <c r="V64" i="18"/>
  <c r="J64" i="18"/>
  <c r="V63" i="18"/>
  <c r="J63" i="18"/>
  <c r="V62" i="18"/>
  <c r="J62" i="18"/>
  <c r="V61" i="18"/>
  <c r="J61" i="18"/>
  <c r="V60" i="18"/>
  <c r="J60" i="18"/>
  <c r="V59" i="18"/>
  <c r="J59" i="18"/>
  <c r="V58" i="18"/>
  <c r="J58" i="18"/>
  <c r="V57" i="18"/>
  <c r="J57" i="18"/>
  <c r="V56" i="18"/>
  <c r="J56" i="18"/>
  <c r="V55" i="18"/>
  <c r="J55" i="18"/>
  <c r="V54" i="18"/>
  <c r="J54" i="18"/>
  <c r="V53" i="18"/>
  <c r="J53" i="18"/>
  <c r="V52" i="18"/>
  <c r="J52" i="18"/>
  <c r="V51" i="18"/>
  <c r="J51" i="18"/>
  <c r="V50" i="18"/>
  <c r="J50" i="18"/>
  <c r="V49" i="18"/>
  <c r="J49" i="18"/>
  <c r="V48" i="18"/>
  <c r="J48" i="18"/>
  <c r="V47" i="18"/>
  <c r="J47" i="18"/>
  <c r="V46" i="18"/>
  <c r="J46" i="18"/>
  <c r="V45" i="18"/>
  <c r="J45" i="18"/>
  <c r="V44" i="18"/>
  <c r="J44" i="18"/>
  <c r="V43" i="18"/>
  <c r="J43" i="18"/>
  <c r="V42" i="18"/>
  <c r="J42" i="18"/>
  <c r="V41" i="18"/>
  <c r="J41" i="18"/>
  <c r="V40" i="18"/>
  <c r="J40" i="18"/>
  <c r="V39" i="18"/>
  <c r="J39" i="18"/>
  <c r="V38" i="18"/>
  <c r="J38" i="18"/>
  <c r="V37" i="18"/>
  <c r="J37" i="18"/>
  <c r="V36" i="18"/>
  <c r="J36" i="18"/>
  <c r="V35" i="18"/>
  <c r="J35" i="18"/>
  <c r="V133" i="18"/>
  <c r="J133" i="18"/>
  <c r="V132" i="18"/>
  <c r="J132" i="18"/>
  <c r="V131" i="18"/>
  <c r="J131" i="18"/>
  <c r="V130" i="18"/>
  <c r="J130" i="18"/>
  <c r="V129" i="18"/>
  <c r="J129" i="18"/>
  <c r="V128" i="18"/>
  <c r="J128" i="18"/>
  <c r="V127" i="18"/>
  <c r="J127" i="18"/>
  <c r="V126" i="18"/>
  <c r="J126" i="18"/>
  <c r="V125" i="18"/>
  <c r="J125" i="18"/>
  <c r="V124" i="18"/>
  <c r="J124" i="18"/>
  <c r="V123" i="18"/>
  <c r="J123" i="18"/>
  <c r="V122" i="18"/>
  <c r="J122" i="18"/>
  <c r="V121" i="18"/>
  <c r="J121" i="18"/>
  <c r="V120" i="18"/>
  <c r="J120" i="18"/>
  <c r="V119" i="18"/>
  <c r="J119" i="18"/>
  <c r="V118" i="18"/>
  <c r="J118" i="18"/>
  <c r="V117" i="18"/>
  <c r="J117" i="18"/>
  <c r="V116" i="18"/>
  <c r="J116" i="18"/>
  <c r="V115" i="18"/>
  <c r="J115" i="18"/>
  <c r="V114" i="18"/>
  <c r="J114" i="18"/>
  <c r="V113" i="18"/>
  <c r="J113" i="18"/>
  <c r="V112" i="18"/>
  <c r="J112" i="18"/>
  <c r="V111" i="18"/>
  <c r="J111" i="18"/>
  <c r="V110" i="18"/>
  <c r="J110" i="18"/>
  <c r="V109" i="18"/>
  <c r="J109" i="18"/>
  <c r="V108" i="18"/>
  <c r="J108" i="18"/>
  <c r="V107" i="18"/>
  <c r="J107" i="18"/>
  <c r="V106" i="18"/>
  <c r="J106" i="18"/>
  <c r="V105" i="18"/>
  <c r="J105" i="18"/>
  <c r="V104" i="18"/>
  <c r="J104" i="18"/>
  <c r="V103" i="18"/>
  <c r="J103" i="18"/>
  <c r="V102" i="18"/>
  <c r="J102" i="18"/>
  <c r="V101" i="18"/>
  <c r="J101" i="18"/>
  <c r="V100" i="18"/>
  <c r="J100" i="18"/>
  <c r="V99" i="18"/>
  <c r="J99" i="18"/>
  <c r="V98" i="18"/>
  <c r="J98" i="18"/>
  <c r="V97" i="18"/>
  <c r="J97" i="18"/>
  <c r="V96" i="18"/>
  <c r="J96" i="18"/>
  <c r="V95" i="18"/>
  <c r="J95" i="18"/>
  <c r="V94" i="18"/>
  <c r="J94" i="18"/>
  <c r="V93" i="18"/>
  <c r="J93" i="18"/>
  <c r="V92" i="18"/>
  <c r="J92" i="18"/>
  <c r="V91" i="18"/>
  <c r="J91" i="18"/>
  <c r="V90" i="18"/>
  <c r="J90" i="18"/>
  <c r="V89" i="18"/>
  <c r="J89" i="18"/>
  <c r="V88" i="18"/>
  <c r="J88" i="18"/>
  <c r="V87" i="18"/>
  <c r="J87" i="18"/>
  <c r="V86" i="18"/>
  <c r="J86" i="18"/>
  <c r="V85" i="18"/>
  <c r="J85" i="18"/>
  <c r="V84" i="18"/>
  <c r="J84" i="18"/>
  <c r="V83" i="18"/>
  <c r="J83" i="18"/>
  <c r="V82" i="18"/>
  <c r="J82" i="18"/>
  <c r="V81" i="18"/>
  <c r="J81" i="18"/>
  <c r="V80" i="18"/>
  <c r="J80" i="18"/>
  <c r="V79" i="18"/>
  <c r="J79" i="18"/>
  <c r="V78" i="18"/>
  <c r="J78" i="18"/>
  <c r="V77" i="18"/>
  <c r="J77" i="18"/>
  <c r="V76" i="18"/>
  <c r="J76" i="18"/>
  <c r="V75" i="18"/>
  <c r="J75" i="18"/>
  <c r="V74" i="18"/>
  <c r="J74" i="18"/>
  <c r="V73" i="18"/>
  <c r="J73" i="18"/>
  <c r="V72" i="18"/>
  <c r="J72" i="18"/>
  <c r="V71" i="18"/>
  <c r="J71" i="18"/>
  <c r="V70" i="18"/>
  <c r="J70" i="18"/>
  <c r="V69" i="18"/>
  <c r="J69" i="18"/>
  <c r="V68" i="18"/>
  <c r="J68" i="18"/>
  <c r="V34" i="18"/>
  <c r="J34" i="18"/>
  <c r="V33" i="18"/>
  <c r="J33" i="18"/>
  <c r="V32" i="18"/>
  <c r="J32" i="18"/>
  <c r="V31" i="18"/>
  <c r="J31" i="18"/>
  <c r="V30" i="18"/>
  <c r="J30" i="18"/>
  <c r="V29" i="18"/>
  <c r="J29" i="18"/>
  <c r="V28" i="18"/>
  <c r="J28" i="18"/>
  <c r="V27" i="18"/>
  <c r="J27" i="18"/>
  <c r="V26" i="18"/>
  <c r="J26" i="18"/>
  <c r="V25" i="18"/>
  <c r="J25" i="18"/>
  <c r="V24" i="18"/>
  <c r="J24" i="18"/>
  <c r="V23" i="18"/>
  <c r="J23" i="18"/>
  <c r="V22" i="18"/>
  <c r="J22" i="18"/>
  <c r="V21" i="18"/>
  <c r="J21" i="18"/>
  <c r="V20" i="18"/>
  <c r="J20" i="18"/>
  <c r="V19" i="18"/>
  <c r="J19" i="18"/>
  <c r="V18" i="18"/>
  <c r="J18" i="18"/>
  <c r="V17" i="18"/>
  <c r="J17" i="18"/>
  <c r="V16" i="18"/>
  <c r="J16" i="18"/>
  <c r="V15" i="18"/>
  <c r="J15" i="18"/>
  <c r="V14" i="18"/>
  <c r="J14" i="18"/>
  <c r="V13" i="18"/>
  <c r="J13" i="18"/>
  <c r="V12" i="18"/>
  <c r="J12" i="18"/>
  <c r="V11" i="18"/>
  <c r="J11" i="18"/>
  <c r="V10" i="18"/>
  <c r="J10" i="18"/>
  <c r="V9" i="18"/>
  <c r="J9" i="18"/>
  <c r="V8" i="18"/>
  <c r="J8" i="18"/>
  <c r="V7" i="18"/>
  <c r="J7" i="18"/>
  <c r="V6" i="18"/>
  <c r="J6" i="18"/>
  <c r="V5" i="18"/>
  <c r="J5" i="18"/>
  <c r="V4" i="18"/>
  <c r="J4" i="18"/>
  <c r="V3" i="18"/>
  <c r="J3" i="18"/>
  <c r="V2" i="18"/>
  <c r="J2" i="18"/>
  <c r="V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2" i="17"/>
  <c r="V3" i="16"/>
  <c r="V4" i="16"/>
  <c r="V5" i="16"/>
  <c r="V6" i="16"/>
  <c r="V7" i="16"/>
  <c r="V8" i="16"/>
  <c r="V9" i="16"/>
  <c r="V10" i="16"/>
  <c r="V11" i="16"/>
  <c r="V12" i="16"/>
  <c r="V13" i="16"/>
  <c r="V14" i="16"/>
  <c r="V15" i="16"/>
  <c r="V16" i="16"/>
  <c r="V17" i="16"/>
  <c r="V18" i="16"/>
  <c r="V19" i="16"/>
  <c r="V20" i="16"/>
  <c r="V21" i="16"/>
  <c r="V22" i="16"/>
  <c r="V23" i="16"/>
  <c r="V24" i="16"/>
  <c r="V25" i="16"/>
  <c r="V26" i="16"/>
  <c r="V27" i="16"/>
  <c r="V28" i="16"/>
  <c r="V29" i="16"/>
  <c r="V30" i="16"/>
  <c r="V31" i="16"/>
  <c r="V32" i="16"/>
  <c r="V33" i="16"/>
  <c r="V34" i="16"/>
  <c r="V2" i="16"/>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2" i="16"/>
  <c r="V3" i="14"/>
  <c r="V4" i="14"/>
  <c r="V5" i="14"/>
  <c r="V6" i="14"/>
  <c r="V7"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2" i="14"/>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2" i="14"/>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V34" i="13"/>
  <c r="V2"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2" i="13"/>
  <c r="W4" i="10" l="1"/>
  <c r="W5" i="10"/>
  <c r="W6" i="10"/>
  <c r="W7" i="10"/>
  <c r="W8"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 i="10"/>
  <c r="W34" i="7" l="1"/>
  <c r="J34" i="7"/>
  <c r="W33" i="7"/>
  <c r="J33" i="7"/>
  <c r="W32" i="7"/>
  <c r="J32" i="7"/>
  <c r="W31" i="7"/>
  <c r="J31" i="7"/>
  <c r="W30" i="7"/>
  <c r="J30" i="7"/>
  <c r="W29" i="7"/>
  <c r="J29" i="7"/>
  <c r="W28" i="7"/>
  <c r="J28" i="7"/>
  <c r="W27" i="7"/>
  <c r="J27" i="7"/>
  <c r="W26" i="7"/>
  <c r="J26" i="7"/>
  <c r="W25" i="7"/>
  <c r="J25" i="7"/>
  <c r="W24" i="7"/>
  <c r="J24" i="7"/>
  <c r="W23" i="7"/>
  <c r="J23" i="7"/>
  <c r="W22" i="7"/>
  <c r="J22" i="7"/>
  <c r="W21" i="7"/>
  <c r="J21" i="7"/>
  <c r="W20" i="7"/>
  <c r="J20" i="7"/>
  <c r="W19" i="7"/>
  <c r="J19" i="7"/>
  <c r="W18" i="7"/>
  <c r="J18" i="7"/>
  <c r="W17" i="7"/>
  <c r="J17" i="7"/>
  <c r="W16" i="7"/>
  <c r="J16" i="7"/>
  <c r="W15" i="7"/>
  <c r="J15" i="7"/>
  <c r="W14" i="7"/>
  <c r="J14" i="7"/>
  <c r="W13" i="7"/>
  <c r="J13" i="7"/>
  <c r="W12" i="7"/>
  <c r="J12" i="7"/>
  <c r="W11" i="7"/>
  <c r="J11" i="7"/>
  <c r="W10" i="7"/>
  <c r="J10" i="7"/>
  <c r="W9" i="7"/>
  <c r="J9" i="7"/>
  <c r="W8" i="7"/>
  <c r="J8" i="7"/>
  <c r="W7" i="7"/>
  <c r="J7" i="7"/>
  <c r="W6" i="7"/>
  <c r="J6" i="7"/>
  <c r="W5" i="7"/>
  <c r="J5" i="7"/>
  <c r="W4" i="7"/>
  <c r="J4" i="7"/>
  <c r="W3" i="7"/>
  <c r="J3" i="7"/>
  <c r="W2" i="7"/>
  <c r="J2" i="7"/>
  <c r="D30" i="4" l="1"/>
  <c r="A27" i="5"/>
  <c r="K8" i="1"/>
  <c r="K9" i="1"/>
  <c r="K10" i="1"/>
  <c r="K11" i="1"/>
  <c r="K12" i="1"/>
  <c r="K13" i="1"/>
  <c r="K14" i="1"/>
  <c r="K15" i="1"/>
  <c r="K16" i="1"/>
  <c r="K17" i="1"/>
  <c r="K18" i="1"/>
  <c r="K19" i="1"/>
  <c r="K20" i="1"/>
  <c r="K21" i="1"/>
  <c r="K22" i="1"/>
  <c r="K23" i="1"/>
  <c r="K24" i="1"/>
  <c r="K7" i="1"/>
  <c r="J24" i="1"/>
  <c r="J23" i="1"/>
  <c r="J22" i="1"/>
  <c r="J21" i="1"/>
  <c r="J20" i="1"/>
  <c r="J19" i="1"/>
  <c r="J18" i="1"/>
  <c r="J17" i="1"/>
  <c r="J16" i="1"/>
  <c r="J15" i="1"/>
  <c r="J14" i="1"/>
  <c r="J13" i="1"/>
  <c r="J12" i="1"/>
  <c r="J11" i="1"/>
  <c r="J10" i="1"/>
  <c r="J9" i="1"/>
  <c r="J8" i="1"/>
  <c r="J7" i="1"/>
  <c r="C20" i="2"/>
  <c r="B20" i="2"/>
  <c r="G7" i="1"/>
  <c r="G8" i="1"/>
  <c r="G9" i="1"/>
  <c r="G10" i="1"/>
  <c r="G11" i="1"/>
  <c r="G12" i="1"/>
  <c r="G13" i="1"/>
  <c r="G14" i="1"/>
  <c r="G15" i="1"/>
  <c r="G16" i="1"/>
  <c r="G17" i="1"/>
  <c r="G18" i="1"/>
  <c r="G19" i="1"/>
  <c r="G20" i="1"/>
  <c r="G21" i="1"/>
  <c r="G22" i="1"/>
  <c r="G23" i="1"/>
  <c r="G24" i="1"/>
  <c r="D3" i="2"/>
  <c r="D4" i="2"/>
  <c r="D5" i="2"/>
  <c r="D6" i="2"/>
  <c r="D7" i="2"/>
  <c r="D8" i="2"/>
  <c r="D9" i="2"/>
  <c r="D10" i="2"/>
  <c r="D11" i="2"/>
  <c r="D12" i="2"/>
  <c r="D13" i="2"/>
  <c r="D14" i="2"/>
  <c r="D15" i="2"/>
  <c r="D16" i="2"/>
  <c r="D17" i="2"/>
  <c r="D18" i="2"/>
  <c r="D19" i="2"/>
  <c r="D2" i="2"/>
  <c r="D20" i="2" l="1"/>
</calcChain>
</file>

<file path=xl/sharedStrings.xml><?xml version="1.0" encoding="utf-8"?>
<sst xmlns="http://schemas.openxmlformats.org/spreadsheetml/2006/main" count="2441" uniqueCount="170">
  <si>
    <t>EOA rating</t>
  </si>
  <si>
    <t>Current Rating</t>
  </si>
  <si>
    <t>EOA Year</t>
  </si>
  <si>
    <t xml:space="preserve">Project Address </t>
  </si>
  <si>
    <t>HAL001</t>
  </si>
  <si>
    <t>HAL002</t>
  </si>
  <si>
    <t>HAL003</t>
  </si>
  <si>
    <t>HAL004</t>
  </si>
  <si>
    <t>HAL005</t>
  </si>
  <si>
    <t>HAL006</t>
  </si>
  <si>
    <t>HAL007</t>
  </si>
  <si>
    <t>HAL008</t>
  </si>
  <si>
    <t>HAL009</t>
  </si>
  <si>
    <t>HAL010</t>
  </si>
  <si>
    <t>HAL011</t>
  </si>
  <si>
    <t>HAL012</t>
  </si>
  <si>
    <t>HAL013</t>
  </si>
  <si>
    <t>HAL014</t>
  </si>
  <si>
    <t>HAL015</t>
  </si>
  <si>
    <t>HAL016</t>
  </si>
  <si>
    <t>HAL017</t>
  </si>
  <si>
    <t>HAL018</t>
  </si>
  <si>
    <t>Building Viability List</t>
  </si>
  <si>
    <t>Revenue</t>
  </si>
  <si>
    <t>Expense</t>
  </si>
  <si>
    <t>Reserve</t>
  </si>
  <si>
    <t>Column1</t>
  </si>
  <si>
    <t>Grand Total</t>
  </si>
  <si>
    <t>Row Labels</t>
  </si>
  <si>
    <t>Sum of Revenue</t>
  </si>
  <si>
    <t>Sum of Expense</t>
  </si>
  <si>
    <t>Sum of Reserve</t>
  </si>
  <si>
    <t>RGI Units</t>
  </si>
  <si>
    <t>Market Units</t>
  </si>
  <si>
    <t>Total Units</t>
  </si>
  <si>
    <t>EOA Dashboard---Portfolio</t>
  </si>
  <si>
    <t>Total RGI Units</t>
  </si>
  <si>
    <t>Total Revenue</t>
  </si>
  <si>
    <t>total</t>
  </si>
  <si>
    <t>Net Income</t>
  </si>
  <si>
    <t>EOA Dashboard---Building View</t>
  </si>
  <si>
    <t>Slicers</t>
  </si>
  <si>
    <t>Current Year Rating</t>
  </si>
  <si>
    <t>EOA Year Ratings</t>
  </si>
  <si>
    <t>Shelter Occupancy Revenue</t>
  </si>
  <si>
    <t>Rent-Geared-to-Income (RGI) Rent</t>
  </si>
  <si>
    <t>Market Rent</t>
  </si>
  <si>
    <t>Gross occupancy revenue</t>
  </si>
  <si>
    <t>Less: Vacancy loss on market units</t>
  </si>
  <si>
    <t>Subtotal</t>
  </si>
  <si>
    <t>Investment income (includes interest)</t>
  </si>
  <si>
    <t>Non-Rental Revenue</t>
  </si>
  <si>
    <t>Subsidy Revenue</t>
  </si>
  <si>
    <t>Additional funding Revenue</t>
  </si>
  <si>
    <t>Shelter Expenses</t>
  </si>
  <si>
    <t>Maintenance and administration</t>
  </si>
  <si>
    <t>Subtotal Maintenance</t>
  </si>
  <si>
    <t>Subtotal Administration</t>
  </si>
  <si>
    <t>Total Maintenance and Administration</t>
  </si>
  <si>
    <t>Utilities</t>
  </si>
  <si>
    <t>Electricity</t>
  </si>
  <si>
    <t>Natural Gas</t>
  </si>
  <si>
    <t>Oil</t>
  </si>
  <si>
    <t>Water and Sewage</t>
  </si>
  <si>
    <t>Total Utilities</t>
  </si>
  <si>
    <t>Insurance</t>
  </si>
  <si>
    <t>Bad debts</t>
  </si>
  <si>
    <t>Subtotal Operating expenses</t>
  </si>
  <si>
    <t>Property taxes</t>
  </si>
  <si>
    <t>Mortgage principal and interest</t>
  </si>
  <si>
    <t>Secondary debt</t>
  </si>
  <si>
    <t>Additional funding Expense</t>
  </si>
  <si>
    <t>Total Shelter Expenses</t>
  </si>
  <si>
    <t>NET INCOME (LOSS) - Shelter</t>
  </si>
  <si>
    <t>Consolidated Net Income (3 yr avg compare)</t>
  </si>
  <si>
    <t>Non shelter revenue (net)</t>
  </si>
  <si>
    <t>Sector support (net) (co-ops only)</t>
  </si>
  <si>
    <t>Non-Shelter Net Income (Loss)</t>
  </si>
  <si>
    <t>NET INCOME (LOSS) - TOTAL</t>
  </si>
  <si>
    <t>Capital Reserve Fund (CRF)</t>
  </si>
  <si>
    <t>CRF BALANCE, BEGINNING OF YEAR</t>
  </si>
  <si>
    <t>Mandatory transfer from operations</t>
  </si>
  <si>
    <t>Investment income</t>
  </si>
  <si>
    <t>Contribution from 50% surplus</t>
  </si>
  <si>
    <t>SM top-up to per unit max</t>
  </si>
  <si>
    <t>Additional funding(CRF)</t>
  </si>
  <si>
    <t>Total CRF Revenues</t>
  </si>
  <si>
    <t>Expenses (by data source)</t>
  </si>
  <si>
    <t>Actuals (Asset Planner + Projected)</t>
  </si>
  <si>
    <t>Total CRF Expenses</t>
  </si>
  <si>
    <t>CRF BALANCE, END OF YEAR</t>
  </si>
  <si>
    <t>SUBSIDY REVENUE</t>
  </si>
  <si>
    <t>Federal Subsidy</t>
  </si>
  <si>
    <t>Municipal Subsidy</t>
  </si>
  <si>
    <t>RGI Subsidy</t>
  </si>
  <si>
    <t>Property Tax Subsidy</t>
  </si>
  <si>
    <t>Operating Subsidy</t>
  </si>
  <si>
    <t>Additional Subsidy</t>
  </si>
  <si>
    <t>SubTotal Municipal Subsidy</t>
  </si>
  <si>
    <t>Total Subsidy (Fed + SM Share)</t>
  </si>
  <si>
    <t>Accumulated Surplus (Deficit)</t>
  </si>
  <si>
    <t>BALANCE, BEGINNING OF YEAR</t>
  </si>
  <si>
    <t>Adjustments</t>
  </si>
  <si>
    <t>ADJUSTED BEGINNING BALANCE</t>
  </si>
  <si>
    <t>Net income for the year</t>
  </si>
  <si>
    <t>Less: Surplus contributed to CRF</t>
  </si>
  <si>
    <t>Less: Surplus repayment to SM</t>
  </si>
  <si>
    <t>BALANCE, END OF YEAR</t>
  </si>
  <si>
    <t>2018</t>
  </si>
  <si>
    <t>2019</t>
  </si>
  <si>
    <t>2020</t>
  </si>
  <si>
    <t>2021</t>
  </si>
  <si>
    <t>2022</t>
  </si>
  <si>
    <t>2023</t>
  </si>
  <si>
    <t>2024</t>
  </si>
  <si>
    <t>2025</t>
  </si>
  <si>
    <t>2026</t>
  </si>
  <si>
    <t>2027</t>
  </si>
  <si>
    <t>2028</t>
  </si>
  <si>
    <t>Line Chart For Total&amp;Specific Revenue to see the trend of Revenues</t>
  </si>
  <si>
    <t>Line Chart For Total&amp;Specific Expense to see the trend of Expenses</t>
  </si>
  <si>
    <t>Line Chart For Total&amp;Specific Reserve to see the trend of Reserves</t>
  </si>
  <si>
    <t>Line Chart For Total&amp;Specific Net Income to see the trend of Net income</t>
  </si>
  <si>
    <t>Time Range For Decade 2018-2028</t>
  </si>
  <si>
    <t>Less: Vacancy loss on market units-（others）</t>
  </si>
  <si>
    <t>Investment income (includes interest)-----others</t>
  </si>
  <si>
    <t>Non-Rental Revenue----others</t>
  </si>
  <si>
    <t>Insurance and Bad debts</t>
  </si>
  <si>
    <t>others</t>
  </si>
  <si>
    <t xml:space="preserve"> Insurance and Bad debts</t>
  </si>
  <si>
    <t>Year</t>
  </si>
  <si>
    <t>Building ID</t>
  </si>
  <si>
    <t>Column2</t>
  </si>
  <si>
    <t>Mandatory transfer from operations3</t>
  </si>
  <si>
    <t>HAL 001</t>
  </si>
  <si>
    <t>HAL 002</t>
  </si>
  <si>
    <t>HAL 003</t>
  </si>
  <si>
    <t>HAL 004</t>
  </si>
  <si>
    <t>HAL 005</t>
  </si>
  <si>
    <t>HAL 006</t>
  </si>
  <si>
    <t>HAL 007</t>
  </si>
  <si>
    <t>HAL 008</t>
  </si>
  <si>
    <t>HAL 009</t>
  </si>
  <si>
    <t>HAL 010</t>
  </si>
  <si>
    <t>HAL 011</t>
  </si>
  <si>
    <t>HAL 012</t>
  </si>
  <si>
    <t>HAL 013</t>
  </si>
  <si>
    <t>HAL 014</t>
  </si>
  <si>
    <t>HAL 015</t>
  </si>
  <si>
    <t>HAL 016</t>
  </si>
  <si>
    <t>HAL 017</t>
  </si>
  <si>
    <t>HAL 018</t>
  </si>
  <si>
    <t/>
  </si>
  <si>
    <t xml:space="preserve"> </t>
  </si>
  <si>
    <t>Others</t>
  </si>
  <si>
    <t>Mandatory transfer from operations4</t>
  </si>
  <si>
    <t>Insurance and Bad Debts</t>
  </si>
  <si>
    <t>Mandatory transfer from operations2</t>
  </si>
  <si>
    <t>Other</t>
  </si>
  <si>
    <t>Revenue(EOA)</t>
  </si>
  <si>
    <t xml:space="preserve">Total EOA Revenue </t>
  </si>
  <si>
    <t>Total EOA Expense</t>
  </si>
  <si>
    <t>Total EOA Reserve</t>
  </si>
  <si>
    <t>EOA Net Income</t>
  </si>
  <si>
    <t>RGI Unit</t>
  </si>
  <si>
    <t>Market Unit</t>
  </si>
  <si>
    <t>Surplus Sharing Policy Flag</t>
  </si>
  <si>
    <t>Yes</t>
  </si>
  <si>
    <t>No</t>
  </si>
  <si>
    <t>Current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</si>
</sst>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409]* #,##0.00_ ;_-[$$-409]* \-#,##0.00\ ;_-[$$-409]* &quot;-&quot;??_ ;_-@_ "/>
  </numFmts>
  <fonts count="15" x14ac:knownFonts="1">
    <font>
      <sz val="12"/>
      <color theme="1"/>
      <name val="Calibri"/>
      <family val="2"/>
      <scheme val="minor"/>
    </font>
    <font>
      <sz val="12"/>
      <color theme="1"/>
      <name val="Calibri"/>
      <family val="2"/>
      <scheme val="minor"/>
    </font>
    <font>
      <b/>
      <sz val="12"/>
      <color theme="0"/>
      <name val="Calibri"/>
      <family val="2"/>
      <scheme val="minor"/>
    </font>
    <font>
      <sz val="8"/>
      <name val="Calibri"/>
      <family val="2"/>
      <scheme val="minor"/>
    </font>
    <font>
      <sz val="20"/>
      <color theme="1"/>
      <name val="Calibri"/>
      <family val="2"/>
      <scheme val="minor"/>
    </font>
    <font>
      <sz val="20"/>
      <color theme="1"/>
      <name val="Calibri (Body)"/>
    </font>
    <font>
      <sz val="18"/>
      <color theme="1"/>
      <name val="Calibri"/>
      <family val="2"/>
      <scheme val="minor"/>
    </font>
    <font>
      <b/>
      <sz val="9"/>
      <color theme="1"/>
      <name val="Arial"/>
      <family val="2"/>
    </font>
    <font>
      <sz val="9"/>
      <color theme="1"/>
      <name val="Arial"/>
      <family val="2"/>
    </font>
    <font>
      <sz val="9"/>
      <color rgb="FFFF0000"/>
      <name val="Arial"/>
      <family val="2"/>
    </font>
    <font>
      <b/>
      <sz val="9"/>
      <name val="Arial"/>
      <family val="2"/>
    </font>
    <font>
      <sz val="9"/>
      <color theme="0" tint="-0.34998626667073579"/>
      <name val="Arial"/>
      <family val="2"/>
    </font>
    <font>
      <sz val="11"/>
      <color theme="1"/>
      <name val="Arial"/>
      <family val="2"/>
    </font>
    <font>
      <b/>
      <sz val="9"/>
      <color theme="1" tint="0.34998626667073579"/>
      <name val="Arial"/>
      <family val="2"/>
    </font>
    <font>
      <b/>
      <sz val="12"/>
      <color rgb="FFFFFFFF"/>
      <name val="Calibri"/>
      <family val="2"/>
      <scheme val="minor"/>
    </font>
  </fonts>
  <fills count="15">
    <fill>
      <patternFill patternType="none"/>
    </fill>
    <fill>
      <patternFill patternType="gray125"/>
    </fill>
    <fill>
      <patternFill patternType="solid">
        <fgColor theme="0" tint="-0.14999847407452621"/>
        <bgColor theme="0" tint="-0.14999847407452621"/>
      </patternFill>
    </fill>
    <fill>
      <patternFill patternType="solid">
        <fgColor theme="1"/>
        <bgColor theme="1"/>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rgb="FF4472C4"/>
        <bgColor rgb="FF4472C4"/>
      </patternFill>
    </fill>
    <fill>
      <patternFill patternType="solid">
        <fgColor theme="4" tint="0.79998168889431442"/>
        <bgColor theme="4" tint="0.79998168889431442"/>
      </patternFill>
    </fill>
  </fills>
  <borders count="22">
    <border>
      <left/>
      <right/>
      <top/>
      <bottom/>
      <diagonal/>
    </border>
    <border>
      <left/>
      <right/>
      <top style="thin">
        <color theme="1"/>
      </top>
      <bottom style="thin">
        <color theme="1"/>
      </bottom>
      <diagonal/>
    </border>
    <border>
      <left/>
      <right/>
      <top style="thin">
        <color theme="1"/>
      </top>
      <bottom/>
      <diagonal/>
    </border>
    <border>
      <left/>
      <right/>
      <top style="medium">
        <color rgb="FF9199B1"/>
      </top>
      <bottom style="hair">
        <color rgb="FF606986"/>
      </bottom>
      <diagonal/>
    </border>
    <border>
      <left/>
      <right/>
      <top style="hair">
        <color rgb="FF606986"/>
      </top>
      <bottom style="hair">
        <color rgb="FF606986"/>
      </bottom>
      <diagonal/>
    </border>
    <border>
      <left/>
      <right/>
      <top style="thin">
        <color rgb="FF606986"/>
      </top>
      <bottom style="medium">
        <color rgb="FF9199B1"/>
      </bottom>
      <diagonal/>
    </border>
    <border>
      <left/>
      <right/>
      <top style="thin">
        <color rgb="FF9199B1"/>
      </top>
      <bottom style="thin">
        <color rgb="FF9199B1"/>
      </bottom>
      <diagonal/>
    </border>
    <border>
      <left/>
      <right/>
      <top style="hair">
        <color rgb="FF606986"/>
      </top>
      <bottom/>
      <diagonal/>
    </border>
    <border>
      <left style="thick">
        <color theme="0"/>
      </left>
      <right style="thick">
        <color theme="0"/>
      </right>
      <top style="hair">
        <color rgb="FF606986"/>
      </top>
      <bottom style="medium">
        <color rgb="FF9199B1"/>
      </bottom>
      <diagonal/>
    </border>
    <border>
      <left style="thick">
        <color theme="0"/>
      </left>
      <right style="thick">
        <color theme="0"/>
      </right>
      <top style="medium">
        <color rgb="FF9199B1"/>
      </top>
      <bottom style="hair">
        <color rgb="FF606986"/>
      </bottom>
      <diagonal/>
    </border>
    <border>
      <left/>
      <right style="thick">
        <color theme="0"/>
      </right>
      <top style="hair">
        <color rgb="FF606986"/>
      </top>
      <bottom style="hair">
        <color rgb="FF606986"/>
      </bottom>
      <diagonal/>
    </border>
    <border>
      <left/>
      <right style="thick">
        <color theme="0"/>
      </right>
      <top style="hair">
        <color rgb="FF606986"/>
      </top>
      <bottom/>
      <diagonal/>
    </border>
    <border>
      <left/>
      <right style="thick">
        <color theme="0"/>
      </right>
      <top style="thin">
        <color rgb="FF606986"/>
      </top>
      <bottom style="medium">
        <color rgb="FF9199B1"/>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5">
    <xf numFmtId="0" fontId="0" fillId="0" borderId="0" xfId="0"/>
    <xf numFmtId="0" fontId="0" fillId="0" borderId="0" xfId="0" applyAlignment="1">
      <alignment vertical="center"/>
    </xf>
    <xf numFmtId="0" fontId="0" fillId="0" borderId="0" xfId="0" pivotButton="1"/>
    <xf numFmtId="0" fontId="0" fillId="0" borderId="0" xfId="0" applyAlignment="1">
      <alignment horizontal="left"/>
    </xf>
    <xf numFmtId="44" fontId="2" fillId="3" borderId="1" xfId="1" applyFont="1" applyFill="1" applyBorder="1"/>
    <xf numFmtId="44" fontId="0" fillId="0" borderId="0" xfId="1" applyFont="1"/>
    <xf numFmtId="44" fontId="0" fillId="2" borderId="1" xfId="1" applyFont="1" applyFill="1" applyBorder="1"/>
    <xf numFmtId="44" fontId="0" fillId="0" borderId="1" xfId="1" applyFont="1" applyBorder="1"/>
    <xf numFmtId="0" fontId="0" fillId="4" borderId="0" xfId="0" applyFill="1"/>
    <xf numFmtId="0" fontId="5" fillId="4" borderId="0" xfId="0" applyFont="1" applyFill="1" applyAlignment="1">
      <alignment horizontal="center"/>
    </xf>
    <xf numFmtId="0" fontId="0" fillId="4" borderId="0" xfId="0" applyFill="1" applyAlignment="1">
      <alignment horizontal="center"/>
    </xf>
    <xf numFmtId="0" fontId="4" fillId="4" borderId="0" xfId="0" applyFont="1" applyFill="1"/>
    <xf numFmtId="0" fontId="4" fillId="0" borderId="0" xfId="0" applyFont="1"/>
    <xf numFmtId="0" fontId="4" fillId="4" borderId="0" xfId="0" applyFont="1" applyFill="1" applyAlignment="1">
      <alignment horizontal="left"/>
    </xf>
    <xf numFmtId="0" fontId="4" fillId="4" borderId="0" xfId="0" applyFont="1" applyFill="1" applyAlignment="1">
      <alignment horizontal="center"/>
    </xf>
    <xf numFmtId="44" fontId="0" fillId="0" borderId="2" xfId="1" applyFont="1" applyBorder="1"/>
    <xf numFmtId="44" fontId="0" fillId="0" borderId="0" xfId="1" applyFont="1" applyBorder="1"/>
    <xf numFmtId="0" fontId="6" fillId="4" borderId="0" xfId="0" applyFont="1" applyFill="1" applyAlignment="1">
      <alignment horizontal="center"/>
    </xf>
    <xf numFmtId="0" fontId="6" fillId="4" borderId="0" xfId="0" applyFont="1" applyFill="1" applyAlignment="1">
      <alignment horizontal="left"/>
    </xf>
    <xf numFmtId="0" fontId="0" fillId="0" borderId="0" xfId="1" applyNumberFormat="1" applyFont="1"/>
    <xf numFmtId="0" fontId="7" fillId="4" borderId="3" xfId="0" applyFont="1" applyFill="1" applyBorder="1" applyAlignment="1">
      <alignment horizontal="right" vertical="center"/>
    </xf>
    <xf numFmtId="0" fontId="8" fillId="0" borderId="4" xfId="0" applyFont="1" applyBorder="1" applyAlignment="1">
      <alignment horizontal="right" vertical="center"/>
    </xf>
    <xf numFmtId="0" fontId="9" fillId="0" borderId="4" xfId="0" applyFont="1" applyBorder="1" applyAlignment="1">
      <alignment horizontal="right" vertical="center"/>
    </xf>
    <xf numFmtId="0" fontId="7" fillId="0" borderId="4" xfId="0" applyFont="1" applyBorder="1" applyAlignment="1">
      <alignment horizontal="right" vertical="center"/>
    </xf>
    <xf numFmtId="0" fontId="7" fillId="0" borderId="4" xfId="0" applyFont="1" applyBorder="1" applyAlignment="1">
      <alignment horizontal="right"/>
    </xf>
    <xf numFmtId="0" fontId="8" fillId="0" borderId="0" xfId="0" applyFont="1" applyAlignment="1">
      <alignment horizontal="right"/>
    </xf>
    <xf numFmtId="0" fontId="7" fillId="0" borderId="0" xfId="0" applyFont="1" applyAlignment="1">
      <alignment horizontal="right"/>
    </xf>
    <xf numFmtId="0" fontId="7" fillId="0" borderId="3" xfId="0" applyFont="1" applyBorder="1" applyAlignment="1">
      <alignment horizontal="right" vertical="center"/>
    </xf>
    <xf numFmtId="0" fontId="10" fillId="0" borderId="6" xfId="0" applyFont="1" applyBorder="1" applyAlignment="1">
      <alignment horizontal="right"/>
    </xf>
    <xf numFmtId="0" fontId="11" fillId="0" borderId="0" xfId="0" applyFont="1" applyAlignment="1">
      <alignment horizontal="right"/>
    </xf>
    <xf numFmtId="0" fontId="8" fillId="0" borderId="4" xfId="0" applyFont="1" applyBorder="1" applyAlignment="1">
      <alignment horizontal="right"/>
    </xf>
    <xf numFmtId="0" fontId="7" fillId="0" borderId="7" xfId="0" applyFont="1" applyBorder="1" applyAlignment="1">
      <alignment horizontal="right"/>
    </xf>
    <xf numFmtId="0" fontId="7" fillId="0" borderId="5" xfId="0" applyFont="1" applyBorder="1" applyAlignment="1">
      <alignment horizontal="right"/>
    </xf>
    <xf numFmtId="0" fontId="12" fillId="0" borderId="0" xfId="0" applyFont="1" applyAlignment="1">
      <alignment horizontal="right"/>
    </xf>
    <xf numFmtId="10" fontId="7" fillId="0" borderId="8" xfId="2" applyNumberFormat="1" applyFont="1" applyFill="1" applyBorder="1" applyAlignment="1">
      <alignment horizontal="right"/>
    </xf>
    <xf numFmtId="164" fontId="13" fillId="0" borderId="0" xfId="2" applyNumberFormat="1" applyFont="1" applyFill="1" applyBorder="1" applyAlignment="1">
      <alignment horizontal="right" vertical="center"/>
    </xf>
    <xf numFmtId="10" fontId="7" fillId="0" borderId="9" xfId="2" applyNumberFormat="1" applyFont="1" applyFill="1" applyBorder="1" applyAlignment="1">
      <alignment horizontal="right"/>
    </xf>
    <xf numFmtId="0" fontId="8" fillId="0" borderId="10" xfId="0" applyFont="1" applyBorder="1" applyAlignment="1">
      <alignment horizontal="right" vertical="center"/>
    </xf>
    <xf numFmtId="0" fontId="7" fillId="0" borderId="11" xfId="0" applyFont="1" applyBorder="1" applyAlignment="1">
      <alignment horizontal="right"/>
    </xf>
    <xf numFmtId="0" fontId="7" fillId="0" borderId="12" xfId="0" applyFont="1" applyBorder="1" applyAlignment="1">
      <alignment horizontal="right" vertical="center"/>
    </xf>
    <xf numFmtId="0" fontId="8" fillId="7" borderId="4" xfId="0" applyFont="1" applyFill="1" applyBorder="1" applyAlignment="1">
      <alignment horizontal="right" vertical="center"/>
    </xf>
    <xf numFmtId="0" fontId="8" fillId="7" borderId="0" xfId="0" applyFont="1" applyFill="1" applyAlignment="1">
      <alignment horizontal="right"/>
    </xf>
    <xf numFmtId="0" fontId="7" fillId="7" borderId="5" xfId="0" applyFont="1" applyFill="1" applyBorder="1" applyAlignment="1">
      <alignment horizontal="right" vertical="center"/>
    </xf>
    <xf numFmtId="0" fontId="9" fillId="7" borderId="4" xfId="0" applyFont="1" applyFill="1" applyBorder="1" applyAlignment="1">
      <alignment horizontal="right"/>
    </xf>
    <xf numFmtId="0" fontId="7" fillId="7" borderId="4" xfId="0" applyFont="1" applyFill="1" applyBorder="1" applyAlignment="1">
      <alignment horizontal="right" vertical="center"/>
    </xf>
    <xf numFmtId="0" fontId="8" fillId="0" borderId="3" xfId="0" applyFont="1" applyBorder="1" applyAlignment="1">
      <alignment horizontal="right"/>
    </xf>
    <xf numFmtId="0" fontId="7" fillId="8" borderId="3" xfId="0" applyFont="1" applyFill="1" applyBorder="1" applyAlignment="1">
      <alignment horizontal="right" vertical="center"/>
    </xf>
    <xf numFmtId="0" fontId="0" fillId="8" borderId="0" xfId="0" applyFill="1"/>
    <xf numFmtId="0" fontId="8" fillId="8" borderId="4" xfId="0" applyFont="1" applyFill="1" applyBorder="1" applyAlignment="1">
      <alignment horizontal="right" vertical="center"/>
    </xf>
    <xf numFmtId="0" fontId="9" fillId="8" borderId="4" xfId="0" applyFont="1" applyFill="1" applyBorder="1" applyAlignment="1">
      <alignment horizontal="right" vertical="center"/>
    </xf>
    <xf numFmtId="0" fontId="7" fillId="8" borderId="4" xfId="0" applyFont="1" applyFill="1" applyBorder="1" applyAlignment="1">
      <alignment horizontal="right" vertical="center"/>
    </xf>
    <xf numFmtId="0" fontId="7" fillId="8" borderId="4" xfId="0" applyFont="1" applyFill="1" applyBorder="1" applyAlignment="1">
      <alignment horizontal="right"/>
    </xf>
    <xf numFmtId="0" fontId="8" fillId="8" borderId="0" xfId="0" applyFont="1" applyFill="1" applyAlignment="1">
      <alignment horizontal="right"/>
    </xf>
    <xf numFmtId="0" fontId="7" fillId="8" borderId="5" xfId="0" applyFont="1" applyFill="1" applyBorder="1" applyAlignment="1">
      <alignment horizontal="right" vertical="center"/>
    </xf>
    <xf numFmtId="0" fontId="7" fillId="9" borderId="3" xfId="0" applyFont="1" applyFill="1" applyBorder="1" applyAlignment="1">
      <alignment horizontal="right" vertical="center"/>
    </xf>
    <xf numFmtId="0" fontId="0" fillId="9" borderId="0" xfId="0" applyFill="1"/>
    <xf numFmtId="0" fontId="8" fillId="9" borderId="4" xfId="0" applyFont="1" applyFill="1" applyBorder="1" applyAlignment="1">
      <alignment horizontal="right" vertical="center"/>
    </xf>
    <xf numFmtId="0" fontId="9" fillId="9" borderId="4" xfId="0" applyFont="1" applyFill="1" applyBorder="1" applyAlignment="1">
      <alignment horizontal="right"/>
    </xf>
    <xf numFmtId="0" fontId="7" fillId="9" borderId="4" xfId="0" applyFont="1" applyFill="1" applyBorder="1" applyAlignment="1">
      <alignment horizontal="right" vertical="center"/>
    </xf>
    <xf numFmtId="0" fontId="8" fillId="9" borderId="0" xfId="0" applyFont="1" applyFill="1" applyAlignment="1">
      <alignment horizontal="right"/>
    </xf>
    <xf numFmtId="0" fontId="7" fillId="9" borderId="5" xfId="0" applyFont="1" applyFill="1" applyBorder="1" applyAlignment="1">
      <alignment horizontal="right" vertical="center"/>
    </xf>
    <xf numFmtId="0" fontId="7" fillId="6" borderId="3" xfId="0" applyFont="1" applyFill="1" applyBorder="1" applyAlignment="1">
      <alignment horizontal="right" vertical="center"/>
    </xf>
    <xf numFmtId="0" fontId="0" fillId="6" borderId="0" xfId="0" applyFill="1"/>
    <xf numFmtId="0" fontId="8" fillId="6" borderId="4" xfId="0" applyFont="1" applyFill="1" applyBorder="1" applyAlignment="1">
      <alignment horizontal="right" vertical="center"/>
    </xf>
    <xf numFmtId="0" fontId="8" fillId="6" borderId="4" xfId="0" applyFont="1" applyFill="1" applyBorder="1" applyAlignment="1">
      <alignment horizontal="right"/>
    </xf>
    <xf numFmtId="0" fontId="7" fillId="6" borderId="4" xfId="0" applyFont="1" applyFill="1" applyBorder="1" applyAlignment="1">
      <alignment horizontal="right" vertical="center"/>
    </xf>
    <xf numFmtId="0" fontId="8" fillId="6" borderId="0" xfId="0" applyFont="1" applyFill="1" applyAlignment="1">
      <alignment horizontal="right"/>
    </xf>
    <xf numFmtId="0" fontId="7" fillId="6" borderId="5" xfId="0" applyFont="1" applyFill="1" applyBorder="1" applyAlignment="1">
      <alignment horizontal="right" vertical="center"/>
    </xf>
    <xf numFmtId="0" fontId="7" fillId="10" borderId="5" xfId="0" applyFont="1" applyFill="1" applyBorder="1" applyAlignment="1">
      <alignment horizontal="right"/>
    </xf>
    <xf numFmtId="0" fontId="0" fillId="10" borderId="0" xfId="0" applyFill="1"/>
    <xf numFmtId="0" fontId="0" fillId="0" borderId="0" xfId="0" applyAlignment="1">
      <alignment wrapText="1"/>
    </xf>
    <xf numFmtId="165" fontId="0" fillId="0" borderId="0" xfId="0" applyNumberFormat="1"/>
    <xf numFmtId="0" fontId="14" fillId="13" borderId="13" xfId="0" applyFont="1" applyFill="1" applyBorder="1"/>
    <xf numFmtId="0" fontId="14" fillId="13" borderId="14" xfId="0" applyFont="1" applyFill="1" applyBorder="1"/>
    <xf numFmtId="44" fontId="14" fillId="13" borderId="14" xfId="0" applyNumberFormat="1" applyFont="1" applyFill="1" applyBorder="1"/>
    <xf numFmtId="0" fontId="14" fillId="13" borderId="15" xfId="0" applyFont="1" applyFill="1" applyBorder="1"/>
    <xf numFmtId="165" fontId="0" fillId="0" borderId="0" xfId="0" applyNumberFormat="1" applyAlignment="1">
      <alignment wrapText="1"/>
    </xf>
    <xf numFmtId="0" fontId="0" fillId="14" borderId="16" xfId="0" applyFill="1" applyBorder="1" applyAlignment="1">
      <alignment wrapText="1"/>
    </xf>
    <xf numFmtId="0" fontId="0" fillId="14" borderId="17" xfId="0" applyFill="1" applyBorder="1" applyAlignment="1">
      <alignment wrapText="1"/>
    </xf>
    <xf numFmtId="165" fontId="0" fillId="14" borderId="17" xfId="0" applyNumberFormat="1" applyFill="1" applyBorder="1" applyAlignment="1">
      <alignment wrapText="1"/>
    </xf>
    <xf numFmtId="165" fontId="0" fillId="14" borderId="18" xfId="0" applyNumberFormat="1" applyFill="1" applyBorder="1" applyAlignment="1">
      <alignment wrapText="1"/>
    </xf>
    <xf numFmtId="0" fontId="0" fillId="0" borderId="16" xfId="0" applyBorder="1" applyAlignment="1">
      <alignment wrapText="1"/>
    </xf>
    <xf numFmtId="0" fontId="0" fillId="0" borderId="17" xfId="0" applyBorder="1" applyAlignment="1">
      <alignment wrapText="1"/>
    </xf>
    <xf numFmtId="165" fontId="0" fillId="0" borderId="17" xfId="0" applyNumberFormat="1" applyBorder="1" applyAlignment="1">
      <alignment wrapText="1"/>
    </xf>
    <xf numFmtId="165" fontId="0" fillId="0" borderId="18" xfId="0" applyNumberFormat="1" applyBorder="1" applyAlignment="1">
      <alignment wrapText="1"/>
    </xf>
    <xf numFmtId="0" fontId="0" fillId="14" borderId="19" xfId="0" applyFill="1" applyBorder="1" applyAlignment="1">
      <alignment wrapText="1"/>
    </xf>
    <xf numFmtId="0" fontId="0" fillId="14" borderId="20" xfId="0" applyFill="1" applyBorder="1" applyAlignment="1">
      <alignment wrapText="1"/>
    </xf>
    <xf numFmtId="165" fontId="0" fillId="14" borderId="20" xfId="0" applyNumberFormat="1" applyFill="1" applyBorder="1" applyAlignment="1">
      <alignment wrapText="1"/>
    </xf>
    <xf numFmtId="165" fontId="0" fillId="14" borderId="21" xfId="0" applyNumberFormat="1" applyFill="1" applyBorder="1" applyAlignment="1">
      <alignment wrapText="1"/>
    </xf>
    <xf numFmtId="165" fontId="0" fillId="14" borderId="17" xfId="0" applyNumberFormat="1" applyFill="1" applyBorder="1"/>
    <xf numFmtId="165" fontId="0" fillId="14" borderId="18" xfId="0" applyNumberFormat="1" applyFill="1" applyBorder="1"/>
    <xf numFmtId="165" fontId="0" fillId="0" borderId="17" xfId="0" applyNumberFormat="1" applyBorder="1"/>
    <xf numFmtId="165" fontId="0" fillId="0" borderId="18" xfId="0" applyNumberFormat="1" applyBorder="1"/>
    <xf numFmtId="0" fontId="0" fillId="14" borderId="17" xfId="0" applyFill="1" applyBorder="1"/>
    <xf numFmtId="0" fontId="0" fillId="0" borderId="17" xfId="0" applyBorder="1"/>
    <xf numFmtId="49" fontId="0" fillId="0" borderId="0" xfId="0" applyNumberFormat="1" applyAlignment="1">
      <alignment wrapText="1"/>
    </xf>
    <xf numFmtId="49" fontId="0" fillId="0" borderId="0" xfId="0" applyNumberFormat="1"/>
    <xf numFmtId="49" fontId="0" fillId="14" borderId="16" xfId="0" applyNumberFormat="1" applyFill="1" applyBorder="1"/>
    <xf numFmtId="49" fontId="0" fillId="0" borderId="16" xfId="0" applyNumberFormat="1" applyBorder="1"/>
    <xf numFmtId="0" fontId="6" fillId="6"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vertical="center"/>
    </xf>
    <xf numFmtId="0" fontId="4" fillId="11" borderId="0" xfId="0" applyFont="1" applyFill="1" applyAlignment="1">
      <alignment horizontal="center"/>
    </xf>
    <xf numFmtId="0" fontId="0" fillId="12" borderId="0" xfId="0" applyFill="1" applyAlignment="1">
      <alignment horizontal="center" vertical="top" wrapText="1"/>
    </xf>
    <xf numFmtId="0" fontId="0" fillId="8" borderId="0" xfId="0" applyFill="1" applyAlignment="1">
      <alignment horizontal="center"/>
    </xf>
  </cellXfs>
  <cellStyles count="3">
    <cellStyle name="Currency" xfId="1" builtinId="4"/>
    <cellStyle name="Normal" xfId="0" builtinId="0"/>
    <cellStyle name="Percent" xfId="2" builtinId="5"/>
  </cellStyles>
  <dxfs count="119">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30" formatCode="@"/>
    </dxf>
    <dxf>
      <numFmt numFmtId="0" formatCode="General"/>
    </dxf>
    <dxf>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numFmt numFmtId="165" formatCode="_-[$$-409]* #,##0.00_ ;_-[$$-409]* \-#,##0.00\ ;_-[$$-409]* &quot;-&quot;??_ ;_-@_ "/>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font>
        <b val="0"/>
        <i val="0"/>
        <strike val="0"/>
        <condense val="0"/>
        <extend val="0"/>
        <outline val="0"/>
        <shadow val="0"/>
        <u val="none"/>
        <vertAlign val="baseline"/>
        <sz val="12"/>
        <color theme="1"/>
        <name val="Calibri"/>
        <family val="2"/>
        <scheme val="minor"/>
      </font>
      <border diagonalUp="0" diagonalDown="0">
        <left/>
        <right/>
        <top style="thin">
          <color theme="1"/>
        </top>
        <bottom style="thin">
          <color theme="1"/>
        </bottom>
        <vertical/>
        <horizontal/>
      </border>
    </dxf>
    <dxf>
      <border outline="0">
        <left style="thin">
          <color theme="1"/>
        </left>
      </border>
    </dxf>
    <dxf>
      <font>
        <b val="0"/>
        <i val="0"/>
        <strike val="0"/>
        <condense val="0"/>
        <extend val="0"/>
        <outline val="0"/>
        <shadow val="0"/>
        <u val="none"/>
        <vertAlign val="baseline"/>
        <sz val="20"/>
        <color theme="1"/>
        <name val="Calibri"/>
        <family val="2"/>
        <scheme val="minor"/>
      </font>
      <fill>
        <patternFill patternType="none">
          <fgColor indexed="64"/>
          <bgColor indexed="65"/>
        </patternFill>
      </fill>
    </dxf>
    <dxf>
      <font>
        <b val="0"/>
        <i val="0"/>
        <strike val="0"/>
        <condense val="0"/>
        <extend val="0"/>
        <outline val="0"/>
        <shadow val="0"/>
        <u val="none"/>
        <vertAlign val="baseline"/>
        <sz val="20"/>
        <color theme="1"/>
        <name val="Calibri"/>
        <family val="2"/>
        <scheme val="minor"/>
      </font>
      <fill>
        <patternFill patternType="none">
          <fgColor indexed="64"/>
          <bgColor indexed="65"/>
        </patternFill>
      </fill>
    </dxf>
    <dxf>
      <font>
        <b val="0"/>
        <i val="0"/>
        <strike val="0"/>
        <condense val="0"/>
        <extend val="0"/>
        <outline val="0"/>
        <shadow val="0"/>
        <u val="none"/>
        <vertAlign val="baseline"/>
        <sz val="20"/>
        <color theme="1"/>
        <name val="Calibri"/>
        <family val="2"/>
        <scheme val="minor"/>
      </font>
      <fill>
        <patternFill patternType="none">
          <fgColor indexed="64"/>
          <bgColor indexed="65"/>
        </patternFill>
      </fill>
    </dxf>
    <dxf>
      <font>
        <b val="0"/>
        <i val="0"/>
        <strike val="0"/>
        <condense val="0"/>
        <extend val="0"/>
        <outline val="0"/>
        <shadow val="0"/>
        <u val="none"/>
        <vertAlign val="baseline"/>
        <sz val="20"/>
        <color theme="1"/>
        <name val="Calibri"/>
        <family val="2"/>
        <scheme val="minor"/>
      </font>
      <fill>
        <patternFill patternType="none">
          <fgColor indexed="64"/>
          <bgColor indexed="65"/>
        </patternFill>
      </fill>
    </dxf>
    <dxf>
      <font>
        <b val="0"/>
        <i val="0"/>
        <strike val="0"/>
        <condense val="0"/>
        <extend val="0"/>
        <outline val="0"/>
        <shadow val="0"/>
        <u val="none"/>
        <vertAlign val="baseline"/>
        <sz val="20"/>
        <color theme="1"/>
        <name val="Calibri"/>
        <family val="2"/>
        <scheme val="minor"/>
      </font>
      <fill>
        <patternFill patternType="none">
          <fgColor indexed="64"/>
          <bgColor indexed="65"/>
        </patternFill>
      </fill>
    </dxf>
    <dxf>
      <font>
        <b val="0"/>
        <i val="0"/>
        <strike val="0"/>
        <condense val="0"/>
        <extend val="0"/>
        <outline val="0"/>
        <shadow val="0"/>
        <u val="none"/>
        <vertAlign val="baseline"/>
        <sz val="20"/>
        <color theme="1"/>
        <name val="Calibri"/>
        <family val="2"/>
        <scheme val="minor"/>
      </font>
      <fill>
        <patternFill patternType="none">
          <fgColor indexed="64"/>
          <bgColor indexed="65"/>
        </patternFill>
      </fill>
    </dxf>
    <dxf>
      <font>
        <strike val="0"/>
        <outline val="0"/>
        <shadow val="0"/>
        <u val="none"/>
        <vertAlign val="baseline"/>
        <sz val="20"/>
        <color theme="1"/>
        <name val="Calibri"/>
        <family val="2"/>
        <scheme val="minor"/>
      </font>
      <numFmt numFmtId="0" formatCode="General"/>
      <fill>
        <patternFill patternType="none">
          <fgColor indexed="64"/>
          <bgColor auto="1"/>
        </patternFill>
      </fill>
    </dxf>
    <dxf>
      <font>
        <strike val="0"/>
        <outline val="0"/>
        <shadow val="0"/>
        <u val="none"/>
        <vertAlign val="baseline"/>
        <sz val="20"/>
        <color theme="1"/>
        <name val="Calibri"/>
        <family val="2"/>
        <scheme val="minor"/>
      </font>
      <fill>
        <patternFill patternType="none">
          <fgColor indexed="64"/>
          <bgColor auto="1"/>
        </patternFill>
      </fill>
    </dxf>
    <dxf>
      <font>
        <strike val="0"/>
        <outline val="0"/>
        <shadow val="0"/>
        <u val="none"/>
        <vertAlign val="baseline"/>
        <sz val="20"/>
        <color theme="1"/>
        <name val="Calibri"/>
        <family val="2"/>
        <scheme val="minor"/>
      </font>
      <fill>
        <patternFill patternType="none">
          <fgColor indexed="64"/>
          <bgColor auto="1"/>
        </patternFill>
      </fill>
    </dxf>
    <dxf>
      <font>
        <strike val="0"/>
        <outline val="0"/>
        <shadow val="0"/>
        <u val="none"/>
        <vertAlign val="baseline"/>
        <sz val="20"/>
        <color theme="1"/>
        <name val="Calibri"/>
        <family val="2"/>
        <scheme val="minor"/>
      </font>
      <fill>
        <patternFill patternType="none">
          <fgColor indexed="64"/>
          <bgColor auto="1"/>
        </patternFill>
      </fill>
    </dxf>
    <dxf>
      <font>
        <strike val="0"/>
        <outline val="0"/>
        <shadow val="0"/>
        <u val="none"/>
        <vertAlign val="baseline"/>
        <sz val="20"/>
        <color theme="1"/>
        <name val="Calibri"/>
        <family val="2"/>
        <scheme val="minor"/>
      </font>
      <fill>
        <patternFill patternType="none">
          <fgColor indexed="64"/>
          <bgColor auto="1"/>
        </patternFill>
      </fill>
    </dxf>
    <dxf>
      <font>
        <b val="0"/>
        <i val="0"/>
        <strike val="0"/>
        <condense val="0"/>
        <extend val="0"/>
        <outline val="0"/>
        <shadow val="0"/>
        <u val="none"/>
        <vertAlign val="baseline"/>
        <sz val="20"/>
        <color theme="1"/>
        <name val="Calibri"/>
        <family val="2"/>
        <scheme val="minor"/>
      </font>
      <fill>
        <patternFill patternType="none">
          <fgColor indexed="64"/>
          <bgColor auto="1"/>
        </patternFill>
      </fill>
    </dxf>
    <dxf>
      <font>
        <strike val="0"/>
        <outline val="0"/>
        <shadow val="0"/>
        <u val="none"/>
        <vertAlign val="baseline"/>
        <sz val="20"/>
        <color theme="1"/>
        <name val="Calibri"/>
        <family val="2"/>
        <scheme val="minor"/>
      </font>
      <fill>
        <patternFill patternType="none">
          <fgColor indexed="64"/>
          <bgColor auto="1"/>
        </patternFill>
      </fill>
    </dxf>
    <dxf>
      <font>
        <strike val="0"/>
        <outline val="0"/>
        <shadow val="0"/>
        <u val="none"/>
        <vertAlign val="baseline"/>
        <sz val="20"/>
        <color theme="1"/>
        <name val="Calibri"/>
        <family val="2"/>
        <scheme val="minor"/>
      </font>
      <fill>
        <patternFill patternType="none">
          <fgColor indexed="64"/>
          <bgColor auto="1"/>
        </patternFill>
      </fill>
    </dxf>
    <dxf>
      <font>
        <strike val="0"/>
        <outline val="0"/>
        <shadow val="0"/>
        <u val="none"/>
        <vertAlign val="baseline"/>
        <sz val="20"/>
        <color theme="1"/>
        <name val="Calibri"/>
        <family val="2"/>
        <scheme val="minor"/>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[EOA dashboard Draft BD15-18 v2.xlsx]Sheet3!PivotTable42</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Top</a:t>
            </a:r>
            <a:r>
              <a:rPr lang="en-US" sz="1100" baseline="0"/>
              <a:t>/</a:t>
            </a:r>
            <a:r>
              <a:rPr lang="en-US" sz="1100"/>
              <a:t>Bottom</a:t>
            </a:r>
            <a:r>
              <a:rPr lang="en-US" sz="1100" baseline="0"/>
              <a:t> 10 Revenue Buildings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6583244360631"/>
          <c:y val="0.14362914205608268"/>
          <c:w val="0.82431933508311461"/>
          <c:h val="0.73791666666666667"/>
        </c:manualLayout>
      </c:layout>
      <c:barChart>
        <c:barDir val="bar"/>
        <c:grouping val="clustered"/>
        <c:varyColors val="0"/>
        <c:ser>
          <c:idx val="0"/>
          <c:order val="0"/>
          <c:tx>
            <c:strRef>
              <c:f>Sheet3!$B$3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HAL001</c:v>
                </c:pt>
                <c:pt idx="1">
                  <c:v>HAL002</c:v>
                </c:pt>
                <c:pt idx="2">
                  <c:v>HAL003</c:v>
                </c:pt>
                <c:pt idx="3">
                  <c:v>HAL004</c:v>
                </c:pt>
                <c:pt idx="4">
                  <c:v>HAL005</c:v>
                </c:pt>
                <c:pt idx="5">
                  <c:v>HAL006</c:v>
                </c:pt>
                <c:pt idx="6">
                  <c:v>HAL007</c:v>
                </c:pt>
                <c:pt idx="7">
                  <c:v>HAL008</c:v>
                </c:pt>
                <c:pt idx="8">
                  <c:v>HAL009</c:v>
                </c:pt>
                <c:pt idx="9">
                  <c:v>HAL010</c:v>
                </c:pt>
              </c:strCache>
            </c:strRef>
          </c:cat>
          <c:val>
            <c:numRef>
              <c:f>Sheet3!$B$4:$B$14</c:f>
              <c:numCache>
                <c:formatCode>General</c:formatCode>
                <c:ptCount val="10"/>
                <c:pt idx="0">
                  <c:v>2000</c:v>
                </c:pt>
                <c:pt idx="1">
                  <c:v>1990</c:v>
                </c:pt>
                <c:pt idx="2">
                  <c:v>1980</c:v>
                </c:pt>
                <c:pt idx="3">
                  <c:v>1970</c:v>
                </c:pt>
                <c:pt idx="4">
                  <c:v>1960</c:v>
                </c:pt>
                <c:pt idx="5">
                  <c:v>1950</c:v>
                </c:pt>
                <c:pt idx="6">
                  <c:v>1940</c:v>
                </c:pt>
                <c:pt idx="7">
                  <c:v>1930</c:v>
                </c:pt>
                <c:pt idx="8">
                  <c:v>1920</c:v>
                </c:pt>
                <c:pt idx="9">
                  <c:v>1910</c:v>
                </c:pt>
              </c:numCache>
            </c:numRef>
          </c:val>
          <c:extLst>
            <c:ext xmlns:c16="http://schemas.microsoft.com/office/drawing/2014/chart" uri="{C3380CC4-5D6E-409C-BE32-E72D297353CC}">
              <c16:uniqueId val="{00000000-1A37-F74A-A20C-F7DEBFB62426}"/>
            </c:ext>
          </c:extLst>
        </c:ser>
        <c:dLbls>
          <c:showLegendKey val="0"/>
          <c:showVal val="0"/>
          <c:showCatName val="0"/>
          <c:showSerName val="0"/>
          <c:showPercent val="0"/>
          <c:showBubbleSize val="0"/>
        </c:dLbls>
        <c:gapWidth val="18"/>
        <c:axId val="1800133391"/>
        <c:axId val="102975728"/>
      </c:barChart>
      <c:catAx>
        <c:axId val="180013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5728"/>
        <c:crosses val="autoZero"/>
        <c:auto val="1"/>
        <c:lblAlgn val="ctr"/>
        <c:lblOffset val="100"/>
        <c:noMultiLvlLbl val="0"/>
      </c:catAx>
      <c:valAx>
        <c:axId val="102975728"/>
        <c:scaling>
          <c:orientation val="minMax"/>
        </c:scaling>
        <c:delete val="1"/>
        <c:axPos val="b"/>
        <c:numFmt formatCode="General" sourceLinked="1"/>
        <c:majorTickMark val="none"/>
        <c:minorTickMark val="none"/>
        <c:tickLblPos val="nextTo"/>
        <c:crossAx val="180013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[EOA dashboard Draft BD15-18 v2.xlsx]Sheet3!PivotTable43</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0" i="0" baseline="0">
                <a:effectLst/>
              </a:rPr>
              <a:t>Top/Bottom 10 Expense Buildings</a:t>
            </a:r>
            <a:endParaRPr lang="en-CA"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defRPr>
            </a:pPr>
            <a:endParaRPr lang="en-US"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460207906597348E-2"/>
          <c:y val="8.9360767150827858E-2"/>
          <c:w val="0.85879907274932699"/>
          <c:h val="0.80032820608595701"/>
        </c:manualLayout>
      </c:layout>
      <c:barChart>
        <c:barDir val="bar"/>
        <c:grouping val="clustered"/>
        <c:varyColors val="0"/>
        <c:ser>
          <c:idx val="0"/>
          <c:order val="0"/>
          <c:tx>
            <c:strRef>
              <c:f>Sheet3!$B$23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Sheet3!$A$24:$A$39</c:f>
              <c:strCache>
                <c:ptCount val="15"/>
                <c:pt idx="0">
                  <c:v>HAL009</c:v>
                </c:pt>
                <c:pt idx="1">
                  <c:v>HAL010</c:v>
                </c:pt>
                <c:pt idx="2">
                  <c:v>HAL011</c:v>
                </c:pt>
                <c:pt idx="3">
                  <c:v>HAL014</c:v>
                </c:pt>
                <c:pt idx="4">
                  <c:v>HAL012</c:v>
                </c:pt>
                <c:pt idx="5">
                  <c:v>HAL015</c:v>
                </c:pt>
                <c:pt idx="6">
                  <c:v>HAL013</c:v>
                </c:pt>
                <c:pt idx="7">
                  <c:v>HAL004</c:v>
                </c:pt>
                <c:pt idx="8">
                  <c:v>HAL006</c:v>
                </c:pt>
                <c:pt idx="9">
                  <c:v>HAL005</c:v>
                </c:pt>
                <c:pt idx="10">
                  <c:v>HAL008</c:v>
                </c:pt>
                <c:pt idx="11">
                  <c:v>HAL003</c:v>
                </c:pt>
                <c:pt idx="12">
                  <c:v>HAL002</c:v>
                </c:pt>
                <c:pt idx="13">
                  <c:v>HAL007</c:v>
                </c:pt>
                <c:pt idx="14">
                  <c:v>HAL001</c:v>
                </c:pt>
              </c:strCache>
            </c:strRef>
          </c:cat>
          <c:val>
            <c:numRef>
              <c:f>Sheet3!$B$24:$B$39</c:f>
              <c:numCache>
                <c:formatCode>General</c:formatCode>
                <c:ptCount val="15"/>
                <c:pt idx="0">
                  <c:v>800</c:v>
                </c:pt>
                <c:pt idx="1">
                  <c:v>800</c:v>
                </c:pt>
                <c:pt idx="2">
                  <c:v>800</c:v>
                </c:pt>
                <c:pt idx="3">
                  <c:v>800</c:v>
                </c:pt>
                <c:pt idx="4">
                  <c:v>800</c:v>
                </c:pt>
                <c:pt idx="5">
                  <c:v>800</c:v>
                </c:pt>
                <c:pt idx="6">
                  <c:v>800</c:v>
                </c:pt>
                <c:pt idx="7">
                  <c:v>1100</c:v>
                </c:pt>
                <c:pt idx="8">
                  <c:v>1100</c:v>
                </c:pt>
                <c:pt idx="9">
                  <c:v>1100</c:v>
                </c:pt>
                <c:pt idx="10">
                  <c:v>1220</c:v>
                </c:pt>
                <c:pt idx="11">
                  <c:v>1220</c:v>
                </c:pt>
                <c:pt idx="12">
                  <c:v>1220</c:v>
                </c:pt>
                <c:pt idx="13">
                  <c:v>1220</c:v>
                </c:pt>
                <c:pt idx="14">
                  <c:v>1300</c:v>
                </c:pt>
              </c:numCache>
            </c:numRef>
          </c:val>
          <c:extLst>
            <c:ext xmlns:c16="http://schemas.microsoft.com/office/drawing/2014/chart" uri="{C3380CC4-5D6E-409C-BE32-E72D297353CC}">
              <c16:uniqueId val="{00000000-0E98-F94F-A9A8-710CB776AFF9}"/>
            </c:ext>
          </c:extLst>
        </c:ser>
        <c:dLbls>
          <c:showLegendKey val="0"/>
          <c:showVal val="0"/>
          <c:showCatName val="0"/>
          <c:showSerName val="0"/>
          <c:showPercent val="0"/>
          <c:showBubbleSize val="0"/>
        </c:dLbls>
        <c:gapWidth val="18"/>
        <c:axId val="285983951"/>
        <c:axId val="285336479"/>
      </c:barChart>
      <c:catAx>
        <c:axId val="28598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36479"/>
        <c:crosses val="autoZero"/>
        <c:auto val="1"/>
        <c:lblAlgn val="ctr"/>
        <c:lblOffset val="100"/>
        <c:noMultiLvlLbl val="0"/>
      </c:catAx>
      <c:valAx>
        <c:axId val="285336479"/>
        <c:scaling>
          <c:orientation val="minMax"/>
        </c:scaling>
        <c:delete val="1"/>
        <c:axPos val="b"/>
        <c:numFmt formatCode="General" sourceLinked="1"/>
        <c:majorTickMark val="none"/>
        <c:minorTickMark val="none"/>
        <c:tickLblPos val="nextTo"/>
        <c:crossAx val="28598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[EOA dashboard Draft BD15-18 v2.xlsx]Sheet3!PivotTable44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Top/Bottom</a:t>
            </a:r>
            <a:r>
              <a:rPr lang="en-US" baseline="0"/>
              <a:t> 10 Reserve Buildings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5170393599559"/>
          <c:y val="0.18736845629879073"/>
          <c:w val="0.81855643044619419"/>
          <c:h val="0.70021970446751969"/>
        </c:manualLayout>
      </c:layout>
      <c:barChart>
        <c:barDir val="bar"/>
        <c:grouping val="clustered"/>
        <c:varyColors val="0"/>
        <c:ser>
          <c:idx val="0"/>
          <c:order val="0"/>
          <c:tx>
            <c:strRef>
              <c:f>Sheet3!$B$51</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Sheet3!$A$52:$A$62</c:f>
              <c:strCache>
                <c:ptCount val="10"/>
                <c:pt idx="0">
                  <c:v>HAL016</c:v>
                </c:pt>
                <c:pt idx="1">
                  <c:v>HAL017</c:v>
                </c:pt>
                <c:pt idx="2">
                  <c:v>HAL018</c:v>
                </c:pt>
                <c:pt idx="3">
                  <c:v>HAL009</c:v>
                </c:pt>
                <c:pt idx="4">
                  <c:v>HAL010</c:v>
                </c:pt>
                <c:pt idx="5">
                  <c:v>HAL011</c:v>
                </c:pt>
                <c:pt idx="6">
                  <c:v>HAL012</c:v>
                </c:pt>
                <c:pt idx="7">
                  <c:v>HAL013</c:v>
                </c:pt>
                <c:pt idx="8">
                  <c:v>HAL014</c:v>
                </c:pt>
                <c:pt idx="9">
                  <c:v>HAL015</c:v>
                </c:pt>
              </c:strCache>
            </c:strRef>
          </c:cat>
          <c:val>
            <c:numRef>
              <c:f>Sheet3!$B$52:$B$62</c:f>
              <c:numCache>
                <c:formatCode>General</c:formatCode>
                <c:ptCount val="10"/>
                <c:pt idx="0">
                  <c:v>1350</c:v>
                </c:pt>
                <c:pt idx="1">
                  <c:v>1340</c:v>
                </c:pt>
                <c:pt idx="2">
                  <c:v>1330</c:v>
                </c:pt>
                <c:pt idx="3">
                  <c:v>1120</c:v>
                </c:pt>
                <c:pt idx="4">
                  <c:v>1110</c:v>
                </c:pt>
                <c:pt idx="5">
                  <c:v>1100</c:v>
                </c:pt>
                <c:pt idx="6">
                  <c:v>1090</c:v>
                </c:pt>
                <c:pt idx="7">
                  <c:v>1080</c:v>
                </c:pt>
                <c:pt idx="8">
                  <c:v>1070</c:v>
                </c:pt>
                <c:pt idx="9">
                  <c:v>1060</c:v>
                </c:pt>
              </c:numCache>
            </c:numRef>
          </c:val>
          <c:extLst>
            <c:ext xmlns:c16="http://schemas.microsoft.com/office/drawing/2014/chart" uri="{C3380CC4-5D6E-409C-BE32-E72D297353CC}">
              <c16:uniqueId val="{00000000-E21B-ED47-A65B-8FB03D3AD948}"/>
            </c:ext>
          </c:extLst>
        </c:ser>
        <c:dLbls>
          <c:showLegendKey val="0"/>
          <c:showVal val="0"/>
          <c:showCatName val="0"/>
          <c:showSerName val="0"/>
          <c:showPercent val="0"/>
          <c:showBubbleSize val="0"/>
        </c:dLbls>
        <c:gapWidth val="18"/>
        <c:axId val="678060383"/>
        <c:axId val="1285195343"/>
      </c:barChart>
      <c:catAx>
        <c:axId val="67806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95343"/>
        <c:crosses val="autoZero"/>
        <c:auto val="1"/>
        <c:lblAlgn val="ctr"/>
        <c:lblOffset val="100"/>
        <c:noMultiLvlLbl val="0"/>
      </c:catAx>
      <c:valAx>
        <c:axId val="1285195343"/>
        <c:scaling>
          <c:orientation val="minMax"/>
        </c:scaling>
        <c:delete val="1"/>
        <c:axPos val="b"/>
        <c:numFmt formatCode="General" sourceLinked="1"/>
        <c:majorTickMark val="none"/>
        <c:minorTickMark val="none"/>
        <c:tickLblPos val="nextTo"/>
        <c:crossAx val="67806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[EOA dashboard Draft BD15-18 v2.xlsx]Sheet3!PivotTable42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Revenue Buildings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HAL001</c:v>
                </c:pt>
                <c:pt idx="1">
                  <c:v>HAL002</c:v>
                </c:pt>
                <c:pt idx="2">
                  <c:v>HAL003</c:v>
                </c:pt>
                <c:pt idx="3">
                  <c:v>HAL004</c:v>
                </c:pt>
                <c:pt idx="4">
                  <c:v>HAL005</c:v>
                </c:pt>
                <c:pt idx="5">
                  <c:v>HAL006</c:v>
                </c:pt>
                <c:pt idx="6">
                  <c:v>HAL007</c:v>
                </c:pt>
                <c:pt idx="7">
                  <c:v>HAL008</c:v>
                </c:pt>
                <c:pt idx="8">
                  <c:v>HAL009</c:v>
                </c:pt>
                <c:pt idx="9">
                  <c:v>HAL010</c:v>
                </c:pt>
              </c:strCache>
            </c:strRef>
          </c:cat>
          <c:val>
            <c:numRef>
              <c:f>Sheet3!$B$4:$B$14</c:f>
              <c:numCache>
                <c:formatCode>General</c:formatCode>
                <c:ptCount val="10"/>
                <c:pt idx="0">
                  <c:v>2000</c:v>
                </c:pt>
                <c:pt idx="1">
                  <c:v>1990</c:v>
                </c:pt>
                <c:pt idx="2">
                  <c:v>1980</c:v>
                </c:pt>
                <c:pt idx="3">
                  <c:v>1970</c:v>
                </c:pt>
                <c:pt idx="4">
                  <c:v>1960</c:v>
                </c:pt>
                <c:pt idx="5">
                  <c:v>1950</c:v>
                </c:pt>
                <c:pt idx="6">
                  <c:v>1940</c:v>
                </c:pt>
                <c:pt idx="7">
                  <c:v>1930</c:v>
                </c:pt>
                <c:pt idx="8">
                  <c:v>1920</c:v>
                </c:pt>
                <c:pt idx="9">
                  <c:v>1910</c:v>
                </c:pt>
              </c:numCache>
            </c:numRef>
          </c:val>
          <c:extLst>
            <c:ext xmlns:c16="http://schemas.microsoft.com/office/drawing/2014/chart" uri="{C3380CC4-5D6E-409C-BE32-E72D297353CC}">
              <c16:uniqueId val="{00000000-9F1F-9D44-B844-F961FF46B07E}"/>
            </c:ext>
          </c:extLst>
        </c:ser>
        <c:dLbls>
          <c:showLegendKey val="0"/>
          <c:showVal val="0"/>
          <c:showCatName val="0"/>
          <c:showSerName val="0"/>
          <c:showPercent val="0"/>
          <c:showBubbleSize val="0"/>
        </c:dLbls>
        <c:gapWidth val="219"/>
        <c:overlap val="-27"/>
        <c:axId val="1800133391"/>
        <c:axId val="102975728"/>
      </c:barChart>
      <c:catAx>
        <c:axId val="180013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5728"/>
        <c:crosses val="autoZero"/>
        <c:auto val="1"/>
        <c:lblAlgn val="ctr"/>
        <c:lblOffset val="100"/>
        <c:noMultiLvlLbl val="0"/>
      </c:catAx>
      <c:valAx>
        <c:axId val="10297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3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[EOA dashboard Draft BD15-18 v2.xlsx]Sheet3!PivotTable43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Top 5 Expense Buildings</a:t>
            </a:r>
            <a:endParaRPr lang="en-CA">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Sheet3!$B$23</c:f>
              <c:strCache>
                <c:ptCount val="1"/>
                <c:pt idx="0">
                  <c:v>Total</c:v>
                </c:pt>
              </c:strCache>
            </c:strRef>
          </c:tx>
          <c:spPr>
            <a:solidFill>
              <a:schemeClr val="accent1"/>
            </a:solidFill>
            <a:ln>
              <a:noFill/>
            </a:ln>
            <a:effectLst/>
          </c:spPr>
          <c:invertIfNegative val="0"/>
          <c:cat>
            <c:strRef>
              <c:f>Sheet3!$A$24:$A$39</c:f>
              <c:strCache>
                <c:ptCount val="15"/>
                <c:pt idx="0">
                  <c:v>HAL009</c:v>
                </c:pt>
                <c:pt idx="1">
                  <c:v>HAL010</c:v>
                </c:pt>
                <c:pt idx="2">
                  <c:v>HAL011</c:v>
                </c:pt>
                <c:pt idx="3">
                  <c:v>HAL014</c:v>
                </c:pt>
                <c:pt idx="4">
                  <c:v>HAL012</c:v>
                </c:pt>
                <c:pt idx="5">
                  <c:v>HAL015</c:v>
                </c:pt>
                <c:pt idx="6">
                  <c:v>HAL013</c:v>
                </c:pt>
                <c:pt idx="7">
                  <c:v>HAL004</c:v>
                </c:pt>
                <c:pt idx="8">
                  <c:v>HAL006</c:v>
                </c:pt>
                <c:pt idx="9">
                  <c:v>HAL005</c:v>
                </c:pt>
                <c:pt idx="10">
                  <c:v>HAL008</c:v>
                </c:pt>
                <c:pt idx="11">
                  <c:v>HAL003</c:v>
                </c:pt>
                <c:pt idx="12">
                  <c:v>HAL002</c:v>
                </c:pt>
                <c:pt idx="13">
                  <c:v>HAL007</c:v>
                </c:pt>
                <c:pt idx="14">
                  <c:v>HAL001</c:v>
                </c:pt>
              </c:strCache>
            </c:strRef>
          </c:cat>
          <c:val>
            <c:numRef>
              <c:f>Sheet3!$B$24:$B$39</c:f>
              <c:numCache>
                <c:formatCode>General</c:formatCode>
                <c:ptCount val="15"/>
                <c:pt idx="0">
                  <c:v>800</c:v>
                </c:pt>
                <c:pt idx="1">
                  <c:v>800</c:v>
                </c:pt>
                <c:pt idx="2">
                  <c:v>800</c:v>
                </c:pt>
                <c:pt idx="3">
                  <c:v>800</c:v>
                </c:pt>
                <c:pt idx="4">
                  <c:v>800</c:v>
                </c:pt>
                <c:pt idx="5">
                  <c:v>800</c:v>
                </c:pt>
                <c:pt idx="6">
                  <c:v>800</c:v>
                </c:pt>
                <c:pt idx="7">
                  <c:v>1100</c:v>
                </c:pt>
                <c:pt idx="8">
                  <c:v>1100</c:v>
                </c:pt>
                <c:pt idx="9">
                  <c:v>1100</c:v>
                </c:pt>
                <c:pt idx="10">
                  <c:v>1220</c:v>
                </c:pt>
                <c:pt idx="11">
                  <c:v>1220</c:v>
                </c:pt>
                <c:pt idx="12">
                  <c:v>1220</c:v>
                </c:pt>
                <c:pt idx="13">
                  <c:v>1220</c:v>
                </c:pt>
                <c:pt idx="14">
                  <c:v>1300</c:v>
                </c:pt>
              </c:numCache>
            </c:numRef>
          </c:val>
          <c:extLst>
            <c:ext xmlns:c16="http://schemas.microsoft.com/office/drawing/2014/chart" uri="{C3380CC4-5D6E-409C-BE32-E72D297353CC}">
              <c16:uniqueId val="{00000000-4F73-6246-B34A-F3A237FC97AE}"/>
            </c:ext>
          </c:extLst>
        </c:ser>
        <c:dLbls>
          <c:showLegendKey val="0"/>
          <c:showVal val="0"/>
          <c:showCatName val="0"/>
          <c:showSerName val="0"/>
          <c:showPercent val="0"/>
          <c:showBubbleSize val="0"/>
        </c:dLbls>
        <c:gapWidth val="219"/>
        <c:overlap val="-27"/>
        <c:axId val="285983951"/>
        <c:axId val="285336479"/>
      </c:barChart>
      <c:catAx>
        <c:axId val="28598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36479"/>
        <c:crosses val="autoZero"/>
        <c:auto val="1"/>
        <c:lblAlgn val="ctr"/>
        <c:lblOffset val="100"/>
        <c:noMultiLvlLbl val="0"/>
      </c:catAx>
      <c:valAx>
        <c:axId val="28533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8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[EOA dashboard Draft BD15-18 v2.xlsx]Sheet3!PivotTable44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Reserve Buildings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Sheet3!$B$51</c:f>
              <c:strCache>
                <c:ptCount val="1"/>
                <c:pt idx="0">
                  <c:v>Total</c:v>
                </c:pt>
              </c:strCache>
            </c:strRef>
          </c:tx>
          <c:spPr>
            <a:solidFill>
              <a:schemeClr val="accent1"/>
            </a:solidFill>
            <a:ln>
              <a:noFill/>
            </a:ln>
            <a:effectLst/>
          </c:spPr>
          <c:invertIfNegative val="0"/>
          <c:cat>
            <c:strRef>
              <c:f>Sheet3!$A$52:$A$62</c:f>
              <c:strCache>
                <c:ptCount val="10"/>
                <c:pt idx="0">
                  <c:v>HAL016</c:v>
                </c:pt>
                <c:pt idx="1">
                  <c:v>HAL017</c:v>
                </c:pt>
                <c:pt idx="2">
                  <c:v>HAL018</c:v>
                </c:pt>
                <c:pt idx="3">
                  <c:v>HAL009</c:v>
                </c:pt>
                <c:pt idx="4">
                  <c:v>HAL010</c:v>
                </c:pt>
                <c:pt idx="5">
                  <c:v>HAL011</c:v>
                </c:pt>
                <c:pt idx="6">
                  <c:v>HAL012</c:v>
                </c:pt>
                <c:pt idx="7">
                  <c:v>HAL013</c:v>
                </c:pt>
                <c:pt idx="8">
                  <c:v>HAL014</c:v>
                </c:pt>
                <c:pt idx="9">
                  <c:v>HAL015</c:v>
                </c:pt>
              </c:strCache>
            </c:strRef>
          </c:cat>
          <c:val>
            <c:numRef>
              <c:f>Sheet3!$B$52:$B$62</c:f>
              <c:numCache>
                <c:formatCode>General</c:formatCode>
                <c:ptCount val="10"/>
                <c:pt idx="0">
                  <c:v>1350</c:v>
                </c:pt>
                <c:pt idx="1">
                  <c:v>1340</c:v>
                </c:pt>
                <c:pt idx="2">
                  <c:v>1330</c:v>
                </c:pt>
                <c:pt idx="3">
                  <c:v>1120</c:v>
                </c:pt>
                <c:pt idx="4">
                  <c:v>1110</c:v>
                </c:pt>
                <c:pt idx="5">
                  <c:v>1100</c:v>
                </c:pt>
                <c:pt idx="6">
                  <c:v>1090</c:v>
                </c:pt>
                <c:pt idx="7">
                  <c:v>1080</c:v>
                </c:pt>
                <c:pt idx="8">
                  <c:v>1070</c:v>
                </c:pt>
                <c:pt idx="9">
                  <c:v>1060</c:v>
                </c:pt>
              </c:numCache>
            </c:numRef>
          </c:val>
          <c:extLst>
            <c:ext xmlns:c16="http://schemas.microsoft.com/office/drawing/2014/chart" uri="{C3380CC4-5D6E-409C-BE32-E72D297353CC}">
              <c16:uniqueId val="{00000000-959D-1540-9DF1-4A1A9295D4FA}"/>
            </c:ext>
          </c:extLst>
        </c:ser>
        <c:dLbls>
          <c:showLegendKey val="0"/>
          <c:showVal val="0"/>
          <c:showCatName val="0"/>
          <c:showSerName val="0"/>
          <c:showPercent val="0"/>
          <c:showBubbleSize val="0"/>
        </c:dLbls>
        <c:gapWidth val="219"/>
        <c:axId val="678060383"/>
        <c:axId val="1285195343"/>
      </c:barChart>
      <c:catAx>
        <c:axId val="67806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95343"/>
        <c:crosses val="autoZero"/>
        <c:auto val="1"/>
        <c:lblAlgn val="ctr"/>
        <c:lblOffset val="100"/>
        <c:noMultiLvlLbl val="0"/>
      </c:catAx>
      <c:valAx>
        <c:axId val="1285195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6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6091</xdr:colOff>
      <xdr:row>2</xdr:row>
      <xdr:rowOff>44916</xdr:rowOff>
    </xdr:from>
    <xdr:to>
      <xdr:col>19</xdr:col>
      <xdr:colOff>834029</xdr:colOff>
      <xdr:row>11</xdr:row>
      <xdr:rowOff>57727</xdr:rowOff>
    </xdr:to>
    <xdr:graphicFrame macro="">
      <xdr:nvGraphicFramePr>
        <xdr:cNvPr id="3" name="Chart 2">
          <a:extLst>
            <a:ext uri="{FF2B5EF4-FFF2-40B4-BE49-F238E27FC236}">
              <a16:creationId xmlns:a16="http://schemas.microsoft.com/office/drawing/2014/main" id="{A6AA60CA-8E70-8646-9288-DB57CE627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58051</xdr:colOff>
      <xdr:row>11</xdr:row>
      <xdr:rowOff>66318</xdr:rowOff>
    </xdr:from>
    <xdr:to>
      <xdr:col>20</xdr:col>
      <xdr:colOff>0</xdr:colOff>
      <xdr:row>22</xdr:row>
      <xdr:rowOff>19243</xdr:rowOff>
    </xdr:to>
    <xdr:graphicFrame macro="">
      <xdr:nvGraphicFramePr>
        <xdr:cNvPr id="4" name="Chart 3">
          <a:extLst>
            <a:ext uri="{FF2B5EF4-FFF2-40B4-BE49-F238E27FC236}">
              <a16:creationId xmlns:a16="http://schemas.microsoft.com/office/drawing/2014/main" id="{8D5F8459-42E7-344E-B3EC-4B647466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12131</xdr:colOff>
      <xdr:row>22</xdr:row>
      <xdr:rowOff>33263</xdr:rowOff>
    </xdr:from>
    <xdr:to>
      <xdr:col>20</xdr:col>
      <xdr:colOff>37909</xdr:colOff>
      <xdr:row>37</xdr:row>
      <xdr:rowOff>14432</xdr:rowOff>
    </xdr:to>
    <xdr:graphicFrame macro="">
      <xdr:nvGraphicFramePr>
        <xdr:cNvPr id="5" name="Chart 4">
          <a:extLst>
            <a:ext uri="{FF2B5EF4-FFF2-40B4-BE49-F238E27FC236}">
              <a16:creationId xmlns:a16="http://schemas.microsoft.com/office/drawing/2014/main" id="{58B5C78B-6D4E-4C4A-8F9A-071F07D19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40968</xdr:rowOff>
    </xdr:from>
    <xdr:to>
      <xdr:col>11</xdr:col>
      <xdr:colOff>10577</xdr:colOff>
      <xdr:row>38</xdr:row>
      <xdr:rowOff>55363</xdr:rowOff>
    </xdr:to>
    <xdr:pic>
      <xdr:nvPicPr>
        <xdr:cNvPr id="2" name="Picture 1">
          <a:extLst>
            <a:ext uri="{FF2B5EF4-FFF2-40B4-BE49-F238E27FC236}">
              <a16:creationId xmlns:a16="http://schemas.microsoft.com/office/drawing/2014/main" id="{546A9D09-00A8-7D43-B54C-6F3BCD3C45F4}"/>
            </a:ext>
          </a:extLst>
        </xdr:cNvPr>
        <xdr:cNvPicPr>
          <a:picLocks noChangeAspect="1"/>
        </xdr:cNvPicPr>
      </xdr:nvPicPr>
      <xdr:blipFill>
        <a:blip xmlns:r="http://schemas.openxmlformats.org/officeDocument/2006/relationships" r:embed="rId4"/>
        <a:stretch>
          <a:fillRect/>
        </a:stretch>
      </xdr:blipFill>
      <xdr:spPr>
        <a:xfrm>
          <a:off x="0" y="7783871"/>
          <a:ext cx="15718913" cy="26772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14</xdr:row>
      <xdr:rowOff>62715</xdr:rowOff>
    </xdr:from>
    <xdr:to>
      <xdr:col>2</xdr:col>
      <xdr:colOff>15679</xdr:colOff>
      <xdr:row>28</xdr:row>
      <xdr:rowOff>141111</xdr:rowOff>
    </xdr:to>
    <xdr:pic>
      <xdr:nvPicPr>
        <xdr:cNvPr id="3" name="Picture 2">
          <a:extLst>
            <a:ext uri="{FF2B5EF4-FFF2-40B4-BE49-F238E27FC236}">
              <a16:creationId xmlns:a16="http://schemas.microsoft.com/office/drawing/2014/main" id="{BAA17D9A-96A6-E4E9-D748-3A371A1D3790}"/>
            </a:ext>
          </a:extLst>
        </xdr:cNvPr>
        <xdr:cNvPicPr>
          <a:picLocks noChangeAspect="1"/>
        </xdr:cNvPicPr>
      </xdr:nvPicPr>
      <xdr:blipFill rotWithShape="1">
        <a:blip xmlns:r="http://schemas.openxmlformats.org/officeDocument/2006/relationships" r:embed="rId1"/>
        <a:srcRect b="39625"/>
        <a:stretch/>
      </xdr:blipFill>
      <xdr:spPr>
        <a:xfrm>
          <a:off x="1" y="1709011"/>
          <a:ext cx="1677653" cy="1113211"/>
        </a:xfrm>
        <a:prstGeom prst="rect">
          <a:avLst/>
        </a:prstGeom>
      </xdr:spPr>
    </xdr:pic>
    <xdr:clientData/>
  </xdr:twoCellAnchor>
  <xdr:twoCellAnchor editAs="oneCell">
    <xdr:from>
      <xdr:col>0</xdr:col>
      <xdr:colOff>0</xdr:colOff>
      <xdr:row>28</xdr:row>
      <xdr:rowOff>181332</xdr:rowOff>
    </xdr:from>
    <xdr:to>
      <xdr:col>2</xdr:col>
      <xdr:colOff>0</xdr:colOff>
      <xdr:row>42</xdr:row>
      <xdr:rowOff>172469</xdr:rowOff>
    </xdr:to>
    <xdr:pic>
      <xdr:nvPicPr>
        <xdr:cNvPr id="4" name="Picture 3">
          <a:extLst>
            <a:ext uri="{FF2B5EF4-FFF2-40B4-BE49-F238E27FC236}">
              <a16:creationId xmlns:a16="http://schemas.microsoft.com/office/drawing/2014/main" id="{0493A1B7-DA02-BF71-1988-3CF9C78FF26D}"/>
            </a:ext>
          </a:extLst>
        </xdr:cNvPr>
        <xdr:cNvPicPr>
          <a:picLocks noChangeAspect="1"/>
        </xdr:cNvPicPr>
      </xdr:nvPicPr>
      <xdr:blipFill rotWithShape="1">
        <a:blip xmlns:r="http://schemas.openxmlformats.org/officeDocument/2006/relationships" r:embed="rId2"/>
        <a:srcRect b="38451"/>
        <a:stretch/>
      </xdr:blipFill>
      <xdr:spPr>
        <a:xfrm>
          <a:off x="0" y="2862443"/>
          <a:ext cx="1661975" cy="1229779"/>
        </a:xfrm>
        <a:prstGeom prst="rect">
          <a:avLst/>
        </a:prstGeom>
      </xdr:spPr>
    </xdr:pic>
    <xdr:clientData/>
  </xdr:twoCellAnchor>
  <xdr:twoCellAnchor editAs="oneCell">
    <xdr:from>
      <xdr:col>0</xdr:col>
      <xdr:colOff>0</xdr:colOff>
      <xdr:row>43</xdr:row>
      <xdr:rowOff>0</xdr:rowOff>
    </xdr:from>
    <xdr:to>
      <xdr:col>3</xdr:col>
      <xdr:colOff>62716</xdr:colOff>
      <xdr:row>49</xdr:row>
      <xdr:rowOff>188148</xdr:rowOff>
    </xdr:to>
    <xdr:pic>
      <xdr:nvPicPr>
        <xdr:cNvPr id="5" name="Picture 4">
          <a:extLst>
            <a:ext uri="{FF2B5EF4-FFF2-40B4-BE49-F238E27FC236}">
              <a16:creationId xmlns:a16="http://schemas.microsoft.com/office/drawing/2014/main" id="{D4A9E7DD-0895-9F61-D34B-6EA0A8FC2D11}"/>
            </a:ext>
          </a:extLst>
        </xdr:cNvPr>
        <xdr:cNvPicPr>
          <a:picLocks noChangeAspect="1"/>
        </xdr:cNvPicPr>
      </xdr:nvPicPr>
      <xdr:blipFill rotWithShape="1">
        <a:blip xmlns:r="http://schemas.openxmlformats.org/officeDocument/2006/relationships" r:embed="rId3"/>
        <a:srcRect b="64150"/>
        <a:stretch/>
      </xdr:blipFill>
      <xdr:spPr>
        <a:xfrm>
          <a:off x="0" y="4139259"/>
          <a:ext cx="1724691" cy="799630"/>
        </a:xfrm>
        <a:prstGeom prst="rect">
          <a:avLst/>
        </a:prstGeom>
      </xdr:spPr>
    </xdr:pic>
    <xdr:clientData/>
  </xdr:twoCellAnchor>
  <xdr:twoCellAnchor editAs="oneCell">
    <xdr:from>
      <xdr:col>0</xdr:col>
      <xdr:colOff>0</xdr:colOff>
      <xdr:row>49</xdr:row>
      <xdr:rowOff>194310</xdr:rowOff>
    </xdr:from>
    <xdr:to>
      <xdr:col>3</xdr:col>
      <xdr:colOff>31358</xdr:colOff>
      <xdr:row>54</xdr:row>
      <xdr:rowOff>120549</xdr:rowOff>
    </xdr:to>
    <xdr:pic>
      <xdr:nvPicPr>
        <xdr:cNvPr id="6" name="Picture 5">
          <a:extLst>
            <a:ext uri="{FF2B5EF4-FFF2-40B4-BE49-F238E27FC236}">
              <a16:creationId xmlns:a16="http://schemas.microsoft.com/office/drawing/2014/main" id="{8AFD579A-1D5F-4659-4C56-C79B079EDD1D}"/>
            </a:ext>
          </a:extLst>
        </xdr:cNvPr>
        <xdr:cNvPicPr>
          <a:picLocks noChangeAspect="1"/>
        </xdr:cNvPicPr>
      </xdr:nvPicPr>
      <xdr:blipFill rotWithShape="1">
        <a:blip xmlns:r="http://schemas.openxmlformats.org/officeDocument/2006/relationships" r:embed="rId4"/>
        <a:srcRect b="74237"/>
        <a:stretch/>
      </xdr:blipFill>
      <xdr:spPr>
        <a:xfrm>
          <a:off x="0" y="4945051"/>
          <a:ext cx="1693333" cy="741548"/>
        </a:xfrm>
        <a:prstGeom prst="rect">
          <a:avLst/>
        </a:prstGeom>
      </xdr:spPr>
    </xdr:pic>
    <xdr:clientData/>
  </xdr:twoCellAnchor>
  <xdr:twoCellAnchor editAs="oneCell">
    <xdr:from>
      <xdr:col>0</xdr:col>
      <xdr:colOff>9722</xdr:colOff>
      <xdr:row>54</xdr:row>
      <xdr:rowOff>138944</xdr:rowOff>
    </xdr:from>
    <xdr:to>
      <xdr:col>3</xdr:col>
      <xdr:colOff>31359</xdr:colOff>
      <xdr:row>65</xdr:row>
      <xdr:rowOff>174066</xdr:rowOff>
    </xdr:to>
    <mc:AlternateContent xmlns:mc="http://schemas.openxmlformats.org/markup-compatibility/2006" xmlns:a14="http://schemas.microsoft.com/office/drawing/2010/main">
      <mc:Choice Requires="a14">
        <xdr:graphicFrame macro="">
          <xdr:nvGraphicFramePr>
            <xdr:cNvPr id="7" name="Current Year Rating 2">
              <a:extLst>
                <a:ext uri="{FF2B5EF4-FFF2-40B4-BE49-F238E27FC236}">
                  <a16:creationId xmlns:a16="http://schemas.microsoft.com/office/drawing/2014/main" id="{CE9FFD13-EABB-9F4D-A258-5D5FDF2618D5}"/>
                </a:ext>
              </a:extLst>
            </xdr:cNvPr>
            <xdr:cNvGraphicFramePr/>
          </xdr:nvGraphicFramePr>
          <xdr:xfrm>
            <a:off x="0" y="0"/>
            <a:ext cx="0" cy="0"/>
          </xdr:xfrm>
          <a:graphic>
            <a:graphicData uri="http://schemas.microsoft.com/office/drawing/2010/slicer">
              <sle:slicer xmlns:sle="http://schemas.microsoft.com/office/drawing/2010/slicer" name="Current Year Rating 2"/>
            </a:graphicData>
          </a:graphic>
        </xdr:graphicFrame>
      </mc:Choice>
      <mc:Fallback xmlns="">
        <xdr:sp macro="" textlink="">
          <xdr:nvSpPr>
            <xdr:cNvPr id="0" name=""/>
            <xdr:cNvSpPr>
              <a:spLocks noTextEdit="1"/>
            </xdr:cNvSpPr>
          </xdr:nvSpPr>
          <xdr:spPr>
            <a:xfrm>
              <a:off x="9722" y="5704993"/>
              <a:ext cx="1683612" cy="1273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31359</xdr:colOff>
      <xdr:row>66</xdr:row>
      <xdr:rowOff>31357</xdr:rowOff>
    </xdr:from>
    <xdr:to>
      <xdr:col>1</xdr:col>
      <xdr:colOff>815309</xdr:colOff>
      <xdr:row>74</xdr:row>
      <xdr:rowOff>125431</xdr:rowOff>
    </xdr:to>
    <mc:AlternateContent xmlns:mc="http://schemas.openxmlformats.org/markup-compatibility/2006" xmlns:a14="http://schemas.microsoft.com/office/drawing/2010/main">
      <mc:Choice Requires="a14">
        <xdr:graphicFrame macro="">
          <xdr:nvGraphicFramePr>
            <xdr:cNvPr id="8" name="EOA Year Ratings 1">
              <a:extLst>
                <a:ext uri="{FF2B5EF4-FFF2-40B4-BE49-F238E27FC236}">
                  <a16:creationId xmlns:a16="http://schemas.microsoft.com/office/drawing/2014/main" id="{F94B3F13-F7AF-3945-921E-816AA662B477}"/>
                </a:ext>
              </a:extLst>
            </xdr:cNvPr>
            <xdr:cNvGraphicFramePr/>
          </xdr:nvGraphicFramePr>
          <xdr:xfrm>
            <a:off x="0" y="0"/>
            <a:ext cx="0" cy="0"/>
          </xdr:xfrm>
          <a:graphic>
            <a:graphicData uri="http://schemas.microsoft.com/office/drawing/2010/slicer">
              <sle:slicer xmlns:sle="http://schemas.microsoft.com/office/drawing/2010/slicer" name="EOA Year Ratings 1"/>
            </a:graphicData>
          </a:graphic>
        </xdr:graphicFrame>
      </mc:Choice>
      <mc:Fallback xmlns="">
        <xdr:sp macro="" textlink="">
          <xdr:nvSpPr>
            <xdr:cNvPr id="0" name=""/>
            <xdr:cNvSpPr>
              <a:spLocks noTextEdit="1"/>
            </xdr:cNvSpPr>
          </xdr:nvSpPr>
          <xdr:spPr>
            <a:xfrm>
              <a:off x="31359" y="7039876"/>
              <a:ext cx="1614938" cy="1724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901700</xdr:colOff>
      <xdr:row>0</xdr:row>
      <xdr:rowOff>76200</xdr:rowOff>
    </xdr:from>
    <xdr:to>
      <xdr:col>7</xdr:col>
      <xdr:colOff>749300</xdr:colOff>
      <xdr:row>13</xdr:row>
      <xdr:rowOff>177800</xdr:rowOff>
    </xdr:to>
    <xdr:graphicFrame macro="">
      <xdr:nvGraphicFramePr>
        <xdr:cNvPr id="2" name="Chart 1">
          <a:extLst>
            <a:ext uri="{FF2B5EF4-FFF2-40B4-BE49-F238E27FC236}">
              <a16:creationId xmlns:a16="http://schemas.microsoft.com/office/drawing/2014/main" id="{67521941-70EE-B8B4-0CCA-37362B35A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647700</xdr:colOff>
      <xdr:row>18</xdr:row>
      <xdr:rowOff>120650</xdr:rowOff>
    </xdr:from>
    <xdr:to>
      <xdr:col>7</xdr:col>
      <xdr:colOff>495300</xdr:colOff>
      <xdr:row>32</xdr:row>
      <xdr:rowOff>19050</xdr:rowOff>
    </xdr:to>
    <xdr:graphicFrame macro="">
      <xdr:nvGraphicFramePr>
        <xdr:cNvPr id="3" name="Chart 2">
          <a:extLst>
            <a:ext uri="{FF2B5EF4-FFF2-40B4-BE49-F238E27FC236}">
              <a16:creationId xmlns:a16="http://schemas.microsoft.com/office/drawing/2014/main" id="{991D8BF2-143D-A7BA-5956-877080A02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520700</xdr:colOff>
      <xdr:row>34</xdr:row>
      <xdr:rowOff>19050</xdr:rowOff>
    </xdr:from>
    <xdr:to>
      <xdr:col>7</xdr:col>
      <xdr:colOff>368300</xdr:colOff>
      <xdr:row>47</xdr:row>
      <xdr:rowOff>120650</xdr:rowOff>
    </xdr:to>
    <xdr:graphicFrame macro="">
      <xdr:nvGraphicFramePr>
        <xdr:cNvPr id="4" name="Chart 3">
          <a:extLst>
            <a:ext uri="{FF2B5EF4-FFF2-40B4-BE49-F238E27FC236}">
              <a16:creationId xmlns:a16="http://schemas.microsoft.com/office/drawing/2014/main" id="{CF9DFFF1-80B2-F498-3B55-3B14B2C0C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38100</xdr:colOff>
      <xdr:row>10</xdr:row>
      <xdr:rowOff>165100</xdr:rowOff>
    </xdr:from>
    <xdr:to>
      <xdr:col>17</xdr:col>
      <xdr:colOff>215900</xdr:colOff>
      <xdr:row>17</xdr:row>
      <xdr:rowOff>12700</xdr:rowOff>
    </xdr:to>
    <mc:AlternateContent xmlns:mc="http://schemas.openxmlformats.org/markup-compatibility/2006" xmlns:a14="http://schemas.microsoft.com/office/drawing/2010/main">
      <mc:Choice Requires="a14">
        <xdr:graphicFrame macro="">
          <xdr:nvGraphicFramePr>
            <xdr:cNvPr id="3" name="Current Year Rating">
              <a:extLst>
                <a:ext uri="{FF2B5EF4-FFF2-40B4-BE49-F238E27FC236}">
                  <a16:creationId xmlns:a16="http://schemas.microsoft.com/office/drawing/2014/main" id="{6E5DAB11-14EF-9F1E-1A69-35FD318254D8}"/>
                </a:ext>
              </a:extLst>
            </xdr:cNvPr>
            <xdr:cNvGraphicFramePr/>
          </xdr:nvGraphicFramePr>
          <xdr:xfrm>
            <a:off x="0" y="0"/>
            <a:ext cx="0" cy="0"/>
          </xdr:xfrm>
          <a:graphic>
            <a:graphicData uri="http://schemas.microsoft.com/office/drawing/2010/slicer">
              <sle:slicer xmlns:sle="http://schemas.microsoft.com/office/drawing/2010/slicer" name="Current Year Rating"/>
            </a:graphicData>
          </a:graphic>
        </xdr:graphicFrame>
      </mc:Choice>
      <mc:Fallback xmlns="">
        <xdr:sp macro="" textlink="">
          <xdr:nvSpPr>
            <xdr:cNvPr id="0" name=""/>
            <xdr:cNvSpPr>
              <a:spLocks noTextEdit="1"/>
            </xdr:cNvSpPr>
          </xdr:nvSpPr>
          <xdr:spPr>
            <a:xfrm>
              <a:off x="13855700" y="2197100"/>
              <a:ext cx="18288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25400</xdr:colOff>
      <xdr:row>17</xdr:row>
      <xdr:rowOff>12700</xdr:rowOff>
    </xdr:from>
    <xdr:to>
      <xdr:col>17</xdr:col>
      <xdr:colOff>203200</xdr:colOff>
      <xdr:row>23</xdr:row>
      <xdr:rowOff>88900</xdr:rowOff>
    </xdr:to>
    <mc:AlternateContent xmlns:mc="http://schemas.openxmlformats.org/markup-compatibility/2006" xmlns:a14="http://schemas.microsoft.com/office/drawing/2010/main">
      <mc:Choice Requires="a14">
        <xdr:graphicFrame macro="">
          <xdr:nvGraphicFramePr>
            <xdr:cNvPr id="4" name="EOA Year Ratings">
              <a:extLst>
                <a:ext uri="{FF2B5EF4-FFF2-40B4-BE49-F238E27FC236}">
                  <a16:creationId xmlns:a16="http://schemas.microsoft.com/office/drawing/2014/main" id="{67B1CAD4-5E04-5801-CCA7-CEFEA09F00F5}"/>
                </a:ext>
              </a:extLst>
            </xdr:cNvPr>
            <xdr:cNvGraphicFramePr/>
          </xdr:nvGraphicFramePr>
          <xdr:xfrm>
            <a:off x="0" y="0"/>
            <a:ext cx="0" cy="0"/>
          </xdr:xfrm>
          <a:graphic>
            <a:graphicData uri="http://schemas.microsoft.com/office/drawing/2010/slicer">
              <sle:slicer xmlns:sle="http://schemas.microsoft.com/office/drawing/2010/slicer" name="EOA Year Ratings"/>
            </a:graphicData>
          </a:graphic>
        </xdr:graphicFrame>
      </mc:Choice>
      <mc:Fallback xmlns="">
        <xdr:sp macro="" textlink="">
          <xdr:nvSpPr>
            <xdr:cNvPr id="0" name=""/>
            <xdr:cNvSpPr>
              <a:spLocks noTextEdit="1"/>
            </xdr:cNvSpPr>
          </xdr:nvSpPr>
          <xdr:spPr>
            <a:xfrm>
              <a:off x="13843000" y="3467100"/>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09.661621064814" createdVersion="8" refreshedVersion="8" minRefreshableVersion="3" recordCount="19" xr:uid="{66C4D514-90BA-8843-8391-E68C9636C79D}">
  <cacheSource type="worksheet">
    <worksheetSource name="Table3"/>
  </cacheSource>
  <cacheFields count="6">
    <cacheField name="Project Address " numFmtId="44">
      <sharedItems count="19">
        <s v="HAL001"/>
        <s v="HAL002"/>
        <s v="HAL003"/>
        <s v="HAL004"/>
        <s v="HAL005"/>
        <s v="HAL006"/>
        <s v="HAL007"/>
        <s v="HAL008"/>
        <s v="HAL009"/>
        <s v="HAL010"/>
        <s v="HAL011"/>
        <s v="HAL012"/>
        <s v="HAL013"/>
        <s v="HAL014"/>
        <s v="HAL015"/>
        <s v="HAL016"/>
        <s v="HAL017"/>
        <s v="HAL018"/>
        <s v="total"/>
      </sharedItems>
    </cacheField>
    <cacheField name="Revenue" numFmtId="44">
      <sharedItems containsSemiMixedTypes="0" containsString="0" containsNumber="1" containsInteger="1" minValue="1830" maxValue="34470"/>
    </cacheField>
    <cacheField name="Expense" numFmtId="44">
      <sharedItems containsSemiMixedTypes="0" containsString="0" containsNumber="1" containsInteger="1" minValue="500" maxValue="16580"/>
    </cacheField>
    <cacheField name="Reserve" numFmtId="44">
      <sharedItems containsSemiMixedTypes="0" containsString="0" containsNumber="1" containsInteger="1" minValue="700" maxValue="17890"/>
    </cacheField>
    <cacheField name="Current Year Rating" numFmtId="0">
      <sharedItems containsSemiMixedTypes="0" containsString="0" containsNumber="1" containsInteger="1" minValue="1" maxValue="3" count="3">
        <n v="3"/>
        <n v="2"/>
        <n v="1"/>
      </sharedItems>
    </cacheField>
    <cacheField name="EOA Year Ratings"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pivotCacheId="1739753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n v="2000"/>
    <n v="1300"/>
    <n v="700"/>
    <x v="0"/>
    <x v="0"/>
  </r>
  <r>
    <x v="1"/>
    <n v="1990"/>
    <n v="1220"/>
    <n v="770"/>
    <x v="0"/>
    <x v="0"/>
  </r>
  <r>
    <x v="2"/>
    <n v="1980"/>
    <n v="1220"/>
    <n v="760"/>
    <x v="1"/>
    <x v="1"/>
  </r>
  <r>
    <x v="3"/>
    <n v="1970"/>
    <n v="1100"/>
    <n v="870"/>
    <x v="2"/>
    <x v="1"/>
  </r>
  <r>
    <x v="4"/>
    <n v="1960"/>
    <n v="1100"/>
    <n v="860"/>
    <x v="2"/>
    <x v="1"/>
  </r>
  <r>
    <x v="5"/>
    <n v="1950"/>
    <n v="1100"/>
    <n v="850"/>
    <x v="2"/>
    <x v="1"/>
  </r>
  <r>
    <x v="6"/>
    <n v="1940"/>
    <n v="1220"/>
    <n v="720"/>
    <x v="2"/>
    <x v="1"/>
  </r>
  <r>
    <x v="7"/>
    <n v="1930"/>
    <n v="1220"/>
    <n v="710"/>
    <x v="2"/>
    <x v="0"/>
  </r>
  <r>
    <x v="8"/>
    <n v="1920"/>
    <n v="800"/>
    <n v="1120"/>
    <x v="2"/>
    <x v="0"/>
  </r>
  <r>
    <x v="9"/>
    <n v="1910"/>
    <n v="800"/>
    <n v="1110"/>
    <x v="2"/>
    <x v="0"/>
  </r>
  <r>
    <x v="10"/>
    <n v="1900"/>
    <n v="800"/>
    <n v="1100"/>
    <x v="0"/>
    <x v="0"/>
  </r>
  <r>
    <x v="11"/>
    <n v="1890"/>
    <n v="800"/>
    <n v="1090"/>
    <x v="0"/>
    <x v="0"/>
  </r>
  <r>
    <x v="12"/>
    <n v="1880"/>
    <n v="800"/>
    <n v="1080"/>
    <x v="2"/>
    <x v="2"/>
  </r>
  <r>
    <x v="13"/>
    <n v="1870"/>
    <n v="800"/>
    <n v="1070"/>
    <x v="2"/>
    <x v="2"/>
  </r>
  <r>
    <x v="14"/>
    <n v="1860"/>
    <n v="800"/>
    <n v="1060"/>
    <x v="2"/>
    <x v="2"/>
  </r>
  <r>
    <x v="15"/>
    <n v="1850"/>
    <n v="500"/>
    <n v="1350"/>
    <x v="1"/>
    <x v="2"/>
  </r>
  <r>
    <x v="16"/>
    <n v="1840"/>
    <n v="500"/>
    <n v="1340"/>
    <x v="1"/>
    <x v="2"/>
  </r>
  <r>
    <x v="17"/>
    <n v="1830"/>
    <n v="500"/>
    <n v="1330"/>
    <x v="1"/>
    <x v="2"/>
  </r>
  <r>
    <x v="18"/>
    <n v="34470"/>
    <n v="16580"/>
    <n v="1789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21889-FCBD-A74C-80BD-29A2D03AC02C}" name="PivotTable4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B39" firstHeaderRow="1" firstDataRow="1" firstDataCol="1"/>
  <pivotFields count="6">
    <pivotField axis="axisRow" showAll="0" measureFilter="1" sortType="ascending">
      <items count="20">
        <item x="0"/>
        <item x="1"/>
        <item x="2"/>
        <item x="3"/>
        <item x="4"/>
        <item x="5"/>
        <item x="6"/>
        <item x="7"/>
        <item x="8"/>
        <item x="9"/>
        <item x="10"/>
        <item x="11"/>
        <item x="12"/>
        <item x="13"/>
        <item x="14"/>
        <item x="15"/>
        <item x="16"/>
        <item x="17"/>
        <item h="1" x="1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0"/>
  </rowFields>
  <rowItems count="16">
    <i>
      <x v="8"/>
    </i>
    <i>
      <x v="9"/>
    </i>
    <i>
      <x v="10"/>
    </i>
    <i>
      <x v="13"/>
    </i>
    <i>
      <x v="11"/>
    </i>
    <i>
      <x v="14"/>
    </i>
    <i>
      <x v="12"/>
    </i>
    <i>
      <x v="3"/>
    </i>
    <i>
      <x v="5"/>
    </i>
    <i>
      <x v="4"/>
    </i>
    <i>
      <x v="7"/>
    </i>
    <i>
      <x v="2"/>
    </i>
    <i>
      <x v="1"/>
    </i>
    <i>
      <x v="6"/>
    </i>
    <i>
      <x/>
    </i>
    <i t="grand">
      <x/>
    </i>
  </rowItems>
  <colItems count="1">
    <i/>
  </colItems>
  <dataFields count="1">
    <dataField name="Sum of Expense" fld="2"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B2EF1-DE15-7846-ACED-E6609738E613}" name="PivotTable4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6">
    <pivotField axis="axisRow" showAll="0" measureFilter="1">
      <items count="20">
        <item x="0"/>
        <item x="1"/>
        <item x="2"/>
        <item x="3"/>
        <item x="4"/>
        <item x="5"/>
        <item x="6"/>
        <item x="7"/>
        <item x="8"/>
        <item x="9"/>
        <item x="10"/>
        <item x="11"/>
        <item x="12"/>
        <item x="13"/>
        <item x="14"/>
        <item x="15"/>
        <item x="16"/>
        <item x="17"/>
        <item h="1" x="18"/>
        <item t="default"/>
      </items>
    </pivotField>
    <pivotField dataFiel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4229C9-CFA2-0744-B7FF-A5E0D9AB4C40}" name="PivotTable4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1:B62" firstHeaderRow="1" firstDataRow="1" firstDataCol="1"/>
  <pivotFields count="6">
    <pivotField axis="axisRow" showAll="0" measureFilter="1" sortType="descending">
      <items count="20">
        <item x="0"/>
        <item x="1"/>
        <item x="2"/>
        <item x="3"/>
        <item x="4"/>
        <item x="5"/>
        <item x="6"/>
        <item x="7"/>
        <item x="8"/>
        <item x="9"/>
        <item x="10"/>
        <item x="11"/>
        <item x="12"/>
        <item x="13"/>
        <item x="14"/>
        <item x="15"/>
        <item x="16"/>
        <item x="17"/>
        <item h="1" x="1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0"/>
  </rowFields>
  <rowItems count="11">
    <i>
      <x v="15"/>
    </i>
    <i>
      <x v="16"/>
    </i>
    <i>
      <x v="17"/>
    </i>
    <i>
      <x v="8"/>
    </i>
    <i>
      <x v="9"/>
    </i>
    <i>
      <x v="10"/>
    </i>
    <i>
      <x v="11"/>
    </i>
    <i>
      <x v="12"/>
    </i>
    <i>
      <x v="13"/>
    </i>
    <i>
      <x v="14"/>
    </i>
    <i t="grand">
      <x/>
    </i>
  </rowItems>
  <colItems count="1">
    <i/>
  </colItems>
  <dataFields count="1">
    <dataField name="Sum of Reserve" fld="3"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DE6D95-3BCC-CD4E-A4E7-B0B671C50AE5}" name="PivotTable4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4:K34" firstHeaderRow="1" firstDataRow="1" firstDataCol="1"/>
  <pivotFields count="6">
    <pivotField axis="axisRow" showAll="0">
      <items count="20">
        <item x="0"/>
        <item x="1"/>
        <item x="2"/>
        <item x="3"/>
        <item x="4"/>
        <item x="5"/>
        <item x="6"/>
        <item x="7"/>
        <item x="8"/>
        <item x="9"/>
        <item x="10"/>
        <item x="11"/>
        <item x="12"/>
        <item x="13"/>
        <item x="14"/>
        <item x="15"/>
        <item x="16"/>
        <item x="17"/>
        <item x="18"/>
        <item t="default"/>
      </items>
    </pivotField>
    <pivotField numFmtId="44" showAll="0"/>
    <pivotField dataField="1" numFmtId="44" showAll="0"/>
    <pivotField numFmtId="44" showAll="0"/>
    <pivotField showAll="0">
      <items count="4">
        <item x="2"/>
        <item x="1"/>
        <item x="0"/>
        <item t="default"/>
      </items>
    </pivotField>
    <pivotField showAll="0">
      <items count="4">
        <item x="0"/>
        <item x="1"/>
        <item x="2"/>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Year_Rating" xr10:uid="{424FA44B-1627-D645-846D-28F237739D31}" sourceName="Current Year Rating">
  <pivotTables>
    <pivotTable tabId="2" name="PivotTable46"/>
  </pivotTables>
  <data>
    <tabular pivotCacheId="17397530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OA_Year_Ratings" xr10:uid="{AE605469-B675-FD40-A4A0-2960A9A3B663}" sourceName="EOA Year Ratings">
  <pivotTables>
    <pivotTable tabId="2" name="PivotTable46"/>
  </pivotTables>
  <data>
    <tabular pivotCacheId="173975305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Year Rating 2" xr10:uid="{775B5E41-9B5A-3449-9740-DB0D1505FE66}" cache="Slicer_Current_Year_Rating" caption="Current Year Rating" style="SlicerStyleDark1" rowHeight="251883"/>
  <slicer name="EOA Year Ratings 1" xr10:uid="{D296F876-A155-404E-8788-1FD977263639}" cache="Slicer_EOA_Year_Ratings" caption="EOA Year Ratings"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Year Rating" xr10:uid="{7399698A-57D3-0946-AB8D-B46CCD11B35E}" cache="Slicer_Current_Year_Rating" caption="Current Year Rating" style="SlicerStyleDark1" rowHeight="251883"/>
  <slicer name="EOA Year Ratings" xr10:uid="{3672501E-54D3-A449-B415-8E9AA0B42CDA}" cache="Slicer_EOA_Year_Ratings" caption="EOA Year Ratings"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D6CA5B-698C-364E-BDBF-A9F4AFB6A4CD}" name="Table1" displayName="Table1" ref="A6:G25" totalsRowShown="0" headerRowDxfId="118" dataDxfId="117">
  <autoFilter ref="A6:G25" xr:uid="{CBD6CA5B-698C-364E-BDBF-A9F4AFB6A4CD}"/>
  <tableColumns count="7">
    <tableColumn id="1" xr3:uid="{174EAD80-0B34-2640-813A-A5B39BD3F5B3}" name="Project Address " dataDxfId="116"/>
    <tableColumn id="2" xr3:uid="{75FFDCA1-75B8-3B43-B032-D177E90B3973}" name="EOA Year" dataDxfId="115"/>
    <tableColumn id="3" xr3:uid="{DEA1467E-301D-3049-B0B1-573FE7394A4F}" name="EOA rating" dataDxfId="114"/>
    <tableColumn id="4" xr3:uid="{84ED7F2A-F73C-AB4D-AFF5-D6100AD72B2F}" name="Current Rating" dataDxfId="113"/>
    <tableColumn id="5" xr3:uid="{6A71466D-1B06-854E-9E08-CA69B306E945}" name="RGI Units" dataDxfId="112"/>
    <tableColumn id="6" xr3:uid="{4C1D4C23-DF4B-F840-B4B9-974A4CF9624B}" name="Market Units" dataDxfId="111"/>
    <tableColumn id="7" xr3:uid="{93E41905-3D38-D74D-827E-E22EFD7A3A56}" name="Total Units" dataDxfId="110">
      <calculatedColumnFormula>SUM(Table1[[#This Row],[RGI Units]],Table1[[#This Row],[Market Units]])</calculatedColumnFormula>
    </tableColumn>
  </tableColumns>
  <tableStyleInfo name="TableStyleLight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2AE09DC-BDD7-4E18-8D13-4C1C670D6CAC}" name="Table10" displayName="Table10" ref="A1:AR34" totalsRowShown="0" headerRowDxfId="95">
  <autoFilter ref="A1:AR34" xr:uid="{D2AE09DC-BDD7-4E18-8D13-4C1C670D6CAC}"/>
  <tableColumns count="44">
    <tableColumn id="1" xr3:uid="{0617AAC0-BCE9-4C43-9D77-02FAE7040C77}" name="Building ID"/>
    <tableColumn id="2" xr3:uid="{F31D8462-DDDA-48E8-A380-84D05EA2979A}" name="Year"/>
    <tableColumn id="3" xr3:uid="{58BAFB52-ACB1-4AD0-8008-AF6A43B2D5F6}" name="Rent-Geared-to-Income (RGI) Rent"/>
    <tableColumn id="4" xr3:uid="{FC98DACC-B676-4153-AE55-7157CB9A334C}" name="Market Rent"/>
    <tableColumn id="5" xr3:uid="{E27E5E66-E727-47FC-96B7-DF806D8AD5DF}" name="Less: Vacancy loss on market units"/>
    <tableColumn id="6" xr3:uid="{E6136986-834C-4098-9E28-B9E076AC3E65}" name="Investment income (includes interest)"/>
    <tableColumn id="7" xr3:uid="{4E5146D2-767F-4E96-8EA8-029DA0E5D574}" name="Non-Rental Revenue"/>
    <tableColumn id="8" xr3:uid="{BEBE76FF-72B3-4168-9127-B3A35A386717}" name="Subsidy Revenue"/>
    <tableColumn id="9" xr3:uid="{2228F4F6-EF7D-47CF-A90A-11C544ECD046}" name="Additional funding Revenue"/>
    <tableColumn id="10" xr3:uid="{8D30A4AF-54C8-44DC-8777-0DC40C53D82C}" name="Others">
      <calculatedColumnFormula>SUM(E2:G2)</calculatedColumnFormula>
    </tableColumn>
    <tableColumn id="11" xr3:uid="{88935990-59E7-4055-899B-01298A841933}" name="Total Revenue"/>
    <tableColumn id="12" xr3:uid="{D568B007-85E4-45E5-96BF-1BC11CC7F153}" name="Subtotal Maintenance"/>
    <tableColumn id="13" xr3:uid="{74344758-EDE4-4F45-BAD2-D1BF7FFAE733}" name="Subtotal Administration"/>
    <tableColumn id="14" xr3:uid="{0E9623F6-B6BD-4D80-A5FA-320457E55EE0}" name="Total Maintenance and Administration"/>
    <tableColumn id="15" xr3:uid="{AFBAFD72-6390-4F13-B8B7-FE62CCB84D9F}" name="Electricity"/>
    <tableColumn id="16" xr3:uid="{45FB076C-1893-46CF-BD9C-6C8774B317E0}" name="Natural Gas"/>
    <tableColumn id="17" xr3:uid="{3994AD21-6DE5-49C8-AA6F-717B10E91938}" name="Oil"/>
    <tableColumn id="18" xr3:uid="{9B045BDC-7735-4624-BA0E-F7E1045F86B3}" name="Water and Sewage"/>
    <tableColumn id="19" xr3:uid="{0AEC80CD-F2EB-489F-B87E-FCABEDF5923A}" name="Total Utilities"/>
    <tableColumn id="20" xr3:uid="{42C8E5BE-7A16-4BBE-9B17-46119640C862}" name="Insurance"/>
    <tableColumn id="21" xr3:uid="{63C99D1E-6B2B-44BC-ADCF-591BF226EEFB}" name="Bad debts"/>
    <tableColumn id="22" xr3:uid="{47C53FD5-49F1-4842-85FC-5CDD83198B7F}" name="Insurance and Bad debts">
      <calculatedColumnFormula>T2+U2</calculatedColumnFormula>
    </tableColumn>
    <tableColumn id="23" xr3:uid="{B002E5B1-56B4-4949-8DF1-C1070733EB16}" name="Mandatory transfer from operations"/>
    <tableColumn id="24" xr3:uid="{6BB866B3-5E8B-45DF-9795-89344AB7EC03}" name="Subtotal Operating expenses"/>
    <tableColumn id="25" xr3:uid="{FC3358F5-BAEE-4B51-88F4-0CEAAEFFE1B6}" name="Property taxes"/>
    <tableColumn id="26" xr3:uid="{BA97B2F9-3627-48F9-B96E-55CD940F5DF9}" name="Mortgage principal and interest"/>
    <tableColumn id="27" xr3:uid="{CF1C2261-3239-44D6-ABBC-0607F087804B}" name="Secondary debt"/>
    <tableColumn id="28" xr3:uid="{6BE9E225-A48E-46D5-9B43-3E1025ED788D}" name="Additional funding Expense"/>
    <tableColumn id="29" xr3:uid="{B7102CBE-C6B6-4F0C-A431-A0D1EF6F23A2}" name="Total Shelter Expenses"/>
    <tableColumn id="30" xr3:uid="{735636F8-B9D1-408B-81DA-7B320B0735D9}" name="NET INCOME (LOSS) - Shelter"/>
    <tableColumn id="31" xr3:uid="{B24FDB73-20EF-43AF-8064-65F2CD0D0BCD}" name="Consolidated Net Income (3 yr avg compare)"/>
    <tableColumn id="32" xr3:uid="{0B667564-8096-4875-9F26-5FCF76D37754}" name="Non shelter revenue (net)"/>
    <tableColumn id="33" xr3:uid="{C92F2283-45D3-4EF1-ACC9-C28542B2F395}" name="Sector support (net) (co-ops only)"/>
    <tableColumn id="34" xr3:uid="{86B4F0C8-87D7-4704-B136-95E5423F2F24}" name="Non-Shelter Net Income (Loss)"/>
    <tableColumn id="35" xr3:uid="{7A6894B0-B5B9-4261-AA48-5D8C1C1BDF87}" name="NET INCOME (LOSS) - TOTAL"/>
    <tableColumn id="36" xr3:uid="{807E8B97-3B95-4804-AFA7-7F6498431D26}" name="CRF BALANCE, BEGINNING OF YEAR"/>
    <tableColumn id="37" xr3:uid="{F008E5FE-94CC-4A05-8D31-5A606E49CD3E}" name="Mandatory transfer from operations2"/>
    <tableColumn id="38" xr3:uid="{CBA4A83E-70DC-4C19-97D6-82C781FF9A4D}" name="Investment income"/>
    <tableColumn id="39" xr3:uid="{F1A5C375-B4A3-4F91-82CD-64EF8D08C92D}" name="Contribution from 50% surplus"/>
    <tableColumn id="40" xr3:uid="{0222A142-64E9-4607-88DB-0D9E091693C6}" name="Additional funding(CRF)"/>
    <tableColumn id="41" xr3:uid="{03894833-B977-4A77-B73F-9BDC3C9990BF}" name="Total CRF Revenues"/>
    <tableColumn id="42" xr3:uid="{A2AC0BB7-51D0-4448-9D34-E7687A332458}" name="Actuals (Asset Planner + Projected)"/>
    <tableColumn id="43" xr3:uid="{6745A09F-717F-43B6-95C6-8554F87573DA}" name="Total CRF Expenses"/>
    <tableColumn id="44" xr3:uid="{2055DDDD-633E-42D3-BE96-BCE794454B7B}" name="CRF BALANCE, END OF YEAR"/>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44F753F-7239-42A0-9DCC-1455D8F6DAD6}" name="Table612" displayName="Table612" ref="A1:AR133" totalsRowShown="0" headerRowDxfId="94" dataDxfId="93">
  <autoFilter ref="A1:AR133" xr:uid="{244F753F-7239-42A0-9DCC-1455D8F6DAD6}"/>
  <tableColumns count="44">
    <tableColumn id="1" xr3:uid="{A06720AA-8D40-429F-8924-D5B677011D5B}" name="Building ID" dataDxfId="92"/>
    <tableColumn id="2" xr3:uid="{D1A8F0E3-4B47-4BA7-B7EA-5A3D268F965C}" name="Year" dataDxfId="91"/>
    <tableColumn id="3" xr3:uid="{AAEE851E-ED23-426D-AE3F-34F109CBBCF2}" name="Rent-Geared-to-Income (RGI) Rent" dataDxfId="90"/>
    <tableColumn id="4" xr3:uid="{70F9198F-A86D-4B29-BE0E-7F83E3250A8B}" name="Market Rent" dataDxfId="89"/>
    <tableColumn id="5" xr3:uid="{72DC6FBD-101D-4C8C-887E-559FD4F05871}" name="Less: Vacancy loss on market units" dataDxfId="88"/>
    <tableColumn id="6" xr3:uid="{31DE2F13-ABAC-42A8-A7DD-FA5DA1374B5A}" name="Investment income (includes interest)" dataDxfId="87"/>
    <tableColumn id="7" xr3:uid="{43CF995F-E938-4BE9-A5A8-6CE076AD2677}" name="Non-Rental Revenue" dataDxfId="86"/>
    <tableColumn id="8" xr3:uid="{7EDDC043-0A54-4B58-A35E-45C76371BC01}" name="Subsidy Revenue" dataDxfId="85"/>
    <tableColumn id="9" xr3:uid="{68273A09-A745-4513-9CE9-BC350069028D}" name="Additional funding Revenue" dataDxfId="84"/>
    <tableColumn id="10" xr3:uid="{1295A83B-1D06-4B48-B918-AB4E7ABF8856}" name="Others" dataDxfId="83">
      <calculatedColumnFormula>SUM(E2:G2)</calculatedColumnFormula>
    </tableColumn>
    <tableColumn id="11" xr3:uid="{B6763FA8-1AEB-4265-AA04-EE824E28171F}" name="Total Revenue" dataDxfId="82"/>
    <tableColumn id="12" xr3:uid="{7BF51F0E-A482-4220-A4F9-680054553BEC}" name="Subtotal Maintenance" dataDxfId="81"/>
    <tableColumn id="13" xr3:uid="{34D29989-93FA-4B63-ADC6-D0197C193AC3}" name="Subtotal Administration" dataDxfId="80"/>
    <tableColumn id="14" xr3:uid="{EA05D5D2-7B12-4A88-BFAD-5AEC3D2AD6CF}" name="Total Maintenance and Administration" dataDxfId="79"/>
    <tableColumn id="15" xr3:uid="{84B526F3-38B3-425B-A2B4-3D613B7B4E47}" name="Electricity" dataDxfId="78"/>
    <tableColumn id="16" xr3:uid="{5EF1DE91-8403-4399-99E8-1C5EF3B90947}" name="Natural Gas" dataDxfId="77"/>
    <tableColumn id="17" xr3:uid="{A3470114-6CEB-499B-AD78-1EA3507E03D9}" name="Oil" dataDxfId="76"/>
    <tableColumn id="18" xr3:uid="{7D339203-AF56-4E95-B1B6-E7DF67EDAE39}" name="Water and Sewage" dataDxfId="75"/>
    <tableColumn id="19" xr3:uid="{67E944DF-8582-47C2-9132-11F1F3F53F38}" name="Total Utilities" dataDxfId="74"/>
    <tableColumn id="20" xr3:uid="{DED03041-23F0-4F6B-890F-499627B9626E}" name="Insurance" dataDxfId="73"/>
    <tableColumn id="21" xr3:uid="{41F971CC-BF0B-4C3F-A7F7-92BCD1A7821E}" name="Bad debts" dataDxfId="72"/>
    <tableColumn id="22" xr3:uid="{2BA2BF41-C718-424C-BA91-B37CA61610B6}" name="Insurance and Bad Debts" dataDxfId="71">
      <calculatedColumnFormula>T2+U2</calculatedColumnFormula>
    </tableColumn>
    <tableColumn id="23" xr3:uid="{CE4C6509-2737-42BF-A307-CF936A01D03D}" name="Mandatory transfer from operations" dataDxfId="70"/>
    <tableColumn id="24" xr3:uid="{29BD9FEC-EC2C-4478-8347-170E14511C13}" name="Subtotal Operating expenses" dataDxfId="69"/>
    <tableColumn id="25" xr3:uid="{2AD27012-F974-4686-9D55-38049FCD1ECE}" name="Property taxes" dataDxfId="68"/>
    <tableColumn id="26" xr3:uid="{5FFCB0CD-30BD-4D1E-B09C-C3587423BEA5}" name="Mortgage principal and interest" dataDxfId="67"/>
    <tableColumn id="27" xr3:uid="{32F68AFF-C10A-4A45-AB33-4D24E201C90D}" name="Secondary debt" dataDxfId="66"/>
    <tableColumn id="28" xr3:uid="{5618BB67-3F71-45B6-9B6A-C11CA29E4968}" name="Additional funding Expense" dataDxfId="65"/>
    <tableColumn id="29" xr3:uid="{1AFC0F7F-B834-455D-B034-0A44F6359F9C}" name="Total Shelter Expenses" dataDxfId="64"/>
    <tableColumn id="30" xr3:uid="{4D20C797-E02A-49B9-B8E1-AD2B44304E80}" name="NET INCOME (LOSS) - Shelter" dataDxfId="63"/>
    <tableColumn id="31" xr3:uid="{9745C7D5-7996-476F-9B86-8AC71F48CC86}" name="Consolidated Net Income (3 yr avg compare)" dataDxfId="62"/>
    <tableColumn id="32" xr3:uid="{5510796A-3E51-42A9-8B84-72CBDF873CE2}" name="Non shelter revenue (net)" dataDxfId="61"/>
    <tableColumn id="33" xr3:uid="{27287BCC-BFEE-4DE4-8213-025D7C16CBE6}" name="Sector support (net) (co-ops only)" dataDxfId="60"/>
    <tableColumn id="34" xr3:uid="{448F00E7-F4B3-4138-8949-43C7C8B33C24}" name="Non-Shelter Net Income (Loss)" dataDxfId="59"/>
    <tableColumn id="35" xr3:uid="{D910F993-0900-4AB2-8F12-89D56366B58D}" name="NET INCOME (LOSS) - TOTAL" dataDxfId="58"/>
    <tableColumn id="36" xr3:uid="{A0062882-DD61-4273-8999-53A45E25098C}" name="CRF BALANCE, BEGINNING OF YEAR" dataDxfId="57"/>
    <tableColumn id="37" xr3:uid="{64006739-FF30-408A-9B75-30791EEE87AD}" name="Mandatory transfer from operations2" dataDxfId="56"/>
    <tableColumn id="38" xr3:uid="{6293C8AC-1AC2-40A3-AEF9-C9FE0E6856DF}" name="Investment income" dataDxfId="55"/>
    <tableColumn id="39" xr3:uid="{FE16560B-98AE-41E3-9B53-870D7893E9A9}" name="Contribution from 50% surplus" dataDxfId="54"/>
    <tableColumn id="40" xr3:uid="{0AF56BF6-525C-4921-8462-2B3BE96395D7}" name="Additional funding(CRF)" dataDxfId="53"/>
    <tableColumn id="41" xr3:uid="{3E429B16-9DA6-4766-B053-D455AA89F318}" name="Total CRF Revenues" dataDxfId="52"/>
    <tableColumn id="42" xr3:uid="{D85B4461-3C07-4392-B693-CCD0CAEF42F5}" name="Actuals (Asset Planner + Projected)" dataDxfId="51"/>
    <tableColumn id="43" xr3:uid="{8EFD7798-2CD5-4D25-AD2B-18279A78D3EA}" name="Total CRF Expenses" dataDxfId="50"/>
    <tableColumn id="44" xr3:uid="{3A33E685-2485-4261-93AD-4DD8AF5D8A33}" name="CRF BALANCE, END OF YEAR" dataDxfId="49"/>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AA3CE5F-40C9-4EAE-AD4A-C8BA76E284CC}" name="Table12" displayName="Table12" ref="A1:AR133" totalsRowShown="0">
  <autoFilter ref="A1:AR133" xr:uid="{6AA3CE5F-40C9-4EAE-AD4A-C8BA76E284CC}"/>
  <tableColumns count="44">
    <tableColumn id="1" xr3:uid="{DDBEA7AC-310C-42E8-A23F-3CC6903D1DF3}" name="Building ID"/>
    <tableColumn id="2" xr3:uid="{D99F2EE4-BA63-4CBF-8024-950D8FD309C1}" name="Year"/>
    <tableColumn id="3" xr3:uid="{8780C759-AD88-4B5B-AE75-CF01A0B17F7B}" name="Rent-Geared-to-Income (RGI) Rent"/>
    <tableColumn id="4" xr3:uid="{F74AE584-CC6F-4665-8B46-42D94FD52189}" name="Market Rent"/>
    <tableColumn id="5" xr3:uid="{169F7DF2-4D97-4EC8-9783-4E6FCC9DAA12}" name="Less: Vacancy loss on market units"/>
    <tableColumn id="6" xr3:uid="{1CDB9731-8B27-4EA6-A1FF-446C49CC4586}" name="Investment income (includes interest)"/>
    <tableColumn id="7" xr3:uid="{00896829-8289-4E3D-BCC3-4A0F94FE3CF1}" name="Non-Rental Revenue"/>
    <tableColumn id="8" xr3:uid="{6EC82C65-9A2C-4426-B3E9-419E81FE65F3}" name="Subsidy Revenue"/>
    <tableColumn id="9" xr3:uid="{987ED2DB-5FEB-4F9A-A6BB-A2CBEC86674F}" name="Additional funding Revenue"/>
    <tableColumn id="10" xr3:uid="{A9F17898-5FBB-46E8-822F-96F0591849AF}" name="Others"/>
    <tableColumn id="11" xr3:uid="{59B6186A-FF52-4B03-AE15-C241E4C50580}" name="Total Revenue"/>
    <tableColumn id="12" xr3:uid="{4AA75557-9C1F-4FD9-9081-8C7DEA76A444}" name="Subtotal Maintenance"/>
    <tableColumn id="13" xr3:uid="{D71C9295-D897-4413-9FB4-9CA72D562F4F}" name="Subtotal Administration"/>
    <tableColumn id="14" xr3:uid="{9DA94E01-9F45-46F0-981E-84EDBBBA4068}" name="Total Maintenance and Administration"/>
    <tableColumn id="15" xr3:uid="{A67DE302-9A73-4A4D-B167-1144C34F1F21}" name="Electricity"/>
    <tableColumn id="16" xr3:uid="{C835C10F-3F3B-4250-923C-6B9459DAA81D}" name="Natural Gas"/>
    <tableColumn id="17" xr3:uid="{D0240E23-765D-4502-81BE-A31063165483}" name="Oil"/>
    <tableColumn id="18" xr3:uid="{34455892-C875-4DFF-B598-4F09F9402265}" name="Water and Sewage"/>
    <tableColumn id="19" xr3:uid="{1FAF5A50-A69F-45F9-A15F-EA9DACEC5CEA}" name="Total Utilities"/>
    <tableColumn id="20" xr3:uid="{B06CAF37-225F-420B-AC00-8C20CE4219F0}" name="Insurance"/>
    <tableColumn id="21" xr3:uid="{78CE4149-CF24-4C09-A0DC-7FE68B02C4B5}" name="Bad debts"/>
    <tableColumn id="22" xr3:uid="{F942FD78-1C60-4AEC-838C-AEA74D7D0BF9}" name="Insurance and Bad Debts"/>
    <tableColumn id="23" xr3:uid="{F865F6E9-EDA9-4A44-9B6A-A7E8CAD54DB6}" name="Mandatory transfer from operations"/>
    <tableColumn id="24" xr3:uid="{15681DDE-729B-4DA0-8049-D7E36612C51C}" name="Subtotal Operating expenses"/>
    <tableColumn id="25" xr3:uid="{9B37F010-D5BA-42AD-81ED-C20D42C0076B}" name="Property taxes"/>
    <tableColumn id="26" xr3:uid="{0B8BB1D3-4EA8-4D61-83A5-832CBE27F820}" name="Mortgage principal and interest"/>
    <tableColumn id="27" xr3:uid="{99761F7A-2789-4CBA-9F8A-9F412C4F3CF3}" name="Secondary debt"/>
    <tableColumn id="28" xr3:uid="{D04590C6-AADE-4ECF-8EBB-0F55E44531FA}" name="Additional funding Expense"/>
    <tableColumn id="29" xr3:uid="{1ABC459B-D197-48FB-A88D-2E16A345A244}" name="Total Shelter Expenses"/>
    <tableColumn id="30" xr3:uid="{BF4F69F0-0C55-4E00-821C-DF25B7282828}" name="NET INCOME (LOSS) - Shelter"/>
    <tableColumn id="31" xr3:uid="{FAC122B1-90D4-487F-BFDA-7FB88B90D8CD}" name="Consolidated Net Income (3 yr avg compare)"/>
    <tableColumn id="32" xr3:uid="{66C67528-3CEE-4C42-BC1A-F68D00194C2B}" name="Non shelter revenue (net)"/>
    <tableColumn id="33" xr3:uid="{FAC0AF9A-AC85-44E5-B857-055B0CDC1700}" name="Sector support (net) (co-ops only)"/>
    <tableColumn id="34" xr3:uid="{16FFECA6-0D18-48F1-A521-9AD7470BE530}" name="Non-Shelter Net Income (Loss)"/>
    <tableColumn id="35" xr3:uid="{B265976F-D58D-4C56-B171-DDE99CFF9595}" name="NET INCOME (LOSS) - TOTAL"/>
    <tableColumn id="36" xr3:uid="{45755D58-8A7A-4117-8968-46A956A6D085}" name="CRF BALANCE, BEGINNING OF YEAR"/>
    <tableColumn id="37" xr3:uid="{6232F117-FE75-4E09-B6A7-9872BA083EE6}" name="Mandatory transfer from operations2"/>
    <tableColumn id="38" xr3:uid="{BA26171B-C6F9-4B95-93A8-DE9B33ED9B7F}" name="Investment income"/>
    <tableColumn id="39" xr3:uid="{02E4C9ED-F20D-4C02-8BFD-EFBE4A53A87D}" name="Contribution from 50% surplus"/>
    <tableColumn id="40" xr3:uid="{D621448B-3506-40C9-B992-9ABE74D2A515}" name="Additional funding(CRF)"/>
    <tableColumn id="41" xr3:uid="{92791C6C-DED1-4B80-AB71-7BBA5901718F}" name="Total CRF Revenues"/>
    <tableColumn id="42" xr3:uid="{F1B4DCC7-8E95-49EA-A92B-6A55872351D7}" name="Actuals (Asset Planner + Projected)"/>
    <tableColumn id="43" xr3:uid="{30F30176-C294-48E4-B6DF-E6E66F58C878}" name="Total CRF Expenses"/>
    <tableColumn id="44" xr3:uid="{5EE72458-72F7-4343-9001-B87B4B2A07F3}" name="CRF BALANCE, END OF YEAR"/>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80A0A6A-C73C-4227-A62C-22DE16D46AA5}" name="Table13" displayName="Table13" ref="A1:AW594" totalsRowShown="0" headerRowDxfId="48">
  <autoFilter ref="A1:AW594" xr:uid="{880A0A6A-C73C-4227-A62C-22DE16D46AA5}"/>
  <tableColumns count="49">
    <tableColumn id="1" xr3:uid="{530A22A1-1790-46D3-A5BB-D872419FF752}" name="Building ID" dataDxfId="47"/>
    <tableColumn id="2" xr3:uid="{9D45FAE2-61F8-4252-9C4F-F93D1E6C5021}" name="Year" dataDxfId="46"/>
    <tableColumn id="45" xr3:uid="{A7B61418-5786-F24E-81FA-8CC4B9BAEEF7}" name="EOA Year" dataDxfId="45"/>
    <tableColumn id="49" xr3:uid="{77190B0F-275C-3448-BB71-D210D9DCA574}" name="Current Year"/>
    <tableColumn id="46" xr3:uid="{5A276E23-4892-E341-B246-49885C90BF9E}" name="RGI Unit" dataDxfId="44"/>
    <tableColumn id="47" xr3:uid="{47D2DC9C-259F-9C4B-92DE-726523BE28C9}" name="Market Unit" dataDxfId="43"/>
    <tableColumn id="48" xr3:uid="{39403470-5BB6-5F45-AA46-0BEF2ABDD133}" name="Surplus Sharing Policy Flag" dataDxfId="42"/>
    <tableColumn id="3" xr3:uid="{0E50E810-39A7-4B4D-AB77-F799AC774537}" name="Rent-Geared-to-Income (RGI) Rent" dataDxfId="41"/>
    <tableColumn id="4" xr3:uid="{658DE281-C8EC-407A-B068-307EC257F31B}" name="Market Rent" dataDxfId="40"/>
    <tableColumn id="5" xr3:uid="{5FF9E91D-0923-4CDA-92FB-B4943565354C}" name="Less: Vacancy loss on market units" dataDxfId="39"/>
    <tableColumn id="6" xr3:uid="{0404D8DA-0167-4E38-A9FA-1D2315940975}" name="Investment income (includes interest)" dataDxfId="38"/>
    <tableColumn id="7" xr3:uid="{C72C4759-EB65-4608-8732-8C45AFD2F165}" name="Non-Rental Revenue" dataDxfId="37"/>
    <tableColumn id="8" xr3:uid="{9DD28D50-A247-4665-AEAA-7872695BF559}" name="Subsidy Revenue" dataDxfId="36"/>
    <tableColumn id="9" xr3:uid="{C4C1ECF3-CE18-4CA4-99EA-40BD8F2B3EDD}" name="Additional funding Revenue" dataDxfId="35"/>
    <tableColumn id="10" xr3:uid="{2B2237CD-4426-4D16-B6E1-F014C225FF92}" name="others" dataDxfId="34"/>
    <tableColumn id="11" xr3:uid="{CDCEE5C5-BAD6-4606-AA25-AC5E4211B9EA}" name="Total Revenue" dataDxfId="33"/>
    <tableColumn id="12" xr3:uid="{F23EA6C2-BD31-427B-981E-700130F72852}" name="Subtotal Maintenance" dataDxfId="32"/>
    <tableColumn id="13" xr3:uid="{05F91A11-30B5-43B8-AEF9-C2A499C0B7B7}" name="Subtotal Administration" dataDxfId="31"/>
    <tableColumn id="14" xr3:uid="{CF04FBD5-6DBF-428E-B953-8146ACD0B701}" name="Total Maintenance and Administration" dataDxfId="30"/>
    <tableColumn id="15" xr3:uid="{A2B99303-D8A6-4A54-B84F-44B19850C450}" name="Electricity" dataDxfId="29"/>
    <tableColumn id="16" xr3:uid="{AEBB499B-3CEE-437B-B150-E49791B725C4}" name="Natural Gas" dataDxfId="28"/>
    <tableColumn id="17" xr3:uid="{2F90D8EF-B747-4EA2-A873-9C81B689376F}" name="Oil" dataDxfId="27"/>
    <tableColumn id="18" xr3:uid="{57654989-E588-4750-A067-4E7F58E8B8B2}" name="Water and Sewage" dataDxfId="26"/>
    <tableColumn id="19" xr3:uid="{B1721F74-9503-478D-A0DC-351F3273FDB3}" name="Total Utilities" dataDxfId="25"/>
    <tableColumn id="20" xr3:uid="{81135ACA-8C71-4741-A2AF-816DF58E77A4}" name="Insurance" dataDxfId="24"/>
    <tableColumn id="21" xr3:uid="{A9036209-3BAD-45D7-B0AD-DACD425836FE}" name="Bad debts" dataDxfId="23"/>
    <tableColumn id="22" xr3:uid="{4046689D-4D7C-4686-9192-C513EA79E300}" name=" Insurance and Bad debts" dataDxfId="22"/>
    <tableColumn id="23" xr3:uid="{28F18BEB-E13F-4BA6-8314-85EA1E13374D}" name="Mandatory transfer from operations" dataDxfId="21"/>
    <tableColumn id="24" xr3:uid="{FB785027-22F8-44D9-9E84-C2FFAE26538F}" name="Subtotal Operating expenses" dataDxfId="20"/>
    <tableColumn id="25" xr3:uid="{A48E4B0E-ED3F-4E12-A995-BD8FA0D6B0EC}" name="Property taxes" dataDxfId="19"/>
    <tableColumn id="26" xr3:uid="{6FEAE577-B023-4EBC-B69C-F4F87F6CDBC7}" name="Mortgage principal and interest" dataDxfId="18"/>
    <tableColumn id="27" xr3:uid="{2E4E34E5-D090-4AC9-A77B-6896E82D543B}" name="Secondary debt" dataDxfId="17"/>
    <tableColumn id="28" xr3:uid="{43CCD98C-D737-40FD-8315-CBA68F436D22}" name="Additional funding Expense" dataDxfId="16"/>
    <tableColumn id="29" xr3:uid="{99404F88-1C8D-496E-9278-92F0843A8C48}" name="Total Shelter Expenses" dataDxfId="15"/>
    <tableColumn id="30" xr3:uid="{63F89C61-41CF-4607-BB66-F061FD76755E}" name="NET INCOME (LOSS) - Shelter" dataDxfId="14"/>
    <tableColumn id="31" xr3:uid="{90072823-24A2-4640-A573-A5E1B4F062AA}" name="Consolidated Net Income (3 yr avg compare)" dataDxfId="13"/>
    <tableColumn id="32" xr3:uid="{12FB048E-48D6-4B00-8F5C-36BC3DC4F6CF}" name="Non shelter revenue (net)" dataDxfId="12"/>
    <tableColumn id="33" xr3:uid="{02390E38-94B9-4222-A7B9-5173E4908916}" name="Sector support (net) (co-ops only)" dataDxfId="11"/>
    <tableColumn id="34" xr3:uid="{9F657DAD-3DAE-453E-8F9F-FC495D19ACAF}" name="Non-Shelter Net Income (Loss)" dataDxfId="10"/>
    <tableColumn id="35" xr3:uid="{472CD3A6-634C-4F35-928D-76EE0C977767}" name="NET INCOME (LOSS) - TOTAL" dataDxfId="9"/>
    <tableColumn id="36" xr3:uid="{66D1C446-3106-4239-BF8E-60ADD1A7A034}" name="CRF BALANCE, BEGINNING OF YEAR" dataDxfId="8"/>
    <tableColumn id="37" xr3:uid="{1EBD8613-4C32-4E53-B004-E96BFB7223A8}" name="Mandatory transfer from operations3" dataDxfId="7"/>
    <tableColumn id="38" xr3:uid="{79DD61DA-722D-4E1D-874A-7E783C31AB51}" name="Investment income" dataDxfId="6"/>
    <tableColumn id="39" xr3:uid="{0DE2BA5A-6E88-40C5-BC93-E001CCF02C38}" name="Contribution from 50% surplus" dataDxfId="5"/>
    <tableColumn id="40" xr3:uid="{F118A3C9-90C7-4141-A786-0A01CBB4E986}" name="Additional funding(CRF)" dataDxfId="4"/>
    <tableColumn id="41" xr3:uid="{38520830-5856-4FA5-901C-33F569A39661}" name="Total CRF Revenues" dataDxfId="3"/>
    <tableColumn id="42" xr3:uid="{DEF4EEF3-4C04-4E63-BBDE-F1A39FEDDA75}" name="Actuals (Asset Planner + Projected)" dataDxfId="2"/>
    <tableColumn id="43" xr3:uid="{24406D91-0802-40B4-8E55-2C10E0CC2ACB}" name="Total CRF Expenses" dataDxfId="1"/>
    <tableColumn id="44" xr3:uid="{E53EDAC3-5BD0-4ADC-9B91-AC7F23EC3965}" name="CRF BALANCE, END OF YEAR"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38C8DF-7E23-F041-8851-47EC7EC6BABA}" name="Table4" displayName="Table4" ref="H6:K25" totalsRowShown="0" headerRowDxfId="109" dataDxfId="108">
  <autoFilter ref="H6:K25" xr:uid="{1338C8DF-7E23-F041-8851-47EC7EC6BABA}"/>
  <tableColumns count="4">
    <tableColumn id="1" xr3:uid="{0975B0FA-462C-F448-B894-269BF81609A1}" name="Revenue(EOA)" dataDxfId="107"/>
    <tableColumn id="2" xr3:uid="{B5C3C509-924E-024B-8F53-49D446D5BB2C}" name="Expense" dataDxfId="106"/>
    <tableColumn id="3" xr3:uid="{54EDB008-1C5C-A148-8A8B-2B14EA31EA1C}" name="Reserve" dataDxfId="105"/>
    <tableColumn id="4" xr3:uid="{42B75C1A-EA30-EF41-963E-4A5F73FE3C98}" name="Net Income" dataDxfId="104"/>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C2DD34-881D-4045-8C59-3E6D51F7528A}" name="Table7" displayName="Table7" ref="D3:O62" totalsRowShown="0">
  <autoFilter ref="D3:O62" xr:uid="{68C2DD34-881D-4045-8C59-3E6D51F7528A}"/>
  <tableColumns count="12">
    <tableColumn id="1" xr3:uid="{54EF105E-8E0C-4A45-91E7-920AEE151828}" name="Column1"/>
    <tableColumn id="2" xr3:uid="{C17151FD-6E47-F54D-8427-BC0FA14CA426}" name="2018"/>
    <tableColumn id="3" xr3:uid="{00057332-2EDA-ED4D-AF02-F35E178C6E6C}" name="2019"/>
    <tableColumn id="4" xr3:uid="{3C1196C9-0F32-874E-BD6A-93E3B7CD89A7}" name="2020"/>
    <tableColumn id="5" xr3:uid="{0CBD6A5F-BDF2-E045-A7FD-A87F29C295D1}" name="2021"/>
    <tableColumn id="6" xr3:uid="{80BEFE96-4165-F641-BC26-25305FA7C3F3}" name="2022"/>
    <tableColumn id="7" xr3:uid="{DAAE4D2B-5F70-074F-8C4E-85B1C8C40382}" name="2023"/>
    <tableColumn id="8" xr3:uid="{8F97EAD6-5E83-A547-8942-1581934A6CF5}" name="2024"/>
    <tableColumn id="9" xr3:uid="{368EC5D7-F9AE-A043-B7E6-5D7FF6B752A7}" name="2025"/>
    <tableColumn id="10" xr3:uid="{2CC31840-2E96-134F-978D-48BD723883F2}" name="2026"/>
    <tableColumn id="11" xr3:uid="{582C46B0-1678-9548-BCED-FBF52ECC96E8}" name="2027"/>
    <tableColumn id="12" xr3:uid="{51B7728B-43CE-A64A-9C56-D99705F52F25}" name="2028"/>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89CA0C-E338-4143-BC97-4B5B3B2FE952}" name="Table3" displayName="Table3" ref="A1:F20" totalsRowShown="0" tableBorderDxfId="103" headerRowCellStyle="Currency" dataCellStyle="Currency">
  <autoFilter ref="A1:F20" xr:uid="{9D89CA0C-E338-4143-BC97-4B5B3B2FE952}"/>
  <tableColumns count="6">
    <tableColumn id="1" xr3:uid="{ED118452-7DA8-1A45-B307-53CE28626271}" name="Project Address " dataDxfId="102" dataCellStyle="Currency"/>
    <tableColumn id="2" xr3:uid="{A823B5A2-E011-5E43-BA9A-92875CF4E87A}" name="Revenue" dataCellStyle="Currency"/>
    <tableColumn id="3" xr3:uid="{AE4530A4-EF02-D94E-A2DA-FB147EECC116}" name="Expense" dataCellStyle="Currency"/>
    <tableColumn id="4" xr3:uid="{524A83BA-9032-3647-AE97-8671B59A41E9}" name="Reserve" dataCellStyle="Currency">
      <calculatedColumnFormula>B2-C2</calculatedColumnFormula>
    </tableColumn>
    <tableColumn id="5" xr3:uid="{744C0B54-65D9-0C4D-B659-AC25D419FA04}" name="Current Year Rating" dataDxfId="101" dataCellStyle="Currency"/>
    <tableColumn id="6" xr3:uid="{B5ABE9F7-6F61-514A-9E9C-979FB7B79BEC}" name="EOA Year Ratings" dataDxfId="100" dataCellStyle="Currency"/>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77F8B4-7930-094D-8BEA-BA8775E1A4E7}" name="Table2" displayName="Table2" ref="A1:AT34" totalsRowShown="0">
  <autoFilter ref="A1:AT34" xr:uid="{D977F8B4-7930-094D-8BEA-BA8775E1A4E7}"/>
  <tableColumns count="46">
    <tableColumn id="1" xr3:uid="{04DECAFF-0A41-D340-BA59-2885BAF33FC3}" name="Building ID"/>
    <tableColumn id="2" xr3:uid="{B1AE8939-1F31-384D-AAEF-351F9EE17E84}" name="Year"/>
    <tableColumn id="3" xr3:uid="{D141094B-638E-EA44-B549-0824B1232000}" name="Rent-Geared-to-Income (RGI) Rent" dataCellStyle="Currency"/>
    <tableColumn id="4" xr3:uid="{C685C27D-87B9-E74B-8A5F-97A8BD7148F8}" name="Market Rent" dataCellStyle="Currency"/>
    <tableColumn id="5" xr3:uid="{65FE8A7D-A1C4-E548-B85F-AC415A31B8C5}" name="Less: Vacancy loss on market units" dataCellStyle="Currency"/>
    <tableColumn id="6" xr3:uid="{F6951D4F-34CB-8842-952A-0F0217A463AC}" name="Investment income (includes interest)" dataCellStyle="Currency"/>
    <tableColumn id="7" xr3:uid="{3C88AEB3-BAD8-DF4A-8B96-8CF135233234}" name="Non-Rental Revenue" dataCellStyle="Currency"/>
    <tableColumn id="8" xr3:uid="{3061D480-49DD-A347-87C7-DCB20C3F0957}" name="Subsidy Revenue" dataCellStyle="Currency"/>
    <tableColumn id="9" xr3:uid="{3AF99702-17C8-5749-997E-AE92CB15A571}" name="Additional funding Revenue" dataCellStyle="Currency"/>
    <tableColumn id="10" xr3:uid="{488D504B-E26A-0C48-A7BF-3DFAC09F999D}" name="others" dataCellStyle="Currency">
      <calculatedColumnFormula>E2+F2+G2</calculatedColumnFormula>
    </tableColumn>
    <tableColumn id="11" xr3:uid="{1D4D203E-937A-214B-B47D-2C71F3A121FB}" name="Total Revenue" dataCellStyle="Currency"/>
    <tableColumn id="12" xr3:uid="{FDD1CE21-BE60-1347-828A-C7AAB45A58C5}" name="Column1" dataCellStyle="Currency"/>
    <tableColumn id="13" xr3:uid="{27FA1D14-A9BC-314F-A92F-1436E373E462}" name="Subtotal Maintenance" dataCellStyle="Currency"/>
    <tableColumn id="14" xr3:uid="{698268CE-E538-7A48-A546-9AB9E8475335}" name="Subtotal Administration" dataCellStyle="Currency"/>
    <tableColumn id="15" xr3:uid="{3703594D-34C0-9E47-B716-144C844D9DAB}" name="Total Maintenance and Administration" dataCellStyle="Currency"/>
    <tableColumn id="16" xr3:uid="{94EBD325-E605-FE49-B521-757223001EEC}" name="Electricity" dataCellStyle="Currency"/>
    <tableColumn id="17" xr3:uid="{7A2C46AB-0DCA-464C-BB6B-C7873C25A453}" name="Natural Gas" dataCellStyle="Currency"/>
    <tableColumn id="18" xr3:uid="{1121C29B-1EE0-D043-BBB4-83373F9C7FA2}" name="Oil" dataCellStyle="Currency"/>
    <tableColumn id="19" xr3:uid="{072839FB-D987-6542-800F-C3932006742E}" name="Water and Sewage" dataCellStyle="Currency"/>
    <tableColumn id="20" xr3:uid="{DD958D67-DE53-724F-8571-6D79A6DC9EB9}" name="Total Utilities" dataCellStyle="Currency"/>
    <tableColumn id="21" xr3:uid="{48026AE3-4E72-9D48-B380-8593AAA34ED6}" name="Insurance" dataCellStyle="Currency"/>
    <tableColumn id="22" xr3:uid="{8D8AC575-1792-6545-A117-7D9B4BDC3903}" name="Bad debts" dataCellStyle="Currency"/>
    <tableColumn id="23" xr3:uid="{FCF3EE0D-E4E5-944C-AB4D-644DA23FA200}" name=" Insurance and Bad debts" dataCellStyle="Currency">
      <calculatedColumnFormula>U2+V2</calculatedColumnFormula>
    </tableColumn>
    <tableColumn id="24" xr3:uid="{16723F26-62DF-1E4D-A87D-C48794B8BBBE}" name="Mandatory transfer from operations" dataCellStyle="Currency"/>
    <tableColumn id="25" xr3:uid="{688B3456-3534-BD4E-90B9-B25EC4ACE8C2}" name="Subtotal Operating expenses" dataCellStyle="Currency"/>
    <tableColumn id="26" xr3:uid="{4260E305-C83F-F24F-B3AE-04570F97F1BB}" name="Property taxes" dataCellStyle="Currency"/>
    <tableColumn id="27" xr3:uid="{7705BE56-09CB-6B40-9AC5-CED505C6BE4D}" name="Mortgage principal and interest" dataCellStyle="Currency"/>
    <tableColumn id="28" xr3:uid="{F4AE322E-AE29-E548-BDF5-B6BFD75DAC70}" name="Secondary debt" dataCellStyle="Currency"/>
    <tableColumn id="29" xr3:uid="{D60BEBEF-90EF-A64C-8661-DF3D26C1B949}" name="Additional funding Expense" dataCellStyle="Currency"/>
    <tableColumn id="30" xr3:uid="{C51AA57B-393E-EE48-BEBB-ABECC1E3C76B}" name="Total Shelter Expenses" dataCellStyle="Currency"/>
    <tableColumn id="31" xr3:uid="{2F52E7A7-0A72-604F-AF98-917F27AF14C8}" name="NET INCOME (LOSS) - Shelter" dataCellStyle="Currency"/>
    <tableColumn id="32" xr3:uid="{B8E065A4-0282-394D-B386-32731C297678}" name="Consolidated Net Income (3 yr avg compare)" dataCellStyle="Currency"/>
    <tableColumn id="33" xr3:uid="{FF76A265-4131-D845-B991-9F73D7E7607D}" name="Non shelter revenue (net)" dataCellStyle="Currency"/>
    <tableColumn id="34" xr3:uid="{333E7E6F-0C8C-4445-9679-17BB26BC8609}" name="Sector support (net) (co-ops only)" dataCellStyle="Currency"/>
    <tableColumn id="35" xr3:uid="{7F6211A8-C7FA-4842-AADA-5C9A5BBF3B22}" name="Non-Shelter Net Income (Loss)" dataCellStyle="Currency"/>
    <tableColumn id="36" xr3:uid="{518528B4-81CD-CA43-9987-18B59972E771}" name="NET INCOME (LOSS) - TOTAL" dataCellStyle="Currency"/>
    <tableColumn id="37" xr3:uid="{3DB3688D-48ED-CA47-BF81-64D485E2CA48}" name="Column2" dataCellStyle="Currency"/>
    <tableColumn id="38" xr3:uid="{868C53C4-C253-8C49-B900-1AFDCB7817E7}" name="CRF BALANCE, BEGINNING OF YEAR" dataCellStyle="Currency"/>
    <tableColumn id="39" xr3:uid="{7EAF812F-B709-C942-A556-B482A0B5B3FF}" name="Mandatory transfer from operations3" dataCellStyle="Currency"/>
    <tableColumn id="40" xr3:uid="{15F96900-CCC5-854C-9372-24489219AB14}" name="Investment income" dataCellStyle="Currency"/>
    <tableColumn id="41" xr3:uid="{5DF50D4C-E027-284F-9A37-5331591433F0}" name="Contribution from 50% surplus" dataCellStyle="Currency"/>
    <tableColumn id="42" xr3:uid="{F46D1682-A0A5-B743-8A16-EF1870E97789}" name="Additional funding(CRF)" dataCellStyle="Currency"/>
    <tableColumn id="43" xr3:uid="{77F59EE6-D3AC-E44E-9309-0185594E1A1D}" name="Total CRF Revenues" dataCellStyle="Currency"/>
    <tableColumn id="44" xr3:uid="{E044F240-F227-0141-9D65-49A6CDCEF5EA}" name="Actuals (Asset Planner + Projected)" dataCellStyle="Currency"/>
    <tableColumn id="45" xr3:uid="{E1197F11-72E2-3F42-BF93-8619F69694E3}" name="Total CRF Expenses" dataCellStyle="Currency"/>
    <tableColumn id="46" xr3:uid="{324C97FE-63C5-704F-94C0-CEE149A85ABA}" name="CRF BALANCE, END OF YEAR" dataCellStyl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2E630E-51D7-5647-B12D-EA25FC25F7EE}" name="Table5" displayName="Table5" ref="A2:AT35" totalsRowShown="0" headerRowDxfId="99">
  <autoFilter ref="A2:AT35" xr:uid="{012E630E-51D7-5647-B12D-EA25FC25F7EE}"/>
  <tableColumns count="46">
    <tableColumn id="1" xr3:uid="{522DD417-8B60-6A4B-80AC-C27FE10CED01}" name="Building ID"/>
    <tableColumn id="2" xr3:uid="{8BEA21D5-5CCA-604B-895D-7475E61A7F12}" name="Year"/>
    <tableColumn id="3" xr3:uid="{BE0F14D9-580A-9A4D-A98A-509E8052A2A4}" name="Rent-Geared-to-Income (RGI) Rent"/>
    <tableColumn id="4" xr3:uid="{4A416F39-4986-5343-89A2-9605EFFF51E8}" name="Market Rent"/>
    <tableColumn id="5" xr3:uid="{95F831D0-4E66-EC4D-A1D7-6C6D2A1FC70D}" name="Less: Vacancy loss on market units"/>
    <tableColumn id="6" xr3:uid="{EF022430-9914-774C-946D-751DF8AF2950}" name="Investment income (includes interest)"/>
    <tableColumn id="7" xr3:uid="{10322634-6F0D-014E-B9E1-DD5C0BEE2285}" name="Non-Rental Revenue"/>
    <tableColumn id="8" xr3:uid="{E028BF16-8B62-6041-97FA-A8CEC32527DC}" name="Subsidy Revenue"/>
    <tableColumn id="9" xr3:uid="{87358BEB-50B5-A74A-B83D-DA2CCF6DCC8B}" name="Additional funding Revenue"/>
    <tableColumn id="10" xr3:uid="{D616BEC7-7B31-EC46-97A1-0F72333A120C}" name="Others">
      <calculatedColumnFormula>SUM(E3,F3,G3,)</calculatedColumnFormula>
    </tableColumn>
    <tableColumn id="11" xr3:uid="{BF042F3B-2580-B245-BB1F-E2B39BF0F5B8}" name="Total Revenue"/>
    <tableColumn id="12" xr3:uid="{D855881C-3DBB-9744-8CA3-D08A94A5031D}" name="Column1"/>
    <tableColumn id="13" xr3:uid="{66B234FC-14E5-0245-88FC-BBA53EE92DC2}" name="Subtotal Maintenance"/>
    <tableColumn id="14" xr3:uid="{11BA6B40-054F-E041-945F-750AAA49D85D}" name="Subtotal Administration"/>
    <tableColumn id="15" xr3:uid="{04C7BCC2-E172-404F-B506-03E069AC3C63}" name="Total Maintenance and Administration"/>
    <tableColumn id="17" xr3:uid="{2F047E80-A772-8146-B733-CA7A8ED0CE95}" name="Electricity"/>
    <tableColumn id="18" xr3:uid="{53371B7C-B0F7-A64F-8CE6-0A618EC261FF}" name="Natural Gas"/>
    <tableColumn id="19" xr3:uid="{50999A9C-2086-1A43-A428-CB2AFF9A308C}" name="Oil"/>
    <tableColumn id="20" xr3:uid="{007930FF-CA58-BA47-8A0A-EC3B2A432C30}" name="Water and Sewage"/>
    <tableColumn id="21" xr3:uid="{37A36552-D441-844F-9296-8E950A67A5DE}" name="Total Utilities"/>
    <tableColumn id="22" xr3:uid="{1B95D21B-B20F-7444-926D-FE884DFE5DF5}" name="Insurance"/>
    <tableColumn id="23" xr3:uid="{21D1141E-4BCB-4B48-BF5A-BFB19494D5B8}" name="Bad debts"/>
    <tableColumn id="24" xr3:uid="{3A347C8F-072A-824B-9F5F-A8ECD5D1D593}" name="Insurance and Bad debts">
      <calculatedColumnFormula>U3+V3</calculatedColumnFormula>
    </tableColumn>
    <tableColumn id="25" xr3:uid="{4078E1AD-3186-594A-90FA-8A23FED70AF3}" name="Mandatory transfer from operations"/>
    <tableColumn id="26" xr3:uid="{2D701B82-8322-D540-BC94-83272F6F49A4}" name="Subtotal Operating expenses"/>
    <tableColumn id="27" xr3:uid="{C7161EEE-1BC5-1446-9D85-39F4A7364951}" name="Property taxes"/>
    <tableColumn id="28" xr3:uid="{5253EF52-4CA5-EF4D-8294-7A6F6D44B888}" name="Mortgage principal and interest"/>
    <tableColumn id="29" xr3:uid="{D28D99EE-1A49-BE42-84EA-0479B5CE6BEF}" name="Secondary debt"/>
    <tableColumn id="30" xr3:uid="{C6ED12B1-F9ED-E243-B50E-9B02E4C7889B}" name="Additional funding Expense"/>
    <tableColumn id="31" xr3:uid="{9D716A75-07FE-0649-A468-69F148AF542A}" name="Total Shelter Expenses"/>
    <tableColumn id="32" xr3:uid="{2D339936-0970-FC49-9CC9-E8713E897BC2}" name="NET INCOME (LOSS) - Shelter"/>
    <tableColumn id="33" xr3:uid="{F3E629C2-9F74-C840-98DE-A6261AC1BBE8}" name="Consolidated Net Income (3 yr avg compare)"/>
    <tableColumn id="34" xr3:uid="{28C6B261-8063-1144-8296-B658613B5BE7}" name="Non shelter revenue (net)"/>
    <tableColumn id="35" xr3:uid="{AD949207-A02F-5C49-86A0-0478390E6711}" name="Sector support (net) (co-ops only)"/>
    <tableColumn id="36" xr3:uid="{B8888717-FB96-3C42-BB24-C34AC6CCFC4E}" name="Non-Shelter Net Income (Loss)"/>
    <tableColumn id="37" xr3:uid="{C6F93FD2-DD14-4D44-AF2F-5DB53B387E5A}" name="NET INCOME (LOSS) - TOTAL"/>
    <tableColumn id="38" xr3:uid="{99284A26-783D-E943-9062-90A7B253AC57}" name="Column2"/>
    <tableColumn id="39" xr3:uid="{EB2A0FD1-8DBA-FA4B-9693-7CC529DCD82F}" name="CRF BALANCE, BEGINNING OF YEAR"/>
    <tableColumn id="41" xr3:uid="{5ADB79C1-C1F7-C246-986E-C86441C6E2CC}" name="Mandatory transfer from operations4"/>
    <tableColumn id="42" xr3:uid="{BCA93369-A64C-034E-8579-84BE47B58FD1}" name="Investment income"/>
    <tableColumn id="43" xr3:uid="{764FF5F6-7D16-4940-B3CB-0B2387240CD0}" name="Contribution from 50% surplus"/>
    <tableColumn id="44" xr3:uid="{50600469-389B-E74B-8C50-8761CE2E7898}" name="Additional funding(CRF)"/>
    <tableColumn id="45" xr3:uid="{96251351-25B9-6B44-84D6-9EA97E589E70}" name="Total CRF Revenues"/>
    <tableColumn id="48" xr3:uid="{B2307547-0E0B-5244-8CE8-4FEFFF77EC3B}" name="Actuals (Asset Planner + Projected)"/>
    <tableColumn id="49" xr3:uid="{10264500-9C2C-B84E-8193-6811B2D435B1}" name="Total CRF Expenses"/>
    <tableColumn id="51" xr3:uid="{34E6A6BB-386C-FB43-A672-5D3EC592FDBE}" name="CRF BALANCE, END OF YEAR"/>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B527DA-4B61-4893-BC10-4B89F7E79867}" name="Table6" displayName="Table6" ref="A1:AR34" totalsRowShown="0" headerRowDxfId="98">
  <autoFilter ref="A1:AR34" xr:uid="{22B527DA-4B61-4893-BC10-4B89F7E79867}"/>
  <tableColumns count="44">
    <tableColumn id="1" xr3:uid="{9CCD0181-5BD3-4161-BE24-9F79285B2F0B}" name="Building ID"/>
    <tableColumn id="2" xr3:uid="{9E3F3E30-4D11-4781-B9EF-A048140754E6}" name="Year"/>
    <tableColumn id="3" xr3:uid="{C1C03051-FAD4-4CFA-A6B6-D8CC00A4DDF8}" name="Rent-Geared-to-Income (RGI) Rent"/>
    <tableColumn id="4" xr3:uid="{B8635FA5-200F-441A-8F14-4D2DD221AC3F}" name="Market Rent"/>
    <tableColumn id="5" xr3:uid="{0B7AC1C0-BD2C-401E-9255-401D2AB1DF88}" name="Less: Vacancy loss on market units"/>
    <tableColumn id="6" xr3:uid="{1F273E2F-E92A-4D0E-ADD6-B1BA55CD7640}" name="Investment income (includes interest)"/>
    <tableColumn id="7" xr3:uid="{5C798CEF-0D28-4801-A168-773292317A32}" name="Non-Rental Revenue"/>
    <tableColumn id="8" xr3:uid="{2523653D-04FC-459A-BB1B-EABC9141CCA6}" name="Subsidy Revenue"/>
    <tableColumn id="9" xr3:uid="{8A85E2DF-2CD3-4022-9C7B-12DA3E651D70}" name="Additional funding Revenue"/>
    <tableColumn id="10" xr3:uid="{8F44DE6C-7F92-4112-8F97-33DA66726411}" name="Others">
      <calculatedColumnFormula>SUM(E2:G2)</calculatedColumnFormula>
    </tableColumn>
    <tableColumn id="11" xr3:uid="{60783D33-6096-4BB0-B2EB-96E74F3E53BE}" name="Total Revenue"/>
    <tableColumn id="12" xr3:uid="{E6AEDB97-38CE-4B4A-8E2D-1D3C3C9957FB}" name="Subtotal Maintenance"/>
    <tableColumn id="13" xr3:uid="{F62C3757-38C4-4D45-AAEE-10F3854988F0}" name="Subtotal Administration"/>
    <tableColumn id="14" xr3:uid="{1516E890-B45B-4E38-8BCE-A6B6DDB9C6A9}" name="Total Maintenance and Administration"/>
    <tableColumn id="15" xr3:uid="{99FA92CA-0343-450C-8E01-19A3E70E2D7A}" name="Electricity"/>
    <tableColumn id="16" xr3:uid="{1E96406A-DFB4-4A3E-8A7B-E50DD05D0193}" name="Natural Gas"/>
    <tableColumn id="17" xr3:uid="{BC0E9D8C-9825-4208-8F38-AEAC5D911306}" name="Oil"/>
    <tableColumn id="18" xr3:uid="{CBB66B55-B9BF-4F95-AB8D-FA8F87C2BF28}" name="Water and Sewage"/>
    <tableColumn id="19" xr3:uid="{069FA657-3758-463C-9398-98C53899732A}" name="Total Utilities"/>
    <tableColumn id="20" xr3:uid="{1F90514A-5005-4AD7-AFFC-14A3EEFBF0E9}" name="Insurance"/>
    <tableColumn id="21" xr3:uid="{28351FBF-36D7-4B68-92C5-669B53A2E481}" name="Bad debts"/>
    <tableColumn id="22" xr3:uid="{A3BD7208-24D2-472E-951C-AC0D78B74854}" name="Insurance and Bad Debts">
      <calculatedColumnFormula>T2+U2</calculatedColumnFormula>
    </tableColumn>
    <tableColumn id="23" xr3:uid="{0C6E48B9-8067-4C3A-B1F1-09435E5815A7}" name="Mandatory transfer from operations"/>
    <tableColumn id="24" xr3:uid="{EEBFB923-F42B-4482-B0E9-1606AAAC900B}" name="Subtotal Operating expenses"/>
    <tableColumn id="25" xr3:uid="{BF594399-00B5-4BBE-944B-CD2F8AC9DE7C}" name="Property taxes"/>
    <tableColumn id="26" xr3:uid="{809F9808-23B7-4E2D-B1E6-7840AEB72F16}" name="Mortgage principal and interest"/>
    <tableColumn id="27" xr3:uid="{11544B29-BCD2-4199-8D27-344952E21D03}" name="Secondary debt"/>
    <tableColumn id="28" xr3:uid="{282CA26B-FB1B-41C5-A477-5523B8E6F927}" name="Additional funding Expense"/>
    <tableColumn id="29" xr3:uid="{A82AAFF1-7A9A-41BA-9845-41687D22D4E2}" name="Total Shelter Expenses"/>
    <tableColumn id="30" xr3:uid="{5343C890-09DF-4D4A-A213-126EC4391409}" name="NET INCOME (LOSS) - Shelter"/>
    <tableColumn id="31" xr3:uid="{8907E2E4-E26F-4659-8B25-4EC84C6ECA78}" name="Consolidated Net Income (3 yr avg compare)"/>
    <tableColumn id="32" xr3:uid="{5F3FCF07-81B6-4865-8AE1-B789A5A35083}" name="Non shelter revenue (net)"/>
    <tableColumn id="33" xr3:uid="{554DB1DC-32BA-4B1C-BF76-F804CFE292A8}" name="Sector support (net) (co-ops only)"/>
    <tableColumn id="34" xr3:uid="{E8C0E2EC-1A77-40EA-BAA8-8B7D29D75F89}" name="Non-Shelter Net Income (Loss)"/>
    <tableColumn id="35" xr3:uid="{72304DE7-B4F8-45A2-A376-1F3BAE9CF08F}" name="NET INCOME (LOSS) - TOTAL"/>
    <tableColumn id="36" xr3:uid="{989BE4FE-1493-4943-8D98-223B71DD49B3}" name="CRF BALANCE, BEGINNING OF YEAR"/>
    <tableColumn id="37" xr3:uid="{015690F6-47ED-4101-9392-A6258C2DBC9F}" name="Mandatory transfer from operations2"/>
    <tableColumn id="38" xr3:uid="{FBDEDDDD-7966-45EB-8C74-D824F96A8703}" name="Investment income"/>
    <tableColumn id="39" xr3:uid="{FFA911A5-3F87-4486-AAF8-4AE4CBE04F79}" name="Contribution from 50% surplus"/>
    <tableColumn id="40" xr3:uid="{40B30711-F93A-49AF-A49F-5EE988409020}" name="Additional funding(CRF)"/>
    <tableColumn id="41" xr3:uid="{DB2E572A-F013-41D9-B72C-CAEA03101097}" name="Total CRF Revenues"/>
    <tableColumn id="42" xr3:uid="{914A9E29-44E6-47E2-A167-C3473E26554B}" name="Actuals (Asset Planner + Projected)"/>
    <tableColumn id="43" xr3:uid="{D1033B54-86F6-402B-8089-57DFB086AB97}" name="Total CRF Expenses"/>
    <tableColumn id="44" xr3:uid="{F00FACB6-8099-449F-8672-33472E9527F4}" name="CRF BALANCE, END OF YEA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03F068D-E6FA-4338-AE65-F058B5EFACBD}" name="Table8" displayName="Table8" ref="A1:AR34" totalsRowShown="0" headerRowDxfId="97">
  <autoFilter ref="A1:AR34" xr:uid="{203F068D-E6FA-4338-AE65-F058B5EFACBD}"/>
  <tableColumns count="44">
    <tableColumn id="1" xr3:uid="{CF7CB85B-E8E2-4027-AB08-D5DA16B23AE0}" name="Building ID"/>
    <tableColumn id="2" xr3:uid="{A86975BB-A49F-45A3-9405-F7AA88D00BDB}" name="Year"/>
    <tableColumn id="3" xr3:uid="{39A177BD-AB9A-400C-953F-B3058C8BDD01}" name="Rent-Geared-to-Income (RGI) Rent"/>
    <tableColumn id="4" xr3:uid="{125663F6-D8F3-48DA-9480-E8F31B43514B}" name="Market Rent"/>
    <tableColumn id="5" xr3:uid="{71E447F5-83AD-49C5-9E15-85F565872FB4}" name="Less: Vacancy loss on market units"/>
    <tableColumn id="6" xr3:uid="{34C70C49-2C36-4842-B50E-814A16C2EE88}" name="Investment income (includes interest)"/>
    <tableColumn id="7" xr3:uid="{699F6B11-782C-4B38-A26F-3893CAA718A8}" name="Non-Rental Revenue"/>
    <tableColumn id="8" xr3:uid="{D7C2BB6B-8BB7-4BA4-9C82-9C198A98EC2E}" name="Subsidy Revenue"/>
    <tableColumn id="9" xr3:uid="{8EE39473-0BEE-48CD-8DD0-18537789B13E}" name="Additional funding Revenue"/>
    <tableColumn id="10" xr3:uid="{5E119B3E-E16F-49FB-829C-33C35646E6F4}" name="Others">
      <calculatedColumnFormula>SUM(E2:G2)</calculatedColumnFormula>
    </tableColumn>
    <tableColumn id="11" xr3:uid="{CBCFD156-8C4D-4DAE-A980-ADF2068799D5}" name="Total Revenue"/>
    <tableColumn id="12" xr3:uid="{7B872F4A-9F00-41F4-B041-76F29FB911E2}" name="Subtotal Maintenance"/>
    <tableColumn id="13" xr3:uid="{951F6AD5-4C8A-434B-A7C3-5D28D43DCB8B}" name="Subtotal Administration"/>
    <tableColumn id="14" xr3:uid="{1F63634F-1E11-4966-A95A-4BD83632B72D}" name="Total Maintenance and Administration"/>
    <tableColumn id="15" xr3:uid="{5AA32149-35FB-4C71-9339-4CF4EBF8820C}" name="Electricity"/>
    <tableColumn id="16" xr3:uid="{5C777930-2F4F-4578-A7B1-9A55B412D3DD}" name="Natural Gas"/>
    <tableColumn id="17" xr3:uid="{92303C05-1F05-4254-8940-6257D9180580}" name="Oil"/>
    <tableColumn id="18" xr3:uid="{CEB27BF0-24CA-4817-935B-D4597DFC1AB1}" name="Water and Sewage"/>
    <tableColumn id="19" xr3:uid="{38B6DD59-DAD0-4C08-B12A-EEC9B2D656F5}" name="Total Utilities"/>
    <tableColumn id="20" xr3:uid="{36DAEDBC-4FB4-417F-957C-293CA0A4B119}" name="Insurance"/>
    <tableColumn id="21" xr3:uid="{6D3BAAA8-7AD7-46A4-B13E-42B71BE1B120}" name="Bad debts"/>
    <tableColumn id="22" xr3:uid="{EFFFD811-D858-47AD-863F-A81D6B91CEF1}" name="Insurance and Bad debts">
      <calculatedColumnFormula>T2+U2</calculatedColumnFormula>
    </tableColumn>
    <tableColumn id="23" xr3:uid="{2CD33E5C-97CD-4D07-8622-55B4E3E43BC1}" name="Mandatory transfer from operations"/>
    <tableColumn id="24" xr3:uid="{04993F75-141A-4AE7-98C8-6BB19B46916F}" name="Subtotal Operating expenses"/>
    <tableColumn id="25" xr3:uid="{86EDE5CE-676E-46F9-B279-995BC938FB0B}" name="Property taxes"/>
    <tableColumn id="26" xr3:uid="{8AE95AF9-1B5A-4613-B706-145F8C29AEFC}" name="Mortgage principal and interest"/>
    <tableColumn id="27" xr3:uid="{AEAF7FFD-91F3-4CE3-8CB5-617E3709ABC5}" name="Secondary debt"/>
    <tableColumn id="28" xr3:uid="{83A14CFF-B405-4699-A674-7819A58A9B28}" name="Additional funding Expense"/>
    <tableColumn id="29" xr3:uid="{BC5C4F48-7C80-4EAE-A68E-5B92946193FD}" name="Total Shelter Expenses"/>
    <tableColumn id="30" xr3:uid="{96132BE0-4D73-426F-901F-12ECD2DAFEBF}" name="NET INCOME (LOSS) - Shelter"/>
    <tableColumn id="31" xr3:uid="{EB440C50-F55A-46E5-A7E1-2C2C35D46ED6}" name="Consolidated Net Income (3 yr avg compare)"/>
    <tableColumn id="32" xr3:uid="{E3B6142B-6A77-4845-A63B-94A77E9BF62D}" name="Non shelter revenue (net)"/>
    <tableColumn id="33" xr3:uid="{AFCB7FF8-2F61-46C5-B4DD-A22488BB6D72}" name="Sector support (net) (co-ops only)"/>
    <tableColumn id="34" xr3:uid="{FDB2E782-826B-443A-8BDC-799AC702593B}" name="Non-Shelter Net Income (Loss)"/>
    <tableColumn id="35" xr3:uid="{DD7EF48E-92BF-4E93-9DB9-11E89A5316B0}" name="NET INCOME (LOSS) - TOTAL"/>
    <tableColumn id="36" xr3:uid="{7446EA20-C90F-4229-BA48-AE73DB93CA70}" name="CRF BALANCE, BEGINNING OF YEAR"/>
    <tableColumn id="37" xr3:uid="{5B640C53-5542-4AE1-85C0-82F33A7636F0}" name="Mandatory transfer from operations2"/>
    <tableColumn id="38" xr3:uid="{23528DBB-0933-40BD-9C29-B008E0F026E1}" name="Investment income"/>
    <tableColumn id="39" xr3:uid="{EFAEE877-6BDF-44B0-A1B1-EBC0912BA74A}" name="Contribution from 50% surplus"/>
    <tableColumn id="40" xr3:uid="{7F006FC7-60F1-4507-8687-801495636391}" name="Additional funding(CRF)"/>
    <tableColumn id="41" xr3:uid="{D49340C9-BC87-46C1-AD6E-AECAE4C1A47C}" name="Total CRF Revenues"/>
    <tableColumn id="42" xr3:uid="{6AAA09BF-7777-40AA-A482-B79878E8E56B}" name="Actuals (Asset Planner + Projected)"/>
    <tableColumn id="43" xr3:uid="{F857BCF1-10D3-4271-81DD-22148C038E4A}" name="Total CRF Expenses"/>
    <tableColumn id="44" xr3:uid="{7CE50F72-9819-46D3-BDAB-3BDB2F342690}" name="CRF BALANCE, END OF YEAR"/>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C8E3206-3C73-4F84-B30E-1FEBE5695FD0}" name="Table9" displayName="Table9" ref="A1:AR34" totalsRowShown="0" headerRowDxfId="96">
  <autoFilter ref="A1:AR34" xr:uid="{EC8E3206-3C73-4F84-B30E-1FEBE5695FD0}"/>
  <tableColumns count="44">
    <tableColumn id="1" xr3:uid="{775CE6C1-4FBF-4912-9A8B-BF054597FFC8}" name="Building ID"/>
    <tableColumn id="2" xr3:uid="{F593939F-F68E-42EA-9F19-815AB1251A4E}" name="Year"/>
    <tableColumn id="3" xr3:uid="{DAD04BD7-8467-4427-8112-465505760C4F}" name="Rent-Geared-to-Income (RGI) Rent"/>
    <tableColumn id="4" xr3:uid="{F348D6A2-F2D5-4F12-AE6F-CC3956110449}" name="Market Rent"/>
    <tableColumn id="5" xr3:uid="{F50A07AA-CA31-4044-B16F-5D24C5CED4FA}" name="Less: Vacancy loss on market units"/>
    <tableColumn id="6" xr3:uid="{681E104C-622D-4AED-A071-5E06AEBAA943}" name="Investment income (includes interest)"/>
    <tableColumn id="7" xr3:uid="{2AD0BBC4-FE6A-4661-A84A-2437D60E0794}" name="Non-Rental Revenue"/>
    <tableColumn id="8" xr3:uid="{BDD4718F-5DBC-4CCB-A65E-57E4AC748FAA}" name="Subsidy Revenue"/>
    <tableColumn id="9" xr3:uid="{3A21A839-6647-44E1-902B-390F875608FA}" name="Additional funding Revenue"/>
    <tableColumn id="10" xr3:uid="{FA45CD52-CEA8-4E77-8560-B408B90D3E6E}" name="Other">
      <calculatedColumnFormula>SUM(E2:G2)</calculatedColumnFormula>
    </tableColumn>
    <tableColumn id="11" xr3:uid="{C65B4C64-9B4C-4814-85C2-A4746DDE8857}" name="Total Revenue"/>
    <tableColumn id="12" xr3:uid="{E2F95C80-2E0F-4607-82CD-DC1FE13138E7}" name="Subtotal Maintenance"/>
    <tableColumn id="13" xr3:uid="{70FC7284-C9B3-4828-83A4-B043C087F702}" name="Subtotal Administration"/>
    <tableColumn id="14" xr3:uid="{4888B7EE-E6DF-46A2-95D9-36525C2D1EBE}" name="Total Maintenance and Administration"/>
    <tableColumn id="15" xr3:uid="{985B2D7A-5482-4EEF-BD7B-CA3847247340}" name="Electricity"/>
    <tableColumn id="16" xr3:uid="{18B00C3E-4482-41F1-A8B6-404B16C4AE21}" name="Natural Gas"/>
    <tableColumn id="17" xr3:uid="{92C6F319-9EC2-404B-B780-686BE445F900}" name="Oil"/>
    <tableColumn id="18" xr3:uid="{B1061D6E-3E42-4095-A5F7-9BA0659A49AB}" name="Water and Sewage"/>
    <tableColumn id="19" xr3:uid="{650D1948-5A2E-428F-9718-2AA4629619DB}" name="Total Utilities"/>
    <tableColumn id="20" xr3:uid="{652DD1F8-271B-49B1-931D-B12D0BB96524}" name="Insurance"/>
    <tableColumn id="21" xr3:uid="{BFFC765F-25FB-4366-988D-1A443DCFABBB}" name="Bad debts"/>
    <tableColumn id="22" xr3:uid="{8EF3F1A2-1F17-4CB3-89D0-4B9D535616BF}" name="Insurance and Bad debts">
      <calculatedColumnFormula>T2+U2</calculatedColumnFormula>
    </tableColumn>
    <tableColumn id="23" xr3:uid="{D60F2675-7662-43A8-BAE4-B13980F77FD1}" name="Mandatory transfer from operations"/>
    <tableColumn id="24" xr3:uid="{076C288F-7A74-47E9-9CF6-99C9B6DC9C39}" name="Subtotal Operating expenses"/>
    <tableColumn id="25" xr3:uid="{E28D9EC0-E760-4AC5-A0D1-F4F08B679A7E}" name="Property taxes"/>
    <tableColumn id="26" xr3:uid="{053F2BE1-342D-4A16-90C3-E9E61417C228}" name="Mortgage principal and interest"/>
    <tableColumn id="27" xr3:uid="{E7B8D384-B42E-4247-AB64-129DC8B382D8}" name="Secondary debt"/>
    <tableColumn id="28" xr3:uid="{4F283D35-DC0A-4C5F-84F8-319105618CF3}" name="Additional funding Expense"/>
    <tableColumn id="29" xr3:uid="{E20B82A8-AAA0-4BAF-8EE5-11F0348926BE}" name="Total Shelter Expenses"/>
    <tableColumn id="30" xr3:uid="{515886C5-546F-492A-9008-AB1C0210F455}" name="NET INCOME (LOSS) - Shelter"/>
    <tableColumn id="31" xr3:uid="{67B4F52E-9BC5-4018-8E47-32F03432E499}" name="Consolidated Net Income (3 yr avg compare)"/>
    <tableColumn id="32" xr3:uid="{8E5BE506-94CF-4CCE-AAA7-3ACD47F464A5}" name="Non shelter revenue (net)"/>
    <tableColumn id="33" xr3:uid="{6772E09B-2971-4D44-9CBB-CF7BDDEAAC8B}" name="Sector support (net) (co-ops only)"/>
    <tableColumn id="34" xr3:uid="{357B092F-6F2A-48DA-BDFB-433B3C51BB9A}" name="Non-Shelter Net Income (Loss)"/>
    <tableColumn id="35" xr3:uid="{D4791A00-652D-4F42-9EE4-AF01801753D3}" name="NET INCOME (LOSS) - TOTAL"/>
    <tableColumn id="36" xr3:uid="{D2A7F1B7-62EA-44A5-9044-C67E1990DB03}" name="CRF BALANCE, BEGINNING OF YEAR"/>
    <tableColumn id="37" xr3:uid="{9F459C62-EC41-4F97-9896-0E9627C0475C}" name="Mandatory transfer from operations2"/>
    <tableColumn id="38" xr3:uid="{65445012-7B39-4EE9-8628-8C3E7E9D490F}" name="Investment income"/>
    <tableColumn id="39" xr3:uid="{F72E0BAC-42A9-4F84-87CF-05A5EBD0DF3E}" name="Contribution from 50% surplus"/>
    <tableColumn id="40" xr3:uid="{8AD771EC-6321-4871-817F-8953AC3B72C9}" name="Additional funding(CRF)"/>
    <tableColumn id="41" xr3:uid="{7A2830B4-0663-401F-B8F2-AD888BF42CBA}" name="Total CRF Revenues"/>
    <tableColumn id="42" xr3:uid="{DB3570E9-BFBB-4752-9586-6B1F84948A09}" name="Actuals (Asset Planner + Projected)"/>
    <tableColumn id="43" xr3:uid="{2E002333-BCEC-464F-9A48-6F25F3044FDB}" name="Total CRF Expenses"/>
    <tableColumn id="44" xr3:uid="{1FD28715-CAAF-4E4C-BBC1-27F9162D7C41}" name="CRF BALANCE, END OF 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29D0-5A14-CA4A-B598-C650E4A637ED}">
  <dimension ref="A1:T37"/>
  <sheetViews>
    <sheetView zoomScale="88" workbookViewId="0">
      <selection activeCell="K7" sqref="K7"/>
    </sheetView>
  </sheetViews>
  <sheetFormatPr baseColWidth="10" defaultColWidth="11" defaultRowHeight="16" x14ac:dyDescent="0.2"/>
  <cols>
    <col min="1" max="1" width="16.6640625" customWidth="1"/>
    <col min="2" max="2" width="11.1640625" customWidth="1"/>
    <col min="3" max="3" width="17" customWidth="1"/>
    <col min="4" max="4" width="26.5" customWidth="1"/>
    <col min="5" max="5" width="19.33203125" customWidth="1"/>
    <col min="6" max="6" width="21.5" customWidth="1"/>
    <col min="7" max="7" width="19" customWidth="1"/>
    <col min="8" max="8" width="15.83203125" customWidth="1"/>
    <col min="9" max="9" width="20" customWidth="1"/>
    <col min="10" max="11" width="19.5" customWidth="1"/>
  </cols>
  <sheetData>
    <row r="1" spans="1:20" ht="16" customHeight="1" x14ac:dyDescent="0.2">
      <c r="A1" s="100" t="s">
        <v>35</v>
      </c>
      <c r="B1" s="100"/>
      <c r="C1" s="100"/>
      <c r="D1" s="100"/>
      <c r="E1" s="100"/>
      <c r="F1" s="100"/>
      <c r="G1" s="100"/>
      <c r="H1" s="100"/>
      <c r="I1" s="100"/>
      <c r="J1" s="100"/>
      <c r="K1" s="100"/>
      <c r="L1" s="100"/>
      <c r="M1" s="100"/>
      <c r="N1" s="100"/>
      <c r="O1" s="100"/>
      <c r="P1" s="100"/>
      <c r="Q1" s="100"/>
      <c r="R1" s="100"/>
      <c r="S1" s="100"/>
      <c r="T1" s="100"/>
    </row>
    <row r="2" spans="1:20" ht="16" customHeight="1" x14ac:dyDescent="0.2">
      <c r="A2" s="100"/>
      <c r="B2" s="100"/>
      <c r="C2" s="100"/>
      <c r="D2" s="100"/>
      <c r="E2" s="100"/>
      <c r="F2" s="100"/>
      <c r="G2" s="100"/>
      <c r="H2" s="100"/>
      <c r="I2" s="100"/>
      <c r="J2" s="100"/>
      <c r="K2" s="100"/>
      <c r="L2" s="100"/>
      <c r="M2" s="100"/>
      <c r="N2" s="100"/>
      <c r="O2" s="100"/>
      <c r="P2" s="100"/>
      <c r="Q2" s="100"/>
      <c r="R2" s="100"/>
      <c r="S2" s="100"/>
      <c r="T2" s="100"/>
    </row>
    <row r="3" spans="1:20" ht="26" x14ac:dyDescent="0.3">
      <c r="A3" s="13" t="s">
        <v>36</v>
      </c>
      <c r="B3" s="13"/>
      <c r="C3" s="14" t="s">
        <v>34</v>
      </c>
      <c r="D3" s="8"/>
      <c r="E3" s="14" t="s">
        <v>160</v>
      </c>
      <c r="F3" s="8"/>
      <c r="G3" s="14" t="s">
        <v>161</v>
      </c>
      <c r="H3" s="14"/>
      <c r="I3" s="14" t="s">
        <v>162</v>
      </c>
      <c r="J3" s="8"/>
      <c r="K3" s="14" t="s">
        <v>163</v>
      </c>
      <c r="L3" s="9"/>
      <c r="M3" s="9"/>
      <c r="N3" s="9"/>
      <c r="O3" s="8"/>
      <c r="P3" s="8"/>
    </row>
    <row r="4" spans="1:20" ht="37" customHeight="1" x14ac:dyDescent="0.3">
      <c r="A4" s="17">
        <v>960</v>
      </c>
      <c r="B4" s="18"/>
      <c r="C4" s="17">
        <v>1527</v>
      </c>
      <c r="D4" s="8"/>
      <c r="E4" s="17">
        <v>34470</v>
      </c>
      <c r="F4" s="8"/>
      <c r="G4" s="17">
        <v>16580</v>
      </c>
      <c r="H4" s="14"/>
      <c r="I4" s="17">
        <v>17890</v>
      </c>
      <c r="J4" s="8"/>
      <c r="K4" s="17">
        <v>17890</v>
      </c>
      <c r="L4" s="9"/>
      <c r="M4" s="9"/>
      <c r="N4" s="9"/>
      <c r="O4" s="8"/>
      <c r="P4" s="8"/>
    </row>
    <row r="5" spans="1:20" ht="24" x14ac:dyDescent="0.3">
      <c r="A5" s="99" t="s">
        <v>22</v>
      </c>
      <c r="B5" s="99"/>
      <c r="C5" s="99"/>
      <c r="D5" s="99"/>
      <c r="E5" s="99"/>
      <c r="F5" s="99"/>
      <c r="G5" s="99"/>
      <c r="H5" s="99"/>
      <c r="I5" s="99"/>
      <c r="J5" s="99"/>
      <c r="K5" s="99"/>
      <c r="L5" s="10"/>
      <c r="M5" s="10"/>
      <c r="N5" s="8"/>
      <c r="O5" s="8"/>
      <c r="P5" s="8"/>
    </row>
    <row r="6" spans="1:20" ht="26" x14ac:dyDescent="0.3">
      <c r="A6" s="12" t="s">
        <v>3</v>
      </c>
      <c r="B6" s="12" t="s">
        <v>2</v>
      </c>
      <c r="C6" s="12" t="s">
        <v>0</v>
      </c>
      <c r="D6" s="12" t="s">
        <v>1</v>
      </c>
      <c r="E6" s="12" t="s">
        <v>32</v>
      </c>
      <c r="F6" s="12" t="s">
        <v>33</v>
      </c>
      <c r="G6" s="12" t="s">
        <v>34</v>
      </c>
      <c r="H6" s="12" t="s">
        <v>159</v>
      </c>
      <c r="I6" s="12" t="s">
        <v>24</v>
      </c>
      <c r="J6" s="12" t="s">
        <v>25</v>
      </c>
      <c r="K6" s="12" t="s">
        <v>39</v>
      </c>
      <c r="L6" s="8"/>
      <c r="M6" s="8"/>
      <c r="N6" s="8"/>
      <c r="O6" s="8"/>
      <c r="P6" s="8"/>
    </row>
    <row r="7" spans="1:20" ht="26" x14ac:dyDescent="0.3">
      <c r="A7" s="12" t="s">
        <v>4</v>
      </c>
      <c r="B7" s="12">
        <v>2027</v>
      </c>
      <c r="C7" s="12">
        <v>1</v>
      </c>
      <c r="D7" s="12">
        <v>3</v>
      </c>
      <c r="E7" s="12">
        <v>100</v>
      </c>
      <c r="F7" s="12">
        <v>23</v>
      </c>
      <c r="G7">
        <f>SUM(Table1[[#This Row],[RGI Units]],Table1[[#This Row],[Market Units]])</f>
        <v>123</v>
      </c>
      <c r="H7" s="12">
        <v>2000</v>
      </c>
      <c r="I7" s="12">
        <v>1300</v>
      </c>
      <c r="J7" s="12">
        <f>H7-I7</f>
        <v>700</v>
      </c>
      <c r="K7" s="12">
        <f>H7-I7</f>
        <v>700</v>
      </c>
      <c r="L7" s="8"/>
      <c r="M7" s="8"/>
      <c r="N7" s="8"/>
      <c r="O7" s="8"/>
      <c r="P7" s="8"/>
    </row>
    <row r="8" spans="1:20" ht="26" x14ac:dyDescent="0.3">
      <c r="A8" s="12" t="s">
        <v>5</v>
      </c>
      <c r="B8" s="12">
        <v>2027</v>
      </c>
      <c r="C8" s="12">
        <v>2</v>
      </c>
      <c r="D8" s="12">
        <v>3</v>
      </c>
      <c r="E8" s="12">
        <v>90</v>
      </c>
      <c r="F8" s="12">
        <v>24</v>
      </c>
      <c r="G8" s="12">
        <f>SUM(Table1[[#This Row],[RGI Units]],Table1[[#This Row],[Market Units]])</f>
        <v>114</v>
      </c>
      <c r="H8" s="12">
        <v>1990</v>
      </c>
      <c r="I8" s="12">
        <v>1220</v>
      </c>
      <c r="J8" s="12">
        <f t="shared" ref="J8:J24" si="0">H8-I8</f>
        <v>770</v>
      </c>
      <c r="K8" s="12">
        <f t="shared" ref="K8:K24" si="1">H8-I8</f>
        <v>770</v>
      </c>
      <c r="L8" s="8"/>
      <c r="M8" s="8"/>
      <c r="N8" s="8"/>
      <c r="O8" s="8"/>
      <c r="P8" s="8"/>
    </row>
    <row r="9" spans="1:20" ht="26" x14ac:dyDescent="0.3">
      <c r="A9" s="12" t="s">
        <v>6</v>
      </c>
      <c r="B9" s="12">
        <v>2027</v>
      </c>
      <c r="C9" s="12">
        <v>2</v>
      </c>
      <c r="D9" s="12">
        <v>3</v>
      </c>
      <c r="E9" s="12">
        <v>80</v>
      </c>
      <c r="F9" s="12">
        <v>25</v>
      </c>
      <c r="G9" s="12">
        <f>SUM(Table1[[#This Row],[RGI Units]],Table1[[#This Row],[Market Units]])</f>
        <v>105</v>
      </c>
      <c r="H9" s="12">
        <v>1980</v>
      </c>
      <c r="I9" s="12">
        <v>1220</v>
      </c>
      <c r="J9" s="12">
        <f t="shared" si="0"/>
        <v>760</v>
      </c>
      <c r="K9" s="12">
        <f t="shared" si="1"/>
        <v>760</v>
      </c>
      <c r="L9" s="8"/>
      <c r="M9" s="8"/>
      <c r="N9" s="8"/>
      <c r="O9" s="8"/>
      <c r="P9" s="8"/>
    </row>
    <row r="10" spans="1:20" ht="26" x14ac:dyDescent="0.3">
      <c r="A10" s="12" t="s">
        <v>7</v>
      </c>
      <c r="B10" s="12">
        <v>2030</v>
      </c>
      <c r="C10" s="12">
        <v>1</v>
      </c>
      <c r="D10" s="12">
        <v>2</v>
      </c>
      <c r="E10" s="12">
        <v>70</v>
      </c>
      <c r="F10" s="12">
        <v>26</v>
      </c>
      <c r="G10" s="12">
        <f>SUM(Table1[[#This Row],[RGI Units]],Table1[[#This Row],[Market Units]])</f>
        <v>96</v>
      </c>
      <c r="H10" s="12">
        <v>1970</v>
      </c>
      <c r="I10" s="12">
        <v>1100</v>
      </c>
      <c r="J10" s="12">
        <f t="shared" si="0"/>
        <v>870</v>
      </c>
      <c r="K10" s="12">
        <f t="shared" si="1"/>
        <v>870</v>
      </c>
      <c r="L10" s="8"/>
      <c r="M10" s="8"/>
      <c r="N10" s="8"/>
      <c r="O10" s="8"/>
      <c r="P10" s="8"/>
    </row>
    <row r="11" spans="1:20" ht="26" x14ac:dyDescent="0.3">
      <c r="A11" s="12" t="s">
        <v>8</v>
      </c>
      <c r="B11" s="12">
        <v>2029</v>
      </c>
      <c r="C11" s="12">
        <v>1</v>
      </c>
      <c r="D11" s="12">
        <v>2</v>
      </c>
      <c r="E11" s="12">
        <v>60</v>
      </c>
      <c r="F11" s="12">
        <v>27</v>
      </c>
      <c r="G11" s="12">
        <f>SUM(Table1[[#This Row],[RGI Units]],Table1[[#This Row],[Market Units]])</f>
        <v>87</v>
      </c>
      <c r="H11" s="12">
        <v>1960</v>
      </c>
      <c r="I11" s="12">
        <v>1100</v>
      </c>
      <c r="J11" s="12">
        <f t="shared" si="0"/>
        <v>860</v>
      </c>
      <c r="K11" s="12">
        <f t="shared" si="1"/>
        <v>860</v>
      </c>
      <c r="L11" s="8"/>
      <c r="M11" s="8"/>
      <c r="N11" s="8"/>
      <c r="O11" s="8"/>
      <c r="P11" s="8"/>
    </row>
    <row r="12" spans="1:20" ht="26" x14ac:dyDescent="0.3">
      <c r="A12" s="12" t="s">
        <v>9</v>
      </c>
      <c r="B12" s="12">
        <v>2028</v>
      </c>
      <c r="C12" s="12">
        <v>1</v>
      </c>
      <c r="D12" s="12">
        <v>2</v>
      </c>
      <c r="E12" s="12">
        <v>50</v>
      </c>
      <c r="F12" s="12">
        <v>28</v>
      </c>
      <c r="G12" s="12">
        <f>SUM(Table1[[#This Row],[RGI Units]],Table1[[#This Row],[Market Units]])</f>
        <v>78</v>
      </c>
      <c r="H12" s="12">
        <v>1950</v>
      </c>
      <c r="I12" s="12">
        <v>1100</v>
      </c>
      <c r="J12" s="12">
        <f t="shared" si="0"/>
        <v>850</v>
      </c>
      <c r="K12" s="12">
        <f t="shared" si="1"/>
        <v>850</v>
      </c>
      <c r="L12" s="8"/>
      <c r="M12" s="8"/>
      <c r="N12" s="8"/>
      <c r="O12" s="8"/>
      <c r="P12" s="8"/>
    </row>
    <row r="13" spans="1:20" ht="26" x14ac:dyDescent="0.3">
      <c r="A13" s="12" t="s">
        <v>10</v>
      </c>
      <c r="B13" s="12">
        <v>2027</v>
      </c>
      <c r="C13" s="12">
        <v>1</v>
      </c>
      <c r="D13" s="12">
        <v>2</v>
      </c>
      <c r="E13" s="12">
        <v>40</v>
      </c>
      <c r="F13" s="12">
        <v>29</v>
      </c>
      <c r="G13" s="12">
        <f>SUM(Table1[[#This Row],[RGI Units]],Table1[[#This Row],[Market Units]])</f>
        <v>69</v>
      </c>
      <c r="H13" s="12">
        <v>1940</v>
      </c>
      <c r="I13" s="12">
        <v>1220</v>
      </c>
      <c r="J13" s="12">
        <f t="shared" si="0"/>
        <v>720</v>
      </c>
      <c r="K13" s="12">
        <f t="shared" si="1"/>
        <v>720</v>
      </c>
      <c r="L13" s="8"/>
      <c r="M13" s="8"/>
      <c r="N13" s="8"/>
      <c r="O13" s="8"/>
      <c r="P13" s="8"/>
    </row>
    <row r="14" spans="1:20" ht="26" x14ac:dyDescent="0.3">
      <c r="A14" s="12" t="s">
        <v>11</v>
      </c>
      <c r="B14" s="12">
        <v>2028</v>
      </c>
      <c r="C14" s="12">
        <v>1</v>
      </c>
      <c r="D14" s="12">
        <v>2</v>
      </c>
      <c r="E14" s="12">
        <v>30</v>
      </c>
      <c r="F14" s="12">
        <v>30</v>
      </c>
      <c r="G14" s="12">
        <f>SUM(Table1[[#This Row],[RGI Units]],Table1[[#This Row],[Market Units]])</f>
        <v>60</v>
      </c>
      <c r="H14" s="12">
        <v>1930</v>
      </c>
      <c r="I14" s="12">
        <v>1220</v>
      </c>
      <c r="J14" s="12">
        <f t="shared" si="0"/>
        <v>710</v>
      </c>
      <c r="K14" s="12">
        <f t="shared" si="1"/>
        <v>710</v>
      </c>
      <c r="L14" s="8"/>
      <c r="M14" s="8"/>
      <c r="N14" s="8"/>
      <c r="O14" s="8"/>
      <c r="P14" s="8"/>
    </row>
    <row r="15" spans="1:20" ht="26" x14ac:dyDescent="0.3">
      <c r="A15" s="12" t="s">
        <v>12</v>
      </c>
      <c r="B15" s="12">
        <v>2027</v>
      </c>
      <c r="C15" s="12">
        <v>1</v>
      </c>
      <c r="D15" s="12">
        <v>2</v>
      </c>
      <c r="E15" s="12">
        <v>50</v>
      </c>
      <c r="F15" s="12">
        <v>31</v>
      </c>
      <c r="G15" s="12">
        <f>SUM(Table1[[#This Row],[RGI Units]],Table1[[#This Row],[Market Units]])</f>
        <v>81</v>
      </c>
      <c r="H15" s="12">
        <v>1920</v>
      </c>
      <c r="I15" s="12">
        <v>800</v>
      </c>
      <c r="J15" s="12">
        <f t="shared" si="0"/>
        <v>1120</v>
      </c>
      <c r="K15" s="12">
        <f t="shared" si="1"/>
        <v>1120</v>
      </c>
      <c r="L15" s="8"/>
      <c r="M15" s="8"/>
      <c r="N15" s="8"/>
      <c r="O15" s="8"/>
      <c r="P15" s="8"/>
    </row>
    <row r="16" spans="1:20" ht="26" x14ac:dyDescent="0.3">
      <c r="A16" s="12" t="s">
        <v>13</v>
      </c>
      <c r="B16" s="12">
        <v>2030</v>
      </c>
      <c r="C16" s="12">
        <v>1</v>
      </c>
      <c r="D16" s="12">
        <v>2</v>
      </c>
      <c r="E16" s="12">
        <v>50</v>
      </c>
      <c r="F16" s="12">
        <v>32</v>
      </c>
      <c r="G16" s="12">
        <f>SUM(Table1[[#This Row],[RGI Units]],Table1[[#This Row],[Market Units]])</f>
        <v>82</v>
      </c>
      <c r="H16" s="12">
        <v>1910</v>
      </c>
      <c r="I16" s="12">
        <v>800</v>
      </c>
      <c r="J16" s="12">
        <f t="shared" si="0"/>
        <v>1110</v>
      </c>
      <c r="K16" s="12">
        <f t="shared" si="1"/>
        <v>1110</v>
      </c>
      <c r="L16" s="8"/>
      <c r="M16" s="8"/>
      <c r="N16" s="8"/>
      <c r="O16" s="8"/>
      <c r="P16" s="8"/>
    </row>
    <row r="17" spans="1:16" ht="26" x14ac:dyDescent="0.3">
      <c r="A17" s="12" t="s">
        <v>14</v>
      </c>
      <c r="B17" s="12">
        <v>2027</v>
      </c>
      <c r="C17" s="12">
        <v>1</v>
      </c>
      <c r="D17" s="12">
        <v>2</v>
      </c>
      <c r="E17" s="12">
        <v>50</v>
      </c>
      <c r="F17" s="12">
        <v>33</v>
      </c>
      <c r="G17" s="12">
        <f>SUM(Table1[[#This Row],[RGI Units]],Table1[[#This Row],[Market Units]])</f>
        <v>83</v>
      </c>
      <c r="H17" s="12">
        <v>1900</v>
      </c>
      <c r="I17" s="12">
        <v>800</v>
      </c>
      <c r="J17" s="12">
        <f t="shared" si="0"/>
        <v>1100</v>
      </c>
      <c r="K17" s="12">
        <f t="shared" si="1"/>
        <v>1100</v>
      </c>
      <c r="L17" s="8"/>
      <c r="M17" s="8"/>
      <c r="N17" s="8"/>
      <c r="O17" s="8"/>
      <c r="P17" s="8"/>
    </row>
    <row r="18" spans="1:16" ht="26" x14ac:dyDescent="0.3">
      <c r="A18" s="12" t="s">
        <v>15</v>
      </c>
      <c r="B18" s="12">
        <v>2024</v>
      </c>
      <c r="C18" s="12">
        <v>1</v>
      </c>
      <c r="D18" s="12">
        <v>2</v>
      </c>
      <c r="E18" s="12">
        <v>50</v>
      </c>
      <c r="F18" s="12">
        <v>34</v>
      </c>
      <c r="G18" s="12">
        <f>SUM(Table1[[#This Row],[RGI Units]],Table1[[#This Row],[Market Units]])</f>
        <v>84</v>
      </c>
      <c r="H18" s="12">
        <v>1890</v>
      </c>
      <c r="I18" s="12">
        <v>800</v>
      </c>
      <c r="J18" s="12">
        <f t="shared" si="0"/>
        <v>1090</v>
      </c>
      <c r="K18" s="12">
        <f t="shared" si="1"/>
        <v>1090</v>
      </c>
      <c r="L18" s="8"/>
      <c r="M18" s="8"/>
      <c r="N18" s="8"/>
      <c r="O18" s="8"/>
      <c r="P18" s="8"/>
    </row>
    <row r="19" spans="1:16" ht="26" x14ac:dyDescent="0.3">
      <c r="A19" s="12" t="s">
        <v>16</v>
      </c>
      <c r="B19" s="12">
        <v>2029</v>
      </c>
      <c r="C19" s="12">
        <v>2</v>
      </c>
      <c r="D19" s="12">
        <v>2</v>
      </c>
      <c r="E19" s="12">
        <v>40</v>
      </c>
      <c r="F19" s="12">
        <v>35</v>
      </c>
      <c r="G19" s="12">
        <f>SUM(Table1[[#This Row],[RGI Units]],Table1[[#This Row],[Market Units]])</f>
        <v>75</v>
      </c>
      <c r="H19" s="12">
        <v>1880</v>
      </c>
      <c r="I19" s="12">
        <v>800</v>
      </c>
      <c r="J19" s="12">
        <f t="shared" si="0"/>
        <v>1080</v>
      </c>
      <c r="K19" s="12">
        <f t="shared" si="1"/>
        <v>1080</v>
      </c>
      <c r="L19" s="8"/>
      <c r="M19" s="8"/>
      <c r="N19" s="8"/>
      <c r="O19" s="8"/>
      <c r="P19" s="8"/>
    </row>
    <row r="20" spans="1:16" ht="26" x14ac:dyDescent="0.3">
      <c r="A20" s="12" t="s">
        <v>17</v>
      </c>
      <c r="B20" s="12">
        <v>2028</v>
      </c>
      <c r="C20" s="12">
        <v>2</v>
      </c>
      <c r="D20" s="12">
        <v>1</v>
      </c>
      <c r="E20" s="12">
        <v>40</v>
      </c>
      <c r="F20" s="12">
        <v>36</v>
      </c>
      <c r="G20" s="12">
        <f>SUM(Table1[[#This Row],[RGI Units]],Table1[[#This Row],[Market Units]])</f>
        <v>76</v>
      </c>
      <c r="H20" s="12">
        <v>1870</v>
      </c>
      <c r="I20" s="12">
        <v>800</v>
      </c>
      <c r="J20" s="12">
        <f t="shared" si="0"/>
        <v>1070</v>
      </c>
      <c r="K20" s="12">
        <f t="shared" si="1"/>
        <v>1070</v>
      </c>
      <c r="L20" s="8"/>
      <c r="M20" s="8"/>
      <c r="N20" s="8"/>
      <c r="O20" s="8"/>
      <c r="P20" s="8"/>
    </row>
    <row r="21" spans="1:16" ht="26" x14ac:dyDescent="0.3">
      <c r="A21" s="12" t="s">
        <v>18</v>
      </c>
      <c r="B21" s="12">
        <v>2025</v>
      </c>
      <c r="C21" s="12">
        <v>2</v>
      </c>
      <c r="D21" s="12">
        <v>1</v>
      </c>
      <c r="E21" s="12">
        <v>40</v>
      </c>
      <c r="F21" s="12">
        <v>37</v>
      </c>
      <c r="G21" s="12">
        <f>SUM(Table1[[#This Row],[RGI Units]],Table1[[#This Row],[Market Units]])</f>
        <v>77</v>
      </c>
      <c r="H21" s="12">
        <v>1860</v>
      </c>
      <c r="I21" s="12">
        <v>800</v>
      </c>
      <c r="J21" s="12">
        <f t="shared" si="0"/>
        <v>1060</v>
      </c>
      <c r="K21" s="12">
        <f t="shared" si="1"/>
        <v>1060</v>
      </c>
      <c r="L21" s="8"/>
      <c r="M21" s="8"/>
      <c r="N21" s="8"/>
      <c r="O21" s="8"/>
      <c r="P21" s="8"/>
    </row>
    <row r="22" spans="1:16" ht="26" x14ac:dyDescent="0.3">
      <c r="A22" s="12" t="s">
        <v>19</v>
      </c>
      <c r="B22" s="12">
        <v>2020</v>
      </c>
      <c r="C22" s="12">
        <v>3</v>
      </c>
      <c r="D22" s="12">
        <v>1</v>
      </c>
      <c r="E22" s="12">
        <v>40</v>
      </c>
      <c r="F22" s="12">
        <v>38</v>
      </c>
      <c r="G22" s="12">
        <f>SUM(Table1[[#This Row],[RGI Units]],Table1[[#This Row],[Market Units]])</f>
        <v>78</v>
      </c>
      <c r="H22" s="12">
        <v>1850</v>
      </c>
      <c r="I22" s="12">
        <v>500</v>
      </c>
      <c r="J22" s="12">
        <f t="shared" si="0"/>
        <v>1350</v>
      </c>
      <c r="K22" s="12">
        <f t="shared" si="1"/>
        <v>1350</v>
      </c>
      <c r="L22" s="8"/>
      <c r="M22" s="8"/>
      <c r="N22" s="8"/>
      <c r="O22" s="8"/>
      <c r="P22" s="8"/>
    </row>
    <row r="23" spans="1:16" ht="26" x14ac:dyDescent="0.3">
      <c r="A23" s="12" t="s">
        <v>20</v>
      </c>
      <c r="B23" s="12">
        <v>2030</v>
      </c>
      <c r="C23" s="12">
        <v>3</v>
      </c>
      <c r="D23" s="12">
        <v>1</v>
      </c>
      <c r="E23" s="12">
        <v>40</v>
      </c>
      <c r="F23" s="12">
        <v>39</v>
      </c>
      <c r="G23" s="12">
        <f>SUM(Table1[[#This Row],[RGI Units]],Table1[[#This Row],[Market Units]])</f>
        <v>79</v>
      </c>
      <c r="H23" s="12">
        <v>1840</v>
      </c>
      <c r="I23" s="12">
        <v>500</v>
      </c>
      <c r="J23" s="12">
        <f t="shared" si="0"/>
        <v>1340</v>
      </c>
      <c r="K23" s="12">
        <f t="shared" si="1"/>
        <v>1340</v>
      </c>
      <c r="L23" s="8"/>
      <c r="M23" s="8"/>
      <c r="N23" s="8"/>
      <c r="O23" s="8"/>
      <c r="P23" s="8"/>
    </row>
    <row r="24" spans="1:16" ht="26" x14ac:dyDescent="0.3">
      <c r="A24" s="12" t="s">
        <v>21</v>
      </c>
      <c r="B24" s="12">
        <v>2027</v>
      </c>
      <c r="C24" s="12">
        <v>3</v>
      </c>
      <c r="D24" s="12">
        <v>1</v>
      </c>
      <c r="E24" s="12">
        <v>40</v>
      </c>
      <c r="F24" s="12">
        <v>40</v>
      </c>
      <c r="G24" s="12">
        <f>SUM(Table1[[#This Row],[RGI Units]],Table1[[#This Row],[Market Units]])</f>
        <v>80</v>
      </c>
      <c r="H24" s="12">
        <v>1830</v>
      </c>
      <c r="I24" s="12">
        <v>500</v>
      </c>
      <c r="J24" s="12">
        <f t="shared" si="0"/>
        <v>1330</v>
      </c>
      <c r="K24" s="12">
        <f t="shared" si="1"/>
        <v>1330</v>
      </c>
      <c r="L24" s="8"/>
      <c r="M24" s="8"/>
      <c r="N24" s="8"/>
      <c r="O24" s="8"/>
      <c r="P24" s="8"/>
    </row>
    <row r="25" spans="1:16" s="8" customFormat="1" ht="26" hidden="1" x14ac:dyDescent="0.3">
      <c r="A25" s="11"/>
      <c r="B25" s="11"/>
      <c r="C25" s="11"/>
      <c r="D25" s="11"/>
      <c r="E25" s="11"/>
      <c r="F25" s="11"/>
      <c r="G25" s="11"/>
      <c r="H25" s="11"/>
      <c r="I25" s="11"/>
      <c r="J25" s="11"/>
      <c r="K25" s="11"/>
    </row>
    <row r="26" spans="1:16" x14ac:dyDescent="0.2">
      <c r="A26" s="8"/>
      <c r="B26" s="8"/>
      <c r="C26" s="8"/>
      <c r="D26" s="8"/>
      <c r="E26" s="8"/>
      <c r="F26" s="8"/>
      <c r="G26" s="8"/>
      <c r="H26" s="8"/>
      <c r="I26" s="8"/>
      <c r="J26" s="8"/>
      <c r="K26" s="8"/>
      <c r="L26" s="8"/>
      <c r="M26" s="8"/>
      <c r="N26" s="8"/>
      <c r="O26" s="8"/>
      <c r="P26" s="8"/>
    </row>
    <row r="27" spans="1:16" x14ac:dyDescent="0.2">
      <c r="A27" s="8"/>
      <c r="B27" s="8"/>
      <c r="C27" s="8"/>
      <c r="D27" s="8"/>
      <c r="E27" s="8"/>
      <c r="F27" s="8"/>
      <c r="G27" s="8"/>
      <c r="H27" s="8"/>
      <c r="I27" s="8"/>
      <c r="J27" s="8"/>
      <c r="K27" s="8"/>
      <c r="L27" s="8"/>
      <c r="M27" s="8"/>
      <c r="N27" s="8"/>
      <c r="O27" s="8"/>
      <c r="P27" s="8"/>
    </row>
    <row r="28" spans="1:16" x14ac:dyDescent="0.2">
      <c r="A28" s="8"/>
      <c r="B28" s="8"/>
      <c r="C28" s="8"/>
      <c r="D28" s="8"/>
      <c r="E28" s="8"/>
      <c r="F28" s="8"/>
      <c r="G28" s="8"/>
      <c r="H28" s="8"/>
      <c r="I28" s="8"/>
      <c r="J28" s="8"/>
      <c r="K28" s="8"/>
      <c r="L28" s="8"/>
      <c r="M28" s="8"/>
      <c r="N28" s="8"/>
      <c r="O28" s="8"/>
      <c r="P28" s="8"/>
    </row>
    <row r="29" spans="1:16" x14ac:dyDescent="0.2">
      <c r="A29" s="8"/>
      <c r="B29" s="8"/>
      <c r="C29" s="8"/>
      <c r="D29" s="8"/>
      <c r="E29" s="8"/>
      <c r="F29" s="8"/>
      <c r="G29" s="8"/>
      <c r="H29" s="8"/>
      <c r="I29" s="8"/>
      <c r="J29" s="8"/>
      <c r="K29" s="8"/>
    </row>
    <row r="30" spans="1:16" x14ac:dyDescent="0.2">
      <c r="A30" s="8"/>
      <c r="B30" s="8"/>
      <c r="C30" s="8"/>
      <c r="D30" s="8"/>
      <c r="E30" s="8"/>
      <c r="F30" s="8"/>
      <c r="G30" s="8"/>
      <c r="H30" s="8"/>
      <c r="I30" s="8"/>
      <c r="J30" s="8"/>
      <c r="K30" s="8"/>
    </row>
    <row r="31" spans="1:16" x14ac:dyDescent="0.2">
      <c r="A31" s="8"/>
      <c r="B31" s="8"/>
      <c r="C31" s="8"/>
      <c r="D31" s="8"/>
      <c r="E31" s="8"/>
      <c r="F31" s="8"/>
      <c r="G31" s="8"/>
      <c r="H31" s="8"/>
      <c r="I31" s="8"/>
      <c r="J31" s="8"/>
      <c r="K31" s="8"/>
    </row>
    <row r="32" spans="1:16" x14ac:dyDescent="0.2">
      <c r="A32" s="8"/>
      <c r="B32" s="8"/>
      <c r="C32" s="8"/>
      <c r="D32" s="8"/>
      <c r="E32" s="8"/>
      <c r="F32" s="8"/>
      <c r="G32" s="8"/>
      <c r="H32" s="8"/>
      <c r="I32" s="8"/>
      <c r="J32" s="8"/>
      <c r="K32" s="8"/>
    </row>
    <row r="33" spans="1:11" x14ac:dyDescent="0.2">
      <c r="A33" s="8"/>
      <c r="B33" s="8"/>
      <c r="C33" s="8"/>
      <c r="D33" s="8"/>
      <c r="E33" s="8"/>
      <c r="F33" s="8"/>
      <c r="G33" s="8"/>
      <c r="H33" s="8"/>
      <c r="I33" s="8"/>
      <c r="J33" s="8"/>
      <c r="K33" s="8"/>
    </row>
    <row r="34" spans="1:11" x14ac:dyDescent="0.2">
      <c r="A34" s="8"/>
      <c r="B34" s="8"/>
      <c r="C34" s="8"/>
      <c r="D34" s="8"/>
      <c r="E34" s="8"/>
      <c r="F34" s="8"/>
      <c r="G34" s="8"/>
      <c r="H34" s="8"/>
      <c r="I34" s="8"/>
      <c r="J34" s="8"/>
      <c r="K34" s="8"/>
    </row>
    <row r="35" spans="1:11" x14ac:dyDescent="0.2">
      <c r="A35" s="8"/>
      <c r="B35" s="8"/>
      <c r="C35" s="8"/>
      <c r="D35" s="8"/>
      <c r="E35" s="8"/>
      <c r="F35" s="8"/>
      <c r="G35" s="8"/>
      <c r="H35" s="8"/>
      <c r="I35" s="8"/>
      <c r="J35" s="8"/>
      <c r="K35" s="8"/>
    </row>
    <row r="36" spans="1:11" x14ac:dyDescent="0.2">
      <c r="A36" s="8"/>
      <c r="B36" s="8"/>
      <c r="C36" s="8"/>
      <c r="D36" s="8"/>
      <c r="E36" s="8"/>
      <c r="F36" s="8"/>
      <c r="G36" s="8"/>
      <c r="H36" s="8"/>
      <c r="I36" s="8"/>
      <c r="J36" s="8"/>
      <c r="K36" s="8"/>
    </row>
    <row r="37" spans="1:11" x14ac:dyDescent="0.2">
      <c r="A37" s="8"/>
      <c r="B37" s="8"/>
      <c r="C37" s="8"/>
      <c r="D37" s="8"/>
      <c r="E37" s="8"/>
      <c r="F37" s="8"/>
      <c r="G37" s="8"/>
      <c r="H37" s="8"/>
      <c r="I37" s="8"/>
      <c r="J37" s="8"/>
      <c r="K37" s="8"/>
    </row>
  </sheetData>
  <mergeCells count="2">
    <mergeCell ref="A5:K5"/>
    <mergeCell ref="A1:T2"/>
  </mergeCells>
  <phoneticPr fontId="3" type="noConversion"/>
  <pageMargins left="0.7" right="0.7" top="0.75" bottom="0.75" header="0.3" footer="0.3"/>
  <pageSetup orientation="portrait" horizontalDpi="0" verticalDpi="0"/>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B6055-3169-4079-B2E2-F1B2FD1AF2AB}">
  <dimension ref="A1:AR34"/>
  <sheetViews>
    <sheetView workbookViewId="0">
      <selection activeCell="A2" sqref="A2:AR34"/>
    </sheetView>
  </sheetViews>
  <sheetFormatPr baseColWidth="10" defaultColWidth="8.83203125" defaultRowHeight="16" x14ac:dyDescent="0.2"/>
  <cols>
    <col min="1" max="1" width="12" customWidth="1"/>
    <col min="3" max="3" width="32" customWidth="1"/>
    <col min="4" max="4" width="13.5" customWidth="1"/>
    <col min="5" max="5" width="31.83203125" customWidth="1"/>
    <col min="6" max="6" width="35" customWidth="1"/>
    <col min="7" max="7" width="20.33203125" customWidth="1"/>
    <col min="8" max="8" width="17.1640625" customWidth="1"/>
    <col min="9" max="9" width="26.6640625" customWidth="1"/>
    <col min="11" max="11" width="15" customWidth="1"/>
    <col min="12" max="12" width="21.83203125" customWidth="1"/>
    <col min="13" max="13" width="23.5" customWidth="1"/>
    <col min="14" max="14" width="36" customWidth="1"/>
    <col min="15" max="15" width="11.1640625" customWidth="1"/>
    <col min="16" max="16" width="12.6640625" customWidth="1"/>
    <col min="18" max="18" width="18.83203125" customWidth="1"/>
    <col min="19" max="19" width="14.1640625" customWidth="1"/>
    <col min="20" max="20" width="11" customWidth="1"/>
    <col min="21" max="21" width="11.1640625" customWidth="1"/>
    <col min="22" max="22" width="23.6640625" customWidth="1"/>
    <col min="23" max="23" width="34" customWidth="1"/>
    <col min="24" max="24" width="27.33203125" customWidth="1"/>
    <col min="25" max="25" width="15.1640625" customWidth="1"/>
    <col min="26" max="26" width="30" customWidth="1"/>
    <col min="27" max="27" width="16.1640625" customWidth="1"/>
    <col min="28" max="28" width="26.1640625" customWidth="1"/>
    <col min="29" max="29" width="21.83203125" customWidth="1"/>
    <col min="30" max="30" width="27.33203125" customWidth="1"/>
    <col min="31" max="31" width="40.6640625" customWidth="1"/>
    <col min="32" max="32" width="24.83203125" customWidth="1"/>
    <col min="33" max="33" width="31.6640625" customWidth="1"/>
    <col min="34" max="34" width="28.6640625" customWidth="1"/>
    <col min="35" max="35" width="26.6640625" customWidth="1"/>
    <col min="36" max="36" width="32.5" customWidth="1"/>
    <col min="37" max="37" width="35" customWidth="1"/>
    <col min="38" max="38" width="19.1640625" customWidth="1"/>
    <col min="39" max="39" width="29" customWidth="1"/>
    <col min="40" max="40" width="23.1640625" customWidth="1"/>
    <col min="41" max="41" width="19.1640625" customWidth="1"/>
    <col min="42" max="42" width="32.6640625" customWidth="1"/>
    <col min="43" max="43" width="18.6640625" customWidth="1"/>
    <col min="44" max="44" width="26.33203125" customWidth="1"/>
  </cols>
  <sheetData>
    <row r="1" spans="1:44" s="70" customFormat="1" ht="17" x14ac:dyDescent="0.2">
      <c r="A1" s="70" t="s">
        <v>131</v>
      </c>
      <c r="B1" s="70" t="s">
        <v>130</v>
      </c>
      <c r="C1" s="70" t="s">
        <v>45</v>
      </c>
      <c r="D1" s="70" t="s">
        <v>46</v>
      </c>
      <c r="E1" s="70" t="s">
        <v>48</v>
      </c>
      <c r="F1" s="70" t="s">
        <v>50</v>
      </c>
      <c r="G1" s="70" t="s">
        <v>51</v>
      </c>
      <c r="H1" s="70" t="s">
        <v>52</v>
      </c>
      <c r="I1" s="70" t="s">
        <v>53</v>
      </c>
      <c r="J1" s="70" t="s">
        <v>158</v>
      </c>
      <c r="K1" s="70" t="s">
        <v>37</v>
      </c>
      <c r="L1" s="70" t="s">
        <v>56</v>
      </c>
      <c r="M1" s="70" t="s">
        <v>57</v>
      </c>
      <c r="N1" s="70" t="s">
        <v>58</v>
      </c>
      <c r="O1" s="70" t="s">
        <v>60</v>
      </c>
      <c r="P1" s="70" t="s">
        <v>61</v>
      </c>
      <c r="Q1" s="70" t="s">
        <v>62</v>
      </c>
      <c r="R1" s="70" t="s">
        <v>63</v>
      </c>
      <c r="S1" s="70" t="s">
        <v>64</v>
      </c>
      <c r="T1" s="70" t="s">
        <v>65</v>
      </c>
      <c r="U1" s="70" t="s">
        <v>66</v>
      </c>
      <c r="V1" s="70" t="s">
        <v>127</v>
      </c>
      <c r="W1" s="70" t="s">
        <v>81</v>
      </c>
      <c r="X1" s="70" t="s">
        <v>67</v>
      </c>
      <c r="Y1" s="70" t="s">
        <v>68</v>
      </c>
      <c r="Z1" s="70" t="s">
        <v>69</v>
      </c>
      <c r="AA1" s="70" t="s">
        <v>70</v>
      </c>
      <c r="AB1" s="70" t="s">
        <v>71</v>
      </c>
      <c r="AC1" s="70" t="s">
        <v>72</v>
      </c>
      <c r="AD1" s="70" t="s">
        <v>73</v>
      </c>
      <c r="AE1" s="70" t="s">
        <v>74</v>
      </c>
      <c r="AF1" s="70" t="s">
        <v>75</v>
      </c>
      <c r="AG1" s="70" t="s">
        <v>76</v>
      </c>
      <c r="AH1" s="70" t="s">
        <v>77</v>
      </c>
      <c r="AI1" s="70" t="s">
        <v>78</v>
      </c>
      <c r="AJ1" s="70" t="s">
        <v>80</v>
      </c>
      <c r="AK1" s="70" t="s">
        <v>157</v>
      </c>
      <c r="AL1" s="70" t="s">
        <v>82</v>
      </c>
      <c r="AM1" s="70" t="s">
        <v>83</v>
      </c>
      <c r="AN1" s="70" t="s">
        <v>85</v>
      </c>
      <c r="AO1" s="70" t="s">
        <v>86</v>
      </c>
      <c r="AP1" s="70" t="s">
        <v>88</v>
      </c>
      <c r="AQ1" s="70" t="s">
        <v>89</v>
      </c>
      <c r="AR1" s="70" t="s">
        <v>90</v>
      </c>
    </row>
    <row r="2" spans="1:44" x14ac:dyDescent="0.2">
      <c r="A2" t="s">
        <v>150</v>
      </c>
      <c r="B2">
        <v>2018</v>
      </c>
      <c r="C2">
        <v>5605716</v>
      </c>
      <c r="D2">
        <v>4499090</v>
      </c>
      <c r="E2">
        <v>0</v>
      </c>
      <c r="F2">
        <v>0</v>
      </c>
      <c r="G2">
        <v>431334</v>
      </c>
      <c r="H2">
        <v>22215894</v>
      </c>
      <c r="I2">
        <v>5984</v>
      </c>
      <c r="J2">
        <f>SUM(E2:G2)</f>
        <v>431334</v>
      </c>
      <c r="K2">
        <v>32758018</v>
      </c>
      <c r="L2">
        <v>3134178</v>
      </c>
      <c r="M2">
        <v>2996748</v>
      </c>
      <c r="N2">
        <v>6130926</v>
      </c>
      <c r="O2">
        <v>992296</v>
      </c>
      <c r="P2">
        <v>0</v>
      </c>
      <c r="Q2">
        <v>0</v>
      </c>
      <c r="R2">
        <v>0</v>
      </c>
      <c r="S2">
        <v>992296</v>
      </c>
      <c r="T2">
        <v>264520</v>
      </c>
      <c r="U2">
        <v>74682.36</v>
      </c>
      <c r="V2">
        <f>T2+U2</f>
        <v>339202.36</v>
      </c>
      <c r="W2">
        <v>971728</v>
      </c>
      <c r="X2">
        <v>8434152.3599999994</v>
      </c>
      <c r="Y2">
        <v>3234312</v>
      </c>
      <c r="Z2">
        <v>9852998</v>
      </c>
      <c r="AA2">
        <v>0</v>
      </c>
      <c r="AB2">
        <v>0</v>
      </c>
      <c r="AC2">
        <v>21521462.359999999</v>
      </c>
      <c r="AD2">
        <v>11236555.640000001</v>
      </c>
      <c r="AF2">
        <v>0</v>
      </c>
      <c r="AG2">
        <v>0</v>
      </c>
      <c r="AH2">
        <v>0</v>
      </c>
      <c r="AI2">
        <v>11236555.640000001</v>
      </c>
      <c r="AJ2">
        <v>8669976</v>
      </c>
      <c r="AK2">
        <v>971728</v>
      </c>
      <c r="AL2">
        <v>107624</v>
      </c>
      <c r="AM2">
        <v>505375.72380000004</v>
      </c>
      <c r="AN2">
        <v>168</v>
      </c>
      <c r="AO2">
        <v>1584895.7238</v>
      </c>
      <c r="AP2">
        <v>2447770</v>
      </c>
      <c r="AQ2">
        <v>2447770</v>
      </c>
      <c r="AR2">
        <v>7807101.7237999998</v>
      </c>
    </row>
    <row r="3" spans="1:44" x14ac:dyDescent="0.2">
      <c r="A3" t="s">
        <v>150</v>
      </c>
      <c r="B3">
        <v>2019</v>
      </c>
      <c r="C3">
        <v>5661773.1600000001</v>
      </c>
      <c r="D3">
        <v>4589071.8</v>
      </c>
      <c r="E3">
        <v>0</v>
      </c>
      <c r="F3">
        <v>0</v>
      </c>
      <c r="G3">
        <v>439960.68</v>
      </c>
      <c r="H3">
        <v>21366026.713999998</v>
      </c>
      <c r="I3">
        <v>5984</v>
      </c>
      <c r="J3">
        <f t="shared" ref="J3:J34" si="0">SUM(E3:G3)</f>
        <v>439960.68</v>
      </c>
      <c r="K3">
        <v>32062816.353999998</v>
      </c>
      <c r="L3">
        <v>3196861.56</v>
      </c>
      <c r="M3">
        <v>3056682.96</v>
      </c>
      <c r="N3">
        <v>6253544.5199999996</v>
      </c>
      <c r="O3">
        <v>1012141.92</v>
      </c>
      <c r="P3">
        <v>0</v>
      </c>
      <c r="Q3">
        <v>0</v>
      </c>
      <c r="R3">
        <v>0</v>
      </c>
      <c r="S3">
        <v>1012141.92</v>
      </c>
      <c r="T3">
        <v>269810.40000000002</v>
      </c>
      <c r="U3">
        <v>76176.007200000007</v>
      </c>
      <c r="V3">
        <f t="shared" ref="V3:V34" si="1">T3+U3</f>
        <v>345986.40720000002</v>
      </c>
      <c r="W3">
        <v>981445.28</v>
      </c>
      <c r="X3">
        <v>8593118.1272</v>
      </c>
      <c r="Y3">
        <v>3298998.24</v>
      </c>
      <c r="Z3">
        <v>9852998</v>
      </c>
      <c r="AA3">
        <v>0</v>
      </c>
      <c r="AB3">
        <v>0</v>
      </c>
      <c r="AC3">
        <v>21745114.367200002</v>
      </c>
      <c r="AD3">
        <v>10317701.986799996</v>
      </c>
      <c r="AF3">
        <v>0</v>
      </c>
      <c r="AG3">
        <v>0</v>
      </c>
      <c r="AH3">
        <v>0</v>
      </c>
      <c r="AI3">
        <v>10317701.986799996</v>
      </c>
      <c r="AJ3">
        <v>7807101.7237999998</v>
      </c>
      <c r="AK3">
        <v>981445.28</v>
      </c>
      <c r="AL3">
        <v>78071.017238</v>
      </c>
      <c r="AM3">
        <v>421332.63897599984</v>
      </c>
      <c r="AN3">
        <v>0</v>
      </c>
      <c r="AO3">
        <v>1480848.9362139998</v>
      </c>
      <c r="AP3">
        <v>3540666</v>
      </c>
      <c r="AQ3">
        <v>3540666</v>
      </c>
      <c r="AR3">
        <v>5747284.6600139998</v>
      </c>
    </row>
    <row r="4" spans="1:44" x14ac:dyDescent="0.2">
      <c r="A4" t="s">
        <v>150</v>
      </c>
      <c r="B4">
        <v>2020</v>
      </c>
      <c r="C4">
        <v>5718390.8915999997</v>
      </c>
      <c r="D4">
        <v>4680853.2359999996</v>
      </c>
      <c r="E4">
        <v>0</v>
      </c>
      <c r="F4">
        <v>0</v>
      </c>
      <c r="G4">
        <v>448759.89360000001</v>
      </c>
      <c r="H4">
        <v>21497676.193172</v>
      </c>
      <c r="I4">
        <v>5984</v>
      </c>
      <c r="J4">
        <f t="shared" si="0"/>
        <v>448759.89360000001</v>
      </c>
      <c r="K4">
        <v>32351664.214372002</v>
      </c>
      <c r="L4">
        <v>3260798.7911999999</v>
      </c>
      <c r="M4">
        <v>3117816.6192000001</v>
      </c>
      <c r="N4">
        <v>6378615.4103999995</v>
      </c>
      <c r="O4">
        <v>1032384.7583999999</v>
      </c>
      <c r="P4">
        <v>0</v>
      </c>
      <c r="Q4">
        <v>0</v>
      </c>
      <c r="R4">
        <v>0</v>
      </c>
      <c r="S4">
        <v>1032384.7583999999</v>
      </c>
      <c r="T4">
        <v>275206.60800000001</v>
      </c>
      <c r="U4">
        <v>77699.527344000002</v>
      </c>
      <c r="V4">
        <f t="shared" si="1"/>
        <v>352906.13534400001</v>
      </c>
      <c r="W4">
        <v>991259.7328</v>
      </c>
      <c r="X4">
        <v>8755166.0369439982</v>
      </c>
      <c r="Y4">
        <v>3364978.2047999999</v>
      </c>
      <c r="Z4">
        <v>9852998</v>
      </c>
      <c r="AA4">
        <v>0</v>
      </c>
      <c r="AB4">
        <v>0</v>
      </c>
      <c r="AC4">
        <v>21973142.241743997</v>
      </c>
      <c r="AD4">
        <v>10378521.972628005</v>
      </c>
      <c r="AF4">
        <v>0</v>
      </c>
      <c r="AG4">
        <v>0</v>
      </c>
      <c r="AH4">
        <v>0</v>
      </c>
      <c r="AI4">
        <v>10378521.972628005</v>
      </c>
      <c r="AJ4">
        <v>5747284.6600139998</v>
      </c>
      <c r="AK4">
        <v>991259.7328</v>
      </c>
      <c r="AL4">
        <v>57472.846600139994</v>
      </c>
      <c r="AM4">
        <v>425507.51720052032</v>
      </c>
      <c r="AN4">
        <v>0</v>
      </c>
      <c r="AO4">
        <v>1474240.0966006604</v>
      </c>
      <c r="AP4">
        <v>6793266</v>
      </c>
      <c r="AQ4">
        <v>6793266</v>
      </c>
      <c r="AR4">
        <v>428258.75661465945</v>
      </c>
    </row>
    <row r="5" spans="1:44" x14ac:dyDescent="0.2">
      <c r="A5" t="s">
        <v>150</v>
      </c>
      <c r="B5">
        <v>2021</v>
      </c>
      <c r="C5">
        <v>5775574.8005159991</v>
      </c>
      <c r="D5">
        <v>4774470.3007199997</v>
      </c>
      <c r="E5">
        <v>0</v>
      </c>
      <c r="F5">
        <v>0</v>
      </c>
      <c r="G5">
        <v>457735.09147199994</v>
      </c>
      <c r="H5">
        <v>21630872.372566376</v>
      </c>
      <c r="I5">
        <v>5984</v>
      </c>
      <c r="J5">
        <f t="shared" si="0"/>
        <v>457735.09147199994</v>
      </c>
      <c r="K5">
        <v>32644636.565274373</v>
      </c>
      <c r="L5">
        <v>3326014.7670239997</v>
      </c>
      <c r="M5">
        <v>3180172.9515839997</v>
      </c>
      <c r="N5">
        <v>6506187.7186079994</v>
      </c>
      <c r="O5">
        <v>1053032.4535679999</v>
      </c>
      <c r="P5">
        <v>0</v>
      </c>
      <c r="Q5">
        <v>0</v>
      </c>
      <c r="R5">
        <v>0</v>
      </c>
      <c r="S5">
        <v>1053032.4535679999</v>
      </c>
      <c r="T5">
        <v>280710.74015999999</v>
      </c>
      <c r="U5">
        <v>79253.517890880001</v>
      </c>
      <c r="V5">
        <f t="shared" si="1"/>
        <v>359964.25805087999</v>
      </c>
      <c r="W5">
        <v>1001172.3301279999</v>
      </c>
      <c r="X5">
        <v>8920356.7603548784</v>
      </c>
      <c r="Y5">
        <v>3432277.768896</v>
      </c>
      <c r="Z5">
        <v>9852998</v>
      </c>
      <c r="AA5">
        <v>0</v>
      </c>
      <c r="AB5">
        <v>0</v>
      </c>
      <c r="AC5">
        <v>22205632.529250879</v>
      </c>
      <c r="AD5">
        <v>10439004.036023494</v>
      </c>
      <c r="AF5">
        <v>0</v>
      </c>
      <c r="AG5">
        <v>0</v>
      </c>
      <c r="AH5">
        <v>0</v>
      </c>
      <c r="AI5">
        <v>10439004.036023494</v>
      </c>
      <c r="AJ5">
        <v>428258.75661465945</v>
      </c>
      <c r="AK5">
        <v>1001172.3301279999</v>
      </c>
      <c r="AL5">
        <v>4282.5875661465952</v>
      </c>
      <c r="AM5">
        <v>429700.90044398047</v>
      </c>
      <c r="AN5">
        <v>0</v>
      </c>
      <c r="AO5">
        <v>1435155.818138127</v>
      </c>
      <c r="AP5">
        <v>5568012</v>
      </c>
      <c r="AQ5">
        <v>5568012</v>
      </c>
      <c r="AR5">
        <v>-3704597.4252472138</v>
      </c>
    </row>
    <row r="6" spans="1:44" x14ac:dyDescent="0.2">
      <c r="A6" t="s">
        <v>150</v>
      </c>
      <c r="B6">
        <v>2022</v>
      </c>
      <c r="C6">
        <v>5833330.5485211601</v>
      </c>
      <c r="D6">
        <v>4869959.7067344002</v>
      </c>
      <c r="E6">
        <v>0</v>
      </c>
      <c r="F6">
        <v>0</v>
      </c>
      <c r="G6">
        <v>466889.79330144002</v>
      </c>
      <c r="H6">
        <v>21765636.519626684</v>
      </c>
      <c r="I6">
        <v>5984</v>
      </c>
      <c r="J6">
        <f t="shared" si="0"/>
        <v>466889.79330144002</v>
      </c>
      <c r="K6">
        <v>32941800.568183687</v>
      </c>
      <c r="L6">
        <v>3392535.06236448</v>
      </c>
      <c r="M6">
        <v>3243776.4106156798</v>
      </c>
      <c r="N6">
        <v>6636311.4729801603</v>
      </c>
      <c r="O6">
        <v>1074093.1026393599</v>
      </c>
      <c r="P6">
        <v>0</v>
      </c>
      <c r="Q6">
        <v>0</v>
      </c>
      <c r="R6">
        <v>0</v>
      </c>
      <c r="S6">
        <v>1074093.1026393599</v>
      </c>
      <c r="T6">
        <v>286324.95496319997</v>
      </c>
      <c r="U6">
        <v>80838.588248697604</v>
      </c>
      <c r="V6">
        <f t="shared" si="1"/>
        <v>367163.5432118976</v>
      </c>
      <c r="W6">
        <v>1011184.0534292801</v>
      </c>
      <c r="X6">
        <v>9088752.1722606979</v>
      </c>
      <c r="Y6">
        <v>3500923.3242739202</v>
      </c>
      <c r="Z6">
        <v>9852998</v>
      </c>
      <c r="AA6">
        <v>0</v>
      </c>
      <c r="AB6">
        <v>0</v>
      </c>
      <c r="AC6">
        <v>22442673.496534616</v>
      </c>
      <c r="AD6">
        <v>10499127.071649071</v>
      </c>
      <c r="AF6">
        <v>0</v>
      </c>
      <c r="AG6">
        <v>0</v>
      </c>
      <c r="AH6">
        <v>0</v>
      </c>
      <c r="AI6">
        <v>10499127.071649071</v>
      </c>
      <c r="AJ6">
        <v>-3704597.4252472138</v>
      </c>
      <c r="AK6">
        <v>1011184.0534292801</v>
      </c>
      <c r="AL6">
        <v>-37045.974252472137</v>
      </c>
      <c r="AM6">
        <v>433912.50888130465</v>
      </c>
      <c r="AN6">
        <v>0</v>
      </c>
      <c r="AO6">
        <v>1408050.5880581127</v>
      </c>
      <c r="AP6">
        <v>7666542</v>
      </c>
      <c r="AQ6">
        <v>7666542</v>
      </c>
      <c r="AR6">
        <v>-9963088.8371891007</v>
      </c>
    </row>
    <row r="7" spans="1:44" x14ac:dyDescent="0.2">
      <c r="A7" t="s">
        <v>150</v>
      </c>
      <c r="B7">
        <v>2023</v>
      </c>
      <c r="C7">
        <v>5891663.8540063715</v>
      </c>
      <c r="D7">
        <v>4967358.9008690882</v>
      </c>
      <c r="E7">
        <v>0</v>
      </c>
      <c r="F7">
        <v>0</v>
      </c>
      <c r="G7">
        <v>476227.58916746883</v>
      </c>
      <c r="H7">
        <v>21901990.240050409</v>
      </c>
      <c r="I7">
        <v>5984</v>
      </c>
      <c r="J7">
        <f t="shared" si="0"/>
        <v>476227.58916746883</v>
      </c>
      <c r="K7">
        <v>33243224.584093336</v>
      </c>
      <c r="L7">
        <v>3460385.7636117698</v>
      </c>
      <c r="M7">
        <v>3308651.9388279938</v>
      </c>
      <c r="N7">
        <v>6769037.7024397636</v>
      </c>
      <c r="O7">
        <v>1095574.9646921472</v>
      </c>
      <c r="P7">
        <v>0</v>
      </c>
      <c r="Q7">
        <v>0</v>
      </c>
      <c r="R7">
        <v>0</v>
      </c>
      <c r="S7">
        <v>1095574.9646921472</v>
      </c>
      <c r="T7">
        <v>292051.45406246401</v>
      </c>
      <c r="U7">
        <v>82455.360013671554</v>
      </c>
      <c r="V7">
        <f t="shared" si="1"/>
        <v>374506.81407613558</v>
      </c>
      <c r="W7">
        <v>1021295.8939635727</v>
      </c>
      <c r="X7">
        <v>9260415.3751716185</v>
      </c>
      <c r="Y7">
        <v>3570941.7907593986</v>
      </c>
      <c r="Z7">
        <v>9852998</v>
      </c>
      <c r="AA7">
        <v>0</v>
      </c>
      <c r="AB7">
        <v>0</v>
      </c>
      <c r="AC7">
        <v>22684355.165931016</v>
      </c>
      <c r="AD7">
        <v>10558869.41816232</v>
      </c>
      <c r="AF7">
        <v>0</v>
      </c>
      <c r="AG7">
        <v>0</v>
      </c>
      <c r="AH7">
        <v>0</v>
      </c>
      <c r="AI7">
        <v>10558869.41816232</v>
      </c>
      <c r="AJ7">
        <v>-9963088.8371891007</v>
      </c>
      <c r="AK7">
        <v>1021295.8939635727</v>
      </c>
      <c r="AL7">
        <v>-99630.888371891022</v>
      </c>
      <c r="AM7">
        <v>438142.05059165944</v>
      </c>
      <c r="AN7">
        <v>0</v>
      </c>
      <c r="AO7">
        <v>1359807.0561833412</v>
      </c>
      <c r="AP7">
        <v>3743086</v>
      </c>
      <c r="AQ7">
        <v>3743086</v>
      </c>
      <c r="AR7">
        <v>-12346367.781005759</v>
      </c>
    </row>
    <row r="8" spans="1:44" x14ac:dyDescent="0.2">
      <c r="A8" t="s">
        <v>150</v>
      </c>
      <c r="B8">
        <v>2024</v>
      </c>
      <c r="C8">
        <v>5950580.4925464364</v>
      </c>
      <c r="D8">
        <v>5066706.0788864698</v>
      </c>
      <c r="E8">
        <v>0</v>
      </c>
      <c r="F8">
        <v>0</v>
      </c>
      <c r="G8">
        <v>485752.1409508182</v>
      </c>
      <c r="H8">
        <v>22039955.483759649</v>
      </c>
      <c r="I8">
        <v>5984</v>
      </c>
      <c r="J8">
        <f t="shared" si="0"/>
        <v>485752.1409508182</v>
      </c>
      <c r="K8">
        <v>33548978.196143374</v>
      </c>
      <c r="L8">
        <v>3529593.478884005</v>
      </c>
      <c r="M8">
        <v>3374824.9776045536</v>
      </c>
      <c r="N8">
        <v>6904418.456488559</v>
      </c>
      <c r="O8">
        <v>1117486.4639859903</v>
      </c>
      <c r="P8">
        <v>0</v>
      </c>
      <c r="Q8">
        <v>0</v>
      </c>
      <c r="R8">
        <v>0</v>
      </c>
      <c r="S8">
        <v>1117486.4639859903</v>
      </c>
      <c r="T8">
        <v>297892.48314371333</v>
      </c>
      <c r="U8">
        <v>84104.467213944983</v>
      </c>
      <c r="V8">
        <f t="shared" si="1"/>
        <v>381996.95035765832</v>
      </c>
      <c r="W8">
        <v>1031508.8529032087</v>
      </c>
      <c r="X8">
        <v>9435410.7237354182</v>
      </c>
      <c r="Y8">
        <v>3642360.6265745866</v>
      </c>
      <c r="Z8">
        <v>9852998</v>
      </c>
      <c r="AA8">
        <v>0</v>
      </c>
      <c r="AB8">
        <v>0</v>
      </c>
      <c r="AC8">
        <v>22930769.350310005</v>
      </c>
      <c r="AD8">
        <v>10618208.845833369</v>
      </c>
      <c r="AF8">
        <v>0</v>
      </c>
      <c r="AG8">
        <v>0</v>
      </c>
      <c r="AH8">
        <v>0</v>
      </c>
      <c r="AI8">
        <v>10618208.845833369</v>
      </c>
      <c r="AJ8">
        <v>-12346367.781005759</v>
      </c>
      <c r="AK8">
        <v>1031508.8529032087</v>
      </c>
      <c r="AL8">
        <v>-123463.67781005759</v>
      </c>
      <c r="AM8">
        <v>442389.22125154908</v>
      </c>
      <c r="AN8">
        <v>0</v>
      </c>
      <c r="AO8">
        <v>1350434.3963447004</v>
      </c>
      <c r="AP8">
        <v>7478496</v>
      </c>
      <c r="AQ8">
        <v>7478496</v>
      </c>
      <c r="AR8">
        <v>-18474429.38466106</v>
      </c>
    </row>
    <row r="9" spans="1:44" x14ac:dyDescent="0.2">
      <c r="A9" t="s">
        <v>150</v>
      </c>
      <c r="B9">
        <v>2025</v>
      </c>
      <c r="C9">
        <v>6010086.2974718986</v>
      </c>
      <c r="D9">
        <v>5168040.2004641984</v>
      </c>
      <c r="E9">
        <v>0</v>
      </c>
      <c r="F9">
        <v>0</v>
      </c>
      <c r="G9">
        <v>495467.18376983446</v>
      </c>
      <c r="H9">
        <v>22179554.550983891</v>
      </c>
      <c r="I9">
        <v>5984</v>
      </c>
      <c r="J9">
        <f t="shared" si="0"/>
        <v>495467.18376983446</v>
      </c>
      <c r="K9">
        <v>33859132.23268982</v>
      </c>
      <c r="L9">
        <v>3600185.3484616843</v>
      </c>
      <c r="M9">
        <v>3442321.4771566442</v>
      </c>
      <c r="N9">
        <v>7042506.8256183285</v>
      </c>
      <c r="O9">
        <v>1139836.1932657098</v>
      </c>
      <c r="P9">
        <v>0</v>
      </c>
      <c r="Q9">
        <v>0</v>
      </c>
      <c r="R9">
        <v>0</v>
      </c>
      <c r="S9">
        <v>1139836.1932657098</v>
      </c>
      <c r="T9">
        <v>303850.33280658751</v>
      </c>
      <c r="U9">
        <v>85786.556558223863</v>
      </c>
      <c r="V9">
        <f t="shared" si="1"/>
        <v>389636.88936481136</v>
      </c>
      <c r="W9">
        <v>1041823.9414322404</v>
      </c>
      <c r="X9">
        <v>9613803.8496810906</v>
      </c>
      <c r="Y9">
        <v>3715207.8391060773</v>
      </c>
      <c r="Z9">
        <v>9852998</v>
      </c>
      <c r="AA9">
        <v>0</v>
      </c>
      <c r="AB9">
        <v>0</v>
      </c>
      <c r="AC9">
        <v>23182009.68878717</v>
      </c>
      <c r="AD9">
        <v>10677122.54390265</v>
      </c>
      <c r="AF9">
        <v>0</v>
      </c>
      <c r="AG9">
        <v>0</v>
      </c>
      <c r="AH9">
        <v>0</v>
      </c>
      <c r="AI9">
        <v>10677122.54390265</v>
      </c>
      <c r="AJ9">
        <v>-18474429.38466106</v>
      </c>
      <c r="AK9">
        <v>1041823.9414322404</v>
      </c>
      <c r="AL9">
        <v>-184744.29384661058</v>
      </c>
      <c r="AM9">
        <v>446653.70382111642</v>
      </c>
      <c r="AN9">
        <v>0</v>
      </c>
      <c r="AO9">
        <v>1303733.3514067463</v>
      </c>
      <c r="AP9">
        <v>15045822</v>
      </c>
      <c r="AQ9">
        <v>15045822</v>
      </c>
      <c r="AR9">
        <v>-32216518.033254314</v>
      </c>
    </row>
    <row r="10" spans="1:44" x14ac:dyDescent="0.2">
      <c r="A10" t="s">
        <v>150</v>
      </c>
      <c r="B10">
        <v>2026</v>
      </c>
      <c r="C10">
        <v>6070187.1604466196</v>
      </c>
      <c r="D10">
        <v>5271401.0044734832</v>
      </c>
      <c r="E10">
        <v>0</v>
      </c>
      <c r="F10">
        <v>0</v>
      </c>
      <c r="G10">
        <v>505376.52744523122</v>
      </c>
      <c r="H10">
        <v>22320810.098457064</v>
      </c>
      <c r="I10">
        <v>5984</v>
      </c>
      <c r="J10">
        <f t="shared" si="0"/>
        <v>505376.52744523122</v>
      </c>
      <c r="K10">
        <v>34173758.790822402</v>
      </c>
      <c r="L10">
        <v>3672189.0554309185</v>
      </c>
      <c r="M10">
        <v>3511167.9066997771</v>
      </c>
      <c r="N10">
        <v>7183356.9621306956</v>
      </c>
      <c r="O10">
        <v>1162632.9171310242</v>
      </c>
      <c r="P10">
        <v>0</v>
      </c>
      <c r="Q10">
        <v>0</v>
      </c>
      <c r="R10">
        <v>0</v>
      </c>
      <c r="S10">
        <v>1162632.9171310242</v>
      </c>
      <c r="T10">
        <v>309927.33946271928</v>
      </c>
      <c r="U10">
        <v>87502.287689388351</v>
      </c>
      <c r="V10">
        <f t="shared" si="1"/>
        <v>397429.62715210766</v>
      </c>
      <c r="W10">
        <v>1052242.1808465631</v>
      </c>
      <c r="X10">
        <v>9795661.6872603893</v>
      </c>
      <c r="Y10">
        <v>3789511.9958881992</v>
      </c>
      <c r="Z10">
        <v>9852998</v>
      </c>
      <c r="AA10">
        <v>0</v>
      </c>
      <c r="AB10">
        <v>0</v>
      </c>
      <c r="AC10">
        <v>23438171.683148589</v>
      </c>
      <c r="AD10">
        <v>10735587.107673813</v>
      </c>
      <c r="AF10">
        <v>0</v>
      </c>
      <c r="AG10">
        <v>0</v>
      </c>
      <c r="AH10">
        <v>0</v>
      </c>
      <c r="AI10">
        <v>10735587.107673813</v>
      </c>
      <c r="AJ10">
        <v>-32216518.033254314</v>
      </c>
      <c r="AK10">
        <v>1052242.1808465631</v>
      </c>
      <c r="AL10">
        <v>-322165.18033254315</v>
      </c>
      <c r="AM10">
        <v>450935.16822352132</v>
      </c>
      <c r="AN10">
        <v>0</v>
      </c>
      <c r="AO10">
        <v>1181012.1687375414</v>
      </c>
      <c r="AP10">
        <v>5392496</v>
      </c>
      <c r="AQ10">
        <v>5392496</v>
      </c>
      <c r="AR10">
        <v>-36428001.864516772</v>
      </c>
    </row>
    <row r="11" spans="1:44" x14ac:dyDescent="0.2">
      <c r="A11" t="s">
        <v>150</v>
      </c>
      <c r="B11">
        <v>2027</v>
      </c>
      <c r="C11">
        <v>6130889.0320510864</v>
      </c>
      <c r="D11">
        <v>5376829.0245629521</v>
      </c>
      <c r="E11">
        <v>0</v>
      </c>
      <c r="F11">
        <v>0</v>
      </c>
      <c r="G11">
        <v>515484.05799413583</v>
      </c>
      <c r="H11">
        <v>22463745.145731024</v>
      </c>
      <c r="I11">
        <v>5984</v>
      </c>
      <c r="J11">
        <f t="shared" si="0"/>
        <v>515484.05799413583</v>
      </c>
      <c r="K11">
        <v>34492931.2603392</v>
      </c>
      <c r="L11">
        <v>3745632.8365395367</v>
      </c>
      <c r="M11">
        <v>3581391.2648337726</v>
      </c>
      <c r="N11">
        <v>7327024.1013733093</v>
      </c>
      <c r="O11">
        <v>1185885.5754736445</v>
      </c>
      <c r="P11">
        <v>0</v>
      </c>
      <c r="Q11">
        <v>0</v>
      </c>
      <c r="R11">
        <v>0</v>
      </c>
      <c r="S11">
        <v>1185885.5754736445</v>
      </c>
      <c r="T11">
        <v>316125.88625197369</v>
      </c>
      <c r="U11">
        <v>89252.333443176118</v>
      </c>
      <c r="V11">
        <f t="shared" si="1"/>
        <v>405378.2196951498</v>
      </c>
      <c r="W11">
        <v>1062764.6026550289</v>
      </c>
      <c r="X11">
        <v>9981052.499197131</v>
      </c>
      <c r="Y11">
        <v>3865302.2358059636</v>
      </c>
      <c r="Z11">
        <v>9852998</v>
      </c>
      <c r="AA11">
        <v>0</v>
      </c>
      <c r="AB11">
        <v>0</v>
      </c>
      <c r="AC11">
        <v>23699352.735003095</v>
      </c>
      <c r="AD11">
        <v>10793578.525336105</v>
      </c>
      <c r="AF11">
        <v>0</v>
      </c>
      <c r="AG11">
        <v>0</v>
      </c>
      <c r="AH11">
        <v>0</v>
      </c>
      <c r="AI11">
        <v>10793578.525336105</v>
      </c>
      <c r="AJ11">
        <v>-36428001.864516772</v>
      </c>
      <c r="AK11">
        <v>1062764.6026550289</v>
      </c>
      <c r="AL11">
        <v>-364280.01864516776</v>
      </c>
      <c r="AM11">
        <v>455233.2710172339</v>
      </c>
      <c r="AN11">
        <v>0</v>
      </c>
      <c r="AO11">
        <v>1153717.8550270949</v>
      </c>
      <c r="AP11">
        <v>4968306</v>
      </c>
      <c r="AQ11">
        <v>4968306</v>
      </c>
      <c r="AR11">
        <v>-40242590.009489685</v>
      </c>
    </row>
    <row r="12" spans="1:44" x14ac:dyDescent="0.2">
      <c r="A12" t="s">
        <v>150</v>
      </c>
      <c r="B12">
        <v>2028</v>
      </c>
      <c r="C12">
        <v>6192197.922371597</v>
      </c>
      <c r="D12">
        <v>5484365.6050542118</v>
      </c>
      <c r="E12">
        <v>0</v>
      </c>
      <c r="F12">
        <v>0</v>
      </c>
      <c r="G12">
        <v>525793.73915401858</v>
      </c>
      <c r="H12">
        <v>22608383.081607793</v>
      </c>
      <c r="I12">
        <v>5984</v>
      </c>
      <c r="J12">
        <f t="shared" si="0"/>
        <v>525793.73915401858</v>
      </c>
      <c r="K12">
        <v>34816724.348187618</v>
      </c>
      <c r="L12">
        <v>3820545.4932703278</v>
      </c>
      <c r="M12">
        <v>3653019.0901304483</v>
      </c>
      <c r="N12">
        <v>7473564.5834007766</v>
      </c>
      <c r="O12">
        <v>1209603.2869831175</v>
      </c>
      <c r="P12">
        <v>0</v>
      </c>
      <c r="Q12">
        <v>0</v>
      </c>
      <c r="R12">
        <v>0</v>
      </c>
      <c r="S12">
        <v>1209603.2869831175</v>
      </c>
      <c r="T12">
        <v>322448.40397701313</v>
      </c>
      <c r="U12">
        <v>91037.380112039653</v>
      </c>
      <c r="V12">
        <f t="shared" si="1"/>
        <v>413485.78408905282</v>
      </c>
      <c r="W12">
        <v>1073392.2486815793</v>
      </c>
      <c r="X12">
        <v>10170045.903154524</v>
      </c>
      <c r="Y12">
        <v>3942608.2805220829</v>
      </c>
      <c r="Z12">
        <v>9852998</v>
      </c>
      <c r="AA12">
        <v>0</v>
      </c>
      <c r="AB12">
        <v>0</v>
      </c>
      <c r="AC12">
        <v>23965652.183676608</v>
      </c>
      <c r="AD12">
        <v>10851072.16451101</v>
      </c>
      <c r="AF12">
        <v>0</v>
      </c>
      <c r="AG12">
        <v>0</v>
      </c>
      <c r="AH12">
        <v>0</v>
      </c>
      <c r="AI12">
        <v>10851072.16451101</v>
      </c>
      <c r="AJ12">
        <v>-40242590.009489685</v>
      </c>
      <c r="AK12">
        <v>1073392.2486815793</v>
      </c>
      <c r="AL12">
        <v>-402425.90009489679</v>
      </c>
      <c r="AM12">
        <v>459547.65506111283</v>
      </c>
      <c r="AN12">
        <v>0</v>
      </c>
      <c r="AO12">
        <v>1130514.0036477954</v>
      </c>
      <c r="AP12">
        <v>2813582</v>
      </c>
      <c r="AQ12">
        <v>2813582</v>
      </c>
      <c r="AR12">
        <v>-41925658.005841888</v>
      </c>
    </row>
    <row r="13" spans="1:44" x14ac:dyDescent="0.2">
      <c r="A13" t="s">
        <v>150</v>
      </c>
      <c r="B13">
        <v>2029</v>
      </c>
      <c r="C13">
        <v>6254119.9015953112</v>
      </c>
      <c r="D13">
        <v>5594052.9171552947</v>
      </c>
      <c r="E13">
        <v>0</v>
      </c>
      <c r="F13">
        <v>0</v>
      </c>
      <c r="G13">
        <v>536309.61393709888</v>
      </c>
      <c r="H13">
        <v>22754747.670692831</v>
      </c>
      <c r="I13">
        <v>5984</v>
      </c>
      <c r="J13">
        <f t="shared" si="0"/>
        <v>536309.61393709888</v>
      </c>
      <c r="K13">
        <v>35145214.103380531</v>
      </c>
      <c r="L13">
        <v>3896956.4031357337</v>
      </c>
      <c r="M13">
        <v>3726079.4719330566</v>
      </c>
      <c r="N13">
        <v>7623035.8750687903</v>
      </c>
      <c r="O13">
        <v>1233795.3527227796</v>
      </c>
      <c r="P13">
        <v>0</v>
      </c>
      <c r="Q13">
        <v>0</v>
      </c>
      <c r="R13">
        <v>0</v>
      </c>
      <c r="S13">
        <v>1233795.3527227796</v>
      </c>
      <c r="T13">
        <v>328897.37205655337</v>
      </c>
      <c r="U13">
        <v>92858.127714280432</v>
      </c>
      <c r="V13">
        <f t="shared" si="1"/>
        <v>421755.49977083382</v>
      </c>
      <c r="W13">
        <v>1084126.1711683946</v>
      </c>
      <c r="X13">
        <v>10362712.898730798</v>
      </c>
      <c r="Y13">
        <v>4021460.4461325239</v>
      </c>
      <c r="Z13">
        <v>9852998</v>
      </c>
      <c r="AA13">
        <v>0</v>
      </c>
      <c r="AB13">
        <v>0</v>
      </c>
      <c r="AC13">
        <v>24237171.344863322</v>
      </c>
      <c r="AD13">
        <v>10908042.758517209</v>
      </c>
      <c r="AF13">
        <v>0</v>
      </c>
      <c r="AG13">
        <v>0</v>
      </c>
      <c r="AH13">
        <v>0</v>
      </c>
      <c r="AI13">
        <v>10908042.758517209</v>
      </c>
      <c r="AJ13">
        <v>-41925658.005841888</v>
      </c>
      <c r="AK13">
        <v>1084126.1711683946</v>
      </c>
      <c r="AL13">
        <v>-419256.58005841891</v>
      </c>
      <c r="AM13">
        <v>463877.94917210448</v>
      </c>
      <c r="AN13">
        <v>0</v>
      </c>
      <c r="AO13">
        <v>1128747.5402820802</v>
      </c>
      <c r="AP13">
        <v>4458380</v>
      </c>
      <c r="AQ13">
        <v>4458380</v>
      </c>
      <c r="AR13">
        <v>-45255290.46555981</v>
      </c>
    </row>
    <row r="14" spans="1:44" x14ac:dyDescent="0.2">
      <c r="A14" t="s">
        <v>150</v>
      </c>
      <c r="B14">
        <v>2030</v>
      </c>
      <c r="C14">
        <v>6316661.1006112648</v>
      </c>
      <c r="D14">
        <v>5705933.9754984016</v>
      </c>
      <c r="E14">
        <v>0</v>
      </c>
      <c r="F14">
        <v>0</v>
      </c>
      <c r="G14">
        <v>547035.80621584086</v>
      </c>
      <c r="H14">
        <v>13049865.060071703</v>
      </c>
      <c r="I14">
        <v>5984</v>
      </c>
      <c r="J14">
        <f t="shared" si="0"/>
        <v>547035.80621584086</v>
      </c>
      <c r="K14">
        <v>25625479.942397211</v>
      </c>
      <c r="L14">
        <v>3974895.531198449</v>
      </c>
      <c r="M14">
        <v>3800601.0613717185</v>
      </c>
      <c r="N14">
        <v>7775496.592570167</v>
      </c>
      <c r="O14">
        <v>1258471.2597772353</v>
      </c>
      <c r="P14">
        <v>0</v>
      </c>
      <c r="Q14">
        <v>0</v>
      </c>
      <c r="R14">
        <v>0</v>
      </c>
      <c r="S14">
        <v>1258471.2597772353</v>
      </c>
      <c r="T14">
        <v>335475.31949768448</v>
      </c>
      <c r="U14">
        <v>94715.290268566052</v>
      </c>
      <c r="V14">
        <f t="shared" si="1"/>
        <v>430190.60976625053</v>
      </c>
      <c r="W14">
        <v>1094967.4328800787</v>
      </c>
      <c r="X14">
        <v>10559125.894993732</v>
      </c>
      <c r="Y14">
        <v>4101889.6550551751</v>
      </c>
      <c r="Z14">
        <v>0</v>
      </c>
      <c r="AA14">
        <v>0</v>
      </c>
      <c r="AB14">
        <v>0</v>
      </c>
      <c r="AC14">
        <v>14661015.550048906</v>
      </c>
      <c r="AD14">
        <v>10964464.392348304</v>
      </c>
      <c r="AF14">
        <v>0</v>
      </c>
      <c r="AG14">
        <v>0</v>
      </c>
      <c r="AH14">
        <v>0</v>
      </c>
      <c r="AI14">
        <v>10964464.392348304</v>
      </c>
      <c r="AJ14">
        <v>-45255290.46555981</v>
      </c>
      <c r="AK14">
        <v>1094967.4328800787</v>
      </c>
      <c r="AL14">
        <v>-452552.9046555981</v>
      </c>
      <c r="AM14">
        <v>468223.76777541445</v>
      </c>
      <c r="AN14">
        <v>0</v>
      </c>
      <c r="AO14">
        <v>1110638.2959998951</v>
      </c>
      <c r="AP14">
        <v>9574666</v>
      </c>
      <c r="AQ14">
        <v>9574666</v>
      </c>
      <c r="AR14">
        <v>-53719318.169559911</v>
      </c>
    </row>
    <row r="15" spans="1:44" x14ac:dyDescent="0.2">
      <c r="A15" t="s">
        <v>150</v>
      </c>
      <c r="B15">
        <v>2031</v>
      </c>
      <c r="C15">
        <v>6379827.7116173776</v>
      </c>
      <c r="D15">
        <v>5820052.6550083691</v>
      </c>
      <c r="E15">
        <v>0</v>
      </c>
      <c r="F15">
        <v>0</v>
      </c>
      <c r="G15">
        <v>557976.52234015765</v>
      </c>
      <c r="H15">
        <v>13199755.786112506</v>
      </c>
      <c r="I15">
        <v>5984</v>
      </c>
      <c r="J15">
        <f t="shared" si="0"/>
        <v>557976.52234015765</v>
      </c>
      <c r="K15">
        <v>25963596.675078411</v>
      </c>
      <c r="L15">
        <v>4054393.4418224175</v>
      </c>
      <c r="M15">
        <v>3876613.0825991523</v>
      </c>
      <c r="N15">
        <v>7931006.5244215699</v>
      </c>
      <c r="O15">
        <v>1283640.6849727801</v>
      </c>
      <c r="P15">
        <v>0</v>
      </c>
      <c r="Q15">
        <v>0</v>
      </c>
      <c r="R15">
        <v>0</v>
      </c>
      <c r="S15">
        <v>1283640.6849727801</v>
      </c>
      <c r="T15">
        <v>342184.82588763814</v>
      </c>
      <c r="U15">
        <v>96609.59607393737</v>
      </c>
      <c r="V15">
        <f t="shared" si="1"/>
        <v>438794.42196157551</v>
      </c>
      <c r="W15">
        <v>1105917.1072088794</v>
      </c>
      <c r="X15">
        <v>10759358.738564806</v>
      </c>
      <c r="Y15">
        <v>4183927.4481562781</v>
      </c>
      <c r="Z15">
        <v>0</v>
      </c>
      <c r="AA15">
        <v>0</v>
      </c>
      <c r="AB15">
        <v>0</v>
      </c>
      <c r="AC15">
        <v>14943286.186721085</v>
      </c>
      <c r="AD15">
        <v>11020310.488357326</v>
      </c>
      <c r="AF15">
        <v>0</v>
      </c>
      <c r="AG15">
        <v>0</v>
      </c>
      <c r="AH15">
        <v>0</v>
      </c>
      <c r="AI15">
        <v>11020310.488357326</v>
      </c>
      <c r="AJ15">
        <v>-53719318.169559911</v>
      </c>
      <c r="AK15">
        <v>1105917.1072088794</v>
      </c>
      <c r="AL15">
        <v>-537193.18169559911</v>
      </c>
      <c r="AM15">
        <v>472584.71054698882</v>
      </c>
      <c r="AN15">
        <v>0</v>
      </c>
      <c r="AO15">
        <v>1041308.6360602691</v>
      </c>
      <c r="AP15">
        <v>2992852</v>
      </c>
      <c r="AQ15">
        <v>2992852</v>
      </c>
      <c r="AR15">
        <v>-55670861.533499643</v>
      </c>
    </row>
    <row r="16" spans="1:44" x14ac:dyDescent="0.2">
      <c r="A16" t="s">
        <v>150</v>
      </c>
      <c r="B16">
        <v>2032</v>
      </c>
      <c r="C16">
        <v>6443625.9887335524</v>
      </c>
      <c r="D16">
        <v>5936453.7081085378</v>
      </c>
      <c r="E16">
        <v>0</v>
      </c>
      <c r="F16">
        <v>0</v>
      </c>
      <c r="G16">
        <v>569136.05278696085</v>
      </c>
      <c r="H16">
        <v>13351446.781396545</v>
      </c>
      <c r="I16">
        <v>5984</v>
      </c>
      <c r="J16">
        <f t="shared" si="0"/>
        <v>569136.05278696085</v>
      </c>
      <c r="K16">
        <v>26306646.531025596</v>
      </c>
      <c r="L16">
        <v>4135481.3106588665</v>
      </c>
      <c r="M16">
        <v>3954145.3442511358</v>
      </c>
      <c r="N16">
        <v>8089626.6549100019</v>
      </c>
      <c r="O16">
        <v>1309313.4986722358</v>
      </c>
      <c r="P16">
        <v>0</v>
      </c>
      <c r="Q16">
        <v>0</v>
      </c>
      <c r="R16">
        <v>0</v>
      </c>
      <c r="S16">
        <v>1309313.4986722358</v>
      </c>
      <c r="T16">
        <v>349028.52240539092</v>
      </c>
      <c r="U16">
        <v>98541.787995416118</v>
      </c>
      <c r="V16">
        <f t="shared" si="1"/>
        <v>447570.31040080707</v>
      </c>
      <c r="W16">
        <v>1116976.2782809685</v>
      </c>
      <c r="X16">
        <v>10963486.742264014</v>
      </c>
      <c r="Y16">
        <v>4267605.9971194044</v>
      </c>
      <c r="Z16">
        <v>0</v>
      </c>
      <c r="AA16">
        <v>0</v>
      </c>
      <c r="AB16">
        <v>0</v>
      </c>
      <c r="AC16">
        <v>15231092.739383418</v>
      </c>
      <c r="AD16">
        <v>11075553.791642178</v>
      </c>
      <c r="AF16">
        <v>0</v>
      </c>
      <c r="AG16">
        <v>0</v>
      </c>
      <c r="AH16">
        <v>0</v>
      </c>
      <c r="AI16">
        <v>11075553.791642178</v>
      </c>
      <c r="AJ16">
        <v>-55670861.533499643</v>
      </c>
      <c r="AK16">
        <v>1116976.2782809685</v>
      </c>
      <c r="AL16">
        <v>-556708.61533499649</v>
      </c>
      <c r="AM16">
        <v>476960.36204815545</v>
      </c>
      <c r="AN16">
        <v>0</v>
      </c>
      <c r="AO16">
        <v>1037228.0249941275</v>
      </c>
      <c r="AP16">
        <v>3107598</v>
      </c>
      <c r="AQ16">
        <v>3107598</v>
      </c>
      <c r="AR16">
        <v>-57741231.508505516</v>
      </c>
    </row>
    <row r="17" spans="1:44" x14ac:dyDescent="0.2">
      <c r="A17" t="s">
        <v>150</v>
      </c>
      <c r="B17">
        <v>2033</v>
      </c>
      <c r="C17">
        <v>6508062.2486208864</v>
      </c>
      <c r="D17">
        <v>6055182.7822707063</v>
      </c>
      <c r="E17">
        <v>0</v>
      </c>
      <c r="F17">
        <v>0</v>
      </c>
      <c r="G17">
        <v>580518.77384269994</v>
      </c>
      <c r="H17">
        <v>13504963.381779693</v>
      </c>
      <c r="I17">
        <v>5984</v>
      </c>
      <c r="J17">
        <f t="shared" si="0"/>
        <v>580518.77384269994</v>
      </c>
      <c r="K17">
        <v>26654711.186513986</v>
      </c>
      <c r="L17">
        <v>4218190.9368720427</v>
      </c>
      <c r="M17">
        <v>4033228.2511361577</v>
      </c>
      <c r="N17">
        <v>8251419.1880082004</v>
      </c>
      <c r="O17">
        <v>1335499.76864568</v>
      </c>
      <c r="P17">
        <v>0</v>
      </c>
      <c r="Q17">
        <v>0</v>
      </c>
      <c r="R17">
        <v>0</v>
      </c>
      <c r="S17">
        <v>1335499.76864568</v>
      </c>
      <c r="T17">
        <v>356009.09285349865</v>
      </c>
      <c r="U17">
        <v>100512.62375532441</v>
      </c>
      <c r="V17">
        <f t="shared" si="1"/>
        <v>456521.71660882304</v>
      </c>
      <c r="W17">
        <v>1128146.0410637779</v>
      </c>
      <c r="X17">
        <v>11171586.714326482</v>
      </c>
      <c r="Y17">
        <v>4352958.117061791</v>
      </c>
      <c r="Z17">
        <v>0</v>
      </c>
      <c r="AA17">
        <v>0</v>
      </c>
      <c r="AB17">
        <v>0</v>
      </c>
      <c r="AC17">
        <v>15524544.831388272</v>
      </c>
      <c r="AD17">
        <v>11130166.355125714</v>
      </c>
      <c r="AF17">
        <v>0</v>
      </c>
      <c r="AG17">
        <v>0</v>
      </c>
      <c r="AH17">
        <v>0</v>
      </c>
      <c r="AI17">
        <v>11130166.355125714</v>
      </c>
      <c r="AJ17">
        <v>-57741231.508505516</v>
      </c>
      <c r="AK17">
        <v>1128146.0410637779</v>
      </c>
      <c r="AL17">
        <v>-577412.31508505519</v>
      </c>
      <c r="AM17">
        <v>481350.29135224741</v>
      </c>
      <c r="AN17">
        <v>0</v>
      </c>
      <c r="AO17">
        <v>1032084.0173309701</v>
      </c>
      <c r="AP17">
        <v>4696806</v>
      </c>
      <c r="AQ17">
        <v>4696806</v>
      </c>
      <c r="AR17">
        <v>-61405953.491174541</v>
      </c>
    </row>
    <row r="18" spans="1:44" x14ac:dyDescent="0.2">
      <c r="A18" t="s">
        <v>150</v>
      </c>
      <c r="B18">
        <v>2034</v>
      </c>
      <c r="C18">
        <v>6573142.8711070968</v>
      </c>
      <c r="D18">
        <v>6176286.4379161214</v>
      </c>
      <c r="E18">
        <v>0</v>
      </c>
      <c r="F18">
        <v>0</v>
      </c>
      <c r="G18">
        <v>592129.1493195541</v>
      </c>
      <c r="H18">
        <v>13660331.333587058</v>
      </c>
      <c r="I18">
        <v>5984</v>
      </c>
      <c r="J18">
        <f t="shared" si="0"/>
        <v>592129.1493195541</v>
      </c>
      <c r="K18">
        <v>27007873.79192983</v>
      </c>
      <c r="L18">
        <v>4302554.7556094844</v>
      </c>
      <c r="M18">
        <v>4113892.8161588814</v>
      </c>
      <c r="N18">
        <v>8416447.5717683658</v>
      </c>
      <c r="O18">
        <v>1362209.7640185941</v>
      </c>
      <c r="P18">
        <v>0</v>
      </c>
      <c r="Q18">
        <v>0</v>
      </c>
      <c r="R18">
        <v>0</v>
      </c>
      <c r="S18">
        <v>1362209.7640185941</v>
      </c>
      <c r="T18">
        <v>363129.27471056872</v>
      </c>
      <c r="U18">
        <v>102522.87623043092</v>
      </c>
      <c r="V18">
        <f t="shared" si="1"/>
        <v>465652.15094099962</v>
      </c>
      <c r="W18">
        <v>1139427.5014744159</v>
      </c>
      <c r="X18">
        <v>11383736.988202376</v>
      </c>
      <c r="Y18">
        <v>4440017.2794030271</v>
      </c>
      <c r="Z18">
        <v>0</v>
      </c>
      <c r="AA18">
        <v>0</v>
      </c>
      <c r="AB18">
        <v>0</v>
      </c>
      <c r="AC18">
        <v>15823754.267605403</v>
      </c>
      <c r="AD18">
        <v>11184119.524324426</v>
      </c>
      <c r="AF18">
        <v>0</v>
      </c>
      <c r="AG18">
        <v>0</v>
      </c>
      <c r="AH18">
        <v>0</v>
      </c>
      <c r="AI18">
        <v>11184119.524324426</v>
      </c>
      <c r="AJ18">
        <v>-61405953.491174541</v>
      </c>
      <c r="AK18">
        <v>1139427.5014744159</v>
      </c>
      <c r="AL18">
        <v>-614059.53491174546</v>
      </c>
      <c r="AM18">
        <v>485754.05166305276</v>
      </c>
      <c r="AN18">
        <v>0</v>
      </c>
      <c r="AO18">
        <v>1011122.0182257232</v>
      </c>
      <c r="AP18">
        <v>3498818</v>
      </c>
      <c r="AQ18">
        <v>3498818</v>
      </c>
      <c r="AR18">
        <v>-63893649.472948819</v>
      </c>
    </row>
    <row r="19" spans="1:44" x14ac:dyDescent="0.2">
      <c r="A19" t="s">
        <v>150</v>
      </c>
      <c r="B19">
        <v>2035</v>
      </c>
      <c r="C19">
        <v>6638874.2998181684</v>
      </c>
      <c r="D19">
        <v>6299812.1666744445</v>
      </c>
      <c r="E19">
        <v>0</v>
      </c>
      <c r="F19">
        <v>0</v>
      </c>
      <c r="G19">
        <v>603971.73230594513</v>
      </c>
      <c r="H19">
        <v>13817576.800943432</v>
      </c>
      <c r="I19">
        <v>5984</v>
      </c>
      <c r="J19">
        <f t="shared" si="0"/>
        <v>603971.73230594513</v>
      </c>
      <c r="K19">
        <v>27366218.99974199</v>
      </c>
      <c r="L19">
        <v>4388605.850721674</v>
      </c>
      <c r="M19">
        <v>4196170.6724820593</v>
      </c>
      <c r="N19">
        <v>8584776.5232037343</v>
      </c>
      <c r="O19">
        <v>1389453.959298966</v>
      </c>
      <c r="P19">
        <v>0</v>
      </c>
      <c r="Q19">
        <v>0</v>
      </c>
      <c r="R19">
        <v>0</v>
      </c>
      <c r="S19">
        <v>1389453.959298966</v>
      </c>
      <c r="T19">
        <v>370391.86020478013</v>
      </c>
      <c r="U19">
        <v>104573.33375503955</v>
      </c>
      <c r="V19">
        <f t="shared" si="1"/>
        <v>474965.19395981968</v>
      </c>
      <c r="W19">
        <v>1150821.7764891603</v>
      </c>
      <c r="X19">
        <v>11600017.452951681</v>
      </c>
      <c r="Y19">
        <v>4528817.6249910882</v>
      </c>
      <c r="Z19">
        <v>0</v>
      </c>
      <c r="AA19">
        <v>0</v>
      </c>
      <c r="AB19">
        <v>0</v>
      </c>
      <c r="AC19">
        <v>16128835.07794277</v>
      </c>
      <c r="AD19">
        <v>11237383.92179922</v>
      </c>
      <c r="AF19">
        <v>0</v>
      </c>
      <c r="AG19">
        <v>0</v>
      </c>
      <c r="AH19">
        <v>0</v>
      </c>
      <c r="AI19">
        <v>11237383.92179922</v>
      </c>
      <c r="AJ19">
        <v>-63893649.472948819</v>
      </c>
      <c r="AK19">
        <v>1150821.7764891603</v>
      </c>
      <c r="AL19">
        <v>-638936.49472948816</v>
      </c>
      <c r="AM19">
        <v>490171.17992491164</v>
      </c>
      <c r="AN19">
        <v>0</v>
      </c>
      <c r="AO19">
        <v>1002056.4616845837</v>
      </c>
      <c r="AP19">
        <v>4961610</v>
      </c>
      <c r="AQ19">
        <v>4961610</v>
      </c>
      <c r="AR19">
        <v>-67853203.011264235</v>
      </c>
    </row>
    <row r="20" spans="1:44" x14ac:dyDescent="0.2">
      <c r="A20" t="s">
        <v>150</v>
      </c>
      <c r="B20">
        <v>2036</v>
      </c>
      <c r="C20">
        <v>6705263.0428163502</v>
      </c>
      <c r="D20">
        <v>6425808.4100079332</v>
      </c>
      <c r="E20">
        <v>0</v>
      </c>
      <c r="F20">
        <v>0</v>
      </c>
      <c r="G20">
        <v>616051.16695206403</v>
      </c>
      <c r="H20">
        <v>13976726.3732423</v>
      </c>
      <c r="I20">
        <v>5984</v>
      </c>
      <c r="J20">
        <f t="shared" si="0"/>
        <v>616051.16695206403</v>
      </c>
      <c r="K20">
        <v>27729832.99301865</v>
      </c>
      <c r="L20">
        <v>4476377.9677361073</v>
      </c>
      <c r="M20">
        <v>4280094.0859316997</v>
      </c>
      <c r="N20">
        <v>8756472.0536678061</v>
      </c>
      <c r="O20">
        <v>1417243.0384849452</v>
      </c>
      <c r="P20">
        <v>0</v>
      </c>
      <c r="Q20">
        <v>0</v>
      </c>
      <c r="R20">
        <v>0</v>
      </c>
      <c r="S20">
        <v>1417243.0384849452</v>
      </c>
      <c r="T20">
        <v>377799.69740887568</v>
      </c>
      <c r="U20">
        <v>106664.80043014033</v>
      </c>
      <c r="V20">
        <f t="shared" si="1"/>
        <v>484464.49783901602</v>
      </c>
      <c r="W20">
        <v>1162329.9942540519</v>
      </c>
      <c r="X20">
        <v>11820509.58424582</v>
      </c>
      <c r="Y20">
        <v>4619393.9774909094</v>
      </c>
      <c r="Z20">
        <v>0</v>
      </c>
      <c r="AA20">
        <v>0</v>
      </c>
      <c r="AB20">
        <v>0</v>
      </c>
      <c r="AC20">
        <v>16439903.561736729</v>
      </c>
      <c r="AD20">
        <v>11289929.431281921</v>
      </c>
      <c r="AF20">
        <v>0</v>
      </c>
      <c r="AG20">
        <v>0</v>
      </c>
      <c r="AH20">
        <v>0</v>
      </c>
      <c r="AI20">
        <v>11289929.431281921</v>
      </c>
      <c r="AJ20">
        <v>-67853203.011264235</v>
      </c>
      <c r="AK20">
        <v>1162329.9942540519</v>
      </c>
      <c r="AL20">
        <v>-678532.03011264233</v>
      </c>
      <c r="AM20">
        <v>494601.19642429426</v>
      </c>
      <c r="AN20">
        <v>0</v>
      </c>
      <c r="AO20">
        <v>978399.16056570387</v>
      </c>
      <c r="AP20">
        <v>4143832</v>
      </c>
      <c r="AQ20">
        <v>4143832</v>
      </c>
      <c r="AR20">
        <v>-71018635.850698531</v>
      </c>
    </row>
    <row r="21" spans="1:44" x14ac:dyDescent="0.2">
      <c r="A21" t="s">
        <v>150</v>
      </c>
      <c r="B21">
        <v>2037</v>
      </c>
      <c r="C21">
        <v>6772315.6732445126</v>
      </c>
      <c r="D21">
        <v>6554324.5782080917</v>
      </c>
      <c r="E21">
        <v>0</v>
      </c>
      <c r="F21">
        <v>0</v>
      </c>
      <c r="G21">
        <v>628372.1902911053</v>
      </c>
      <c r="H21">
        <v>14137807.07275597</v>
      </c>
      <c r="I21">
        <v>5984</v>
      </c>
      <c r="J21">
        <f t="shared" si="0"/>
        <v>628372.1902911053</v>
      </c>
      <c r="K21">
        <v>28098803.514499679</v>
      </c>
      <c r="L21">
        <v>4565905.5270908289</v>
      </c>
      <c r="M21">
        <v>4365695.9676503344</v>
      </c>
      <c r="N21">
        <v>8931601.4947411641</v>
      </c>
      <c r="O21">
        <v>1445587.8992546441</v>
      </c>
      <c r="P21">
        <v>0</v>
      </c>
      <c r="Q21">
        <v>0</v>
      </c>
      <c r="R21">
        <v>0</v>
      </c>
      <c r="S21">
        <v>1445587.8992546441</v>
      </c>
      <c r="T21">
        <v>385355.69135705318</v>
      </c>
      <c r="U21">
        <v>108798.09643874313</v>
      </c>
      <c r="V21">
        <f t="shared" si="1"/>
        <v>494153.78779579629</v>
      </c>
      <c r="W21">
        <v>1173953.2941965922</v>
      </c>
      <c r="X21">
        <v>12045296.475988198</v>
      </c>
      <c r="Y21">
        <v>4711781.8570407275</v>
      </c>
      <c r="Z21">
        <v>0</v>
      </c>
      <c r="AA21">
        <v>0</v>
      </c>
      <c r="AB21">
        <v>0</v>
      </c>
      <c r="AC21">
        <v>16757078.333028926</v>
      </c>
      <c r="AD21">
        <v>11341725.181470754</v>
      </c>
      <c r="AF21">
        <v>0</v>
      </c>
      <c r="AG21">
        <v>0</v>
      </c>
      <c r="AH21">
        <v>0</v>
      </c>
      <c r="AI21">
        <v>11341725.181470754</v>
      </c>
      <c r="AJ21">
        <v>-71018635.850698531</v>
      </c>
      <c r="AK21">
        <v>1173953.2941965922</v>
      </c>
      <c r="AL21">
        <v>-710186.35850698524</v>
      </c>
      <c r="AM21">
        <v>499043.60438267252</v>
      </c>
      <c r="AN21">
        <v>0</v>
      </c>
      <c r="AO21">
        <v>962810.54007227952</v>
      </c>
      <c r="AP21">
        <v>3391738</v>
      </c>
      <c r="AQ21">
        <v>3391738</v>
      </c>
      <c r="AR21">
        <v>-73447563.310626253</v>
      </c>
    </row>
    <row r="22" spans="1:44" x14ac:dyDescent="0.2">
      <c r="A22" t="s">
        <v>150</v>
      </c>
      <c r="B22">
        <v>2038</v>
      </c>
      <c r="C22">
        <v>6840038.8299769582</v>
      </c>
      <c r="D22">
        <v>6685411.0697722537</v>
      </c>
      <c r="E22">
        <v>0</v>
      </c>
      <c r="F22">
        <v>0</v>
      </c>
      <c r="G22">
        <v>640939.63409692748</v>
      </c>
      <c r="H22">
        <v>14300846.362389676</v>
      </c>
      <c r="I22">
        <v>5984</v>
      </c>
      <c r="J22">
        <f t="shared" si="0"/>
        <v>640939.63409692748</v>
      </c>
      <c r="K22">
        <v>28473219.896235816</v>
      </c>
      <c r="L22">
        <v>4657223.6376326466</v>
      </c>
      <c r="M22">
        <v>4453009.8870033408</v>
      </c>
      <c r="N22">
        <v>9110233.5246359874</v>
      </c>
      <c r="O22">
        <v>1474499.657239737</v>
      </c>
      <c r="P22">
        <v>0</v>
      </c>
      <c r="Q22">
        <v>0</v>
      </c>
      <c r="R22">
        <v>0</v>
      </c>
      <c r="S22">
        <v>1474499.657239737</v>
      </c>
      <c r="T22">
        <v>393062.80518419424</v>
      </c>
      <c r="U22">
        <v>110974.05836751801</v>
      </c>
      <c r="V22">
        <f t="shared" si="1"/>
        <v>504036.86355171225</v>
      </c>
      <c r="W22">
        <v>1185692.827138558</v>
      </c>
      <c r="X22">
        <v>12274462.872565996</v>
      </c>
      <c r="Y22">
        <v>4806017.4941815427</v>
      </c>
      <c r="Z22">
        <v>0</v>
      </c>
      <c r="AA22">
        <v>0</v>
      </c>
      <c r="AB22">
        <v>0</v>
      </c>
      <c r="AC22">
        <v>17080480.366747539</v>
      </c>
      <c r="AD22">
        <v>11392739.529488277</v>
      </c>
      <c r="AF22">
        <v>0</v>
      </c>
      <c r="AG22">
        <v>0</v>
      </c>
      <c r="AH22">
        <v>0</v>
      </c>
      <c r="AI22">
        <v>11392739.529488277</v>
      </c>
      <c r="AJ22">
        <v>-73447563.310626253</v>
      </c>
      <c r="AK22">
        <v>1185692.827138558</v>
      </c>
      <c r="AL22">
        <v>-734475.63310626242</v>
      </c>
      <c r="AM22">
        <v>503497.88954051764</v>
      </c>
      <c r="AN22">
        <v>0</v>
      </c>
      <c r="AO22">
        <v>954715.08357281331</v>
      </c>
      <c r="AP22">
        <v>816898</v>
      </c>
      <c r="AQ22">
        <v>816898</v>
      </c>
      <c r="AR22">
        <v>-73309746.227053434</v>
      </c>
    </row>
    <row r="23" spans="1:44" x14ac:dyDescent="0.2">
      <c r="A23" t="s">
        <v>150</v>
      </c>
      <c r="B23">
        <v>2039</v>
      </c>
      <c r="C23">
        <v>6908439.218276727</v>
      </c>
      <c r="D23">
        <v>6819119.2911676979</v>
      </c>
      <c r="E23">
        <v>0</v>
      </c>
      <c r="F23">
        <v>0</v>
      </c>
      <c r="G23">
        <v>653758.42677886598</v>
      </c>
      <c r="H23">
        <v>14465872.153582394</v>
      </c>
      <c r="I23">
        <v>5984</v>
      </c>
      <c r="J23">
        <f t="shared" si="0"/>
        <v>653758.42677886598</v>
      </c>
      <c r="K23">
        <v>28853173.089805685</v>
      </c>
      <c r="L23">
        <v>4750368.1103852987</v>
      </c>
      <c r="M23">
        <v>4542070.0847434076</v>
      </c>
      <c r="N23">
        <v>9292438.1951287054</v>
      </c>
      <c r="O23">
        <v>1503989.6503845316</v>
      </c>
      <c r="P23">
        <v>0</v>
      </c>
      <c r="Q23">
        <v>0</v>
      </c>
      <c r="R23">
        <v>0</v>
      </c>
      <c r="S23">
        <v>1503989.6503845316</v>
      </c>
      <c r="T23">
        <v>400924.06128787814</v>
      </c>
      <c r="U23">
        <v>113193.53953486835</v>
      </c>
      <c r="V23">
        <f t="shared" si="1"/>
        <v>514117.60082274652</v>
      </c>
      <c r="W23">
        <v>1197549.7554099436</v>
      </c>
      <c r="X23">
        <v>12508095.201745927</v>
      </c>
      <c r="Y23">
        <v>4902137.8440651735</v>
      </c>
      <c r="Z23">
        <v>0</v>
      </c>
      <c r="AA23">
        <v>0</v>
      </c>
      <c r="AB23">
        <v>0</v>
      </c>
      <c r="AC23">
        <v>17410233.045811102</v>
      </c>
      <c r="AD23">
        <v>11442940.043994583</v>
      </c>
      <c r="AF23">
        <v>0</v>
      </c>
      <c r="AG23">
        <v>0</v>
      </c>
      <c r="AH23">
        <v>0</v>
      </c>
      <c r="AI23">
        <v>11442940.043994583</v>
      </c>
      <c r="AJ23">
        <v>-73309746.227053434</v>
      </c>
      <c r="AK23">
        <v>1197549.7554099436</v>
      </c>
      <c r="AL23">
        <v>-733097.46227053436</v>
      </c>
      <c r="AM23">
        <v>507963.51973222173</v>
      </c>
      <c r="AN23">
        <v>0</v>
      </c>
      <c r="AO23">
        <v>972415.812871631</v>
      </c>
      <c r="AP23">
        <v>3663122</v>
      </c>
      <c r="AQ23">
        <v>3663122</v>
      </c>
      <c r="AR23">
        <v>-76000452.414181814</v>
      </c>
    </row>
    <row r="24" spans="1:44" x14ac:dyDescent="0.2">
      <c r="A24" t="s">
        <v>150</v>
      </c>
      <c r="B24">
        <v>2040</v>
      </c>
      <c r="C24">
        <v>6977523.6104594963</v>
      </c>
      <c r="D24">
        <v>6955501.6769910529</v>
      </c>
      <c r="E24">
        <v>0</v>
      </c>
      <c r="F24">
        <v>0</v>
      </c>
      <c r="G24">
        <v>666833.59531444334</v>
      </c>
      <c r="H24">
        <v>14632912.81435724</v>
      </c>
      <c r="I24">
        <v>5984</v>
      </c>
      <c r="J24">
        <f t="shared" si="0"/>
        <v>666833.59531444334</v>
      </c>
      <c r="K24">
        <v>29238755.697122231</v>
      </c>
      <c r="L24">
        <v>4845375.4725930048</v>
      </c>
      <c r="M24">
        <v>4632911.4864382762</v>
      </c>
      <c r="N24">
        <v>9478286.9590312801</v>
      </c>
      <c r="O24">
        <v>1534069.4433922223</v>
      </c>
      <c r="P24">
        <v>0</v>
      </c>
      <c r="Q24">
        <v>0</v>
      </c>
      <c r="R24">
        <v>0</v>
      </c>
      <c r="S24">
        <v>1534069.4433922223</v>
      </c>
      <c r="T24">
        <v>408942.54251363571</v>
      </c>
      <c r="U24">
        <v>115457.41032556572</v>
      </c>
      <c r="V24">
        <f t="shared" si="1"/>
        <v>524399.95283920143</v>
      </c>
      <c r="W24">
        <v>1209525.2529640433</v>
      </c>
      <c r="X24">
        <v>12746281.608226748</v>
      </c>
      <c r="Y24">
        <v>5000180.6009464767</v>
      </c>
      <c r="Z24">
        <v>0</v>
      </c>
      <c r="AA24">
        <v>0</v>
      </c>
      <c r="AB24">
        <v>0</v>
      </c>
      <c r="AC24">
        <v>17746462.209173225</v>
      </c>
      <c r="AD24">
        <v>11492293.487949006</v>
      </c>
      <c r="AF24">
        <v>0</v>
      </c>
      <c r="AG24">
        <v>0</v>
      </c>
      <c r="AH24">
        <v>0</v>
      </c>
      <c r="AI24">
        <v>11492293.487949006</v>
      </c>
      <c r="AJ24">
        <v>-76000452.414181814</v>
      </c>
      <c r="AK24">
        <v>1209525.2529640433</v>
      </c>
      <c r="AL24">
        <v>-760004.52414181805</v>
      </c>
      <c r="AM24">
        <v>512439.94445176882</v>
      </c>
      <c r="AN24">
        <v>0</v>
      </c>
      <c r="AO24">
        <v>961960.67327399412</v>
      </c>
      <c r="AP24">
        <v>3955678</v>
      </c>
      <c r="AQ24">
        <v>3955678</v>
      </c>
      <c r="AR24">
        <v>-78994169.740907818</v>
      </c>
    </row>
    <row r="25" spans="1:44" x14ac:dyDescent="0.2">
      <c r="A25" t="s">
        <v>150</v>
      </c>
      <c r="B25">
        <v>2041</v>
      </c>
      <c r="C25">
        <v>7047298.8465640899</v>
      </c>
      <c r="D25">
        <v>7094611.7105308725</v>
      </c>
      <c r="E25">
        <v>0</v>
      </c>
      <c r="F25">
        <v>0</v>
      </c>
      <c r="G25">
        <v>680170.26722073206</v>
      </c>
      <c r="H25">
        <v>14801997.177524388</v>
      </c>
      <c r="I25">
        <v>5984</v>
      </c>
      <c r="J25">
        <f t="shared" si="0"/>
        <v>680170.26722073206</v>
      </c>
      <c r="K25">
        <v>29630062.001840081</v>
      </c>
      <c r="L25">
        <v>4942282.9820448644</v>
      </c>
      <c r="M25">
        <v>4725569.7161670411</v>
      </c>
      <c r="N25">
        <v>9667852.6982119046</v>
      </c>
      <c r="O25">
        <v>1564750.8322600664</v>
      </c>
      <c r="P25">
        <v>0</v>
      </c>
      <c r="Q25">
        <v>0</v>
      </c>
      <c r="R25">
        <v>0</v>
      </c>
      <c r="S25">
        <v>1564750.8322600664</v>
      </c>
      <c r="T25">
        <v>417121.39336390834</v>
      </c>
      <c r="U25">
        <v>117766.55853207702</v>
      </c>
      <c r="V25">
        <f t="shared" si="1"/>
        <v>534887.9518959854</v>
      </c>
      <c r="W25">
        <v>1221620.5054936835</v>
      </c>
      <c r="X25">
        <v>12989111.987861641</v>
      </c>
      <c r="Y25">
        <v>5100184.2129654055</v>
      </c>
      <c r="Z25">
        <v>0</v>
      </c>
      <c r="AA25">
        <v>0</v>
      </c>
      <c r="AB25">
        <v>0</v>
      </c>
      <c r="AC25">
        <v>18089296.200827047</v>
      </c>
      <c r="AD25">
        <v>11540765.801013034</v>
      </c>
      <c r="AF25">
        <v>0</v>
      </c>
      <c r="AG25">
        <v>0</v>
      </c>
      <c r="AH25">
        <v>0</v>
      </c>
      <c r="AI25">
        <v>11540765.801013034</v>
      </c>
      <c r="AJ25">
        <v>-78994169.740907818</v>
      </c>
      <c r="AK25">
        <v>1221620.5054936835</v>
      </c>
      <c r="AL25">
        <v>-789941.69740907813</v>
      </c>
      <c r="AM25">
        <v>516926.59440895548</v>
      </c>
      <c r="AN25">
        <v>0</v>
      </c>
      <c r="AO25">
        <v>948605.40249356092</v>
      </c>
      <c r="AP25">
        <v>0</v>
      </c>
      <c r="AQ25">
        <v>0</v>
      </c>
      <c r="AR25">
        <v>-78045564.338414252</v>
      </c>
    </row>
    <row r="26" spans="1:44" x14ac:dyDescent="0.2">
      <c r="A26" t="s">
        <v>150</v>
      </c>
      <c r="B26">
        <v>2042</v>
      </c>
      <c r="C26">
        <v>7117771.8350297324</v>
      </c>
      <c r="D26">
        <v>7236503.9447414903</v>
      </c>
      <c r="E26">
        <v>0</v>
      </c>
      <c r="F26">
        <v>0</v>
      </c>
      <c r="G26">
        <v>693773.6725651467</v>
      </c>
      <c r="H26">
        <v>14973154.549039457</v>
      </c>
      <c r="I26">
        <v>5984</v>
      </c>
      <c r="J26">
        <f t="shared" si="0"/>
        <v>693773.6725651467</v>
      </c>
      <c r="K26">
        <v>30027188.001375828</v>
      </c>
      <c r="L26">
        <v>5041128.6416857615</v>
      </c>
      <c r="M26">
        <v>4820081.1104903817</v>
      </c>
      <c r="N26">
        <v>9861209.7521761432</v>
      </c>
      <c r="O26">
        <v>1596045.8489052679</v>
      </c>
      <c r="P26">
        <v>0</v>
      </c>
      <c r="Q26">
        <v>0</v>
      </c>
      <c r="R26">
        <v>0</v>
      </c>
      <c r="S26">
        <v>1596045.8489052679</v>
      </c>
      <c r="T26">
        <v>425463.82123118651</v>
      </c>
      <c r="U26">
        <v>120121.88970271857</v>
      </c>
      <c r="V26">
        <f t="shared" si="1"/>
        <v>545585.71093390509</v>
      </c>
      <c r="W26">
        <v>1233836.7105486207</v>
      </c>
      <c r="X26">
        <v>13236678.022563936</v>
      </c>
      <c r="Y26">
        <v>5202187.897224714</v>
      </c>
      <c r="Z26">
        <v>0</v>
      </c>
      <c r="AA26">
        <v>0</v>
      </c>
      <c r="AB26">
        <v>0</v>
      </c>
      <c r="AC26">
        <v>18438865.919788651</v>
      </c>
      <c r="AD26">
        <v>11588322.081587177</v>
      </c>
      <c r="AF26">
        <v>0</v>
      </c>
      <c r="AG26">
        <v>0</v>
      </c>
      <c r="AH26">
        <v>0</v>
      </c>
      <c r="AI26">
        <v>11588322.081587177</v>
      </c>
      <c r="AJ26">
        <v>-78045564.338414252</v>
      </c>
      <c r="AK26">
        <v>1233836.7105486207</v>
      </c>
      <c r="AL26">
        <v>-780455.64338414255</v>
      </c>
      <c r="AM26">
        <v>521422.88107596815</v>
      </c>
      <c r="AN26">
        <v>0</v>
      </c>
      <c r="AO26">
        <v>974803.94824044628</v>
      </c>
      <c r="AP26">
        <v>0</v>
      </c>
      <c r="AQ26">
        <v>0</v>
      </c>
      <c r="AR26">
        <v>-77070760.390173808</v>
      </c>
    </row>
    <row r="27" spans="1:44" x14ac:dyDescent="0.2">
      <c r="A27" t="s">
        <v>150</v>
      </c>
      <c r="B27">
        <v>2043</v>
      </c>
      <c r="C27">
        <v>7188949.5533800302</v>
      </c>
      <c r="D27">
        <v>7381234.0236363197</v>
      </c>
      <c r="E27">
        <v>0</v>
      </c>
      <c r="F27">
        <v>0</v>
      </c>
      <c r="G27">
        <v>707649.14601644967</v>
      </c>
      <c r="H27">
        <v>15146414.716520369</v>
      </c>
      <c r="I27">
        <v>5984</v>
      </c>
      <c r="J27">
        <f t="shared" si="0"/>
        <v>707649.14601644967</v>
      </c>
      <c r="K27">
        <v>30430231.439553168</v>
      </c>
      <c r="L27">
        <v>5141951.2145194774</v>
      </c>
      <c r="M27">
        <v>4916482.7327001896</v>
      </c>
      <c r="N27">
        <v>10058433.947219666</v>
      </c>
      <c r="O27">
        <v>1627966.7658833733</v>
      </c>
      <c r="P27">
        <v>0</v>
      </c>
      <c r="Q27">
        <v>0</v>
      </c>
      <c r="R27">
        <v>0</v>
      </c>
      <c r="S27">
        <v>1627966.7658833733</v>
      </c>
      <c r="T27">
        <v>433973.09765581024</v>
      </c>
      <c r="U27">
        <v>122524.32749677294</v>
      </c>
      <c r="V27">
        <f t="shared" si="1"/>
        <v>556497.42515258316</v>
      </c>
      <c r="W27">
        <v>-4303411.4611729467</v>
      </c>
      <c r="X27">
        <v>7939486.6770826755</v>
      </c>
      <c r="Y27">
        <v>5306231.6551692085</v>
      </c>
      <c r="Z27">
        <v>0</v>
      </c>
      <c r="AA27">
        <v>0</v>
      </c>
      <c r="AB27">
        <v>0</v>
      </c>
      <c r="AC27">
        <v>13245718.332251884</v>
      </c>
      <c r="AD27">
        <v>17184513.107301284</v>
      </c>
      <c r="AF27">
        <v>0</v>
      </c>
      <c r="AG27">
        <v>0</v>
      </c>
      <c r="AH27">
        <v>0</v>
      </c>
      <c r="AI27">
        <v>17184513.107301284</v>
      </c>
      <c r="AJ27">
        <v>-77070760.390173808</v>
      </c>
      <c r="AK27">
        <v>1246175.077654107</v>
      </c>
      <c r="AL27">
        <v>-770707.60390173807</v>
      </c>
      <c r="AM27">
        <v>1025390.9847185436</v>
      </c>
      <c r="AN27">
        <v>0</v>
      </c>
      <c r="AO27">
        <v>1500858.4584709127</v>
      </c>
      <c r="AP27">
        <v>0</v>
      </c>
      <c r="AQ27">
        <v>0</v>
      </c>
      <c r="AR27">
        <v>-75569901.931702897</v>
      </c>
    </row>
    <row r="28" spans="1:44" x14ac:dyDescent="0.2">
      <c r="A28" t="s">
        <v>150</v>
      </c>
      <c r="B28">
        <v>2044</v>
      </c>
      <c r="C28">
        <v>7260839.0489138309</v>
      </c>
      <c r="D28">
        <v>7528858.7041090475</v>
      </c>
      <c r="E28">
        <v>0</v>
      </c>
      <c r="F28">
        <v>0</v>
      </c>
      <c r="G28">
        <v>721802.12893677875</v>
      </c>
      <c r="H28">
        <v>15321807.957925851</v>
      </c>
      <c r="I28">
        <v>5984</v>
      </c>
      <c r="J28">
        <f t="shared" si="0"/>
        <v>721802.12893677875</v>
      </c>
      <c r="K28">
        <v>30839291.839885511</v>
      </c>
      <c r="L28">
        <v>5244790.2388098668</v>
      </c>
      <c r="M28">
        <v>5014812.3873541933</v>
      </c>
      <c r="N28">
        <v>10259602.62616406</v>
      </c>
      <c r="O28">
        <v>1660526.1012010409</v>
      </c>
      <c r="P28">
        <v>0</v>
      </c>
      <c r="Q28">
        <v>0</v>
      </c>
      <c r="R28">
        <v>0</v>
      </c>
      <c r="S28">
        <v>1660526.1012010409</v>
      </c>
      <c r="T28">
        <v>442652.55960892653</v>
      </c>
      <c r="U28">
        <v>124974.81404670842</v>
      </c>
      <c r="V28">
        <f t="shared" si="1"/>
        <v>567627.37365563493</v>
      </c>
      <c r="W28">
        <v>-4297180.5857846756</v>
      </c>
      <c r="X28">
        <v>8190575.5152360611</v>
      </c>
      <c r="Y28">
        <v>5412356.2882725932</v>
      </c>
      <c r="Z28">
        <v>0</v>
      </c>
      <c r="AA28">
        <v>0</v>
      </c>
      <c r="AB28">
        <v>0</v>
      </c>
      <c r="AC28">
        <v>13602931.803508654</v>
      </c>
      <c r="AD28">
        <v>17236360.036376856</v>
      </c>
      <c r="AF28">
        <v>0</v>
      </c>
      <c r="AG28">
        <v>0</v>
      </c>
      <c r="AH28">
        <v>0</v>
      </c>
      <c r="AI28">
        <v>17236360.036376856</v>
      </c>
      <c r="AJ28">
        <v>-75569901.931702897</v>
      </c>
      <c r="AK28">
        <v>1258636.828430648</v>
      </c>
      <c r="AL28">
        <v>-755699.01931702904</v>
      </c>
      <c r="AM28">
        <v>1030465.4787298579</v>
      </c>
      <c r="AN28">
        <v>0</v>
      </c>
      <c r="AO28">
        <v>1533403.287843477</v>
      </c>
      <c r="AP28">
        <v>0</v>
      </c>
      <c r="AQ28">
        <v>0</v>
      </c>
      <c r="AR28">
        <v>-74036498.643859416</v>
      </c>
    </row>
    <row r="29" spans="1:44" x14ac:dyDescent="0.2">
      <c r="A29" t="s">
        <v>150</v>
      </c>
      <c r="B29">
        <v>2045</v>
      </c>
      <c r="C29">
        <v>7333447.4394029668</v>
      </c>
      <c r="D29">
        <v>7679435.8781912271</v>
      </c>
      <c r="E29">
        <v>0</v>
      </c>
      <c r="F29">
        <v>0</v>
      </c>
      <c r="G29">
        <v>736238.17151551414</v>
      </c>
      <c r="H29">
        <v>15499365.050398616</v>
      </c>
      <c r="I29">
        <v>5984</v>
      </c>
      <c r="J29">
        <f t="shared" si="0"/>
        <v>736238.17151551414</v>
      </c>
      <c r="K29">
        <v>31254470.53950832</v>
      </c>
      <c r="L29">
        <v>5349686.0435860632</v>
      </c>
      <c r="M29">
        <v>5115108.6351012764</v>
      </c>
      <c r="N29">
        <v>10464794.67868734</v>
      </c>
      <c r="O29">
        <v>1693736.6232250615</v>
      </c>
      <c r="P29">
        <v>0</v>
      </c>
      <c r="Q29">
        <v>0</v>
      </c>
      <c r="R29">
        <v>0</v>
      </c>
      <c r="S29">
        <v>1693736.6232250615</v>
      </c>
      <c r="T29">
        <v>451505.61080110498</v>
      </c>
      <c r="U29">
        <v>127474.31032764255</v>
      </c>
      <c r="V29">
        <f t="shared" si="1"/>
        <v>578979.92112874752</v>
      </c>
      <c r="W29">
        <v>-4290887.4016425228</v>
      </c>
      <c r="X29">
        <v>8446623.8213986233</v>
      </c>
      <c r="Y29">
        <v>5520603.4140380444</v>
      </c>
      <c r="Z29">
        <v>0</v>
      </c>
      <c r="AA29">
        <v>0</v>
      </c>
      <c r="AB29">
        <v>0</v>
      </c>
      <c r="AC29">
        <v>13967227.235436667</v>
      </c>
      <c r="AD29">
        <v>17287243.304071654</v>
      </c>
      <c r="AF29">
        <v>0</v>
      </c>
      <c r="AG29">
        <v>0</v>
      </c>
      <c r="AH29">
        <v>0</v>
      </c>
      <c r="AI29">
        <v>17287243.304071654</v>
      </c>
      <c r="AJ29">
        <v>-74036498.643859416</v>
      </c>
      <c r="AK29">
        <v>1271223.1967149542</v>
      </c>
      <c r="AL29">
        <v>-740364.98643859418</v>
      </c>
      <c r="AM29">
        <v>1035553.3315465675</v>
      </c>
      <c r="AN29">
        <v>0</v>
      </c>
      <c r="AO29">
        <v>1566411.5418229275</v>
      </c>
      <c r="AP29">
        <v>0</v>
      </c>
      <c r="AQ29">
        <v>0</v>
      </c>
      <c r="AR29">
        <v>-72470087.102036491</v>
      </c>
    </row>
    <row r="30" spans="1:44" x14ac:dyDescent="0.2">
      <c r="A30" t="s">
        <v>150</v>
      </c>
      <c r="B30">
        <v>2046</v>
      </c>
      <c r="C30">
        <v>7406781.9137969967</v>
      </c>
      <c r="D30">
        <v>7833024.5957550528</v>
      </c>
      <c r="E30">
        <v>0</v>
      </c>
      <c r="F30">
        <v>0</v>
      </c>
      <c r="G30">
        <v>750962.93494582456</v>
      </c>
      <c r="H30">
        <v>15679117.279276557</v>
      </c>
      <c r="I30">
        <v>5984</v>
      </c>
      <c r="J30">
        <f t="shared" si="0"/>
        <v>750962.93494582456</v>
      </c>
      <c r="K30">
        <v>31675870.723774433</v>
      </c>
      <c r="L30">
        <v>5456679.7644577865</v>
      </c>
      <c r="M30">
        <v>5217410.807803303</v>
      </c>
      <c r="N30">
        <v>10674090.572261089</v>
      </c>
      <c r="O30">
        <v>1727611.3556895631</v>
      </c>
      <c r="P30">
        <v>0</v>
      </c>
      <c r="Q30">
        <v>0</v>
      </c>
      <c r="R30">
        <v>0</v>
      </c>
      <c r="S30">
        <v>1727611.3556895631</v>
      </c>
      <c r="T30">
        <v>460535.72301712714</v>
      </c>
      <c r="U30">
        <v>130023.79653419544</v>
      </c>
      <c r="V30">
        <f t="shared" si="1"/>
        <v>590559.51955132256</v>
      </c>
      <c r="W30">
        <v>-4284531.2856589481</v>
      </c>
      <c r="X30">
        <v>8707730.1618430261</v>
      </c>
      <c r="Y30">
        <v>5631015.4823188065</v>
      </c>
      <c r="Z30">
        <v>0</v>
      </c>
      <c r="AA30">
        <v>0</v>
      </c>
      <c r="AB30">
        <v>0</v>
      </c>
      <c r="AC30">
        <v>14338745.644161832</v>
      </c>
      <c r="AD30">
        <v>17337125.079612602</v>
      </c>
      <c r="AF30">
        <v>0</v>
      </c>
      <c r="AG30">
        <v>0</v>
      </c>
      <c r="AH30">
        <v>0</v>
      </c>
      <c r="AI30">
        <v>17337125.079612602</v>
      </c>
      <c r="AJ30">
        <v>-72470087.102036491</v>
      </c>
      <c r="AK30">
        <v>1283935.4286821038</v>
      </c>
      <c r="AL30">
        <v>-724700.87102036504</v>
      </c>
      <c r="AM30">
        <v>1040653.9290340329</v>
      </c>
      <c r="AN30">
        <v>0</v>
      </c>
      <c r="AO30">
        <v>1599888.4866957716</v>
      </c>
      <c r="AP30">
        <v>0</v>
      </c>
      <c r="AQ30">
        <v>0</v>
      </c>
      <c r="AR30">
        <v>-70870198.615340725</v>
      </c>
    </row>
    <row r="31" spans="1:44" x14ac:dyDescent="0.2">
      <c r="A31" t="s">
        <v>150</v>
      </c>
      <c r="B31">
        <v>2047</v>
      </c>
      <c r="C31">
        <v>7480849.7329349667</v>
      </c>
      <c r="D31">
        <v>7989685.087670153</v>
      </c>
      <c r="E31">
        <v>0</v>
      </c>
      <c r="F31">
        <v>0</v>
      </c>
      <c r="G31">
        <v>765982.19364474097</v>
      </c>
      <c r="H31">
        <v>15861096.447275108</v>
      </c>
      <c r="I31">
        <v>5984</v>
      </c>
      <c r="J31">
        <f t="shared" si="0"/>
        <v>765982.19364474097</v>
      </c>
      <c r="K31">
        <v>32103597.461524971</v>
      </c>
      <c r="L31">
        <v>5565813.3597469404</v>
      </c>
      <c r="M31">
        <v>5321759.0239593685</v>
      </c>
      <c r="N31">
        <v>10887572.383706309</v>
      </c>
      <c r="O31">
        <v>1762163.5828033539</v>
      </c>
      <c r="P31">
        <v>0</v>
      </c>
      <c r="Q31">
        <v>0</v>
      </c>
      <c r="R31">
        <v>0</v>
      </c>
      <c r="S31">
        <v>1762163.5828033539</v>
      </c>
      <c r="T31">
        <v>469746.43747746962</v>
      </c>
      <c r="U31">
        <v>132624.27246487932</v>
      </c>
      <c r="V31">
        <f t="shared" si="1"/>
        <v>602370.709942349</v>
      </c>
      <c r="W31">
        <v>-4278111.6085155373</v>
      </c>
      <c r="X31">
        <v>8973995.0679364726</v>
      </c>
      <c r="Y31">
        <v>5743635.791965181</v>
      </c>
      <c r="Z31">
        <v>0</v>
      </c>
      <c r="AA31">
        <v>0</v>
      </c>
      <c r="AB31">
        <v>0</v>
      </c>
      <c r="AC31">
        <v>14717630.859901654</v>
      </c>
      <c r="AD31">
        <v>17385966.601623319</v>
      </c>
      <c r="AF31">
        <v>0</v>
      </c>
      <c r="AG31">
        <v>0</v>
      </c>
      <c r="AH31">
        <v>0</v>
      </c>
      <c r="AI31">
        <v>17385966.601623319</v>
      </c>
      <c r="AJ31">
        <v>-70870198.615340725</v>
      </c>
      <c r="AK31">
        <v>1296774.7829689248</v>
      </c>
      <c r="AL31">
        <v>-708701.98615340726</v>
      </c>
      <c r="AM31">
        <v>1045766.6359618128</v>
      </c>
      <c r="AN31">
        <v>0</v>
      </c>
      <c r="AO31">
        <v>1633839.4327773303</v>
      </c>
      <c r="AP31">
        <v>0</v>
      </c>
      <c r="AQ31">
        <v>0</v>
      </c>
      <c r="AR31">
        <v>-69236359.182563394</v>
      </c>
    </row>
    <row r="32" spans="1:44" x14ac:dyDescent="0.2">
      <c r="A32" t="s">
        <v>150</v>
      </c>
      <c r="B32">
        <v>2048</v>
      </c>
      <c r="C32">
        <v>7555658.2302643182</v>
      </c>
      <c r="D32">
        <v>8149478.7894235561</v>
      </c>
      <c r="E32">
        <v>0</v>
      </c>
      <c r="F32">
        <v>0</v>
      </c>
      <c r="G32">
        <v>781301.8375176359</v>
      </c>
      <c r="H32">
        <v>16045334.883844234</v>
      </c>
      <c r="I32">
        <v>5984</v>
      </c>
      <c r="J32">
        <f t="shared" si="0"/>
        <v>781301.8375176359</v>
      </c>
      <c r="K32">
        <v>32537757.741049744</v>
      </c>
      <c r="L32">
        <v>5677129.6269418802</v>
      </c>
      <c r="M32">
        <v>5428194.204438556</v>
      </c>
      <c r="N32">
        <v>11105323.831380436</v>
      </c>
      <c r="O32">
        <v>1797406.8544594212</v>
      </c>
      <c r="P32">
        <v>0</v>
      </c>
      <c r="Q32">
        <v>0</v>
      </c>
      <c r="R32">
        <v>0</v>
      </c>
      <c r="S32">
        <v>1797406.8544594212</v>
      </c>
      <c r="T32">
        <v>479141.36622701905</v>
      </c>
      <c r="U32">
        <v>135276.75791417691</v>
      </c>
      <c r="V32">
        <f t="shared" si="1"/>
        <v>614418.12414119602</v>
      </c>
      <c r="W32">
        <v>-4271627.734600693</v>
      </c>
      <c r="X32">
        <v>9245521.0753803607</v>
      </c>
      <c r="Y32">
        <v>5858508.507804485</v>
      </c>
      <c r="Z32">
        <v>0</v>
      </c>
      <c r="AA32">
        <v>0</v>
      </c>
      <c r="AB32">
        <v>0</v>
      </c>
      <c r="AC32">
        <v>15104029.583184846</v>
      </c>
      <c r="AD32">
        <v>17433728.157864898</v>
      </c>
      <c r="AF32">
        <v>0</v>
      </c>
      <c r="AG32">
        <v>0</v>
      </c>
      <c r="AH32">
        <v>0</v>
      </c>
      <c r="AI32">
        <v>17433728.157864898</v>
      </c>
      <c r="AJ32">
        <v>-69236359.182563394</v>
      </c>
      <c r="AK32">
        <v>1309742.5307986143</v>
      </c>
      <c r="AL32">
        <v>-692363.59182563401</v>
      </c>
      <c r="AM32">
        <v>1050890.7954936193</v>
      </c>
      <c r="AN32">
        <v>0</v>
      </c>
      <c r="AO32">
        <v>1668269.7344665995</v>
      </c>
      <c r="AP32">
        <v>0</v>
      </c>
      <c r="AQ32">
        <v>0</v>
      </c>
      <c r="AR32">
        <v>-67568089.448096797</v>
      </c>
    </row>
    <row r="33" spans="1:44" x14ac:dyDescent="0.2">
      <c r="A33" t="s">
        <v>150</v>
      </c>
      <c r="B33">
        <v>2049</v>
      </c>
      <c r="C33">
        <v>7631214.8125669584</v>
      </c>
      <c r="D33">
        <v>8312468.3652120261</v>
      </c>
      <c r="E33">
        <v>0</v>
      </c>
      <c r="F33">
        <v>0</v>
      </c>
      <c r="G33">
        <v>796927.87426798837</v>
      </c>
      <c r="H33">
        <v>16231865.454703335</v>
      </c>
      <c r="I33">
        <v>5984</v>
      </c>
      <c r="J33">
        <f t="shared" si="0"/>
        <v>796927.87426798837</v>
      </c>
      <c r="K33">
        <v>32978460.506750308</v>
      </c>
      <c r="L33">
        <v>5790672.2194807166</v>
      </c>
      <c r="M33">
        <v>5536758.0885273265</v>
      </c>
      <c r="N33">
        <v>11327430.308008043</v>
      </c>
      <c r="O33">
        <v>1833354.9915486092</v>
      </c>
      <c r="P33">
        <v>0</v>
      </c>
      <c r="Q33">
        <v>0</v>
      </c>
      <c r="R33">
        <v>0</v>
      </c>
      <c r="S33">
        <v>1833354.9915486092</v>
      </c>
      <c r="T33">
        <v>488724.19355155935</v>
      </c>
      <c r="U33">
        <v>137982.29307246042</v>
      </c>
      <c r="V33">
        <f t="shared" si="1"/>
        <v>626706.4866240198</v>
      </c>
      <c r="W33">
        <v>-4265079.0219467003</v>
      </c>
      <c r="X33">
        <v>9522412.764233971</v>
      </c>
      <c r="Y33">
        <v>5975678.6779605737</v>
      </c>
      <c r="Z33">
        <v>0</v>
      </c>
      <c r="AA33">
        <v>0</v>
      </c>
      <c r="AB33">
        <v>0</v>
      </c>
      <c r="AC33">
        <v>15498091.442194544</v>
      </c>
      <c r="AD33">
        <v>17480369.064555764</v>
      </c>
      <c r="AF33">
        <v>0</v>
      </c>
      <c r="AG33">
        <v>0</v>
      </c>
      <c r="AH33">
        <v>0</v>
      </c>
      <c r="AI33">
        <v>17480369.064555764</v>
      </c>
      <c r="AJ33">
        <v>-67568089.448096797</v>
      </c>
      <c r="AK33">
        <v>1322839.9561066001</v>
      </c>
      <c r="AL33">
        <v>-675680.89448096801</v>
      </c>
      <c r="AM33">
        <v>1056025.7286661873</v>
      </c>
      <c r="AN33">
        <v>0</v>
      </c>
      <c r="AO33">
        <v>1703184.7902918193</v>
      </c>
      <c r="AP33">
        <v>0</v>
      </c>
      <c r="AQ33">
        <v>0</v>
      </c>
      <c r="AR33">
        <v>-65864904.657804981</v>
      </c>
    </row>
    <row r="34" spans="1:44" x14ac:dyDescent="0.2">
      <c r="A34" t="s">
        <v>150</v>
      </c>
      <c r="B34">
        <v>2050</v>
      </c>
      <c r="C34">
        <v>7707526.9606926301</v>
      </c>
      <c r="D34">
        <v>8478717.7325162683</v>
      </c>
      <c r="E34">
        <v>0</v>
      </c>
      <c r="F34">
        <v>0</v>
      </c>
      <c r="G34">
        <v>812866.43175334833</v>
      </c>
      <c r="H34">
        <v>16420721.571557663</v>
      </c>
      <c r="I34">
        <v>5984</v>
      </c>
      <c r="J34">
        <f t="shared" si="0"/>
        <v>812866.43175334833</v>
      </c>
      <c r="K34">
        <v>33425816.696519911</v>
      </c>
      <c r="L34">
        <v>5906485.6638703318</v>
      </c>
      <c r="M34">
        <v>5647493.2502978742</v>
      </c>
      <c r="N34">
        <v>11553978.914168205</v>
      </c>
      <c r="O34">
        <v>1870022.0913795817</v>
      </c>
      <c r="P34">
        <v>0</v>
      </c>
      <c r="Q34">
        <v>0</v>
      </c>
      <c r="R34">
        <v>0</v>
      </c>
      <c r="S34">
        <v>1870022.0913795817</v>
      </c>
      <c r="T34">
        <v>498498.67742259061</v>
      </c>
      <c r="U34">
        <v>140741.93893390967</v>
      </c>
      <c r="V34">
        <f t="shared" si="1"/>
        <v>639240.61635650031</v>
      </c>
      <c r="W34">
        <v>-4258464.8221661672</v>
      </c>
      <c r="X34">
        <v>9804776.7997381184</v>
      </c>
      <c r="Y34">
        <v>6095192.2515197862</v>
      </c>
      <c r="Z34">
        <v>0</v>
      </c>
      <c r="AA34">
        <v>0</v>
      </c>
      <c r="AB34">
        <v>0</v>
      </c>
      <c r="AC34">
        <v>15899969.051257905</v>
      </c>
      <c r="AD34">
        <v>17525847.645262007</v>
      </c>
      <c r="AF34">
        <v>0</v>
      </c>
      <c r="AG34">
        <v>0</v>
      </c>
      <c r="AH34">
        <v>0</v>
      </c>
      <c r="AI34">
        <v>17525847.645262007</v>
      </c>
      <c r="AJ34">
        <v>-65864904.657804981</v>
      </c>
      <c r="AK34">
        <v>1336068.3556676663</v>
      </c>
      <c r="AL34">
        <v>-658649.04657804978</v>
      </c>
      <c r="AM34">
        <v>1061170.733856834</v>
      </c>
      <c r="AN34">
        <v>0</v>
      </c>
      <c r="AO34">
        <v>1738590.0429464504</v>
      </c>
      <c r="AP34">
        <v>0</v>
      </c>
      <c r="AQ34">
        <v>0</v>
      </c>
      <c r="AR34">
        <v>-64126314.614858523</v>
      </c>
    </row>
  </sheetData>
  <phoneticPr fontId="3"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A029-C469-44D0-AF49-8B30F4DEFD8A}">
  <dimension ref="A1:AR34"/>
  <sheetViews>
    <sheetView workbookViewId="0">
      <selection activeCell="A2" sqref="A2:AR34"/>
    </sheetView>
  </sheetViews>
  <sheetFormatPr baseColWidth="10" defaultColWidth="8.83203125" defaultRowHeight="16" x14ac:dyDescent="0.2"/>
  <cols>
    <col min="1" max="1" width="12" customWidth="1"/>
    <col min="3" max="3" width="32" customWidth="1"/>
    <col min="4" max="4" width="13.5" customWidth="1"/>
    <col min="5" max="5" width="31.83203125" customWidth="1"/>
    <col min="6" max="6" width="35" customWidth="1"/>
    <col min="7" max="7" width="20.33203125" customWidth="1"/>
    <col min="8" max="8" width="17.1640625" customWidth="1"/>
    <col min="9" max="9" width="26.6640625" customWidth="1"/>
    <col min="11" max="11" width="15" customWidth="1"/>
    <col min="12" max="12" width="21.83203125" customWidth="1"/>
    <col min="13" max="13" width="23.5" customWidth="1"/>
    <col min="14" max="14" width="36" customWidth="1"/>
    <col min="15" max="15" width="11.1640625" customWidth="1"/>
    <col min="16" max="16" width="12.6640625" customWidth="1"/>
    <col min="18" max="18" width="18.83203125" customWidth="1"/>
    <col min="19" max="19" width="14.1640625" customWidth="1"/>
    <col min="20" max="20" width="11" customWidth="1"/>
    <col min="21" max="21" width="11.1640625" customWidth="1"/>
    <col min="22" max="22" width="23.6640625" customWidth="1"/>
    <col min="23" max="23" width="34" customWidth="1"/>
    <col min="24" max="24" width="27.33203125" customWidth="1"/>
    <col min="25" max="25" width="15.1640625" customWidth="1"/>
    <col min="26" max="26" width="30" customWidth="1"/>
    <col min="27" max="27" width="16.1640625" customWidth="1"/>
    <col min="28" max="28" width="26.1640625" customWidth="1"/>
    <col min="29" max="29" width="21.83203125" customWidth="1"/>
    <col min="30" max="30" width="27.33203125" customWidth="1"/>
    <col min="31" max="31" width="40.6640625" customWidth="1"/>
    <col min="32" max="32" width="24.83203125" customWidth="1"/>
    <col min="33" max="33" width="31.6640625" customWidth="1"/>
    <col min="34" max="34" width="28.6640625" customWidth="1"/>
    <col min="35" max="35" width="26.6640625" customWidth="1"/>
    <col min="36" max="36" width="32.5" customWidth="1"/>
    <col min="37" max="37" width="35" customWidth="1"/>
    <col min="38" max="38" width="19.1640625" customWidth="1"/>
    <col min="39" max="39" width="29" customWidth="1"/>
    <col min="40" max="40" width="23.1640625" customWidth="1"/>
    <col min="41" max="41" width="19.1640625" customWidth="1"/>
    <col min="42" max="42" width="32.6640625" customWidth="1"/>
    <col min="43" max="43" width="18.6640625" customWidth="1"/>
    <col min="44" max="44" width="26.33203125" customWidth="1"/>
  </cols>
  <sheetData>
    <row r="1" spans="1:44" s="70" customFormat="1" ht="17" x14ac:dyDescent="0.2">
      <c r="A1" s="70" t="s">
        <v>131</v>
      </c>
      <c r="B1" s="70" t="s">
        <v>130</v>
      </c>
      <c r="C1" s="70" t="s">
        <v>45</v>
      </c>
      <c r="D1" s="70" t="s">
        <v>46</v>
      </c>
      <c r="E1" s="70" t="s">
        <v>48</v>
      </c>
      <c r="F1" s="70" t="s">
        <v>50</v>
      </c>
      <c r="G1" s="70" t="s">
        <v>51</v>
      </c>
      <c r="H1" s="70" t="s">
        <v>52</v>
      </c>
      <c r="I1" s="70" t="s">
        <v>53</v>
      </c>
      <c r="J1" s="70" t="s">
        <v>154</v>
      </c>
      <c r="K1" s="70" t="s">
        <v>37</v>
      </c>
      <c r="L1" s="70" t="s">
        <v>56</v>
      </c>
      <c r="M1" s="70" t="s">
        <v>57</v>
      </c>
      <c r="N1" s="70" t="s">
        <v>58</v>
      </c>
      <c r="O1" s="70" t="s">
        <v>60</v>
      </c>
      <c r="P1" s="70" t="s">
        <v>61</v>
      </c>
      <c r="Q1" s="70" t="s">
        <v>62</v>
      </c>
      <c r="R1" s="70" t="s">
        <v>63</v>
      </c>
      <c r="S1" s="70" t="s">
        <v>64</v>
      </c>
      <c r="T1" s="70" t="s">
        <v>65</v>
      </c>
      <c r="U1" s="70" t="s">
        <v>66</v>
      </c>
      <c r="V1" s="70" t="s">
        <v>127</v>
      </c>
      <c r="W1" s="70" t="s">
        <v>81</v>
      </c>
      <c r="X1" s="70" t="s">
        <v>67</v>
      </c>
      <c r="Y1" s="70" t="s">
        <v>68</v>
      </c>
      <c r="Z1" s="70" t="s">
        <v>69</v>
      </c>
      <c r="AA1" s="70" t="s">
        <v>70</v>
      </c>
      <c r="AB1" s="70" t="s">
        <v>71</v>
      </c>
      <c r="AC1" s="70" t="s">
        <v>72</v>
      </c>
      <c r="AD1" s="70" t="s">
        <v>73</v>
      </c>
      <c r="AE1" s="70" t="s">
        <v>74</v>
      </c>
      <c r="AF1" s="70" t="s">
        <v>75</v>
      </c>
      <c r="AG1" s="70" t="s">
        <v>76</v>
      </c>
      <c r="AH1" s="70" t="s">
        <v>77</v>
      </c>
      <c r="AI1" s="70" t="s">
        <v>78</v>
      </c>
      <c r="AJ1" s="70" t="s">
        <v>80</v>
      </c>
      <c r="AK1" s="70" t="s">
        <v>157</v>
      </c>
      <c r="AL1" s="70" t="s">
        <v>82</v>
      </c>
      <c r="AM1" s="70" t="s">
        <v>83</v>
      </c>
      <c r="AN1" s="70" t="s">
        <v>85</v>
      </c>
      <c r="AO1" s="70" t="s">
        <v>86</v>
      </c>
      <c r="AP1" s="70" t="s">
        <v>88</v>
      </c>
      <c r="AQ1" s="70" t="s">
        <v>89</v>
      </c>
      <c r="AR1" s="70" t="s">
        <v>90</v>
      </c>
    </row>
    <row r="2" spans="1:44" x14ac:dyDescent="0.2">
      <c r="A2" t="s">
        <v>21</v>
      </c>
      <c r="B2">
        <v>2018</v>
      </c>
      <c r="C2">
        <v>757582</v>
      </c>
      <c r="D2">
        <v>1655534</v>
      </c>
      <c r="E2">
        <v>0</v>
      </c>
      <c r="F2">
        <v>0</v>
      </c>
      <c r="G2">
        <v>370974</v>
      </c>
      <c r="H2">
        <v>7186554</v>
      </c>
      <c r="I2">
        <v>5983</v>
      </c>
      <c r="J2">
        <f>SUM(E2:G2)</f>
        <v>370974</v>
      </c>
      <c r="K2">
        <v>9976627</v>
      </c>
      <c r="L2">
        <v>925766</v>
      </c>
      <c r="M2">
        <v>291702</v>
      </c>
      <c r="N2">
        <v>1217468</v>
      </c>
      <c r="O2">
        <v>502304</v>
      </c>
      <c r="P2">
        <v>0</v>
      </c>
      <c r="Q2">
        <v>0</v>
      </c>
      <c r="R2">
        <v>0</v>
      </c>
      <c r="S2">
        <v>502304</v>
      </c>
      <c r="T2">
        <v>35944</v>
      </c>
      <c r="U2">
        <v>4630</v>
      </c>
      <c r="V2">
        <f>T2+U2</f>
        <v>40574</v>
      </c>
      <c r="W2">
        <v>207324</v>
      </c>
      <c r="X2">
        <v>1967670</v>
      </c>
      <c r="Y2">
        <v>550704</v>
      </c>
      <c r="Z2">
        <v>2449698</v>
      </c>
      <c r="AA2">
        <v>0</v>
      </c>
      <c r="AB2">
        <v>0</v>
      </c>
      <c r="AC2">
        <v>4968072</v>
      </c>
      <c r="AD2">
        <v>5008555</v>
      </c>
      <c r="AF2">
        <v>0</v>
      </c>
      <c r="AG2">
        <v>0</v>
      </c>
      <c r="AH2">
        <v>0</v>
      </c>
      <c r="AI2">
        <v>5008555</v>
      </c>
      <c r="AJ2">
        <v>1472156</v>
      </c>
      <c r="AK2">
        <v>207324</v>
      </c>
      <c r="AL2">
        <v>14128</v>
      </c>
      <c r="AM2">
        <v>225115.74</v>
      </c>
      <c r="AN2">
        <v>166</v>
      </c>
      <c r="AO2">
        <v>446733.74</v>
      </c>
      <c r="AP2">
        <v>736400</v>
      </c>
      <c r="AQ2">
        <v>736400</v>
      </c>
      <c r="AR2">
        <v>1182489.74</v>
      </c>
    </row>
    <row r="3" spans="1:44" x14ac:dyDescent="0.2">
      <c r="A3" t="s">
        <v>21</v>
      </c>
      <c r="B3">
        <v>2019</v>
      </c>
      <c r="C3">
        <v>765157.82</v>
      </c>
      <c r="D3">
        <v>1688644.68</v>
      </c>
      <c r="E3">
        <v>0</v>
      </c>
      <c r="F3">
        <v>0</v>
      </c>
      <c r="G3">
        <v>378393.48</v>
      </c>
      <c r="H3">
        <v>6237592.5040000007</v>
      </c>
      <c r="I3">
        <v>5983</v>
      </c>
      <c r="J3">
        <f t="shared" ref="J3:J34" si="0">SUM(E3:G3)</f>
        <v>378393.48</v>
      </c>
      <c r="K3">
        <v>9075771.4840000011</v>
      </c>
      <c r="L3">
        <v>944281.32000000007</v>
      </c>
      <c r="M3">
        <v>297536.03999999998</v>
      </c>
      <c r="N3">
        <v>1241817.3600000001</v>
      </c>
      <c r="O3">
        <v>512350.08</v>
      </c>
      <c r="P3">
        <v>0</v>
      </c>
      <c r="Q3">
        <v>0</v>
      </c>
      <c r="R3">
        <v>0</v>
      </c>
      <c r="S3">
        <v>512350.08</v>
      </c>
      <c r="T3">
        <v>36662.879999999997</v>
      </c>
      <c r="U3">
        <v>4722.6000000000004</v>
      </c>
      <c r="V3">
        <f t="shared" ref="V3:V34" si="1">T3+U3</f>
        <v>41385.479999999996</v>
      </c>
      <c r="W3">
        <v>209397.24</v>
      </c>
      <c r="X3">
        <v>2004950.1600000001</v>
      </c>
      <c r="Y3">
        <v>561718.07999999996</v>
      </c>
      <c r="Z3">
        <v>2449698</v>
      </c>
      <c r="AA3">
        <v>0</v>
      </c>
      <c r="AB3">
        <v>0</v>
      </c>
      <c r="AC3">
        <v>5016366.24</v>
      </c>
      <c r="AD3">
        <v>4059405.2440000009</v>
      </c>
      <c r="AF3">
        <v>0</v>
      </c>
      <c r="AG3">
        <v>0</v>
      </c>
      <c r="AH3">
        <v>0</v>
      </c>
      <c r="AI3">
        <v>4059405.2440000009</v>
      </c>
      <c r="AJ3">
        <v>1182489.74</v>
      </c>
      <c r="AK3">
        <v>209397.24</v>
      </c>
      <c r="AL3">
        <v>11824.8974</v>
      </c>
      <c r="AM3">
        <v>137995.46550000002</v>
      </c>
      <c r="AN3">
        <v>0</v>
      </c>
      <c r="AO3">
        <v>359217.6029</v>
      </c>
      <c r="AP3">
        <v>631700</v>
      </c>
      <c r="AQ3">
        <v>631700</v>
      </c>
      <c r="AR3">
        <v>910007.34290000005</v>
      </c>
    </row>
    <row r="4" spans="1:44" x14ac:dyDescent="0.2">
      <c r="A4" t="s">
        <v>21</v>
      </c>
      <c r="B4">
        <v>2020</v>
      </c>
      <c r="C4">
        <v>772809.39820000005</v>
      </c>
      <c r="D4">
        <v>1722417.5736</v>
      </c>
      <c r="E4">
        <v>0</v>
      </c>
      <c r="F4">
        <v>0</v>
      </c>
      <c r="G4">
        <v>385961.34960000002</v>
      </c>
      <c r="H4">
        <v>6268948.4685920002</v>
      </c>
      <c r="I4">
        <v>5983</v>
      </c>
      <c r="J4">
        <f t="shared" si="0"/>
        <v>385961.34960000002</v>
      </c>
      <c r="K4">
        <v>9156119.7899920009</v>
      </c>
      <c r="L4">
        <v>963166.94640000002</v>
      </c>
      <c r="M4">
        <v>303486.76079999999</v>
      </c>
      <c r="N4">
        <v>1266653.7072000001</v>
      </c>
      <c r="O4">
        <v>522597.08159999998</v>
      </c>
      <c r="P4">
        <v>0</v>
      </c>
      <c r="Q4">
        <v>0</v>
      </c>
      <c r="R4">
        <v>0</v>
      </c>
      <c r="S4">
        <v>522597.08159999998</v>
      </c>
      <c r="T4">
        <v>37396.137600000002</v>
      </c>
      <c r="U4">
        <v>4817.0519999999997</v>
      </c>
      <c r="V4">
        <f t="shared" si="1"/>
        <v>42213.189599999998</v>
      </c>
      <c r="W4">
        <v>211491.21239999999</v>
      </c>
      <c r="X4">
        <v>2042955.1908</v>
      </c>
      <c r="Y4">
        <v>572952.44160000002</v>
      </c>
      <c r="Z4">
        <v>2449698</v>
      </c>
      <c r="AA4">
        <v>0</v>
      </c>
      <c r="AB4">
        <v>0</v>
      </c>
      <c r="AC4">
        <v>5065605.6324000005</v>
      </c>
      <c r="AD4">
        <v>4090514.1575920004</v>
      </c>
      <c r="AF4">
        <v>0</v>
      </c>
      <c r="AG4">
        <v>0</v>
      </c>
      <c r="AH4">
        <v>0</v>
      </c>
      <c r="AI4">
        <v>4090514.1575920004</v>
      </c>
      <c r="AJ4">
        <v>910007.34290000005</v>
      </c>
      <c r="AK4">
        <v>211491.21239999999</v>
      </c>
      <c r="AL4">
        <v>9100.073429</v>
      </c>
      <c r="AM4">
        <v>139087.47471299995</v>
      </c>
      <c r="AN4">
        <v>0</v>
      </c>
      <c r="AO4">
        <v>359678.76054199995</v>
      </c>
      <c r="AP4">
        <v>1365000</v>
      </c>
      <c r="AQ4">
        <v>1365000</v>
      </c>
      <c r="AR4">
        <v>-95313.896558000066</v>
      </c>
    </row>
    <row r="5" spans="1:44" x14ac:dyDescent="0.2">
      <c r="A5" t="s">
        <v>21</v>
      </c>
      <c r="B5">
        <v>2021</v>
      </c>
      <c r="C5">
        <v>780537.49218199996</v>
      </c>
      <c r="D5">
        <v>1756865.9250719999</v>
      </c>
      <c r="E5">
        <v>0</v>
      </c>
      <c r="F5">
        <v>0</v>
      </c>
      <c r="G5">
        <v>393680.57659199997</v>
      </c>
      <c r="H5">
        <v>6300635.9666311368</v>
      </c>
      <c r="I5">
        <v>5983</v>
      </c>
      <c r="J5">
        <f t="shared" si="0"/>
        <v>393680.57659199997</v>
      </c>
      <c r="K5">
        <v>9237702.9604771361</v>
      </c>
      <c r="L5">
        <v>982430.28532799997</v>
      </c>
      <c r="M5">
        <v>309556.49601599999</v>
      </c>
      <c r="N5">
        <v>1291986.781344</v>
      </c>
      <c r="O5">
        <v>533049.02323199995</v>
      </c>
      <c r="P5">
        <v>0</v>
      </c>
      <c r="Q5">
        <v>0</v>
      </c>
      <c r="R5">
        <v>0</v>
      </c>
      <c r="S5">
        <v>533049.02323199995</v>
      </c>
      <c r="T5">
        <v>38144.060352</v>
      </c>
      <c r="U5">
        <v>4913.3930399999999</v>
      </c>
      <c r="V5">
        <f t="shared" si="1"/>
        <v>43057.453392000003</v>
      </c>
      <c r="W5">
        <v>213606.12452399998</v>
      </c>
      <c r="X5">
        <v>2081699.3824919998</v>
      </c>
      <c r="Y5">
        <v>584411.4904319999</v>
      </c>
      <c r="Z5">
        <v>2449698</v>
      </c>
      <c r="AA5">
        <v>0</v>
      </c>
      <c r="AB5">
        <v>0</v>
      </c>
      <c r="AC5">
        <v>5115808.872924</v>
      </c>
      <c r="AD5">
        <v>4121894.0875531361</v>
      </c>
      <c r="AF5">
        <v>0</v>
      </c>
      <c r="AG5">
        <v>0</v>
      </c>
      <c r="AH5">
        <v>0</v>
      </c>
      <c r="AI5">
        <v>4121894.0875531361</v>
      </c>
      <c r="AJ5">
        <v>-95313.896558000066</v>
      </c>
      <c r="AK5">
        <v>213606.12452399998</v>
      </c>
      <c r="AL5">
        <v>-953.13896558000079</v>
      </c>
      <c r="AM5">
        <v>140192.84738528999</v>
      </c>
      <c r="AN5">
        <v>0</v>
      </c>
      <c r="AO5">
        <v>352845.83294370997</v>
      </c>
      <c r="AP5">
        <v>582600</v>
      </c>
      <c r="AQ5">
        <v>582600</v>
      </c>
      <c r="AR5">
        <v>-325068.06361429009</v>
      </c>
    </row>
    <row r="6" spans="1:44" x14ac:dyDescent="0.2">
      <c r="A6" t="s">
        <v>21</v>
      </c>
      <c r="B6">
        <v>2022</v>
      </c>
      <c r="C6">
        <v>788342.86710381997</v>
      </c>
      <c r="D6">
        <v>1792003.24357344</v>
      </c>
      <c r="E6">
        <v>0</v>
      </c>
      <c r="F6">
        <v>0</v>
      </c>
      <c r="G6">
        <v>401554.18812383997</v>
      </c>
      <c r="H6">
        <v>6332659.1313039856</v>
      </c>
      <c r="I6">
        <v>5983</v>
      </c>
      <c r="J6">
        <f t="shared" si="0"/>
        <v>401554.18812383997</v>
      </c>
      <c r="K6">
        <v>9320542.4301050864</v>
      </c>
      <c r="L6">
        <v>1002078.8910345599</v>
      </c>
      <c r="M6">
        <v>315747.62593631999</v>
      </c>
      <c r="N6">
        <v>1317826.5169708799</v>
      </c>
      <c r="O6">
        <v>543710.00369664002</v>
      </c>
      <c r="P6">
        <v>0</v>
      </c>
      <c r="Q6">
        <v>0</v>
      </c>
      <c r="R6">
        <v>0</v>
      </c>
      <c r="S6">
        <v>543710.00369664002</v>
      </c>
      <c r="T6">
        <v>38906.941559040002</v>
      </c>
      <c r="U6">
        <v>5011.6609007999996</v>
      </c>
      <c r="V6">
        <f t="shared" si="1"/>
        <v>43918.602459840004</v>
      </c>
      <c r="W6">
        <v>215742.18576923999</v>
      </c>
      <c r="X6">
        <v>2121197.3088965998</v>
      </c>
      <c r="Y6">
        <v>596099.72024063999</v>
      </c>
      <c r="Z6">
        <v>2449698</v>
      </c>
      <c r="AA6">
        <v>0</v>
      </c>
      <c r="AB6">
        <v>0</v>
      </c>
      <c r="AC6">
        <v>5166995.0291372398</v>
      </c>
      <c r="AD6">
        <v>4153547.4009678466</v>
      </c>
      <c r="AF6">
        <v>0</v>
      </c>
      <c r="AG6">
        <v>0</v>
      </c>
      <c r="AH6">
        <v>0</v>
      </c>
      <c r="AI6">
        <v>4153547.4009678466</v>
      </c>
      <c r="AJ6">
        <v>-325068.06361429009</v>
      </c>
      <c r="AK6">
        <v>215742.18576923999</v>
      </c>
      <c r="AL6">
        <v>-3250.6806361429008</v>
      </c>
      <c r="AM6">
        <v>141311.76601880611</v>
      </c>
      <c r="AN6">
        <v>0</v>
      </c>
      <c r="AO6">
        <v>353803.2711519032</v>
      </c>
      <c r="AP6">
        <v>1758200</v>
      </c>
      <c r="AQ6">
        <v>1758200</v>
      </c>
      <c r="AR6">
        <v>-1729464.7924623871</v>
      </c>
    </row>
    <row r="7" spans="1:44" x14ac:dyDescent="0.2">
      <c r="A7" t="s">
        <v>21</v>
      </c>
      <c r="B7">
        <v>2023</v>
      </c>
      <c r="C7">
        <v>796226.2957748581</v>
      </c>
      <c r="D7">
        <v>1827843.3084449088</v>
      </c>
      <c r="E7">
        <v>0</v>
      </c>
      <c r="F7">
        <v>0</v>
      </c>
      <c r="G7">
        <v>409585.27188631683</v>
      </c>
      <c r="H7">
        <v>6365022.1571530411</v>
      </c>
      <c r="I7">
        <v>5983</v>
      </c>
      <c r="J7">
        <f t="shared" si="0"/>
        <v>409585.27188631683</v>
      </c>
      <c r="K7">
        <v>9404660.0332591236</v>
      </c>
      <c r="L7">
        <v>1022120.4688552512</v>
      </c>
      <c r="M7">
        <v>322062.5784550464</v>
      </c>
      <c r="N7">
        <v>1344183.0473102976</v>
      </c>
      <c r="O7">
        <v>554584.20377057279</v>
      </c>
      <c r="P7">
        <v>0</v>
      </c>
      <c r="Q7">
        <v>0</v>
      </c>
      <c r="R7">
        <v>0</v>
      </c>
      <c r="S7">
        <v>554584.20377057279</v>
      </c>
      <c r="T7">
        <v>39685.080390220799</v>
      </c>
      <c r="U7">
        <v>5111.8941188159997</v>
      </c>
      <c r="V7">
        <f t="shared" si="1"/>
        <v>44796.974509036801</v>
      </c>
      <c r="W7">
        <v>217899.60762693238</v>
      </c>
      <c r="X7">
        <v>2161463.8332168395</v>
      </c>
      <c r="Y7">
        <v>608021.7146454528</v>
      </c>
      <c r="Z7">
        <v>2449698</v>
      </c>
      <c r="AA7">
        <v>0</v>
      </c>
      <c r="AB7">
        <v>0</v>
      </c>
      <c r="AC7">
        <v>5219183.5478622923</v>
      </c>
      <c r="AD7">
        <v>4185476.4853968313</v>
      </c>
      <c r="AF7">
        <v>0</v>
      </c>
      <c r="AG7">
        <v>0</v>
      </c>
      <c r="AH7">
        <v>0</v>
      </c>
      <c r="AI7">
        <v>4185476.4853968313</v>
      </c>
      <c r="AJ7">
        <v>-1729464.7924623871</v>
      </c>
      <c r="AK7">
        <v>217899.60762693238</v>
      </c>
      <c r="AL7">
        <v>-17294.64792462387</v>
      </c>
      <c r="AM7">
        <v>142444.41591785059</v>
      </c>
      <c r="AN7">
        <v>0</v>
      </c>
      <c r="AO7">
        <v>343049.37562015909</v>
      </c>
      <c r="AP7">
        <v>518400</v>
      </c>
      <c r="AQ7">
        <v>518400</v>
      </c>
      <c r="AR7">
        <v>-1904815.4168422278</v>
      </c>
    </row>
    <row r="8" spans="1:44" x14ac:dyDescent="0.2">
      <c r="A8" t="s">
        <v>21</v>
      </c>
      <c r="B8">
        <v>2024</v>
      </c>
      <c r="C8">
        <v>804188.55873260694</v>
      </c>
      <c r="D8">
        <v>1864400.1746138071</v>
      </c>
      <c r="E8">
        <v>0</v>
      </c>
      <c r="F8">
        <v>0</v>
      </c>
      <c r="G8">
        <v>417776.97732404317</v>
      </c>
      <c r="H8">
        <v>6397729.3011200903</v>
      </c>
      <c r="I8">
        <v>5983</v>
      </c>
      <c r="J8">
        <f t="shared" si="0"/>
        <v>417776.97732404317</v>
      </c>
      <c r="K8">
        <v>9490078.0117905475</v>
      </c>
      <c r="L8">
        <v>1042562.8782323563</v>
      </c>
      <c r="M8">
        <v>328503.83002414735</v>
      </c>
      <c r="N8">
        <v>1371066.7082565036</v>
      </c>
      <c r="O8">
        <v>565675.88784598431</v>
      </c>
      <c r="P8">
        <v>0</v>
      </c>
      <c r="Q8">
        <v>0</v>
      </c>
      <c r="R8">
        <v>0</v>
      </c>
      <c r="S8">
        <v>565675.88784598431</v>
      </c>
      <c r="T8">
        <v>40478.781998025217</v>
      </c>
      <c r="U8">
        <v>5214.1320011923199</v>
      </c>
      <c r="V8">
        <f t="shared" si="1"/>
        <v>45692.913999217533</v>
      </c>
      <c r="W8">
        <v>220078.60370320175</v>
      </c>
      <c r="X8">
        <v>2202514.1138049071</v>
      </c>
      <c r="Y8">
        <v>620182.1489383619</v>
      </c>
      <c r="Z8">
        <v>2449698</v>
      </c>
      <c r="AA8">
        <v>0</v>
      </c>
      <c r="AB8">
        <v>0</v>
      </c>
      <c r="AC8">
        <v>5272394.2627432691</v>
      </c>
      <c r="AD8">
        <v>4217683.7490472784</v>
      </c>
      <c r="AF8">
        <v>0</v>
      </c>
      <c r="AG8">
        <v>0</v>
      </c>
      <c r="AH8">
        <v>0</v>
      </c>
      <c r="AI8">
        <v>4217683.7490472784</v>
      </c>
      <c r="AJ8">
        <v>-1904815.4168422278</v>
      </c>
      <c r="AK8">
        <v>220078.60370320175</v>
      </c>
      <c r="AL8">
        <v>-19048.154168422279</v>
      </c>
      <c r="AM8">
        <v>143590.98523666276</v>
      </c>
      <c r="AN8">
        <v>0</v>
      </c>
      <c r="AO8">
        <v>344621.4347714422</v>
      </c>
      <c r="AP8">
        <v>316400</v>
      </c>
      <c r="AQ8">
        <v>316400</v>
      </c>
      <c r="AR8">
        <v>-1876593.9820707857</v>
      </c>
    </row>
    <row r="9" spans="1:44" x14ac:dyDescent="0.2">
      <c r="A9" t="s">
        <v>21</v>
      </c>
      <c r="B9">
        <v>2025</v>
      </c>
      <c r="C9">
        <v>812230.44431993272</v>
      </c>
      <c r="D9">
        <v>1901688.1781060828</v>
      </c>
      <c r="E9">
        <v>0</v>
      </c>
      <c r="F9">
        <v>0</v>
      </c>
      <c r="G9">
        <v>426132.51687052392</v>
      </c>
      <c r="H9">
        <v>6430784.8836088534</v>
      </c>
      <c r="I9">
        <v>5983</v>
      </c>
      <c r="J9">
        <f t="shared" si="0"/>
        <v>426132.51687052392</v>
      </c>
      <c r="K9">
        <v>9576819.0229053926</v>
      </c>
      <c r="L9">
        <v>1063414.1357970033</v>
      </c>
      <c r="M9">
        <v>335073.90662463021</v>
      </c>
      <c r="N9">
        <v>1398488.0424216334</v>
      </c>
      <c r="O9">
        <v>576989.4056029038</v>
      </c>
      <c r="P9">
        <v>0</v>
      </c>
      <c r="Q9">
        <v>0</v>
      </c>
      <c r="R9">
        <v>0</v>
      </c>
      <c r="S9">
        <v>576989.4056029038</v>
      </c>
      <c r="T9">
        <v>41288.357637985711</v>
      </c>
      <c r="U9">
        <v>5318.4146412161654</v>
      </c>
      <c r="V9">
        <f t="shared" si="1"/>
        <v>46606.772279201876</v>
      </c>
      <c r="W9">
        <v>222279.38974023372</v>
      </c>
      <c r="X9">
        <v>2244363.6100439727</v>
      </c>
      <c r="Y9">
        <v>632585.79191712895</v>
      </c>
      <c r="Z9">
        <v>2449698</v>
      </c>
      <c r="AA9">
        <v>0</v>
      </c>
      <c r="AB9">
        <v>0</v>
      </c>
      <c r="AC9">
        <v>5326647.4019611012</v>
      </c>
      <c r="AD9">
        <v>4250171.6209442914</v>
      </c>
      <c r="AF9">
        <v>0</v>
      </c>
      <c r="AG9">
        <v>0</v>
      </c>
      <c r="AH9">
        <v>0</v>
      </c>
      <c r="AI9">
        <v>4250171.6209442914</v>
      </c>
      <c r="AJ9">
        <v>-1876593.9820707857</v>
      </c>
      <c r="AK9">
        <v>222279.38974023372</v>
      </c>
      <c r="AL9">
        <v>-18765.939820707859</v>
      </c>
      <c r="AM9">
        <v>144751.66502785563</v>
      </c>
      <c r="AN9">
        <v>0</v>
      </c>
      <c r="AO9">
        <v>348265.11494738149</v>
      </c>
      <c r="AP9">
        <v>324000</v>
      </c>
      <c r="AQ9">
        <v>324000</v>
      </c>
      <c r="AR9">
        <v>-1852328.8671234043</v>
      </c>
    </row>
    <row r="10" spans="1:44" x14ac:dyDescent="0.2">
      <c r="A10" t="s">
        <v>21</v>
      </c>
      <c r="B10">
        <v>2026</v>
      </c>
      <c r="C10">
        <v>820352.74876313226</v>
      </c>
      <c r="D10">
        <v>1939721.9416682047</v>
      </c>
      <c r="E10">
        <v>0</v>
      </c>
      <c r="F10">
        <v>0</v>
      </c>
      <c r="G10">
        <v>434655.16720793443</v>
      </c>
      <c r="H10">
        <v>6464193.2895672601</v>
      </c>
      <c r="I10">
        <v>5983</v>
      </c>
      <c r="J10">
        <f t="shared" si="0"/>
        <v>434655.16720793443</v>
      </c>
      <c r="K10">
        <v>9664906.1472065318</v>
      </c>
      <c r="L10">
        <v>1084682.4185129434</v>
      </c>
      <c r="M10">
        <v>341775.38475712284</v>
      </c>
      <c r="N10">
        <v>1426457.8032700662</v>
      </c>
      <c r="O10">
        <v>588529.19371496199</v>
      </c>
      <c r="P10">
        <v>0</v>
      </c>
      <c r="Q10">
        <v>0</v>
      </c>
      <c r="R10">
        <v>0</v>
      </c>
      <c r="S10">
        <v>588529.19371496199</v>
      </c>
      <c r="T10">
        <v>42114.124790745431</v>
      </c>
      <c r="U10">
        <v>5424.7829340404896</v>
      </c>
      <c r="V10">
        <f t="shared" si="1"/>
        <v>47538.907724785924</v>
      </c>
      <c r="W10">
        <v>224502.1836376361</v>
      </c>
      <c r="X10">
        <v>2287028.0883474499</v>
      </c>
      <c r="Y10">
        <v>645237.50775547163</v>
      </c>
      <c r="Z10">
        <v>2449698</v>
      </c>
      <c r="AA10">
        <v>0</v>
      </c>
      <c r="AB10">
        <v>0</v>
      </c>
      <c r="AC10">
        <v>5381963.5961029213</v>
      </c>
      <c r="AD10">
        <v>4282942.5511036105</v>
      </c>
      <c r="AF10">
        <v>0</v>
      </c>
      <c r="AG10">
        <v>0</v>
      </c>
      <c r="AH10">
        <v>0</v>
      </c>
      <c r="AI10">
        <v>4282942.5511036105</v>
      </c>
      <c r="AJ10">
        <v>-1852328.8671234043</v>
      </c>
      <c r="AK10">
        <v>224502.1836376361</v>
      </c>
      <c r="AL10">
        <v>-18523.288671234044</v>
      </c>
      <c r="AM10">
        <v>145926.64929173695</v>
      </c>
      <c r="AN10">
        <v>0</v>
      </c>
      <c r="AO10">
        <v>351905.54425813898</v>
      </c>
      <c r="AP10">
        <v>582400</v>
      </c>
      <c r="AQ10">
        <v>582400</v>
      </c>
      <c r="AR10">
        <v>-2082823.3228652652</v>
      </c>
    </row>
    <row r="11" spans="1:44" x14ac:dyDescent="0.2">
      <c r="A11" t="s">
        <v>21</v>
      </c>
      <c r="B11">
        <v>2027</v>
      </c>
      <c r="C11">
        <v>828556.27625076368</v>
      </c>
      <c r="D11">
        <v>1978516.3805015688</v>
      </c>
      <c r="E11">
        <v>0</v>
      </c>
      <c r="F11">
        <v>0</v>
      </c>
      <c r="G11">
        <v>443348.27055209316</v>
      </c>
      <c r="H11">
        <v>4048260.9695897447</v>
      </c>
      <c r="I11">
        <v>5983</v>
      </c>
      <c r="J11">
        <f t="shared" si="0"/>
        <v>443348.27055209316</v>
      </c>
      <c r="K11">
        <v>7304664.89689417</v>
      </c>
      <c r="L11">
        <v>1106376.0668832022</v>
      </c>
      <c r="M11">
        <v>348610.89245226531</v>
      </c>
      <c r="N11">
        <v>1454986.9593354675</v>
      </c>
      <c r="O11">
        <v>600299.77758926118</v>
      </c>
      <c r="P11">
        <v>0</v>
      </c>
      <c r="Q11">
        <v>0</v>
      </c>
      <c r="R11">
        <v>0</v>
      </c>
      <c r="S11">
        <v>600299.77758926118</v>
      </c>
      <c r="T11">
        <v>42956.407286560338</v>
      </c>
      <c r="U11">
        <v>5533.278592721299</v>
      </c>
      <c r="V11">
        <f t="shared" si="1"/>
        <v>48489.685879281635</v>
      </c>
      <c r="W11">
        <v>226747.20547401247</v>
      </c>
      <c r="X11">
        <v>2330523.6282780226</v>
      </c>
      <c r="Y11">
        <v>658142.25791058107</v>
      </c>
      <c r="Z11">
        <v>0</v>
      </c>
      <c r="AA11">
        <v>0</v>
      </c>
      <c r="AB11">
        <v>0</v>
      </c>
      <c r="AC11">
        <v>2988665.8861886039</v>
      </c>
      <c r="AD11">
        <v>4315999.010705566</v>
      </c>
      <c r="AF11">
        <v>0</v>
      </c>
      <c r="AG11">
        <v>0</v>
      </c>
      <c r="AH11">
        <v>0</v>
      </c>
      <c r="AI11">
        <v>4315999.010705566</v>
      </c>
      <c r="AJ11">
        <v>-2082823.3228652652</v>
      </c>
      <c r="AK11">
        <v>226747.20547401247</v>
      </c>
      <c r="AL11">
        <v>-20828.233228652654</v>
      </c>
      <c r="AM11">
        <v>147116.1350265292</v>
      </c>
      <c r="AN11">
        <v>0</v>
      </c>
      <c r="AO11">
        <v>353035.10727188899</v>
      </c>
      <c r="AP11">
        <v>431000</v>
      </c>
      <c r="AQ11">
        <v>431000</v>
      </c>
      <c r="AR11">
        <v>-2160788.2155933762</v>
      </c>
    </row>
    <row r="12" spans="1:44" x14ac:dyDescent="0.2">
      <c r="A12" t="s">
        <v>21</v>
      </c>
      <c r="B12">
        <v>2028</v>
      </c>
      <c r="C12">
        <v>836841.83901327127</v>
      </c>
      <c r="D12">
        <v>2018086.7081116003</v>
      </c>
      <c r="E12">
        <v>0</v>
      </c>
      <c r="F12">
        <v>0</v>
      </c>
      <c r="G12">
        <v>452215.23596313503</v>
      </c>
      <c r="H12">
        <v>4082388.4410399334</v>
      </c>
      <c r="I12">
        <v>5983</v>
      </c>
      <c r="J12">
        <f t="shared" si="0"/>
        <v>452215.23596313503</v>
      </c>
      <c r="K12">
        <v>7395515.2241279399</v>
      </c>
      <c r="L12">
        <v>1128503.5882208664</v>
      </c>
      <c r="M12">
        <v>355583.11030131066</v>
      </c>
      <c r="N12">
        <v>1484086.6985221771</v>
      </c>
      <c r="O12">
        <v>612305.77314104652</v>
      </c>
      <c r="P12">
        <v>0</v>
      </c>
      <c r="Q12">
        <v>0</v>
      </c>
      <c r="R12">
        <v>0</v>
      </c>
      <c r="S12">
        <v>612305.77314104652</v>
      </c>
      <c r="T12">
        <v>43815.535432291552</v>
      </c>
      <c r="U12">
        <v>5643.9441645757252</v>
      </c>
      <c r="V12">
        <f t="shared" si="1"/>
        <v>49459.479596867277</v>
      </c>
      <c r="W12">
        <v>229014.67752875263</v>
      </c>
      <c r="X12">
        <v>2374866.6287888433</v>
      </c>
      <c r="Y12">
        <v>671305.10306879273</v>
      </c>
      <c r="Z12">
        <v>0</v>
      </c>
      <c r="AA12">
        <v>0</v>
      </c>
      <c r="AB12">
        <v>0</v>
      </c>
      <c r="AC12">
        <v>3046171.731857636</v>
      </c>
      <c r="AD12">
        <v>4349343.4922703039</v>
      </c>
      <c r="AF12">
        <v>0</v>
      </c>
      <c r="AG12">
        <v>0</v>
      </c>
      <c r="AH12">
        <v>0</v>
      </c>
      <c r="AI12">
        <v>4349343.4922703039</v>
      </c>
      <c r="AJ12">
        <v>-2160788.2155933762</v>
      </c>
      <c r="AK12">
        <v>229014.67752875263</v>
      </c>
      <c r="AL12">
        <v>-21607.882155933763</v>
      </c>
      <c r="AM12">
        <v>148320.32227950683</v>
      </c>
      <c r="AN12">
        <v>0</v>
      </c>
      <c r="AO12">
        <v>355727.11765232566</v>
      </c>
      <c r="AP12">
        <v>534000</v>
      </c>
      <c r="AQ12">
        <v>534000</v>
      </c>
      <c r="AR12">
        <v>-2339061.0979410508</v>
      </c>
    </row>
    <row r="13" spans="1:44" x14ac:dyDescent="0.2">
      <c r="A13" t="s">
        <v>21</v>
      </c>
      <c r="B13">
        <v>2029</v>
      </c>
      <c r="C13">
        <v>845210.25740340387</v>
      </c>
      <c r="D13">
        <v>2058448.4422738319</v>
      </c>
      <c r="E13">
        <v>0</v>
      </c>
      <c r="F13">
        <v>0</v>
      </c>
      <c r="G13">
        <v>461259.54068239767</v>
      </c>
      <c r="H13">
        <v>4116882.2891941336</v>
      </c>
      <c r="I13">
        <v>5983</v>
      </c>
      <c r="J13">
        <f t="shared" si="0"/>
        <v>461259.54068239767</v>
      </c>
      <c r="K13">
        <v>7487783.5295537673</v>
      </c>
      <c r="L13">
        <v>1151073.6599852834</v>
      </c>
      <c r="M13">
        <v>362694.77250733681</v>
      </c>
      <c r="N13">
        <v>1513768.4324926203</v>
      </c>
      <c r="O13">
        <v>624551.88860386726</v>
      </c>
      <c r="P13">
        <v>0</v>
      </c>
      <c r="Q13">
        <v>0</v>
      </c>
      <c r="R13">
        <v>0</v>
      </c>
      <c r="S13">
        <v>624551.88860386726</v>
      </c>
      <c r="T13">
        <v>44691.84614093737</v>
      </c>
      <c r="U13">
        <v>5756.8230478672385</v>
      </c>
      <c r="V13">
        <f t="shared" si="1"/>
        <v>50448.669188804612</v>
      </c>
      <c r="W13">
        <v>231304.82430404008</v>
      </c>
      <c r="X13">
        <v>2420073.8145893319</v>
      </c>
      <c r="Y13">
        <v>684731.20513016847</v>
      </c>
      <c r="Z13">
        <v>0</v>
      </c>
      <c r="AA13">
        <v>0</v>
      </c>
      <c r="AB13">
        <v>0</v>
      </c>
      <c r="AC13">
        <v>3104805.0197195001</v>
      </c>
      <c r="AD13">
        <v>4382978.5098342672</v>
      </c>
      <c r="AF13">
        <v>0</v>
      </c>
      <c r="AG13">
        <v>0</v>
      </c>
      <c r="AH13">
        <v>0</v>
      </c>
      <c r="AI13">
        <v>4382978.5098342672</v>
      </c>
      <c r="AJ13">
        <v>-2339061.0979410508</v>
      </c>
      <c r="AK13">
        <v>231304.82430404008</v>
      </c>
      <c r="AL13">
        <v>-23390.610979410507</v>
      </c>
      <c r="AM13">
        <v>149539.41419906853</v>
      </c>
      <c r="AN13">
        <v>0</v>
      </c>
      <c r="AO13">
        <v>357453.62752369815</v>
      </c>
      <c r="AP13">
        <v>524000</v>
      </c>
      <c r="AQ13">
        <v>524000</v>
      </c>
      <c r="AR13">
        <v>-2505607.4704173524</v>
      </c>
    </row>
    <row r="14" spans="1:44" x14ac:dyDescent="0.2">
      <c r="A14" t="s">
        <v>21</v>
      </c>
      <c r="B14">
        <v>2030</v>
      </c>
      <c r="C14">
        <v>853662.35997743788</v>
      </c>
      <c r="D14">
        <v>2099617.4111193088</v>
      </c>
      <c r="E14">
        <v>0</v>
      </c>
      <c r="F14">
        <v>0</v>
      </c>
      <c r="G14">
        <v>470484.73149604566</v>
      </c>
      <c r="H14">
        <v>4151747.1684060097</v>
      </c>
      <c r="I14">
        <v>5983</v>
      </c>
      <c r="J14">
        <f t="shared" si="0"/>
        <v>470484.73149604566</v>
      </c>
      <c r="K14">
        <v>7581494.6709988024</v>
      </c>
      <c r="L14">
        <v>1174095.1331849892</v>
      </c>
      <c r="M14">
        <v>369948.66795748356</v>
      </c>
      <c r="N14">
        <v>1544043.8011424728</v>
      </c>
      <c r="O14">
        <v>637042.92637594475</v>
      </c>
      <c r="P14">
        <v>0</v>
      </c>
      <c r="Q14">
        <v>0</v>
      </c>
      <c r="R14">
        <v>0</v>
      </c>
      <c r="S14">
        <v>637042.92637594475</v>
      </c>
      <c r="T14">
        <v>45585.683063756129</v>
      </c>
      <c r="U14">
        <v>5871.9595088245842</v>
      </c>
      <c r="V14">
        <f t="shared" si="1"/>
        <v>51457.642572580713</v>
      </c>
      <c r="W14">
        <v>233617.87254708051</v>
      </c>
      <c r="X14">
        <v>2466162.2426380785</v>
      </c>
      <c r="Y14">
        <v>698425.82923277188</v>
      </c>
      <c r="Z14">
        <v>0</v>
      </c>
      <c r="AA14">
        <v>0</v>
      </c>
      <c r="AB14">
        <v>0</v>
      </c>
      <c r="AC14">
        <v>3164588.0718708504</v>
      </c>
      <c r="AD14">
        <v>4416906.599127952</v>
      </c>
      <c r="AF14">
        <v>0</v>
      </c>
      <c r="AG14">
        <v>0</v>
      </c>
      <c r="AH14">
        <v>0</v>
      </c>
      <c r="AI14">
        <v>4416906.599127952</v>
      </c>
      <c r="AJ14">
        <v>-2505607.4704173524</v>
      </c>
      <c r="AK14">
        <v>233617.87254708051</v>
      </c>
      <c r="AL14">
        <v>-25056.074704173523</v>
      </c>
      <c r="AM14">
        <v>150773.61708776109</v>
      </c>
      <c r="AN14">
        <v>0</v>
      </c>
      <c r="AO14">
        <v>359335.41493066808</v>
      </c>
      <c r="AP14">
        <v>404000</v>
      </c>
      <c r="AQ14">
        <v>404000</v>
      </c>
      <c r="AR14">
        <v>-2550272.0554866842</v>
      </c>
    </row>
    <row r="15" spans="1:44" x14ac:dyDescent="0.2">
      <c r="A15" t="s">
        <v>21</v>
      </c>
      <c r="B15">
        <v>2031</v>
      </c>
      <c r="C15">
        <v>862198.98357721232</v>
      </c>
      <c r="D15">
        <v>2141609.7593416949</v>
      </c>
      <c r="E15">
        <v>0</v>
      </c>
      <c r="F15">
        <v>0</v>
      </c>
      <c r="G15">
        <v>479894.42612596654</v>
      </c>
      <c r="H15">
        <v>4186987.8032928724</v>
      </c>
      <c r="I15">
        <v>5983</v>
      </c>
      <c r="J15">
        <f t="shared" si="0"/>
        <v>479894.42612596654</v>
      </c>
      <c r="K15">
        <v>7676673.9723377461</v>
      </c>
      <c r="L15">
        <v>1197577.035848689</v>
      </c>
      <c r="M15">
        <v>377347.64131663321</v>
      </c>
      <c r="N15">
        <v>1574924.6771653222</v>
      </c>
      <c r="O15">
        <v>649783.78490346356</v>
      </c>
      <c r="P15">
        <v>0</v>
      </c>
      <c r="Q15">
        <v>0</v>
      </c>
      <c r="R15">
        <v>0</v>
      </c>
      <c r="S15">
        <v>649783.78490346356</v>
      </c>
      <c r="T15">
        <v>46497.396725031249</v>
      </c>
      <c r="U15">
        <v>5989.3986990010762</v>
      </c>
      <c r="V15">
        <f t="shared" si="1"/>
        <v>52486.795424032323</v>
      </c>
      <c r="W15">
        <v>235954.05127255133</v>
      </c>
      <c r="X15">
        <v>2513149.3087653695</v>
      </c>
      <c r="Y15">
        <v>712394.34581742727</v>
      </c>
      <c r="Z15">
        <v>0</v>
      </c>
      <c r="AA15">
        <v>0</v>
      </c>
      <c r="AB15">
        <v>0</v>
      </c>
      <c r="AC15">
        <v>3225543.6545827966</v>
      </c>
      <c r="AD15">
        <v>4451130.3177549494</v>
      </c>
      <c r="AF15">
        <v>0</v>
      </c>
      <c r="AG15">
        <v>0</v>
      </c>
      <c r="AH15">
        <v>0</v>
      </c>
      <c r="AI15">
        <v>4451130.3177549494</v>
      </c>
      <c r="AJ15">
        <v>-2550272.0554866842</v>
      </c>
      <c r="AK15">
        <v>235954.05127255133</v>
      </c>
      <c r="AL15">
        <v>-25502.720554866843</v>
      </c>
      <c r="AM15">
        <v>152023.14045627468</v>
      </c>
      <c r="AN15">
        <v>0</v>
      </c>
      <c r="AO15">
        <v>362474.47117395914</v>
      </c>
      <c r="AP15">
        <v>314000</v>
      </c>
      <c r="AQ15">
        <v>314000</v>
      </c>
      <c r="AR15">
        <v>-2501797.5843127249</v>
      </c>
    </row>
    <row r="16" spans="1:44" x14ac:dyDescent="0.2">
      <c r="A16" t="s">
        <v>21</v>
      </c>
      <c r="B16">
        <v>2032</v>
      </c>
      <c r="C16">
        <v>870820.97341298452</v>
      </c>
      <c r="D16">
        <v>2184441.9545285292</v>
      </c>
      <c r="E16">
        <v>0</v>
      </c>
      <c r="F16">
        <v>0</v>
      </c>
      <c r="G16">
        <v>489492.31464848592</v>
      </c>
      <c r="H16">
        <v>4222608.9899439802</v>
      </c>
      <c r="I16">
        <v>5983</v>
      </c>
      <c r="J16">
        <f t="shared" si="0"/>
        <v>489492.31464848592</v>
      </c>
      <c r="K16">
        <v>7773347.2325339802</v>
      </c>
      <c r="L16">
        <v>1221528.5765656629</v>
      </c>
      <c r="M16">
        <v>384894.59414296591</v>
      </c>
      <c r="N16">
        <v>1606423.1707086288</v>
      </c>
      <c r="O16">
        <v>662779.46060153295</v>
      </c>
      <c r="P16">
        <v>0</v>
      </c>
      <c r="Q16">
        <v>0</v>
      </c>
      <c r="R16">
        <v>0</v>
      </c>
      <c r="S16">
        <v>662779.46060153295</v>
      </c>
      <c r="T16">
        <v>47427.344659531875</v>
      </c>
      <c r="U16">
        <v>6109.1866729810981</v>
      </c>
      <c r="V16">
        <f t="shared" si="1"/>
        <v>53536.531332512975</v>
      </c>
      <c r="W16">
        <v>238313.59178527686</v>
      </c>
      <c r="X16">
        <v>2561052.7544279513</v>
      </c>
      <c r="Y16">
        <v>726642.23273377598</v>
      </c>
      <c r="Z16">
        <v>0</v>
      </c>
      <c r="AA16">
        <v>0</v>
      </c>
      <c r="AB16">
        <v>0</v>
      </c>
      <c r="AC16">
        <v>3287694.9871617272</v>
      </c>
      <c r="AD16">
        <v>4485652.2453722525</v>
      </c>
      <c r="AF16">
        <v>0</v>
      </c>
      <c r="AG16">
        <v>0</v>
      </c>
      <c r="AH16">
        <v>0</v>
      </c>
      <c r="AI16">
        <v>4485652.2453722525</v>
      </c>
      <c r="AJ16">
        <v>-2501797.5843127249</v>
      </c>
      <c r="AK16">
        <v>238313.59178527686</v>
      </c>
      <c r="AL16">
        <v>-25017.975843127253</v>
      </c>
      <c r="AM16">
        <v>153288.19707842614</v>
      </c>
      <c r="AN16">
        <v>0</v>
      </c>
      <c r="AO16">
        <v>366583.81302057573</v>
      </c>
      <c r="AP16">
        <v>690400</v>
      </c>
      <c r="AQ16">
        <v>690400</v>
      </c>
      <c r="AR16">
        <v>-2825613.7712921491</v>
      </c>
    </row>
    <row r="17" spans="1:44" x14ac:dyDescent="0.2">
      <c r="A17" t="s">
        <v>21</v>
      </c>
      <c r="B17">
        <v>2033</v>
      </c>
      <c r="C17">
        <v>879529.18314711412</v>
      </c>
      <c r="D17">
        <v>2228130.7936190991</v>
      </c>
      <c r="E17">
        <v>0</v>
      </c>
      <c r="F17">
        <v>0</v>
      </c>
      <c r="G17">
        <v>499282.16094145551</v>
      </c>
      <c r="H17">
        <v>4258615.5971512925</v>
      </c>
      <c r="I17">
        <v>5983</v>
      </c>
      <c r="J17">
        <f t="shared" si="0"/>
        <v>499282.16094145551</v>
      </c>
      <c r="K17">
        <v>7871540.7348589618</v>
      </c>
      <c r="L17">
        <v>1245959.1480969759</v>
      </c>
      <c r="M17">
        <v>392592.48602582514</v>
      </c>
      <c r="N17">
        <v>1638551.634122801</v>
      </c>
      <c r="O17">
        <v>676035.04981356335</v>
      </c>
      <c r="P17">
        <v>0</v>
      </c>
      <c r="Q17">
        <v>0</v>
      </c>
      <c r="R17">
        <v>0</v>
      </c>
      <c r="S17">
        <v>676035.04981356335</v>
      </c>
      <c r="T17">
        <v>48375.891552722504</v>
      </c>
      <c r="U17">
        <v>6231.3704064407184</v>
      </c>
      <c r="V17">
        <f t="shared" si="1"/>
        <v>54607.261959163225</v>
      </c>
      <c r="W17">
        <v>240696.72770312955</v>
      </c>
      <c r="X17">
        <v>2609890.6735986574</v>
      </c>
      <c r="Y17">
        <v>741175.0773884512</v>
      </c>
      <c r="Z17">
        <v>0</v>
      </c>
      <c r="AA17">
        <v>0</v>
      </c>
      <c r="AB17">
        <v>0</v>
      </c>
      <c r="AC17">
        <v>3351065.7509871088</v>
      </c>
      <c r="AD17">
        <v>4520474.983871853</v>
      </c>
      <c r="AF17">
        <v>0</v>
      </c>
      <c r="AG17">
        <v>0</v>
      </c>
      <c r="AH17">
        <v>0</v>
      </c>
      <c r="AI17">
        <v>4520474.983871853</v>
      </c>
      <c r="AJ17">
        <v>-2825613.7712921491</v>
      </c>
      <c r="AK17">
        <v>240696.72770312955</v>
      </c>
      <c r="AL17">
        <v>-28256.137712921492</v>
      </c>
      <c r="AM17">
        <v>154569.00304715076</v>
      </c>
      <c r="AN17">
        <v>0</v>
      </c>
      <c r="AO17">
        <v>367009.59303735883</v>
      </c>
      <c r="AP17">
        <v>586000</v>
      </c>
      <c r="AQ17">
        <v>586000</v>
      </c>
      <c r="AR17">
        <v>-3044604.1782547906</v>
      </c>
    </row>
    <row r="18" spans="1:44" x14ac:dyDescent="0.2">
      <c r="A18" t="s">
        <v>21</v>
      </c>
      <c r="B18">
        <v>2034</v>
      </c>
      <c r="C18">
        <v>888324.47497858561</v>
      </c>
      <c r="D18">
        <v>2272693.4094914813</v>
      </c>
      <c r="E18">
        <v>0</v>
      </c>
      <c r="F18">
        <v>0</v>
      </c>
      <c r="G18">
        <v>509267.80416028469</v>
      </c>
      <c r="H18">
        <v>4295012.5676631061</v>
      </c>
      <c r="I18">
        <v>5983</v>
      </c>
      <c r="J18">
        <f t="shared" si="0"/>
        <v>509267.80416028469</v>
      </c>
      <c r="K18">
        <v>7971281.2562934579</v>
      </c>
      <c r="L18">
        <v>1270878.3310589155</v>
      </c>
      <c r="M18">
        <v>400444.33574634173</v>
      </c>
      <c r="N18">
        <v>1671322.6668052571</v>
      </c>
      <c r="O18">
        <v>689555.7508098348</v>
      </c>
      <c r="P18">
        <v>0</v>
      </c>
      <c r="Q18">
        <v>0</v>
      </c>
      <c r="R18">
        <v>0</v>
      </c>
      <c r="S18">
        <v>689555.7508098348</v>
      </c>
      <c r="T18">
        <v>49343.409383776961</v>
      </c>
      <c r="U18">
        <v>6355.9978145695341</v>
      </c>
      <c r="V18">
        <f t="shared" si="1"/>
        <v>55699.407198346496</v>
      </c>
      <c r="W18">
        <v>243103.69498016092</v>
      </c>
      <c r="X18">
        <v>2659681.5197935994</v>
      </c>
      <c r="Y18">
        <v>755998.57893622038</v>
      </c>
      <c r="Z18">
        <v>0</v>
      </c>
      <c r="AA18">
        <v>0</v>
      </c>
      <c r="AB18">
        <v>0</v>
      </c>
      <c r="AC18">
        <v>3415680.09872982</v>
      </c>
      <c r="AD18">
        <v>4555601.1575636379</v>
      </c>
      <c r="AF18">
        <v>0</v>
      </c>
      <c r="AG18">
        <v>0</v>
      </c>
      <c r="AH18">
        <v>0</v>
      </c>
      <c r="AI18">
        <v>4555601.1575636379</v>
      </c>
      <c r="AJ18">
        <v>-3044604.1782547906</v>
      </c>
      <c r="AK18">
        <v>243103.69498016092</v>
      </c>
      <c r="AL18">
        <v>-30446.041782547905</v>
      </c>
      <c r="AM18">
        <v>155865.77783152155</v>
      </c>
      <c r="AN18">
        <v>0</v>
      </c>
      <c r="AO18">
        <v>368523.43102913455</v>
      </c>
      <c r="AP18">
        <v>336000</v>
      </c>
      <c r="AQ18">
        <v>336000</v>
      </c>
      <c r="AR18">
        <v>-3012080.7472256557</v>
      </c>
    </row>
    <row r="19" spans="1:44" x14ac:dyDescent="0.2">
      <c r="A19" t="s">
        <v>21</v>
      </c>
      <c r="B19">
        <v>2035</v>
      </c>
      <c r="C19">
        <v>897207.71972837148</v>
      </c>
      <c r="D19">
        <v>2318147.2776813111</v>
      </c>
      <c r="E19">
        <v>0</v>
      </c>
      <c r="F19">
        <v>0</v>
      </c>
      <c r="G19">
        <v>519453.16024349042</v>
      </c>
      <c r="H19">
        <v>4331804.9194610035</v>
      </c>
      <c r="I19">
        <v>5983</v>
      </c>
      <c r="J19">
        <f t="shared" si="0"/>
        <v>519453.16024349042</v>
      </c>
      <c r="K19">
        <v>8072596.077114176</v>
      </c>
      <c r="L19">
        <v>1296295.897680094</v>
      </c>
      <c r="M19">
        <v>408453.2224612686</v>
      </c>
      <c r="N19">
        <v>1704749.1201413625</v>
      </c>
      <c r="O19">
        <v>703346.86582603154</v>
      </c>
      <c r="P19">
        <v>0</v>
      </c>
      <c r="Q19">
        <v>0</v>
      </c>
      <c r="R19">
        <v>0</v>
      </c>
      <c r="S19">
        <v>703346.86582603154</v>
      </c>
      <c r="T19">
        <v>50330.277571452505</v>
      </c>
      <c r="U19">
        <v>6483.1177708609248</v>
      </c>
      <c r="V19">
        <f t="shared" si="1"/>
        <v>56813.39534231343</v>
      </c>
      <c r="W19">
        <v>245534.73192996255</v>
      </c>
      <c r="X19">
        <v>2710444.1132396697</v>
      </c>
      <c r="Y19">
        <v>771118.55051494483</v>
      </c>
      <c r="Z19">
        <v>0</v>
      </c>
      <c r="AA19">
        <v>0</v>
      </c>
      <c r="AB19">
        <v>0</v>
      </c>
      <c r="AC19">
        <v>3481562.6637546145</v>
      </c>
      <c r="AD19">
        <v>4591033.4133595619</v>
      </c>
      <c r="AF19">
        <v>0</v>
      </c>
      <c r="AG19">
        <v>0</v>
      </c>
      <c r="AH19">
        <v>0</v>
      </c>
      <c r="AI19">
        <v>4591033.4133595619</v>
      </c>
      <c r="AJ19">
        <v>-3012080.7472256557</v>
      </c>
      <c r="AK19">
        <v>245534.73192996255</v>
      </c>
      <c r="AL19">
        <v>-30120.807472256558</v>
      </c>
      <c r="AM19">
        <v>157178.74433481405</v>
      </c>
      <c r="AN19">
        <v>0</v>
      </c>
      <c r="AO19">
        <v>372592.66879252007</v>
      </c>
      <c r="AP19">
        <v>556000</v>
      </c>
      <c r="AQ19">
        <v>556000</v>
      </c>
      <c r="AR19">
        <v>-3195488.0784331355</v>
      </c>
    </row>
    <row r="20" spans="1:44" x14ac:dyDescent="0.2">
      <c r="A20" t="s">
        <v>21</v>
      </c>
      <c r="B20">
        <v>2036</v>
      </c>
      <c r="C20">
        <v>906179.79692565522</v>
      </c>
      <c r="D20">
        <v>2364510.2232349371</v>
      </c>
      <c r="E20">
        <v>0</v>
      </c>
      <c r="F20">
        <v>0</v>
      </c>
      <c r="G20">
        <v>529842.22344836022</v>
      </c>
      <c r="H20">
        <v>4368997.7470605858</v>
      </c>
      <c r="I20">
        <v>5983</v>
      </c>
      <c r="J20">
        <f t="shared" si="0"/>
        <v>529842.22344836022</v>
      </c>
      <c r="K20">
        <v>8175512.9906695383</v>
      </c>
      <c r="L20">
        <v>1322221.8156336958</v>
      </c>
      <c r="M20">
        <v>416622.28691049392</v>
      </c>
      <c r="N20">
        <v>1738844.1025441897</v>
      </c>
      <c r="O20">
        <v>717413.80314255215</v>
      </c>
      <c r="P20">
        <v>0</v>
      </c>
      <c r="Q20">
        <v>0</v>
      </c>
      <c r="R20">
        <v>0</v>
      </c>
      <c r="S20">
        <v>717413.80314255215</v>
      </c>
      <c r="T20">
        <v>51336.883122881547</v>
      </c>
      <c r="U20">
        <v>6612.7801262781431</v>
      </c>
      <c r="V20">
        <f t="shared" si="1"/>
        <v>57949.66324915969</v>
      </c>
      <c r="W20">
        <v>247990.0792492622</v>
      </c>
      <c r="X20">
        <v>2762197.6481851637</v>
      </c>
      <c r="Y20">
        <v>786540.92152524367</v>
      </c>
      <c r="Z20">
        <v>0</v>
      </c>
      <c r="AA20">
        <v>0</v>
      </c>
      <c r="AB20">
        <v>0</v>
      </c>
      <c r="AC20">
        <v>3548738.5697104074</v>
      </c>
      <c r="AD20">
        <v>4626774.4209591309</v>
      </c>
      <c r="AF20">
        <v>0</v>
      </c>
      <c r="AG20">
        <v>0</v>
      </c>
      <c r="AH20">
        <v>0</v>
      </c>
      <c r="AI20">
        <v>4626774.4209591309</v>
      </c>
      <c r="AJ20">
        <v>-3195488.0784331355</v>
      </c>
      <c r="AK20">
        <v>247990.0792492622</v>
      </c>
      <c r="AL20">
        <v>-31954.880784331359</v>
      </c>
      <c r="AM20">
        <v>158508.12895363895</v>
      </c>
      <c r="AN20">
        <v>0</v>
      </c>
      <c r="AO20">
        <v>374543.32741856982</v>
      </c>
      <c r="AP20">
        <v>925400</v>
      </c>
      <c r="AQ20">
        <v>925400</v>
      </c>
      <c r="AR20">
        <v>-3746344.7510145656</v>
      </c>
    </row>
    <row r="21" spans="1:44" x14ac:dyDescent="0.2">
      <c r="A21" t="s">
        <v>21</v>
      </c>
      <c r="B21">
        <v>2037</v>
      </c>
      <c r="C21">
        <v>915241.59489491151</v>
      </c>
      <c r="D21">
        <v>2411800.4276996357</v>
      </c>
      <c r="E21">
        <v>0</v>
      </c>
      <c r="F21">
        <v>0</v>
      </c>
      <c r="G21">
        <v>540439.0679173274</v>
      </c>
      <c r="H21">
        <v>4406596.2228364348</v>
      </c>
      <c r="I21">
        <v>5983</v>
      </c>
      <c r="J21">
        <f t="shared" si="0"/>
        <v>540439.0679173274</v>
      </c>
      <c r="K21">
        <v>8280060.3133483101</v>
      </c>
      <c r="L21">
        <v>1348666.2519463697</v>
      </c>
      <c r="M21">
        <v>424954.73264870379</v>
      </c>
      <c r="N21">
        <v>1773620.9845950734</v>
      </c>
      <c r="O21">
        <v>731762.0792054031</v>
      </c>
      <c r="P21">
        <v>0</v>
      </c>
      <c r="Q21">
        <v>0</v>
      </c>
      <c r="R21">
        <v>0</v>
      </c>
      <c r="S21">
        <v>731762.0792054031</v>
      </c>
      <c r="T21">
        <v>52363.620785339175</v>
      </c>
      <c r="U21">
        <v>6745.0357288037058</v>
      </c>
      <c r="V21">
        <f t="shared" si="1"/>
        <v>59108.65651414288</v>
      </c>
      <c r="W21">
        <v>250469.98004175475</v>
      </c>
      <c r="X21">
        <v>2814961.7003563745</v>
      </c>
      <c r="Y21">
        <v>802271.73995574855</v>
      </c>
      <c r="Z21">
        <v>0</v>
      </c>
      <c r="AA21">
        <v>0</v>
      </c>
      <c r="AB21">
        <v>0</v>
      </c>
      <c r="AC21">
        <v>3617233.4403121229</v>
      </c>
      <c r="AD21">
        <v>4662826.8730361871</v>
      </c>
      <c r="AF21">
        <v>0</v>
      </c>
      <c r="AG21">
        <v>0</v>
      </c>
      <c r="AH21">
        <v>0</v>
      </c>
      <c r="AI21">
        <v>4662826.8730361871</v>
      </c>
      <c r="AJ21">
        <v>-3746344.7510145656</v>
      </c>
      <c r="AK21">
        <v>250469.98004175475</v>
      </c>
      <c r="AL21">
        <v>-37463.447510145656</v>
      </c>
      <c r="AM21">
        <v>159854.16163816163</v>
      </c>
      <c r="AN21">
        <v>0</v>
      </c>
      <c r="AO21">
        <v>372860.69416977069</v>
      </c>
      <c r="AP21">
        <v>336000</v>
      </c>
      <c r="AQ21">
        <v>336000</v>
      </c>
      <c r="AR21">
        <v>-3709484.0568447951</v>
      </c>
    </row>
    <row r="22" spans="1:44" x14ac:dyDescent="0.2">
      <c r="A22" t="s">
        <v>21</v>
      </c>
      <c r="B22">
        <v>2038</v>
      </c>
      <c r="C22">
        <v>924394.0108438608</v>
      </c>
      <c r="D22">
        <v>2460036.4362536287</v>
      </c>
      <c r="E22">
        <v>0</v>
      </c>
      <c r="F22">
        <v>0</v>
      </c>
      <c r="G22">
        <v>551247.84927567397</v>
      </c>
      <c r="H22">
        <v>4444605.5983717758</v>
      </c>
      <c r="I22">
        <v>5983</v>
      </c>
      <c r="J22">
        <f t="shared" si="0"/>
        <v>551247.84927567397</v>
      </c>
      <c r="K22">
        <v>8386266.8947449392</v>
      </c>
      <c r="L22">
        <v>1375639.576985297</v>
      </c>
      <c r="M22">
        <v>433453.8273016779</v>
      </c>
      <c r="N22">
        <v>1809093.404286975</v>
      </c>
      <c r="O22">
        <v>746397.3207895112</v>
      </c>
      <c r="P22">
        <v>0</v>
      </c>
      <c r="Q22">
        <v>0</v>
      </c>
      <c r="R22">
        <v>0</v>
      </c>
      <c r="S22">
        <v>746397.3207895112</v>
      </c>
      <c r="T22">
        <v>53410.893201045961</v>
      </c>
      <c r="U22">
        <v>6879.93644337978</v>
      </c>
      <c r="V22">
        <f t="shared" si="1"/>
        <v>60290.829644425743</v>
      </c>
      <c r="W22">
        <v>252974.67984217231</v>
      </c>
      <c r="X22">
        <v>2868756.2345630843</v>
      </c>
      <c r="Y22">
        <v>818317.1747548636</v>
      </c>
      <c r="Z22">
        <v>0</v>
      </c>
      <c r="AA22">
        <v>0</v>
      </c>
      <c r="AB22">
        <v>0</v>
      </c>
      <c r="AC22">
        <v>3687073.4093179479</v>
      </c>
      <c r="AD22">
        <v>4699193.4854269912</v>
      </c>
      <c r="AF22">
        <v>0</v>
      </c>
      <c r="AG22">
        <v>0</v>
      </c>
      <c r="AH22">
        <v>0</v>
      </c>
      <c r="AI22">
        <v>4699193.4854269912</v>
      </c>
      <c r="AJ22">
        <v>-3709484.0568447951</v>
      </c>
      <c r="AK22">
        <v>252974.67984217231</v>
      </c>
      <c r="AL22">
        <v>-37094.840568447951</v>
      </c>
      <c r="AM22">
        <v>161217.07595342933</v>
      </c>
      <c r="AN22">
        <v>0</v>
      </c>
      <c r="AO22">
        <v>377096.91522715369</v>
      </c>
      <c r="AP22">
        <v>516400</v>
      </c>
      <c r="AQ22">
        <v>516400</v>
      </c>
      <c r="AR22">
        <v>-3848787.1416176409</v>
      </c>
    </row>
    <row r="23" spans="1:44" x14ac:dyDescent="0.2">
      <c r="A23" t="s">
        <v>21</v>
      </c>
      <c r="B23">
        <v>2039</v>
      </c>
      <c r="C23">
        <v>933637.95095229929</v>
      </c>
      <c r="D23">
        <v>2509237.1649787012</v>
      </c>
      <c r="E23">
        <v>0</v>
      </c>
      <c r="F23">
        <v>0</v>
      </c>
      <c r="G23">
        <v>562272.80626118742</v>
      </c>
      <c r="H23">
        <v>4483031.2058333233</v>
      </c>
      <c r="I23">
        <v>5983</v>
      </c>
      <c r="J23">
        <f t="shared" si="0"/>
        <v>562272.80626118742</v>
      </c>
      <c r="K23">
        <v>8494162.1280255113</v>
      </c>
      <c r="L23">
        <v>1403152.3685250029</v>
      </c>
      <c r="M23">
        <v>442122.90384771139</v>
      </c>
      <c r="N23">
        <v>1845275.2723727142</v>
      </c>
      <c r="O23">
        <v>761325.26720530144</v>
      </c>
      <c r="P23">
        <v>0</v>
      </c>
      <c r="Q23">
        <v>0</v>
      </c>
      <c r="R23">
        <v>0</v>
      </c>
      <c r="S23">
        <v>761325.26720530144</v>
      </c>
      <c r="T23">
        <v>54479.111065066878</v>
      </c>
      <c r="U23">
        <v>7017.5351722473752</v>
      </c>
      <c r="V23">
        <f t="shared" si="1"/>
        <v>61496.646237314257</v>
      </c>
      <c r="W23">
        <v>255504.42664059403</v>
      </c>
      <c r="X23">
        <v>2923601.612455924</v>
      </c>
      <c r="Y23">
        <v>834683.51824996085</v>
      </c>
      <c r="Z23">
        <v>0</v>
      </c>
      <c r="AA23">
        <v>0</v>
      </c>
      <c r="AB23">
        <v>0</v>
      </c>
      <c r="AC23">
        <v>3758285.1307058847</v>
      </c>
      <c r="AD23">
        <v>4735876.9973196266</v>
      </c>
      <c r="AF23">
        <v>0</v>
      </c>
      <c r="AG23">
        <v>0</v>
      </c>
      <c r="AH23">
        <v>0</v>
      </c>
      <c r="AI23">
        <v>4735876.9973196266</v>
      </c>
      <c r="AJ23">
        <v>-3848787.1416176409</v>
      </c>
      <c r="AK23">
        <v>255504.42664059403</v>
      </c>
      <c r="AL23">
        <v>-38487.871416176407</v>
      </c>
      <c r="AM23">
        <v>162597.10914182742</v>
      </c>
      <c r="AN23">
        <v>0</v>
      </c>
      <c r="AO23">
        <v>379613.66436624504</v>
      </c>
      <c r="AP23">
        <v>517900</v>
      </c>
      <c r="AQ23">
        <v>517900</v>
      </c>
      <c r="AR23">
        <v>-3987073.477251396</v>
      </c>
    </row>
    <row r="24" spans="1:44" x14ac:dyDescent="0.2">
      <c r="A24" t="s">
        <v>21</v>
      </c>
      <c r="B24">
        <v>2040</v>
      </c>
      <c r="C24">
        <v>942974.33046182245</v>
      </c>
      <c r="D24">
        <v>2559421.9082782753</v>
      </c>
      <c r="E24">
        <v>0</v>
      </c>
      <c r="F24">
        <v>0</v>
      </c>
      <c r="G24">
        <v>573518.2623864112</v>
      </c>
      <c r="H24">
        <v>4521878.459371794</v>
      </c>
      <c r="I24">
        <v>5983</v>
      </c>
      <c r="J24">
        <f t="shared" si="0"/>
        <v>573518.2623864112</v>
      </c>
      <c r="K24">
        <v>8603775.9604983032</v>
      </c>
      <c r="L24">
        <v>1431215.415895503</v>
      </c>
      <c r="M24">
        <v>450965.36192466569</v>
      </c>
      <c r="N24">
        <v>1882180.7778201688</v>
      </c>
      <c r="O24">
        <v>776551.77254940744</v>
      </c>
      <c r="P24">
        <v>0</v>
      </c>
      <c r="Q24">
        <v>0</v>
      </c>
      <c r="R24">
        <v>0</v>
      </c>
      <c r="S24">
        <v>776551.77254940744</v>
      </c>
      <c r="T24">
        <v>55568.693286368223</v>
      </c>
      <c r="U24">
        <v>7157.8858756923228</v>
      </c>
      <c r="V24">
        <f t="shared" si="1"/>
        <v>62726.579162060545</v>
      </c>
      <c r="W24">
        <v>258059.47090700001</v>
      </c>
      <c r="X24">
        <v>2979518.6004386363</v>
      </c>
      <c r="Y24">
        <v>851377.18861496006</v>
      </c>
      <c r="Z24">
        <v>0</v>
      </c>
      <c r="AA24">
        <v>0</v>
      </c>
      <c r="AB24">
        <v>0</v>
      </c>
      <c r="AC24">
        <v>3830895.7890535966</v>
      </c>
      <c r="AD24">
        <v>4772880.1714447066</v>
      </c>
      <c r="AF24">
        <v>0</v>
      </c>
      <c r="AG24">
        <v>0</v>
      </c>
      <c r="AH24">
        <v>0</v>
      </c>
      <c r="AI24">
        <v>4772880.1714447066</v>
      </c>
      <c r="AJ24">
        <v>-3987073.477251396</v>
      </c>
      <c r="AK24">
        <v>258059.47090700001</v>
      </c>
      <c r="AL24">
        <v>-39870.734772513963</v>
      </c>
      <c r="AM24">
        <v>163994.50218668682</v>
      </c>
      <c r="AN24">
        <v>0</v>
      </c>
      <c r="AO24">
        <v>382183.23832117289</v>
      </c>
      <c r="AP24">
        <v>1209000</v>
      </c>
      <c r="AQ24">
        <v>1209000</v>
      </c>
      <c r="AR24">
        <v>-4813890.2389302235</v>
      </c>
    </row>
    <row r="25" spans="1:44" x14ac:dyDescent="0.2">
      <c r="A25" t="s">
        <v>21</v>
      </c>
      <c r="B25">
        <v>2041</v>
      </c>
      <c r="C25">
        <v>952404.07376644062</v>
      </c>
      <c r="D25">
        <v>2610610.3464438403</v>
      </c>
      <c r="E25">
        <v>0</v>
      </c>
      <c r="F25">
        <v>0</v>
      </c>
      <c r="G25">
        <v>584988.62763413927</v>
      </c>
      <c r="H25">
        <v>4561152.856548585</v>
      </c>
      <c r="I25">
        <v>5983</v>
      </c>
      <c r="J25">
        <f t="shared" si="0"/>
        <v>584988.62763413927</v>
      </c>
      <c r="K25">
        <v>8715138.9043930061</v>
      </c>
      <c r="L25">
        <v>1459839.724213413</v>
      </c>
      <c r="M25">
        <v>459984.66916315892</v>
      </c>
      <c r="N25">
        <v>1919824.3933765718</v>
      </c>
      <c r="O25">
        <v>792082.80800039554</v>
      </c>
      <c r="P25">
        <v>0</v>
      </c>
      <c r="Q25">
        <v>0</v>
      </c>
      <c r="R25">
        <v>0</v>
      </c>
      <c r="S25">
        <v>792082.80800039554</v>
      </c>
      <c r="T25">
        <v>56680.067152095573</v>
      </c>
      <c r="U25">
        <v>7301.0435932061682</v>
      </c>
      <c r="V25">
        <f t="shared" si="1"/>
        <v>63981.110745301739</v>
      </c>
      <c r="W25">
        <v>260640.06561606997</v>
      </c>
      <c r="X25">
        <v>3036528.3777383384</v>
      </c>
      <c r="Y25">
        <v>868404.73238725914</v>
      </c>
      <c r="Z25">
        <v>0</v>
      </c>
      <c r="AA25">
        <v>0</v>
      </c>
      <c r="AB25">
        <v>0</v>
      </c>
      <c r="AC25">
        <v>3904933.1101255976</v>
      </c>
      <c r="AD25">
        <v>4810205.7942674085</v>
      </c>
      <c r="AF25">
        <v>0</v>
      </c>
      <c r="AG25">
        <v>0</v>
      </c>
      <c r="AH25">
        <v>0</v>
      </c>
      <c r="AI25">
        <v>4810205.7942674085</v>
      </c>
      <c r="AJ25">
        <v>-4813890.2389302235</v>
      </c>
      <c r="AK25">
        <v>260640.06561606997</v>
      </c>
      <c r="AL25">
        <v>-48138.902389302231</v>
      </c>
      <c r="AM25">
        <v>165409.49987706353</v>
      </c>
      <c r="AN25">
        <v>0</v>
      </c>
      <c r="AO25">
        <v>377910.66310383123</v>
      </c>
      <c r="AP25">
        <v>0</v>
      </c>
      <c r="AQ25">
        <v>0</v>
      </c>
      <c r="AR25">
        <v>-4435979.5758263916</v>
      </c>
    </row>
    <row r="26" spans="1:44" x14ac:dyDescent="0.2">
      <c r="A26" t="s">
        <v>21</v>
      </c>
      <c r="B26">
        <v>2042</v>
      </c>
      <c r="C26">
        <v>961928.11450410518</v>
      </c>
      <c r="D26">
        <v>2662822.553372717</v>
      </c>
      <c r="E26">
        <v>0</v>
      </c>
      <c r="F26">
        <v>0</v>
      </c>
      <c r="G26">
        <v>596688.40018682217</v>
      </c>
      <c r="H26">
        <v>4600859.9797891267</v>
      </c>
      <c r="I26">
        <v>5983</v>
      </c>
      <c r="J26">
        <f t="shared" si="0"/>
        <v>596688.40018682217</v>
      </c>
      <c r="K26">
        <v>8828282.0478527695</v>
      </c>
      <c r="L26">
        <v>1489036.5186976811</v>
      </c>
      <c r="M26">
        <v>469184.36254642211</v>
      </c>
      <c r="N26">
        <v>1958220.8812441032</v>
      </c>
      <c r="O26">
        <v>807924.46416040347</v>
      </c>
      <c r="P26">
        <v>0</v>
      </c>
      <c r="Q26">
        <v>0</v>
      </c>
      <c r="R26">
        <v>0</v>
      </c>
      <c r="S26">
        <v>807924.46416040347</v>
      </c>
      <c r="T26">
        <v>57813.668495137492</v>
      </c>
      <c r="U26">
        <v>7447.0644650702916</v>
      </c>
      <c r="V26">
        <f t="shared" si="1"/>
        <v>65260.732960207781</v>
      </c>
      <c r="W26">
        <v>263246.46627223073</v>
      </c>
      <c r="X26">
        <v>3094652.5446369452</v>
      </c>
      <c r="Y26">
        <v>885772.82703500427</v>
      </c>
      <c r="Z26">
        <v>0</v>
      </c>
      <c r="AA26">
        <v>0</v>
      </c>
      <c r="AB26">
        <v>0</v>
      </c>
      <c r="AC26">
        <v>3980425.3716719495</v>
      </c>
      <c r="AD26">
        <v>4847856.67618082</v>
      </c>
      <c r="AF26">
        <v>0</v>
      </c>
      <c r="AG26">
        <v>0</v>
      </c>
      <c r="AH26">
        <v>0</v>
      </c>
      <c r="AI26">
        <v>4847856.67618082</v>
      </c>
      <c r="AJ26">
        <v>-4435979.5758263916</v>
      </c>
      <c r="AK26">
        <v>263246.46627223073</v>
      </c>
      <c r="AL26">
        <v>-44359.795758263921</v>
      </c>
      <c r="AM26">
        <v>166842.35087371417</v>
      </c>
      <c r="AN26">
        <v>0</v>
      </c>
      <c r="AO26">
        <v>385729.02138768102</v>
      </c>
      <c r="AP26">
        <v>0</v>
      </c>
      <c r="AQ26">
        <v>0</v>
      </c>
      <c r="AR26">
        <v>-4050250.5544387107</v>
      </c>
    </row>
    <row r="27" spans="1:44" x14ac:dyDescent="0.2">
      <c r="A27" t="s">
        <v>21</v>
      </c>
      <c r="B27">
        <v>2043</v>
      </c>
      <c r="C27">
        <v>971547.39564914641</v>
      </c>
      <c r="D27">
        <v>2716079.0044401716</v>
      </c>
      <c r="E27">
        <v>0</v>
      </c>
      <c r="F27">
        <v>0</v>
      </c>
      <c r="G27">
        <v>608622.16819055856</v>
      </c>
      <c r="H27">
        <v>4641005.4978634166</v>
      </c>
      <c r="I27">
        <v>5983</v>
      </c>
      <c r="J27">
        <f t="shared" si="0"/>
        <v>608622.16819055856</v>
      </c>
      <c r="K27">
        <v>8943237.0661432929</v>
      </c>
      <c r="L27">
        <v>1518817.2490716348</v>
      </c>
      <c r="M27">
        <v>478568.04979735054</v>
      </c>
      <c r="N27">
        <v>1997385.2988689854</v>
      </c>
      <c r="O27">
        <v>824082.95344361151</v>
      </c>
      <c r="P27">
        <v>0</v>
      </c>
      <c r="Q27">
        <v>0</v>
      </c>
      <c r="R27">
        <v>0</v>
      </c>
      <c r="S27">
        <v>824082.95344361151</v>
      </c>
      <c r="T27">
        <v>58969.941865040237</v>
      </c>
      <c r="U27">
        <v>7596.0057543716975</v>
      </c>
      <c r="V27">
        <f t="shared" si="1"/>
        <v>66565.947619411934</v>
      </c>
      <c r="W27">
        <v>-1091909.5345325235</v>
      </c>
      <c r="X27">
        <v>1796124.6653994855</v>
      </c>
      <c r="Y27">
        <v>903488.28357570444</v>
      </c>
      <c r="Z27">
        <v>0</v>
      </c>
      <c r="AA27">
        <v>0</v>
      </c>
      <c r="AB27">
        <v>0</v>
      </c>
      <c r="AC27">
        <v>2699612.9489751901</v>
      </c>
      <c r="AD27">
        <v>6243624.1171681024</v>
      </c>
      <c r="AF27">
        <v>0</v>
      </c>
      <c r="AG27">
        <v>0</v>
      </c>
      <c r="AH27">
        <v>0</v>
      </c>
      <c r="AI27">
        <v>6243624.1171681024</v>
      </c>
      <c r="AJ27">
        <v>-4050250.5544387107</v>
      </c>
      <c r="AK27">
        <v>265878.9309349531</v>
      </c>
      <c r="AL27">
        <v>-40502.50554438711</v>
      </c>
      <c r="AM27">
        <v>290494.26966836193</v>
      </c>
      <c r="AN27">
        <v>0</v>
      </c>
      <c r="AO27">
        <v>515870.69505892793</v>
      </c>
      <c r="AP27">
        <v>0</v>
      </c>
      <c r="AQ27">
        <v>0</v>
      </c>
      <c r="AR27">
        <v>-3534379.8593797833</v>
      </c>
    </row>
    <row r="28" spans="1:44" x14ac:dyDescent="0.2">
      <c r="A28" t="s">
        <v>21</v>
      </c>
      <c r="B28">
        <v>2044</v>
      </c>
      <c r="C28">
        <v>981262.86960563785</v>
      </c>
      <c r="D28">
        <v>2770400.5845289752</v>
      </c>
      <c r="E28">
        <v>0</v>
      </c>
      <c r="F28">
        <v>0</v>
      </c>
      <c r="G28">
        <v>620794.6115543698</v>
      </c>
      <c r="H28">
        <v>4681595.1673942842</v>
      </c>
      <c r="I28">
        <v>5983</v>
      </c>
      <c r="J28">
        <f t="shared" si="0"/>
        <v>620794.6115543698</v>
      </c>
      <c r="K28">
        <v>9060036.2330832668</v>
      </c>
      <c r="L28">
        <v>1549193.5940530677</v>
      </c>
      <c r="M28">
        <v>488139.41079329757</v>
      </c>
      <c r="N28">
        <v>2037333.0048463652</v>
      </c>
      <c r="O28">
        <v>840564.61251248384</v>
      </c>
      <c r="P28">
        <v>0</v>
      </c>
      <c r="Q28">
        <v>0</v>
      </c>
      <c r="R28">
        <v>0</v>
      </c>
      <c r="S28">
        <v>840564.61251248384</v>
      </c>
      <c r="T28">
        <v>60149.340702341047</v>
      </c>
      <c r="U28">
        <v>7747.9258694591326</v>
      </c>
      <c r="V28">
        <f t="shared" si="1"/>
        <v>67897.266571800181</v>
      </c>
      <c r="W28">
        <v>-1090580.1398778488</v>
      </c>
      <c r="X28">
        <v>1855214.7440528003</v>
      </c>
      <c r="Y28">
        <v>921558.04924721865</v>
      </c>
      <c r="Z28">
        <v>0</v>
      </c>
      <c r="AA28">
        <v>0</v>
      </c>
      <c r="AB28">
        <v>0</v>
      </c>
      <c r="AC28">
        <v>2776772.7933000191</v>
      </c>
      <c r="AD28">
        <v>6283263.4397832472</v>
      </c>
      <c r="AF28">
        <v>0</v>
      </c>
      <c r="AG28">
        <v>0</v>
      </c>
      <c r="AH28">
        <v>0</v>
      </c>
      <c r="AI28">
        <v>6283263.4397832472</v>
      </c>
      <c r="AJ28">
        <v>-3534379.8593797833</v>
      </c>
      <c r="AK28">
        <v>268537.72024430259</v>
      </c>
      <c r="AL28">
        <v>-35343.79859379783</v>
      </c>
      <c r="AM28">
        <v>292083.23460275994</v>
      </c>
      <c r="AN28">
        <v>0</v>
      </c>
      <c r="AO28">
        <v>525277.15625326475</v>
      </c>
      <c r="AP28">
        <v>0</v>
      </c>
      <c r="AQ28">
        <v>0</v>
      </c>
      <c r="AR28">
        <v>-3009102.7031265185</v>
      </c>
    </row>
    <row r="29" spans="1:44" x14ac:dyDescent="0.2">
      <c r="A29" t="s">
        <v>21</v>
      </c>
      <c r="B29">
        <v>2045</v>
      </c>
      <c r="C29">
        <v>991075.49830169382</v>
      </c>
      <c r="D29">
        <v>2825808.5962195541</v>
      </c>
      <c r="E29">
        <v>0</v>
      </c>
      <c r="F29">
        <v>0</v>
      </c>
      <c r="G29">
        <v>633210.50378545711</v>
      </c>
      <c r="H29">
        <v>4722634.8343938906</v>
      </c>
      <c r="I29">
        <v>5983</v>
      </c>
      <c r="J29">
        <f t="shared" si="0"/>
        <v>633210.50378545711</v>
      </c>
      <c r="K29">
        <v>9178712.4327005967</v>
      </c>
      <c r="L29">
        <v>1580177.4659341287</v>
      </c>
      <c r="M29">
        <v>497902.19900916348</v>
      </c>
      <c r="N29">
        <v>2078079.6649432923</v>
      </c>
      <c r="O29">
        <v>857375.90476273338</v>
      </c>
      <c r="P29">
        <v>0</v>
      </c>
      <c r="Q29">
        <v>0</v>
      </c>
      <c r="R29">
        <v>0</v>
      </c>
      <c r="S29">
        <v>857375.90476273338</v>
      </c>
      <c r="T29">
        <v>61352.327516387857</v>
      </c>
      <c r="U29">
        <v>7902.8843868483136</v>
      </c>
      <c r="V29">
        <f t="shared" si="1"/>
        <v>69255.211903236166</v>
      </c>
      <c r="W29">
        <v>-1089237.4512766271</v>
      </c>
      <c r="X29">
        <v>1915473.3303326343</v>
      </c>
      <c r="Y29">
        <v>939989.21023216285</v>
      </c>
      <c r="Z29">
        <v>0</v>
      </c>
      <c r="AA29">
        <v>0</v>
      </c>
      <c r="AB29">
        <v>0</v>
      </c>
      <c r="AC29">
        <v>2855462.5405647969</v>
      </c>
      <c r="AD29">
        <v>6323249.8921357999</v>
      </c>
      <c r="AF29">
        <v>0</v>
      </c>
      <c r="AG29">
        <v>0</v>
      </c>
      <c r="AH29">
        <v>0</v>
      </c>
      <c r="AI29">
        <v>6323249.8921357999</v>
      </c>
      <c r="AJ29">
        <v>-3009102.7031265185</v>
      </c>
      <c r="AK29">
        <v>271223.09744674555</v>
      </c>
      <c r="AL29">
        <v>-30091.027031265185</v>
      </c>
      <c r="AM29">
        <v>293692.01918925624</v>
      </c>
      <c r="AN29">
        <v>0</v>
      </c>
      <c r="AO29">
        <v>534824.08960473654</v>
      </c>
      <c r="AP29">
        <v>0</v>
      </c>
      <c r="AQ29">
        <v>0</v>
      </c>
      <c r="AR29">
        <v>-2474278.6135217818</v>
      </c>
    </row>
    <row r="30" spans="1:44" x14ac:dyDescent="0.2">
      <c r="A30" t="s">
        <v>21</v>
      </c>
      <c r="B30">
        <v>2046</v>
      </c>
      <c r="C30">
        <v>1000986.2532847108</v>
      </c>
      <c r="D30">
        <v>2882324.7681439458</v>
      </c>
      <c r="E30">
        <v>0</v>
      </c>
      <c r="F30">
        <v>0</v>
      </c>
      <c r="G30">
        <v>645874.71386116638</v>
      </c>
      <c r="H30">
        <v>4764130.4358290546</v>
      </c>
      <c r="I30">
        <v>5983</v>
      </c>
      <c r="J30">
        <f t="shared" si="0"/>
        <v>645874.71386116638</v>
      </c>
      <c r="K30">
        <v>9299299.1711188778</v>
      </c>
      <c r="L30">
        <v>1611781.0152528116</v>
      </c>
      <c r="M30">
        <v>507860.24298934685</v>
      </c>
      <c r="N30">
        <v>2119641.2582421582</v>
      </c>
      <c r="O30">
        <v>874523.42285798816</v>
      </c>
      <c r="P30">
        <v>0</v>
      </c>
      <c r="Q30">
        <v>0</v>
      </c>
      <c r="R30">
        <v>0</v>
      </c>
      <c r="S30">
        <v>874523.42285798816</v>
      </c>
      <c r="T30">
        <v>62579.374066715631</v>
      </c>
      <c r="U30">
        <v>8060.9420745852822</v>
      </c>
      <c r="V30">
        <f t="shared" si="1"/>
        <v>70640.316141300907</v>
      </c>
      <c r="W30">
        <v>-1087881.3357893934</v>
      </c>
      <c r="X30">
        <v>1976923.6614520538</v>
      </c>
      <c r="Y30">
        <v>958788.9944368063</v>
      </c>
      <c r="Z30">
        <v>0</v>
      </c>
      <c r="AA30">
        <v>0</v>
      </c>
      <c r="AB30">
        <v>0</v>
      </c>
      <c r="AC30">
        <v>2935712.6558888601</v>
      </c>
      <c r="AD30">
        <v>6363586.5152300177</v>
      </c>
      <c r="AF30">
        <v>0</v>
      </c>
      <c r="AG30">
        <v>0</v>
      </c>
      <c r="AH30">
        <v>0</v>
      </c>
      <c r="AI30">
        <v>6363586.5152300177</v>
      </c>
      <c r="AJ30">
        <v>-2474278.6135217818</v>
      </c>
      <c r="AK30">
        <v>273935.32842121302</v>
      </c>
      <c r="AL30">
        <v>-24742.786135217815</v>
      </c>
      <c r="AM30">
        <v>295320.90022442688</v>
      </c>
      <c r="AN30">
        <v>0</v>
      </c>
      <c r="AO30">
        <v>544513.44251042209</v>
      </c>
      <c r="AP30">
        <v>0</v>
      </c>
      <c r="AQ30">
        <v>0</v>
      </c>
      <c r="AR30">
        <v>-1929765.1710113597</v>
      </c>
    </row>
    <row r="31" spans="1:44" x14ac:dyDescent="0.2">
      <c r="A31" t="s">
        <v>21</v>
      </c>
      <c r="B31">
        <v>2047</v>
      </c>
      <c r="C31">
        <v>1010996.115817558</v>
      </c>
      <c r="D31">
        <v>2939971.2635068246</v>
      </c>
      <c r="E31">
        <v>0</v>
      </c>
      <c r="F31">
        <v>0</v>
      </c>
      <c r="G31">
        <v>658792.20813838963</v>
      </c>
      <c r="H31">
        <v>4806088.0012159124</v>
      </c>
      <c r="I31">
        <v>5983</v>
      </c>
      <c r="J31">
        <f t="shared" si="0"/>
        <v>658792.20813838963</v>
      </c>
      <c r="K31">
        <v>9421830.5886786841</v>
      </c>
      <c r="L31">
        <v>1644016.6355578676</v>
      </c>
      <c r="M31">
        <v>518017.44784913369</v>
      </c>
      <c r="N31">
        <v>2162034.0834070011</v>
      </c>
      <c r="O31">
        <v>892013.89131514786</v>
      </c>
      <c r="P31">
        <v>0</v>
      </c>
      <c r="Q31">
        <v>0</v>
      </c>
      <c r="R31">
        <v>0</v>
      </c>
      <c r="S31">
        <v>892013.89131514786</v>
      </c>
      <c r="T31">
        <v>63830.961548049934</v>
      </c>
      <c r="U31">
        <v>8222.1609160769858</v>
      </c>
      <c r="V31">
        <f t="shared" si="1"/>
        <v>72053.122464126922</v>
      </c>
      <c r="W31">
        <v>-1086511.6591472875</v>
      </c>
      <c r="X31">
        <v>2039589.4380389883</v>
      </c>
      <c r="Y31">
        <v>977964.77432554227</v>
      </c>
      <c r="Z31">
        <v>0</v>
      </c>
      <c r="AA31">
        <v>0</v>
      </c>
      <c r="AB31">
        <v>0</v>
      </c>
      <c r="AC31">
        <v>3017554.2123645307</v>
      </c>
      <c r="AD31">
        <v>6404276.3763141539</v>
      </c>
      <c r="AF31">
        <v>0</v>
      </c>
      <c r="AG31">
        <v>0</v>
      </c>
      <c r="AH31">
        <v>0</v>
      </c>
      <c r="AI31">
        <v>6404276.3763141539</v>
      </c>
      <c r="AJ31">
        <v>-1929765.1710113597</v>
      </c>
      <c r="AK31">
        <v>276674.68170542514</v>
      </c>
      <c r="AL31">
        <v>-19297.651710113594</v>
      </c>
      <c r="AM31">
        <v>296970.15884481487</v>
      </c>
      <c r="AN31">
        <v>0</v>
      </c>
      <c r="AO31">
        <v>554347.18884012639</v>
      </c>
      <c r="AP31">
        <v>0</v>
      </c>
      <c r="AQ31">
        <v>0</v>
      </c>
      <c r="AR31">
        <v>-1375417.9821712337</v>
      </c>
    </row>
    <row r="32" spans="1:44" x14ac:dyDescent="0.2">
      <c r="A32" t="s">
        <v>21</v>
      </c>
      <c r="B32">
        <v>2048</v>
      </c>
      <c r="C32">
        <v>1021106.0769757339</v>
      </c>
      <c r="D32">
        <v>2998770.6887769611</v>
      </c>
      <c r="E32">
        <v>0</v>
      </c>
      <c r="F32">
        <v>0</v>
      </c>
      <c r="G32">
        <v>671968.0523011575</v>
      </c>
      <c r="H32">
        <v>4848513.6542445356</v>
      </c>
      <c r="I32">
        <v>5983</v>
      </c>
      <c r="J32">
        <f t="shared" si="0"/>
        <v>671968.0523011575</v>
      </c>
      <c r="K32">
        <v>9546341.4722983874</v>
      </c>
      <c r="L32">
        <v>1676896.9682690252</v>
      </c>
      <c r="M32">
        <v>528377.79680611636</v>
      </c>
      <c r="N32">
        <v>2205274.7650751416</v>
      </c>
      <c r="O32">
        <v>909854.1691414509</v>
      </c>
      <c r="P32">
        <v>0</v>
      </c>
      <c r="Q32">
        <v>0</v>
      </c>
      <c r="R32">
        <v>0</v>
      </c>
      <c r="S32">
        <v>909854.1691414509</v>
      </c>
      <c r="T32">
        <v>65107.580779010939</v>
      </c>
      <c r="U32">
        <v>8386.6041343985271</v>
      </c>
      <c r="V32">
        <f t="shared" si="1"/>
        <v>73494.184913409466</v>
      </c>
      <c r="W32">
        <v>-1085128.2857387601</v>
      </c>
      <c r="X32">
        <v>2103494.8333912417</v>
      </c>
      <c r="Y32">
        <v>997524.06981205312</v>
      </c>
      <c r="Z32">
        <v>0</v>
      </c>
      <c r="AA32">
        <v>0</v>
      </c>
      <c r="AB32">
        <v>0</v>
      </c>
      <c r="AC32">
        <v>3101018.9032032946</v>
      </c>
      <c r="AD32">
        <v>6445322.5690950928</v>
      </c>
      <c r="AF32">
        <v>0</v>
      </c>
      <c r="AG32">
        <v>0</v>
      </c>
      <c r="AH32">
        <v>0</v>
      </c>
      <c r="AI32">
        <v>6445322.5690950928</v>
      </c>
      <c r="AJ32">
        <v>-1375417.9821712337</v>
      </c>
      <c r="AK32">
        <v>279441.42852247949</v>
      </c>
      <c r="AL32">
        <v>-13754.179821712336</v>
      </c>
      <c r="AM32">
        <v>298640.08060176956</v>
      </c>
      <c r="AN32">
        <v>0</v>
      </c>
      <c r="AO32">
        <v>564327.32930253679</v>
      </c>
      <c r="AP32">
        <v>0</v>
      </c>
      <c r="AQ32">
        <v>0</v>
      </c>
      <c r="AR32">
        <v>-811090.65286869695</v>
      </c>
    </row>
    <row r="33" spans="1:44" x14ac:dyDescent="0.2">
      <c r="A33" t="s">
        <v>21</v>
      </c>
      <c r="B33">
        <v>2049</v>
      </c>
      <c r="C33">
        <v>1031317.1377454908</v>
      </c>
      <c r="D33">
        <v>3058746.1025524996</v>
      </c>
      <c r="E33">
        <v>0</v>
      </c>
      <c r="F33">
        <v>0</v>
      </c>
      <c r="G33">
        <v>685407.41334718047</v>
      </c>
      <c r="H33">
        <v>4891413.6144340355</v>
      </c>
      <c r="I33">
        <v>5983</v>
      </c>
      <c r="J33">
        <f t="shared" si="0"/>
        <v>685407.41334718047</v>
      </c>
      <c r="K33">
        <v>9672867.2680792063</v>
      </c>
      <c r="L33">
        <v>1710434.9076344052</v>
      </c>
      <c r="M33">
        <v>538945.35274223867</v>
      </c>
      <c r="N33">
        <v>2249380.2603766439</v>
      </c>
      <c r="O33">
        <v>928051.25252427964</v>
      </c>
      <c r="P33">
        <v>0</v>
      </c>
      <c r="Q33">
        <v>0</v>
      </c>
      <c r="R33">
        <v>0</v>
      </c>
      <c r="S33">
        <v>928051.25252427964</v>
      </c>
      <c r="T33">
        <v>66409.732394591134</v>
      </c>
      <c r="U33">
        <v>8554.3362170864948</v>
      </c>
      <c r="V33">
        <f t="shared" si="1"/>
        <v>74964.068611677634</v>
      </c>
      <c r="W33">
        <v>-1083731.0785961479</v>
      </c>
      <c r="X33">
        <v>2168664.5029164525</v>
      </c>
      <c r="Y33">
        <v>1017474.551208294</v>
      </c>
      <c r="Z33">
        <v>0</v>
      </c>
      <c r="AA33">
        <v>0</v>
      </c>
      <c r="AB33">
        <v>0</v>
      </c>
      <c r="AC33">
        <v>3186139.0541247465</v>
      </c>
      <c r="AD33">
        <v>6486728.2139544599</v>
      </c>
      <c r="AF33">
        <v>0</v>
      </c>
      <c r="AG33">
        <v>0</v>
      </c>
      <c r="AH33">
        <v>0</v>
      </c>
      <c r="AI33">
        <v>6486728.2139544599</v>
      </c>
      <c r="AJ33">
        <v>-811090.65286869695</v>
      </c>
      <c r="AK33">
        <v>282235.84280770418</v>
      </c>
      <c r="AL33">
        <v>-8110.90652868697</v>
      </c>
      <c r="AM33">
        <v>300330.95553766377</v>
      </c>
      <c r="AN33">
        <v>0</v>
      </c>
      <c r="AO33">
        <v>574455.89181668102</v>
      </c>
      <c r="AP33">
        <v>0</v>
      </c>
      <c r="AQ33">
        <v>0</v>
      </c>
      <c r="AR33">
        <v>-236634.76105201617</v>
      </c>
    </row>
    <row r="34" spans="1:44" x14ac:dyDescent="0.2">
      <c r="A34" t="s">
        <v>21</v>
      </c>
      <c r="B34">
        <v>2050</v>
      </c>
      <c r="C34">
        <v>1041630.309122946</v>
      </c>
      <c r="D34">
        <v>3119921.0246035503</v>
      </c>
      <c r="E34">
        <v>0</v>
      </c>
      <c r="F34">
        <v>0</v>
      </c>
      <c r="G34">
        <v>699115.56161412422</v>
      </c>
      <c r="H34">
        <v>4934794.1988187954</v>
      </c>
      <c r="I34">
        <v>5983</v>
      </c>
      <c r="J34">
        <f t="shared" si="0"/>
        <v>699115.56161412422</v>
      </c>
      <c r="K34">
        <v>9801444.0941594169</v>
      </c>
      <c r="L34">
        <v>1744643.6057870938</v>
      </c>
      <c r="M34">
        <v>549724.25979708345</v>
      </c>
      <c r="N34">
        <v>2294367.865584177</v>
      </c>
      <c r="O34">
        <v>946612.2775747655</v>
      </c>
      <c r="P34">
        <v>0</v>
      </c>
      <c r="Q34">
        <v>0</v>
      </c>
      <c r="R34">
        <v>0</v>
      </c>
      <c r="S34">
        <v>946612.2775747655</v>
      </c>
      <c r="T34">
        <v>67737.927042482974</v>
      </c>
      <c r="U34">
        <v>8725.4229414282272</v>
      </c>
      <c r="V34">
        <f t="shared" si="1"/>
        <v>76463.349983911205</v>
      </c>
      <c r="W34">
        <v>-1082319.8993821093</v>
      </c>
      <c r="X34">
        <v>2235123.5937607442</v>
      </c>
      <c r="Y34">
        <v>1037824.0422324601</v>
      </c>
      <c r="Z34">
        <v>0</v>
      </c>
      <c r="AA34">
        <v>0</v>
      </c>
      <c r="AB34">
        <v>0</v>
      </c>
      <c r="AC34">
        <v>3272947.6359932041</v>
      </c>
      <c r="AD34">
        <v>6528496.4581662128</v>
      </c>
      <c r="AF34">
        <v>0</v>
      </c>
      <c r="AG34">
        <v>0</v>
      </c>
      <c r="AH34">
        <v>0</v>
      </c>
      <c r="AI34">
        <v>6528496.4581662128</v>
      </c>
      <c r="AJ34">
        <v>-236634.76105201617</v>
      </c>
      <c r="AK34">
        <v>285058.20123578125</v>
      </c>
      <c r="AL34">
        <v>-2366.3476105201626</v>
      </c>
      <c r="AM34">
        <v>302043.07826351462</v>
      </c>
      <c r="AN34">
        <v>0</v>
      </c>
      <c r="AO34">
        <v>584734.93188877567</v>
      </c>
      <c r="AP34">
        <v>0</v>
      </c>
      <c r="AQ34">
        <v>0</v>
      </c>
      <c r="AR34">
        <v>348100.17083675973</v>
      </c>
    </row>
  </sheetData>
  <phoneticPr fontId="3"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5B0-0175-46CB-994C-25AE2187C0C5}">
  <dimension ref="A1:AR133"/>
  <sheetViews>
    <sheetView topLeftCell="Q1" workbookViewId="0">
      <selection sqref="A1:AR133"/>
    </sheetView>
  </sheetViews>
  <sheetFormatPr baseColWidth="10" defaultColWidth="8.83203125" defaultRowHeight="16" x14ac:dyDescent="0.2"/>
  <cols>
    <col min="3" max="4" width="13.6640625" bestFit="1" customWidth="1"/>
    <col min="5" max="6" width="9.1640625" bestFit="1" customWidth="1"/>
    <col min="7" max="7" width="12" bestFit="1" customWidth="1"/>
    <col min="8" max="8" width="14.6640625" bestFit="1" customWidth="1"/>
    <col min="9" max="9" width="10" bestFit="1" customWidth="1"/>
    <col min="10" max="10" width="12" bestFit="1" customWidth="1"/>
    <col min="11" max="11" width="14.6640625" bestFit="1" customWidth="1"/>
    <col min="12" max="13" width="13.6640625" bestFit="1" customWidth="1"/>
    <col min="14" max="14" width="14.6640625" bestFit="1" customWidth="1"/>
    <col min="15" max="15" width="13.6640625" bestFit="1" customWidth="1"/>
    <col min="16" max="18" width="9.1640625" bestFit="1" customWidth="1"/>
    <col min="19" max="19" width="13.6640625" bestFit="1" customWidth="1"/>
    <col min="20" max="22" width="12" bestFit="1" customWidth="1"/>
    <col min="23" max="23" width="14.1640625" bestFit="1" customWidth="1"/>
    <col min="24" max="24" width="14.6640625" bestFit="1" customWidth="1"/>
    <col min="25" max="26" width="13.6640625" bestFit="1" customWidth="1"/>
    <col min="27" max="28" width="9.1640625" bestFit="1" customWidth="1"/>
    <col min="29" max="30" width="14.6640625" bestFit="1" customWidth="1"/>
    <col min="32" max="34" width="9.1640625" bestFit="1" customWidth="1"/>
    <col min="35" max="35" width="14.6640625" bestFit="1" customWidth="1"/>
    <col min="36" max="36" width="15.1640625" bestFit="1" customWidth="1"/>
    <col min="37" max="37" width="13.6640625" bestFit="1" customWidth="1"/>
    <col min="38" max="38" width="12.6640625" bestFit="1" customWidth="1"/>
    <col min="39" max="39" width="13.6640625" bestFit="1" customWidth="1"/>
    <col min="40" max="40" width="12" bestFit="1" customWidth="1"/>
    <col min="41" max="41" width="13.6640625" bestFit="1" customWidth="1"/>
    <col min="42" max="43" width="14.6640625" bestFit="1" customWidth="1"/>
    <col min="44" max="44" width="15.1640625" bestFit="1" customWidth="1"/>
  </cols>
  <sheetData>
    <row r="1" spans="1:44" ht="102" x14ac:dyDescent="0.2">
      <c r="A1" s="70" t="s">
        <v>131</v>
      </c>
      <c r="B1" s="70" t="s">
        <v>130</v>
      </c>
      <c r="C1" s="70" t="s">
        <v>45</v>
      </c>
      <c r="D1" s="70" t="s">
        <v>46</v>
      </c>
      <c r="E1" s="70" t="s">
        <v>48</v>
      </c>
      <c r="F1" s="70" t="s">
        <v>50</v>
      </c>
      <c r="G1" s="70" t="s">
        <v>51</v>
      </c>
      <c r="H1" s="70" t="s">
        <v>52</v>
      </c>
      <c r="I1" s="70" t="s">
        <v>53</v>
      </c>
      <c r="J1" s="70" t="s">
        <v>154</v>
      </c>
      <c r="K1" s="70" t="s">
        <v>37</v>
      </c>
      <c r="L1" s="70" t="s">
        <v>56</v>
      </c>
      <c r="M1" s="70" t="s">
        <v>57</v>
      </c>
      <c r="N1" s="70" t="s">
        <v>58</v>
      </c>
      <c r="O1" s="70" t="s">
        <v>60</v>
      </c>
      <c r="P1" s="70" t="s">
        <v>61</v>
      </c>
      <c r="Q1" s="70" t="s">
        <v>62</v>
      </c>
      <c r="R1" s="70" t="s">
        <v>63</v>
      </c>
      <c r="S1" s="70" t="s">
        <v>64</v>
      </c>
      <c r="T1" s="70" t="s">
        <v>65</v>
      </c>
      <c r="U1" s="70" t="s">
        <v>66</v>
      </c>
      <c r="V1" s="70" t="s">
        <v>156</v>
      </c>
      <c r="W1" s="70" t="s">
        <v>81</v>
      </c>
      <c r="X1" s="70" t="s">
        <v>67</v>
      </c>
      <c r="Y1" s="70" t="s">
        <v>68</v>
      </c>
      <c r="Z1" s="70" t="s">
        <v>69</v>
      </c>
      <c r="AA1" s="70" t="s">
        <v>70</v>
      </c>
      <c r="AB1" s="70" t="s">
        <v>71</v>
      </c>
      <c r="AC1" s="70" t="s">
        <v>72</v>
      </c>
      <c r="AD1" s="70" t="s">
        <v>73</v>
      </c>
      <c r="AE1" s="70" t="s">
        <v>74</v>
      </c>
      <c r="AF1" s="70" t="s">
        <v>75</v>
      </c>
      <c r="AG1" s="70" t="s">
        <v>76</v>
      </c>
      <c r="AH1" s="70" t="s">
        <v>77</v>
      </c>
      <c r="AI1" s="70" t="s">
        <v>78</v>
      </c>
      <c r="AJ1" s="70" t="s">
        <v>80</v>
      </c>
      <c r="AK1" s="70" t="s">
        <v>157</v>
      </c>
      <c r="AL1" s="70" t="s">
        <v>82</v>
      </c>
      <c r="AM1" s="70" t="s">
        <v>83</v>
      </c>
      <c r="AN1" s="70" t="s">
        <v>85</v>
      </c>
      <c r="AO1" s="70" t="s">
        <v>86</v>
      </c>
      <c r="AP1" s="70" t="s">
        <v>88</v>
      </c>
      <c r="AQ1" s="70" t="s">
        <v>89</v>
      </c>
      <c r="AR1" s="70" t="s">
        <v>90</v>
      </c>
    </row>
    <row r="2" spans="1:44" ht="17" x14ac:dyDescent="0.2">
      <c r="A2" s="70" t="s">
        <v>18</v>
      </c>
      <c r="B2" s="70">
        <v>2018</v>
      </c>
      <c r="C2" s="76">
        <v>496900</v>
      </c>
      <c r="D2" s="76">
        <v>400132</v>
      </c>
      <c r="E2" s="76">
        <v>0</v>
      </c>
      <c r="F2" s="76">
        <v>0</v>
      </c>
      <c r="G2" s="76">
        <v>700</v>
      </c>
      <c r="H2" s="76">
        <v>3591418</v>
      </c>
      <c r="I2" s="76">
        <v>5986</v>
      </c>
      <c r="J2" s="76">
        <f>SUM(E2:G2)</f>
        <v>700</v>
      </c>
      <c r="K2" s="76">
        <v>4495136</v>
      </c>
      <c r="L2" s="76">
        <v>322420</v>
      </c>
      <c r="M2" s="76">
        <v>138772</v>
      </c>
      <c r="N2" s="76">
        <v>461192</v>
      </c>
      <c r="O2" s="76">
        <v>173416</v>
      </c>
      <c r="P2" s="76">
        <v>0</v>
      </c>
      <c r="Q2" s="76">
        <v>0</v>
      </c>
      <c r="R2" s="76">
        <v>0</v>
      </c>
      <c r="S2" s="76">
        <v>173416</v>
      </c>
      <c r="T2" s="76">
        <v>26116</v>
      </c>
      <c r="U2" s="76">
        <v>36740</v>
      </c>
      <c r="V2" s="76">
        <f>T2+U2</f>
        <v>62856</v>
      </c>
      <c r="W2" s="76">
        <v>81012</v>
      </c>
      <c r="X2" s="76">
        <v>778476</v>
      </c>
      <c r="Y2" s="76">
        <v>227606</v>
      </c>
      <c r="Z2" s="76">
        <v>729458</v>
      </c>
      <c r="AA2" s="76">
        <v>0</v>
      </c>
      <c r="AB2" s="76">
        <v>0</v>
      </c>
      <c r="AC2" s="76">
        <v>1735540</v>
      </c>
      <c r="AD2" s="76">
        <v>2759596</v>
      </c>
      <c r="AE2" s="76"/>
      <c r="AF2" s="76">
        <v>0</v>
      </c>
      <c r="AG2" s="76">
        <v>0</v>
      </c>
      <c r="AH2" s="76">
        <v>0</v>
      </c>
      <c r="AI2" s="76">
        <v>2759596</v>
      </c>
      <c r="AJ2" s="76">
        <v>1007834</v>
      </c>
      <c r="AK2" s="76">
        <v>81012</v>
      </c>
      <c r="AL2" s="76">
        <v>12774</v>
      </c>
      <c r="AM2" s="76">
        <v>123912.45</v>
      </c>
      <c r="AN2" s="76">
        <v>172</v>
      </c>
      <c r="AO2" s="76">
        <v>217870.45</v>
      </c>
      <c r="AP2" s="76">
        <v>236808</v>
      </c>
      <c r="AQ2" s="76">
        <v>236808</v>
      </c>
      <c r="AR2" s="76">
        <v>988896.45</v>
      </c>
    </row>
    <row r="3" spans="1:44" ht="17" x14ac:dyDescent="0.2">
      <c r="A3" s="70" t="s">
        <v>18</v>
      </c>
      <c r="B3" s="70">
        <v>2019</v>
      </c>
      <c r="C3" s="76">
        <v>501869</v>
      </c>
      <c r="D3" s="76">
        <v>408134.64</v>
      </c>
      <c r="E3" s="76">
        <v>0</v>
      </c>
      <c r="F3" s="76">
        <v>0</v>
      </c>
      <c r="G3" s="76">
        <v>714</v>
      </c>
      <c r="H3" s="76">
        <v>2628702.7999999998</v>
      </c>
      <c r="I3" s="76">
        <v>5986</v>
      </c>
      <c r="J3" s="76">
        <f t="shared" ref="J3:J34" si="0">SUM(E3:G3)</f>
        <v>714</v>
      </c>
      <c r="K3" s="76">
        <v>3545406.44</v>
      </c>
      <c r="L3" s="76">
        <v>328868.40000000002</v>
      </c>
      <c r="M3" s="76">
        <v>141547.44</v>
      </c>
      <c r="N3" s="76">
        <v>470415.84</v>
      </c>
      <c r="O3" s="76">
        <v>176884.32</v>
      </c>
      <c r="P3" s="76">
        <v>0</v>
      </c>
      <c r="Q3" s="76">
        <v>0</v>
      </c>
      <c r="R3" s="76">
        <v>0</v>
      </c>
      <c r="S3" s="76">
        <v>176884.32</v>
      </c>
      <c r="T3" s="76">
        <v>26638.32</v>
      </c>
      <c r="U3" s="76">
        <v>37474.800000000003</v>
      </c>
      <c r="V3" s="76">
        <f t="shared" ref="V3:V34" si="1">T3+U3</f>
        <v>64113.120000000003</v>
      </c>
      <c r="W3" s="76">
        <v>81822.12</v>
      </c>
      <c r="X3" s="76">
        <v>793235.4</v>
      </c>
      <c r="Y3" s="76">
        <v>232158.12</v>
      </c>
      <c r="Z3" s="76">
        <v>729458</v>
      </c>
      <c r="AA3" s="76">
        <v>0</v>
      </c>
      <c r="AB3" s="76">
        <v>0</v>
      </c>
      <c r="AC3" s="76">
        <v>1754851.52</v>
      </c>
      <c r="AD3" s="76">
        <v>1790554.92</v>
      </c>
      <c r="AE3" s="76"/>
      <c r="AF3" s="76">
        <v>0</v>
      </c>
      <c r="AG3" s="76">
        <v>0</v>
      </c>
      <c r="AH3" s="76">
        <v>0</v>
      </c>
      <c r="AI3" s="76">
        <v>1790554.92</v>
      </c>
      <c r="AJ3" s="76">
        <v>988896.45</v>
      </c>
      <c r="AK3" s="76">
        <v>81822.12</v>
      </c>
      <c r="AL3" s="76">
        <v>9888.9645</v>
      </c>
      <c r="AM3" s="76">
        <v>35953.111799999999</v>
      </c>
      <c r="AN3" s="76">
        <v>0</v>
      </c>
      <c r="AO3" s="76">
        <v>127664.1963</v>
      </c>
      <c r="AP3" s="76">
        <v>381414</v>
      </c>
      <c r="AQ3" s="76">
        <v>381414</v>
      </c>
      <c r="AR3" s="76">
        <v>735146.64629999991</v>
      </c>
    </row>
    <row r="4" spans="1:44" ht="17" x14ac:dyDescent="0.2">
      <c r="A4" s="70" t="s">
        <v>18</v>
      </c>
      <c r="B4" s="70">
        <v>2020</v>
      </c>
      <c r="C4" s="76">
        <v>506887.69</v>
      </c>
      <c r="D4" s="76">
        <v>416297.33279999997</v>
      </c>
      <c r="E4" s="76">
        <v>0</v>
      </c>
      <c r="F4" s="76">
        <v>0</v>
      </c>
      <c r="G4" s="76">
        <v>728.28</v>
      </c>
      <c r="H4" s="76">
        <v>2646153.2429200001</v>
      </c>
      <c r="I4" s="76">
        <v>5986</v>
      </c>
      <c r="J4" s="76">
        <f t="shared" si="0"/>
        <v>728.28</v>
      </c>
      <c r="K4" s="76">
        <v>3576052.5457199998</v>
      </c>
      <c r="L4" s="76">
        <v>335445.76799999998</v>
      </c>
      <c r="M4" s="76">
        <v>144378.38879999999</v>
      </c>
      <c r="N4" s="76">
        <v>479824.1568</v>
      </c>
      <c r="O4" s="76">
        <v>180422.00640000001</v>
      </c>
      <c r="P4" s="76">
        <v>0</v>
      </c>
      <c r="Q4" s="76">
        <v>0</v>
      </c>
      <c r="R4" s="76">
        <v>0</v>
      </c>
      <c r="S4" s="76">
        <v>180422.00640000001</v>
      </c>
      <c r="T4" s="76">
        <v>27171.0864</v>
      </c>
      <c r="U4" s="76">
        <v>38224.296000000002</v>
      </c>
      <c r="V4" s="76">
        <f t="shared" si="1"/>
        <v>65395.382400000002</v>
      </c>
      <c r="W4" s="76">
        <v>82640.341199999995</v>
      </c>
      <c r="X4" s="76">
        <v>808281.88680000009</v>
      </c>
      <c r="Y4" s="76">
        <v>236801.2824</v>
      </c>
      <c r="Z4" s="76">
        <v>729458</v>
      </c>
      <c r="AA4" s="76">
        <v>0</v>
      </c>
      <c r="AB4" s="76">
        <v>0</v>
      </c>
      <c r="AC4" s="76">
        <v>1774541.1692000001</v>
      </c>
      <c r="AD4" s="76">
        <v>1801511.3765199997</v>
      </c>
      <c r="AE4" s="76"/>
      <c r="AF4" s="76">
        <v>0</v>
      </c>
      <c r="AG4" s="76">
        <v>0</v>
      </c>
      <c r="AH4" s="76">
        <v>0</v>
      </c>
      <c r="AI4" s="76">
        <v>1801511.3765199997</v>
      </c>
      <c r="AJ4" s="76">
        <v>735146.64629999991</v>
      </c>
      <c r="AK4" s="76">
        <v>82640.341199999995</v>
      </c>
      <c r="AL4" s="76">
        <v>7351.4664629999988</v>
      </c>
      <c r="AM4" s="76">
        <v>36192.874229999987</v>
      </c>
      <c r="AN4" s="76">
        <v>0</v>
      </c>
      <c r="AO4" s="76">
        <v>126184.68189299999</v>
      </c>
      <c r="AP4" s="76">
        <v>160940</v>
      </c>
      <c r="AQ4" s="76">
        <v>160940</v>
      </c>
      <c r="AR4" s="76">
        <v>700391.32819299994</v>
      </c>
    </row>
    <row r="5" spans="1:44" ht="17" x14ac:dyDescent="0.2">
      <c r="A5" s="70" t="s">
        <v>18</v>
      </c>
      <c r="B5" s="70">
        <v>2021</v>
      </c>
      <c r="C5" s="76">
        <v>511956.56689999998</v>
      </c>
      <c r="D5" s="76">
        <v>424623.27945599996</v>
      </c>
      <c r="E5" s="76">
        <v>0</v>
      </c>
      <c r="F5" s="76">
        <v>0</v>
      </c>
      <c r="G5" s="76">
        <v>742.84559999999999</v>
      </c>
      <c r="H5" s="76">
        <v>2663778.3272357602</v>
      </c>
      <c r="I5" s="76">
        <v>5986</v>
      </c>
      <c r="J5" s="76">
        <f t="shared" si="0"/>
        <v>742.84559999999999</v>
      </c>
      <c r="K5" s="76">
        <v>3607087.0191917601</v>
      </c>
      <c r="L5" s="76">
        <v>342154.68335999997</v>
      </c>
      <c r="M5" s="76">
        <v>147265.956576</v>
      </c>
      <c r="N5" s="76">
        <v>489420.63993599999</v>
      </c>
      <c r="O5" s="76">
        <v>184030.446528</v>
      </c>
      <c r="P5" s="76">
        <v>0</v>
      </c>
      <c r="Q5" s="76">
        <v>0</v>
      </c>
      <c r="R5" s="76">
        <v>0</v>
      </c>
      <c r="S5" s="76">
        <v>184030.446528</v>
      </c>
      <c r="T5" s="76">
        <v>27714.508127999998</v>
      </c>
      <c r="U5" s="76">
        <v>38988.781919999994</v>
      </c>
      <c r="V5" s="76">
        <f t="shared" si="1"/>
        <v>66703.290047999995</v>
      </c>
      <c r="W5" s="76">
        <v>83466.744611999995</v>
      </c>
      <c r="X5" s="76">
        <v>823621.12112399982</v>
      </c>
      <c r="Y5" s="76">
        <v>241537.30804799998</v>
      </c>
      <c r="Z5" s="76">
        <v>729458</v>
      </c>
      <c r="AA5" s="76">
        <v>0</v>
      </c>
      <c r="AB5" s="76">
        <v>0</v>
      </c>
      <c r="AC5" s="76">
        <v>1794616.4291719999</v>
      </c>
      <c r="AD5" s="76">
        <v>1812470.5900197602</v>
      </c>
      <c r="AE5" s="76"/>
      <c r="AF5" s="76">
        <v>0</v>
      </c>
      <c r="AG5" s="76">
        <v>0</v>
      </c>
      <c r="AH5" s="76">
        <v>0</v>
      </c>
      <c r="AI5" s="76">
        <v>1812470.5900197602</v>
      </c>
      <c r="AJ5" s="76">
        <v>700391.32819299994</v>
      </c>
      <c r="AK5" s="76">
        <v>83466.744611999995</v>
      </c>
      <c r="AL5" s="76">
        <v>7003.9132819299994</v>
      </c>
      <c r="AM5" s="76">
        <v>36432.311202539997</v>
      </c>
      <c r="AN5" s="76">
        <v>0</v>
      </c>
      <c r="AO5" s="76">
        <v>126902.96909646998</v>
      </c>
      <c r="AP5" s="76">
        <v>568232</v>
      </c>
      <c r="AQ5" s="76">
        <v>568232</v>
      </c>
      <c r="AR5" s="76">
        <v>259062.29728946986</v>
      </c>
    </row>
    <row r="6" spans="1:44" ht="17" x14ac:dyDescent="0.2">
      <c r="A6" s="70" t="s">
        <v>18</v>
      </c>
      <c r="B6" s="70">
        <v>2022</v>
      </c>
      <c r="C6" s="76">
        <v>517076.13256900001</v>
      </c>
      <c r="D6" s="76">
        <v>433115.74504512001</v>
      </c>
      <c r="E6" s="76">
        <v>0</v>
      </c>
      <c r="F6" s="76">
        <v>0</v>
      </c>
      <c r="G6" s="76">
        <v>757.70251199999996</v>
      </c>
      <c r="H6" s="76">
        <v>2681580.0790467141</v>
      </c>
      <c r="I6" s="76">
        <v>5986</v>
      </c>
      <c r="J6" s="76">
        <f t="shared" si="0"/>
        <v>757.70251199999996</v>
      </c>
      <c r="K6" s="76">
        <v>3638515.6591728339</v>
      </c>
      <c r="L6" s="76">
        <v>348997.77702719998</v>
      </c>
      <c r="M6" s="76">
        <v>150211.27570751999</v>
      </c>
      <c r="N6" s="76">
        <v>499209.05273471994</v>
      </c>
      <c r="O6" s="76">
        <v>187711.05545856</v>
      </c>
      <c r="P6" s="76">
        <v>0</v>
      </c>
      <c r="Q6" s="76">
        <v>0</v>
      </c>
      <c r="R6" s="76">
        <v>0</v>
      </c>
      <c r="S6" s="76">
        <v>187711.05545856</v>
      </c>
      <c r="T6" s="76">
        <v>28268.79829056</v>
      </c>
      <c r="U6" s="76">
        <v>39768.557558399996</v>
      </c>
      <c r="V6" s="76">
        <f t="shared" si="1"/>
        <v>68037.355848959996</v>
      </c>
      <c r="W6" s="76">
        <v>84301.412058119997</v>
      </c>
      <c r="X6" s="76">
        <v>839258.87610035995</v>
      </c>
      <c r="Y6" s="76">
        <v>246368.05420896001</v>
      </c>
      <c r="Z6" s="76">
        <v>729458</v>
      </c>
      <c r="AA6" s="76">
        <v>0</v>
      </c>
      <c r="AB6" s="76">
        <v>0</v>
      </c>
      <c r="AC6" s="76">
        <v>1815084.9303093199</v>
      </c>
      <c r="AD6" s="76">
        <v>1823430.728863514</v>
      </c>
      <c r="AE6" s="76"/>
      <c r="AF6" s="76">
        <v>0</v>
      </c>
      <c r="AG6" s="76">
        <v>0</v>
      </c>
      <c r="AH6" s="76">
        <v>0</v>
      </c>
      <c r="AI6" s="76">
        <v>1823430.728863514</v>
      </c>
      <c r="AJ6" s="76">
        <v>259062.29728946986</v>
      </c>
      <c r="AK6" s="76">
        <v>84301.412058119997</v>
      </c>
      <c r="AL6" s="76">
        <v>2590.6229728946987</v>
      </c>
      <c r="AM6" s="76">
        <v>36671.365001410202</v>
      </c>
      <c r="AN6" s="76">
        <v>0</v>
      </c>
      <c r="AO6" s="76">
        <v>123563.40003242489</v>
      </c>
      <c r="AP6" s="76">
        <v>280014</v>
      </c>
      <c r="AQ6" s="76">
        <v>280014</v>
      </c>
      <c r="AR6" s="76">
        <v>102611.69732189475</v>
      </c>
    </row>
    <row r="7" spans="1:44" ht="17" x14ac:dyDescent="0.2">
      <c r="A7" s="70" t="s">
        <v>18</v>
      </c>
      <c r="B7" s="70">
        <v>2023</v>
      </c>
      <c r="C7" s="76">
        <v>522246.89389468997</v>
      </c>
      <c r="D7" s="76">
        <v>441778.0599460224</v>
      </c>
      <c r="E7" s="76">
        <v>0</v>
      </c>
      <c r="F7" s="76">
        <v>0</v>
      </c>
      <c r="G7" s="76">
        <v>772.85656224000002</v>
      </c>
      <c r="H7" s="76">
        <v>2699560.5525225694</v>
      </c>
      <c r="I7" s="76">
        <v>5986</v>
      </c>
      <c r="J7" s="76">
        <f t="shared" si="0"/>
        <v>772.85656224000002</v>
      </c>
      <c r="K7" s="76">
        <v>3670344.362925522</v>
      </c>
      <c r="L7" s="76">
        <v>355977.73256774398</v>
      </c>
      <c r="M7" s="76">
        <v>153215.50122167039</v>
      </c>
      <c r="N7" s="76">
        <v>509193.2337894144</v>
      </c>
      <c r="O7" s="76">
        <v>191465.2765677312</v>
      </c>
      <c r="P7" s="76">
        <v>0</v>
      </c>
      <c r="Q7" s="76">
        <v>0</v>
      </c>
      <c r="R7" s="76">
        <v>0</v>
      </c>
      <c r="S7" s="76">
        <v>191465.2765677312</v>
      </c>
      <c r="T7" s="76">
        <v>28834.1742563712</v>
      </c>
      <c r="U7" s="76">
        <v>40563.928709567997</v>
      </c>
      <c r="V7" s="76">
        <f t="shared" si="1"/>
        <v>69398.102965939193</v>
      </c>
      <c r="W7" s="76">
        <v>85144.426178701193</v>
      </c>
      <c r="X7" s="76">
        <v>855201.039501786</v>
      </c>
      <c r="Y7" s="76">
        <v>251295.4152931392</v>
      </c>
      <c r="Z7" s="76">
        <v>729458</v>
      </c>
      <c r="AA7" s="76">
        <v>0</v>
      </c>
      <c r="AB7" s="76">
        <v>0</v>
      </c>
      <c r="AC7" s="76">
        <v>1835954.4547949252</v>
      </c>
      <c r="AD7" s="76">
        <v>1834389.9081305969</v>
      </c>
      <c r="AE7" s="76"/>
      <c r="AF7" s="76">
        <v>0</v>
      </c>
      <c r="AG7" s="76">
        <v>0</v>
      </c>
      <c r="AH7" s="76">
        <v>0</v>
      </c>
      <c r="AI7" s="76">
        <v>1834389.9081305969</v>
      </c>
      <c r="AJ7" s="76">
        <v>102611.69732189475</v>
      </c>
      <c r="AK7" s="76">
        <v>85144.426178701193</v>
      </c>
      <c r="AL7" s="76">
        <v>1026.1169732189476</v>
      </c>
      <c r="AM7" s="76">
        <v>36909.976244005979</v>
      </c>
      <c r="AN7" s="76">
        <v>0</v>
      </c>
      <c r="AO7" s="76">
        <v>123080.51939592612</v>
      </c>
      <c r="AP7" s="76">
        <v>1649762</v>
      </c>
      <c r="AQ7" s="76">
        <v>1649762</v>
      </c>
      <c r="AR7" s="76">
        <v>-1424069.7832821792</v>
      </c>
    </row>
    <row r="8" spans="1:44" ht="17" x14ac:dyDescent="0.2">
      <c r="A8" s="70" t="s">
        <v>18</v>
      </c>
      <c r="B8" s="70">
        <v>2024</v>
      </c>
      <c r="C8" s="76">
        <v>527469.36283363693</v>
      </c>
      <c r="D8" s="76">
        <v>450613.62114494288</v>
      </c>
      <c r="E8" s="76">
        <v>0</v>
      </c>
      <c r="F8" s="76">
        <v>0</v>
      </c>
      <c r="G8" s="76">
        <v>788.31369348480007</v>
      </c>
      <c r="H8" s="76">
        <v>2717721.8303579194</v>
      </c>
      <c r="I8" s="76">
        <v>5986</v>
      </c>
      <c r="J8" s="76">
        <f t="shared" si="0"/>
        <v>788.31369348480007</v>
      </c>
      <c r="K8" s="76">
        <v>3702579.128029984</v>
      </c>
      <c r="L8" s="76">
        <v>363097.28721909889</v>
      </c>
      <c r="M8" s="76">
        <v>156279.81124610381</v>
      </c>
      <c r="N8" s="76">
        <v>519377.09846520273</v>
      </c>
      <c r="O8" s="76">
        <v>195294.58209908585</v>
      </c>
      <c r="P8" s="76">
        <v>0</v>
      </c>
      <c r="Q8" s="76">
        <v>0</v>
      </c>
      <c r="R8" s="76">
        <v>0</v>
      </c>
      <c r="S8" s="76">
        <v>195294.58209908585</v>
      </c>
      <c r="T8" s="76">
        <v>29410.857741498625</v>
      </c>
      <c r="U8" s="76">
        <v>41375.207283759366</v>
      </c>
      <c r="V8" s="76">
        <f t="shared" si="1"/>
        <v>70786.065025257994</v>
      </c>
      <c r="W8" s="76">
        <v>85995.87044048823</v>
      </c>
      <c r="X8" s="76">
        <v>871453.61603003473</v>
      </c>
      <c r="Y8" s="76">
        <v>256321.323599002</v>
      </c>
      <c r="Z8" s="76">
        <v>729458</v>
      </c>
      <c r="AA8" s="76">
        <v>0</v>
      </c>
      <c r="AB8" s="76">
        <v>0</v>
      </c>
      <c r="AC8" s="76">
        <v>1857232.9396290367</v>
      </c>
      <c r="AD8" s="76">
        <v>1845346.1884009473</v>
      </c>
      <c r="AE8" s="76"/>
      <c r="AF8" s="76">
        <v>0</v>
      </c>
      <c r="AG8" s="76">
        <v>0</v>
      </c>
      <c r="AH8" s="76">
        <v>0</v>
      </c>
      <c r="AI8" s="76">
        <v>1845346.1884009473</v>
      </c>
      <c r="AJ8" s="76">
        <v>-1424069.7832821792</v>
      </c>
      <c r="AK8" s="76">
        <v>85995.87044048823</v>
      </c>
      <c r="AL8" s="76">
        <v>-14240.697832821792</v>
      </c>
      <c r="AM8" s="76">
        <v>37148.083842879387</v>
      </c>
      <c r="AN8" s="76">
        <v>0</v>
      </c>
      <c r="AO8" s="76">
        <v>108903.25645054583</v>
      </c>
      <c r="AP8" s="76">
        <v>637626</v>
      </c>
      <c r="AQ8" s="76">
        <v>637626</v>
      </c>
      <c r="AR8" s="76">
        <v>-1952792.5268316334</v>
      </c>
    </row>
    <row r="9" spans="1:44" ht="17" x14ac:dyDescent="0.2">
      <c r="A9" s="70" t="s">
        <v>18</v>
      </c>
      <c r="B9" s="70">
        <v>2025</v>
      </c>
      <c r="C9" s="76">
        <v>532744.05646197323</v>
      </c>
      <c r="D9" s="76">
        <v>459625.89356784162</v>
      </c>
      <c r="E9" s="76">
        <v>0</v>
      </c>
      <c r="F9" s="76">
        <v>0</v>
      </c>
      <c r="G9" s="76">
        <v>804.07996735449592</v>
      </c>
      <c r="H9" s="76">
        <v>2006608.0242350209</v>
      </c>
      <c r="I9" s="76">
        <v>5986</v>
      </c>
      <c r="J9" s="76">
        <f t="shared" si="0"/>
        <v>804.07996735449592</v>
      </c>
      <c r="K9" s="76">
        <v>3005768.0542321904</v>
      </c>
      <c r="L9" s="76">
        <v>370359.23296348081</v>
      </c>
      <c r="M9" s="76">
        <v>159405.40747102586</v>
      </c>
      <c r="N9" s="76">
        <v>529764.6404345067</v>
      </c>
      <c r="O9" s="76">
        <v>199200.47374106752</v>
      </c>
      <c r="P9" s="76">
        <v>0</v>
      </c>
      <c r="Q9" s="76">
        <v>0</v>
      </c>
      <c r="R9" s="76">
        <v>0</v>
      </c>
      <c r="S9" s="76">
        <v>199200.47374106752</v>
      </c>
      <c r="T9" s="76">
        <v>29999.074896328591</v>
      </c>
      <c r="U9" s="76">
        <v>42202.711429434537</v>
      </c>
      <c r="V9" s="76">
        <f t="shared" si="1"/>
        <v>72201.786325763125</v>
      </c>
      <c r="W9" s="76">
        <v>86855.829144893083</v>
      </c>
      <c r="X9" s="76">
        <v>888022.72964623047</v>
      </c>
      <c r="Y9" s="76">
        <v>261447.75007098197</v>
      </c>
      <c r="Z9" s="76">
        <v>0</v>
      </c>
      <c r="AA9" s="76">
        <v>0</v>
      </c>
      <c r="AB9" s="76">
        <v>0</v>
      </c>
      <c r="AC9" s="76">
        <v>1149470.4797172125</v>
      </c>
      <c r="AD9" s="76">
        <v>1856297.5745149779</v>
      </c>
      <c r="AE9" s="76"/>
      <c r="AF9" s="76">
        <v>0</v>
      </c>
      <c r="AG9" s="76">
        <v>0</v>
      </c>
      <c r="AH9" s="76">
        <v>0</v>
      </c>
      <c r="AI9" s="76">
        <v>1856297.5745149779</v>
      </c>
      <c r="AJ9" s="76">
        <v>-1952792.5268316334</v>
      </c>
      <c r="AK9" s="76">
        <v>86855.829144893083</v>
      </c>
      <c r="AL9" s="76">
        <v>-19527.925268316336</v>
      </c>
      <c r="AM9" s="76">
        <v>37385.624966470168</v>
      </c>
      <c r="AN9" s="76">
        <v>0</v>
      </c>
      <c r="AO9" s="76">
        <v>104713.52884304692</v>
      </c>
      <c r="AP9" s="76">
        <v>956092</v>
      </c>
      <c r="AQ9" s="76">
        <v>956092</v>
      </c>
      <c r="AR9" s="76">
        <v>-2804170.9979885863</v>
      </c>
    </row>
    <row r="10" spans="1:44" ht="17" x14ac:dyDescent="0.2">
      <c r="A10" s="70" t="s">
        <v>18</v>
      </c>
      <c r="B10" s="70">
        <v>2026</v>
      </c>
      <c r="C10" s="76">
        <v>538071.49702659308</v>
      </c>
      <c r="D10" s="76">
        <v>468818.41143919853</v>
      </c>
      <c r="E10" s="76">
        <v>0</v>
      </c>
      <c r="F10" s="76">
        <v>0</v>
      </c>
      <c r="G10" s="76">
        <v>820.16156670158591</v>
      </c>
      <c r="H10" s="76">
        <v>2025137.2752948976</v>
      </c>
      <c r="I10" s="76">
        <v>5986</v>
      </c>
      <c r="J10" s="76">
        <f t="shared" si="0"/>
        <v>820.16156670158591</v>
      </c>
      <c r="K10" s="76">
        <v>3038833.3453273908</v>
      </c>
      <c r="L10" s="76">
        <v>377766.41762275045</v>
      </c>
      <c r="M10" s="76">
        <v>162593.51562044639</v>
      </c>
      <c r="N10" s="76">
        <v>540359.93324319681</v>
      </c>
      <c r="O10" s="76">
        <v>203184.48321588887</v>
      </c>
      <c r="P10" s="76">
        <v>0</v>
      </c>
      <c r="Q10" s="76">
        <v>0</v>
      </c>
      <c r="R10" s="76">
        <v>0</v>
      </c>
      <c r="S10" s="76">
        <v>203184.48321588887</v>
      </c>
      <c r="T10" s="76">
        <v>30599.056394255167</v>
      </c>
      <c r="U10" s="76">
        <v>43046.765658023236</v>
      </c>
      <c r="V10" s="76">
        <f t="shared" si="1"/>
        <v>73645.82205227841</v>
      </c>
      <c r="W10" s="76">
        <v>87724.387436342033</v>
      </c>
      <c r="X10" s="76">
        <v>904914.62594770605</v>
      </c>
      <c r="Y10" s="76">
        <v>266676.70507240167</v>
      </c>
      <c r="Z10" s="76">
        <v>0</v>
      </c>
      <c r="AA10" s="76">
        <v>0</v>
      </c>
      <c r="AB10" s="76">
        <v>0</v>
      </c>
      <c r="AC10" s="76">
        <v>1171591.3310201077</v>
      </c>
      <c r="AD10" s="76">
        <v>1867242.0143072831</v>
      </c>
      <c r="AE10" s="76"/>
      <c r="AF10" s="76">
        <v>0</v>
      </c>
      <c r="AG10" s="76">
        <v>0</v>
      </c>
      <c r="AH10" s="76">
        <v>0</v>
      </c>
      <c r="AI10" s="76">
        <v>1867242.0143072831</v>
      </c>
      <c r="AJ10" s="76">
        <v>-2804170.9979885863</v>
      </c>
      <c r="AK10" s="76">
        <v>87724.387436342033</v>
      </c>
      <c r="AL10" s="76">
        <v>-28041.709979885865</v>
      </c>
      <c r="AM10" s="76">
        <v>37622.534999000127</v>
      </c>
      <c r="AN10" s="76">
        <v>0</v>
      </c>
      <c r="AO10" s="76">
        <v>97305.212455456291</v>
      </c>
      <c r="AP10" s="76">
        <v>306670</v>
      </c>
      <c r="AQ10" s="76">
        <v>306670</v>
      </c>
      <c r="AR10" s="76">
        <v>-3013535.7855331302</v>
      </c>
    </row>
    <row r="11" spans="1:44" ht="17" x14ac:dyDescent="0.2">
      <c r="A11" s="70" t="s">
        <v>18</v>
      </c>
      <c r="B11" s="70">
        <v>2027</v>
      </c>
      <c r="C11" s="76">
        <v>543452.21199685906</v>
      </c>
      <c r="D11" s="76">
        <v>478194.77966798248</v>
      </c>
      <c r="E11" s="76">
        <v>0</v>
      </c>
      <c r="F11" s="76">
        <v>0</v>
      </c>
      <c r="G11" s="76">
        <v>836.56479803561763</v>
      </c>
      <c r="H11" s="76">
        <v>2043853.7546169176</v>
      </c>
      <c r="I11" s="76">
        <v>5986</v>
      </c>
      <c r="J11" s="76">
        <f t="shared" si="0"/>
        <v>836.56479803561763</v>
      </c>
      <c r="K11" s="76">
        <v>3072323.3110797945</v>
      </c>
      <c r="L11" s="76">
        <v>385321.74597520544</v>
      </c>
      <c r="M11" s="76">
        <v>165845.38593285531</v>
      </c>
      <c r="N11" s="76">
        <v>551167.13190806075</v>
      </c>
      <c r="O11" s="76">
        <v>207248.17288020666</v>
      </c>
      <c r="P11" s="76">
        <v>0</v>
      </c>
      <c r="Q11" s="76">
        <v>0</v>
      </c>
      <c r="R11" s="76">
        <v>0</v>
      </c>
      <c r="S11" s="76">
        <v>207248.17288020666</v>
      </c>
      <c r="T11" s="76">
        <v>31211.037522140268</v>
      </c>
      <c r="U11" s="76">
        <v>43907.700971183702</v>
      </c>
      <c r="V11" s="76">
        <f t="shared" si="1"/>
        <v>75118.738493323966</v>
      </c>
      <c r="W11" s="76">
        <v>88601.631310705459</v>
      </c>
      <c r="X11" s="76">
        <v>922135.67459229694</v>
      </c>
      <c r="Y11" s="76">
        <v>272010.2391738497</v>
      </c>
      <c r="Z11" s="76">
        <v>0</v>
      </c>
      <c r="AA11" s="76">
        <v>0</v>
      </c>
      <c r="AB11" s="76">
        <v>0</v>
      </c>
      <c r="AC11" s="76">
        <v>1194145.9137661466</v>
      </c>
      <c r="AD11" s="76">
        <v>1878177.3973136479</v>
      </c>
      <c r="AE11" s="76"/>
      <c r="AF11" s="76">
        <v>0</v>
      </c>
      <c r="AG11" s="76">
        <v>0</v>
      </c>
      <c r="AH11" s="76">
        <v>0</v>
      </c>
      <c r="AI11" s="76">
        <v>1878177.3973136479</v>
      </c>
      <c r="AJ11" s="76">
        <v>-3013535.7855331302</v>
      </c>
      <c r="AK11" s="76">
        <v>88601.631310705459</v>
      </c>
      <c r="AL11" s="76">
        <v>-30135.357855331305</v>
      </c>
      <c r="AM11" s="76">
        <v>37858.747499512661</v>
      </c>
      <c r="AN11" s="76">
        <v>0</v>
      </c>
      <c r="AO11" s="76">
        <v>96325.020954886815</v>
      </c>
      <c r="AP11" s="76">
        <v>365952</v>
      </c>
      <c r="AQ11" s="76">
        <v>365952</v>
      </c>
      <c r="AR11" s="76">
        <v>-3283162.7645782437</v>
      </c>
    </row>
    <row r="12" spans="1:44" ht="17" x14ac:dyDescent="0.2">
      <c r="A12" s="70" t="s">
        <v>18</v>
      </c>
      <c r="B12" s="70">
        <v>2028</v>
      </c>
      <c r="C12" s="76">
        <v>548886.7341168276</v>
      </c>
      <c r="D12" s="76">
        <v>487758.67526134214</v>
      </c>
      <c r="E12" s="76">
        <v>0</v>
      </c>
      <c r="F12" s="76">
        <v>0</v>
      </c>
      <c r="G12" s="76">
        <v>853.29609399633</v>
      </c>
      <c r="H12" s="76">
        <v>2062759.6637070146</v>
      </c>
      <c r="I12" s="76">
        <v>5986</v>
      </c>
      <c r="J12" s="76">
        <f t="shared" si="0"/>
        <v>853.29609399633</v>
      </c>
      <c r="K12" s="76">
        <v>3106244.3691791808</v>
      </c>
      <c r="L12" s="76">
        <v>393028.1808947096</v>
      </c>
      <c r="M12" s="76">
        <v>169162.29365151245</v>
      </c>
      <c r="N12" s="76">
        <v>562190.47454622202</v>
      </c>
      <c r="O12" s="76">
        <v>211393.13633781081</v>
      </c>
      <c r="P12" s="76">
        <v>0</v>
      </c>
      <c r="Q12" s="76">
        <v>0</v>
      </c>
      <c r="R12" s="76">
        <v>0</v>
      </c>
      <c r="S12" s="76">
        <v>211393.13633781081</v>
      </c>
      <c r="T12" s="76">
        <v>31835.258272583076</v>
      </c>
      <c r="U12" s="76">
        <v>44785.854990607375</v>
      </c>
      <c r="V12" s="76">
        <f t="shared" si="1"/>
        <v>76621.113263190447</v>
      </c>
      <c r="W12" s="76">
        <v>89487.647623812518</v>
      </c>
      <c r="X12" s="76">
        <v>939692.37177103583</v>
      </c>
      <c r="Y12" s="76">
        <v>277450.4439573267</v>
      </c>
      <c r="Z12" s="76">
        <v>0</v>
      </c>
      <c r="AA12" s="76">
        <v>0</v>
      </c>
      <c r="AB12" s="76">
        <v>0</v>
      </c>
      <c r="AC12" s="76">
        <v>1217142.8157283626</v>
      </c>
      <c r="AD12" s="76">
        <v>1889101.5534508182</v>
      </c>
      <c r="AE12" s="76"/>
      <c r="AF12" s="76">
        <v>0</v>
      </c>
      <c r="AG12" s="76">
        <v>0</v>
      </c>
      <c r="AH12" s="76">
        <v>0</v>
      </c>
      <c r="AI12" s="76">
        <v>1889101.5534508182</v>
      </c>
      <c r="AJ12" s="76">
        <v>-3283162.7645782437</v>
      </c>
      <c r="AK12" s="76">
        <v>89487.647623812518</v>
      </c>
      <c r="AL12" s="76">
        <v>-32831.627645782442</v>
      </c>
      <c r="AM12" s="76">
        <v>38094.194160040781</v>
      </c>
      <c r="AN12" s="76">
        <v>0</v>
      </c>
      <c r="AO12" s="76">
        <v>94750.214138070849</v>
      </c>
      <c r="AP12" s="76">
        <v>380452</v>
      </c>
      <c r="AQ12" s="76">
        <v>380452</v>
      </c>
      <c r="AR12" s="76">
        <v>-3568864.5504401727</v>
      </c>
    </row>
    <row r="13" spans="1:44" ht="17" x14ac:dyDescent="0.2">
      <c r="A13" s="70" t="s">
        <v>18</v>
      </c>
      <c r="B13" s="70">
        <v>2029</v>
      </c>
      <c r="C13" s="76">
        <v>554375.60145799583</v>
      </c>
      <c r="D13" s="76">
        <v>497513.84876656887</v>
      </c>
      <c r="E13" s="76">
        <v>0</v>
      </c>
      <c r="F13" s="76">
        <v>0</v>
      </c>
      <c r="G13" s="76">
        <v>870.36201587625646</v>
      </c>
      <c r="H13" s="76">
        <v>2081857.2349947146</v>
      </c>
      <c r="I13" s="76">
        <v>5986</v>
      </c>
      <c r="J13" s="76">
        <f t="shared" si="0"/>
        <v>870.36201587625646</v>
      </c>
      <c r="K13" s="76">
        <v>3140603.0472351555</v>
      </c>
      <c r="L13" s="76">
        <v>400888.74451260368</v>
      </c>
      <c r="M13" s="76">
        <v>172545.53952454266</v>
      </c>
      <c r="N13" s="76">
        <v>573434.28403714637</v>
      </c>
      <c r="O13" s="76">
        <v>215620.99906456697</v>
      </c>
      <c r="P13" s="76">
        <v>0</v>
      </c>
      <c r="Q13" s="76">
        <v>0</v>
      </c>
      <c r="R13" s="76">
        <v>0</v>
      </c>
      <c r="S13" s="76">
        <v>215620.99906456697</v>
      </c>
      <c r="T13" s="76">
        <v>32471.963438034731</v>
      </c>
      <c r="U13" s="76">
        <v>45681.572090419519</v>
      </c>
      <c r="V13" s="76">
        <f t="shared" si="1"/>
        <v>78153.535528454246</v>
      </c>
      <c r="W13" s="76">
        <v>90382.524100050621</v>
      </c>
      <c r="X13" s="76">
        <v>957591.34273021808</v>
      </c>
      <c r="Y13" s="76">
        <v>282999.45283647318</v>
      </c>
      <c r="Z13" s="76">
        <v>0</v>
      </c>
      <c r="AA13" s="76">
        <v>0</v>
      </c>
      <c r="AB13" s="76">
        <v>0</v>
      </c>
      <c r="AC13" s="76">
        <v>1240590.7955666913</v>
      </c>
      <c r="AD13" s="76">
        <v>1900012.2516684642</v>
      </c>
      <c r="AE13" s="76"/>
      <c r="AF13" s="76">
        <v>0</v>
      </c>
      <c r="AG13" s="76">
        <v>0</v>
      </c>
      <c r="AH13" s="76">
        <v>0</v>
      </c>
      <c r="AI13" s="76">
        <v>1900012.2516684642</v>
      </c>
      <c r="AJ13" s="76">
        <v>-3568864.5504401727</v>
      </c>
      <c r="AK13" s="76">
        <v>90382.524100050621</v>
      </c>
      <c r="AL13" s="76">
        <v>-35688.645504401735</v>
      </c>
      <c r="AM13" s="76">
        <v>38328.804762884836</v>
      </c>
      <c r="AN13" s="76">
        <v>0</v>
      </c>
      <c r="AO13" s="76">
        <v>93022.683358533715</v>
      </c>
      <c r="AP13" s="76">
        <v>921908</v>
      </c>
      <c r="AQ13" s="76">
        <v>921908</v>
      </c>
      <c r="AR13" s="76">
        <v>-4397749.8670816394</v>
      </c>
    </row>
    <row r="14" spans="1:44" ht="17" x14ac:dyDescent="0.2">
      <c r="A14" s="70" t="s">
        <v>18</v>
      </c>
      <c r="B14" s="70">
        <v>2030</v>
      </c>
      <c r="C14" s="76">
        <v>559919.35747257574</v>
      </c>
      <c r="D14" s="76">
        <v>507464.12574190035</v>
      </c>
      <c r="E14" s="76">
        <v>0</v>
      </c>
      <c r="F14" s="76">
        <v>0</v>
      </c>
      <c r="G14" s="76">
        <v>887.76925619378164</v>
      </c>
      <c r="H14" s="76">
        <v>2101148.7323391344</v>
      </c>
      <c r="I14" s="76">
        <v>5986</v>
      </c>
      <c r="J14" s="76">
        <f t="shared" si="0"/>
        <v>887.76925619378164</v>
      </c>
      <c r="K14" s="76">
        <v>3175405.9848098047</v>
      </c>
      <c r="L14" s="76">
        <v>408906.51940285583</v>
      </c>
      <c r="M14" s="76">
        <v>175996.45031503352</v>
      </c>
      <c r="N14" s="76">
        <v>584902.96971788933</v>
      </c>
      <c r="O14" s="76">
        <v>219933.41904585835</v>
      </c>
      <c r="P14" s="76">
        <v>0</v>
      </c>
      <c r="Q14" s="76">
        <v>0</v>
      </c>
      <c r="R14" s="76">
        <v>0</v>
      </c>
      <c r="S14" s="76">
        <v>219933.41904585835</v>
      </c>
      <c r="T14" s="76">
        <v>33121.40270679543</v>
      </c>
      <c r="U14" s="76">
        <v>46595.203532227912</v>
      </c>
      <c r="V14" s="76">
        <f t="shared" si="1"/>
        <v>79716.606239023342</v>
      </c>
      <c r="W14" s="76">
        <v>91286.349341051129</v>
      </c>
      <c r="X14" s="76">
        <v>975839.34434382198</v>
      </c>
      <c r="Y14" s="76">
        <v>288659.44189320266</v>
      </c>
      <c r="Z14" s="76">
        <v>0</v>
      </c>
      <c r="AA14" s="76">
        <v>0</v>
      </c>
      <c r="AB14" s="76">
        <v>0</v>
      </c>
      <c r="AC14" s="76">
        <v>1264498.7862370247</v>
      </c>
      <c r="AD14" s="76">
        <v>1910907.19857278</v>
      </c>
      <c r="AE14" s="76"/>
      <c r="AF14" s="76">
        <v>0</v>
      </c>
      <c r="AG14" s="76">
        <v>0</v>
      </c>
      <c r="AH14" s="76">
        <v>0</v>
      </c>
      <c r="AI14" s="76">
        <v>1910907.19857278</v>
      </c>
      <c r="AJ14" s="76">
        <v>-4397749.8670816394</v>
      </c>
      <c r="AK14" s="76">
        <v>91286.349341051129</v>
      </c>
      <c r="AL14" s="76">
        <v>-43977.498670816392</v>
      </c>
      <c r="AM14" s="76">
        <v>38562.50713698224</v>
      </c>
      <c r="AN14" s="76">
        <v>0</v>
      </c>
      <c r="AO14" s="76">
        <v>85871.357807216977</v>
      </c>
      <c r="AP14" s="76">
        <v>1030126</v>
      </c>
      <c r="AQ14" s="76">
        <v>1030126</v>
      </c>
      <c r="AR14" s="76">
        <v>-5342004.5092744213</v>
      </c>
    </row>
    <row r="15" spans="1:44" ht="17" x14ac:dyDescent="0.2">
      <c r="A15" s="70" t="s">
        <v>18</v>
      </c>
      <c r="B15" s="70">
        <v>2031</v>
      </c>
      <c r="C15" s="76">
        <v>565518.5510473015</v>
      </c>
      <c r="D15" s="76">
        <v>517613.40825673833</v>
      </c>
      <c r="E15" s="76">
        <v>0</v>
      </c>
      <c r="F15" s="76">
        <v>0</v>
      </c>
      <c r="G15" s="76">
        <v>905.52464131765726</v>
      </c>
      <c r="H15" s="76">
        <v>2120636.4515441232</v>
      </c>
      <c r="I15" s="76">
        <v>5986</v>
      </c>
      <c r="J15" s="76">
        <f t="shared" si="0"/>
        <v>905.52464131765726</v>
      </c>
      <c r="K15" s="76">
        <v>3210659.9354894804</v>
      </c>
      <c r="L15" s="76">
        <v>417084.64979091292</v>
      </c>
      <c r="M15" s="76">
        <v>179516.37932133419</v>
      </c>
      <c r="N15" s="76">
        <v>596601.02911224705</v>
      </c>
      <c r="O15" s="76">
        <v>224332.08742677551</v>
      </c>
      <c r="P15" s="76">
        <v>0</v>
      </c>
      <c r="Q15" s="76">
        <v>0</v>
      </c>
      <c r="R15" s="76">
        <v>0</v>
      </c>
      <c r="S15" s="76">
        <v>224332.08742677551</v>
      </c>
      <c r="T15" s="76">
        <v>33783.830760931342</v>
      </c>
      <c r="U15" s="76">
        <v>47527.107602872471</v>
      </c>
      <c r="V15" s="76">
        <f t="shared" si="1"/>
        <v>81310.938363803813</v>
      </c>
      <c r="W15" s="76">
        <v>92199.21283446165</v>
      </c>
      <c r="X15" s="76">
        <v>994443.26773728803</v>
      </c>
      <c r="Y15" s="76">
        <v>294432.63073106669</v>
      </c>
      <c r="Z15" s="76">
        <v>0</v>
      </c>
      <c r="AA15" s="76">
        <v>0</v>
      </c>
      <c r="AB15" s="76">
        <v>0</v>
      </c>
      <c r="AC15" s="76">
        <v>1288875.8984683547</v>
      </c>
      <c r="AD15" s="76">
        <v>1921784.0370211257</v>
      </c>
      <c r="AE15" s="76"/>
      <c r="AF15" s="76">
        <v>0</v>
      </c>
      <c r="AG15" s="76">
        <v>0</v>
      </c>
      <c r="AH15" s="76">
        <v>0</v>
      </c>
      <c r="AI15" s="76">
        <v>1921784.0370211257</v>
      </c>
      <c r="AJ15" s="76">
        <v>-5342004.5092744213</v>
      </c>
      <c r="AK15" s="76">
        <v>92199.21283446165</v>
      </c>
      <c r="AL15" s="76">
        <v>-53420.045092744222</v>
      </c>
      <c r="AM15" s="76">
        <v>38795.227113349945</v>
      </c>
      <c r="AN15" s="76">
        <v>0</v>
      </c>
      <c r="AO15" s="76">
        <v>77574.394855067367</v>
      </c>
      <c r="AP15" s="76">
        <v>140752</v>
      </c>
      <c r="AQ15" s="76">
        <v>140752</v>
      </c>
      <c r="AR15" s="76">
        <v>-5405182.1144193541</v>
      </c>
    </row>
    <row r="16" spans="1:44" ht="17" x14ac:dyDescent="0.2">
      <c r="A16" s="70" t="s">
        <v>18</v>
      </c>
      <c r="B16" s="70">
        <v>2032</v>
      </c>
      <c r="C16" s="76">
        <v>571173.73655777459</v>
      </c>
      <c r="D16" s="76">
        <v>527965.67642187316</v>
      </c>
      <c r="E16" s="76">
        <v>0</v>
      </c>
      <c r="F16" s="76">
        <v>0</v>
      </c>
      <c r="G16" s="76">
        <v>923.63513414401052</v>
      </c>
      <c r="H16" s="76">
        <v>2140322.7208827296</v>
      </c>
      <c r="I16" s="76">
        <v>5986</v>
      </c>
      <c r="J16" s="76">
        <f t="shared" si="0"/>
        <v>923.63513414401052</v>
      </c>
      <c r="K16" s="76">
        <v>3246371.7689965214</v>
      </c>
      <c r="L16" s="76">
        <v>425426.34278673126</v>
      </c>
      <c r="M16" s="76">
        <v>183106.7069077609</v>
      </c>
      <c r="N16" s="76">
        <v>608533.04969449213</v>
      </c>
      <c r="O16" s="76">
        <v>228818.72917531105</v>
      </c>
      <c r="P16" s="76">
        <v>0</v>
      </c>
      <c r="Q16" s="76">
        <v>0</v>
      </c>
      <c r="R16" s="76">
        <v>0</v>
      </c>
      <c r="S16" s="76">
        <v>228818.72917531105</v>
      </c>
      <c r="T16" s="76">
        <v>34459.507376149966</v>
      </c>
      <c r="U16" s="76">
        <v>48477.649754929924</v>
      </c>
      <c r="V16" s="76">
        <f t="shared" si="1"/>
        <v>82937.15713107989</v>
      </c>
      <c r="W16" s="76">
        <v>93121.204962806281</v>
      </c>
      <c r="X16" s="76">
        <v>1013410.1409636894</v>
      </c>
      <c r="Y16" s="76">
        <v>300321.28334568808</v>
      </c>
      <c r="Z16" s="76">
        <v>0</v>
      </c>
      <c r="AA16" s="76">
        <v>0</v>
      </c>
      <c r="AB16" s="76">
        <v>0</v>
      </c>
      <c r="AC16" s="76">
        <v>1313731.4243093776</v>
      </c>
      <c r="AD16" s="76">
        <v>1932640.3446871438</v>
      </c>
      <c r="AE16" s="76"/>
      <c r="AF16" s="76">
        <v>0</v>
      </c>
      <c r="AG16" s="76">
        <v>0</v>
      </c>
      <c r="AH16" s="76">
        <v>0</v>
      </c>
      <c r="AI16" s="76">
        <v>1932640.3446871438</v>
      </c>
      <c r="AJ16" s="76">
        <v>-5405182.1144193541</v>
      </c>
      <c r="AK16" s="76">
        <v>93121.204962806281</v>
      </c>
      <c r="AL16" s="76">
        <v>-54051.821144193542</v>
      </c>
      <c r="AM16" s="76">
        <v>39026.888479581277</v>
      </c>
      <c r="AN16" s="76">
        <v>0</v>
      </c>
      <c r="AO16" s="76">
        <v>78096.272298194017</v>
      </c>
      <c r="AP16" s="76">
        <v>5200</v>
      </c>
      <c r="AQ16" s="76">
        <v>5200</v>
      </c>
      <c r="AR16" s="76">
        <v>-5332285.8421211597</v>
      </c>
    </row>
    <row r="17" spans="1:44" ht="17" x14ac:dyDescent="0.2">
      <c r="A17" s="70" t="s">
        <v>18</v>
      </c>
      <c r="B17" s="70">
        <v>2033</v>
      </c>
      <c r="C17" s="76">
        <v>576885.4739233522</v>
      </c>
      <c r="D17" s="76">
        <v>538524.98995031044</v>
      </c>
      <c r="E17" s="76">
        <v>0</v>
      </c>
      <c r="F17" s="76">
        <v>0</v>
      </c>
      <c r="G17" s="76">
        <v>942.10783682689043</v>
      </c>
      <c r="H17" s="76">
        <v>2160209.9016311504</v>
      </c>
      <c r="I17" s="76">
        <v>5986</v>
      </c>
      <c r="J17" s="76">
        <f t="shared" si="0"/>
        <v>942.10783682689043</v>
      </c>
      <c r="K17" s="76">
        <v>3282548.4733416401</v>
      </c>
      <c r="L17" s="76">
        <v>433934.86964246572</v>
      </c>
      <c r="M17" s="76">
        <v>186768.84104591605</v>
      </c>
      <c r="N17" s="76">
        <v>620703.71068838181</v>
      </c>
      <c r="O17" s="76">
        <v>233395.10375881719</v>
      </c>
      <c r="P17" s="76">
        <v>0</v>
      </c>
      <c r="Q17" s="76">
        <v>0</v>
      </c>
      <c r="R17" s="76">
        <v>0</v>
      </c>
      <c r="S17" s="76">
        <v>233395.10375881719</v>
      </c>
      <c r="T17" s="76">
        <v>35148.697523672956</v>
      </c>
      <c r="U17" s="76">
        <v>49447.202750028504</v>
      </c>
      <c r="V17" s="76">
        <f t="shared" si="1"/>
        <v>84595.900273701467</v>
      </c>
      <c r="W17" s="76">
        <v>94052.417012434307</v>
      </c>
      <c r="X17" s="76">
        <v>1032747.1317333347</v>
      </c>
      <c r="Y17" s="76">
        <v>306327.70901260176</v>
      </c>
      <c r="Z17" s="76">
        <v>0</v>
      </c>
      <c r="AA17" s="76">
        <v>0</v>
      </c>
      <c r="AB17" s="76">
        <v>0</v>
      </c>
      <c r="AC17" s="76">
        <v>1339074.8407459366</v>
      </c>
      <c r="AD17" s="76">
        <v>1943473.6325957035</v>
      </c>
      <c r="AE17" s="76"/>
      <c r="AF17" s="76">
        <v>0</v>
      </c>
      <c r="AG17" s="76">
        <v>0</v>
      </c>
      <c r="AH17" s="76">
        <v>0</v>
      </c>
      <c r="AI17" s="76">
        <v>1943473.6325957035</v>
      </c>
      <c r="AJ17" s="76">
        <v>-5332285.8421211597</v>
      </c>
      <c r="AK17" s="76">
        <v>94052.417012434307</v>
      </c>
      <c r="AL17" s="76">
        <v>-53322.858421211604</v>
      </c>
      <c r="AM17" s="76">
        <v>39257.412933376872</v>
      </c>
      <c r="AN17" s="76">
        <v>0</v>
      </c>
      <c r="AO17" s="76">
        <v>79986.971524599576</v>
      </c>
      <c r="AP17" s="76">
        <v>279514</v>
      </c>
      <c r="AQ17" s="76">
        <v>279514</v>
      </c>
      <c r="AR17" s="76">
        <v>-5531812.8705965606</v>
      </c>
    </row>
    <row r="18" spans="1:44" ht="17" x14ac:dyDescent="0.2">
      <c r="A18" s="70" t="s">
        <v>18</v>
      </c>
      <c r="B18" s="70">
        <v>2034</v>
      </c>
      <c r="C18" s="76">
        <v>582654.32866258593</v>
      </c>
      <c r="D18" s="76">
        <v>549295.48974931682</v>
      </c>
      <c r="E18" s="76">
        <v>0</v>
      </c>
      <c r="F18" s="76">
        <v>0</v>
      </c>
      <c r="G18" s="76">
        <v>960.94999356342839</v>
      </c>
      <c r="H18" s="76">
        <v>2180300.3886123733</v>
      </c>
      <c r="I18" s="76">
        <v>5986</v>
      </c>
      <c r="J18" s="76">
        <f t="shared" si="0"/>
        <v>960.94999356342839</v>
      </c>
      <c r="K18" s="76">
        <v>3319197.1570178391</v>
      </c>
      <c r="L18" s="76">
        <v>442613.56703531515</v>
      </c>
      <c r="M18" s="76">
        <v>190504.21786683443</v>
      </c>
      <c r="N18" s="76">
        <v>633117.78490214958</v>
      </c>
      <c r="O18" s="76">
        <v>238063.00583399358</v>
      </c>
      <c r="P18" s="76">
        <v>0</v>
      </c>
      <c r="Q18" s="76">
        <v>0</v>
      </c>
      <c r="R18" s="76">
        <v>0</v>
      </c>
      <c r="S18" s="76">
        <v>238063.00583399358</v>
      </c>
      <c r="T18" s="76">
        <v>35851.671474146424</v>
      </c>
      <c r="U18" s="76">
        <v>50436.146805029086</v>
      </c>
      <c r="V18" s="76">
        <f t="shared" si="1"/>
        <v>86287.81827917551</v>
      </c>
      <c r="W18" s="76">
        <v>94992.941182558687</v>
      </c>
      <c r="X18" s="76">
        <v>1052461.5501978775</v>
      </c>
      <c r="Y18" s="76">
        <v>312454.26319285383</v>
      </c>
      <c r="Z18" s="76">
        <v>0</v>
      </c>
      <c r="AA18" s="76">
        <v>0</v>
      </c>
      <c r="AB18" s="76">
        <v>0</v>
      </c>
      <c r="AC18" s="76">
        <v>1364915.8133907313</v>
      </c>
      <c r="AD18" s="76">
        <v>1954281.3436271078</v>
      </c>
      <c r="AE18" s="76"/>
      <c r="AF18" s="76">
        <v>0</v>
      </c>
      <c r="AG18" s="76">
        <v>0</v>
      </c>
      <c r="AH18" s="76">
        <v>0</v>
      </c>
      <c r="AI18" s="76">
        <v>1954281.3436271078</v>
      </c>
      <c r="AJ18" s="76">
        <v>-5531812.8705965606</v>
      </c>
      <c r="AK18" s="76">
        <v>94992.941182558687</v>
      </c>
      <c r="AL18" s="76">
        <v>-55318.128705965602</v>
      </c>
      <c r="AM18" s="76">
        <v>39486.720035090497</v>
      </c>
      <c r="AN18" s="76">
        <v>0</v>
      </c>
      <c r="AO18" s="76">
        <v>79161.532511683588</v>
      </c>
      <c r="AP18" s="76">
        <v>315894</v>
      </c>
      <c r="AQ18" s="76">
        <v>315894</v>
      </c>
      <c r="AR18" s="76">
        <v>-5768545.3380848775</v>
      </c>
    </row>
    <row r="19" spans="1:44" ht="17" x14ac:dyDescent="0.2">
      <c r="A19" s="70" t="s">
        <v>18</v>
      </c>
      <c r="B19" s="70">
        <v>2035</v>
      </c>
      <c r="C19" s="76">
        <v>588480.87194921181</v>
      </c>
      <c r="D19" s="76">
        <v>560281.39954430319</v>
      </c>
      <c r="E19" s="76">
        <v>0</v>
      </c>
      <c r="F19" s="76">
        <v>0</v>
      </c>
      <c r="G19" s="76">
        <v>980.16899343469709</v>
      </c>
      <c r="H19" s="76">
        <v>2200596.6107496684</v>
      </c>
      <c r="I19" s="76">
        <v>5986</v>
      </c>
      <c r="J19" s="76">
        <f t="shared" si="0"/>
        <v>980.16899343469709</v>
      </c>
      <c r="K19" s="76">
        <v>3356325.0512366183</v>
      </c>
      <c r="L19" s="76">
        <v>451465.83837602148</v>
      </c>
      <c r="M19" s="76">
        <v>194314.30222417112</v>
      </c>
      <c r="N19" s="76">
        <v>645780.14060019259</v>
      </c>
      <c r="O19" s="76">
        <v>242824.26595067346</v>
      </c>
      <c r="P19" s="76">
        <v>0</v>
      </c>
      <c r="Q19" s="76">
        <v>0</v>
      </c>
      <c r="R19" s="76">
        <v>0</v>
      </c>
      <c r="S19" s="76">
        <v>242824.26595067346</v>
      </c>
      <c r="T19" s="76">
        <v>36568.704903629354</v>
      </c>
      <c r="U19" s="76">
        <v>51444.869741129674</v>
      </c>
      <c r="V19" s="76">
        <f t="shared" si="1"/>
        <v>88013.574644759035</v>
      </c>
      <c r="W19" s="76">
        <v>95942.87059438428</v>
      </c>
      <c r="X19" s="76">
        <v>1072560.8517900095</v>
      </c>
      <c r="Y19" s="76">
        <v>318703.34845671093</v>
      </c>
      <c r="Z19" s="76">
        <v>0</v>
      </c>
      <c r="AA19" s="76">
        <v>0</v>
      </c>
      <c r="AB19" s="76">
        <v>0</v>
      </c>
      <c r="AC19" s="76">
        <v>1391264.2002467206</v>
      </c>
      <c r="AD19" s="76">
        <v>1965060.8509898977</v>
      </c>
      <c r="AE19" s="76"/>
      <c r="AF19" s="76">
        <v>0</v>
      </c>
      <c r="AG19" s="76">
        <v>0</v>
      </c>
      <c r="AH19" s="76">
        <v>0</v>
      </c>
      <c r="AI19" s="76">
        <v>1965060.8509898977</v>
      </c>
      <c r="AJ19" s="76">
        <v>-5768545.3380848775</v>
      </c>
      <c r="AK19" s="76">
        <v>95942.87059438428</v>
      </c>
      <c r="AL19" s="76">
        <v>-57685.453380848776</v>
      </c>
      <c r="AM19" s="76">
        <v>39714.727159268805</v>
      </c>
      <c r="AN19" s="76">
        <v>0</v>
      </c>
      <c r="AO19" s="76">
        <v>77972.144372804309</v>
      </c>
      <c r="AP19" s="76">
        <v>588770</v>
      </c>
      <c r="AQ19" s="76">
        <v>588770</v>
      </c>
      <c r="AR19" s="76">
        <v>-6279343.1937120734</v>
      </c>
    </row>
    <row r="20" spans="1:44" ht="17" x14ac:dyDescent="0.2">
      <c r="A20" s="70" t="s">
        <v>18</v>
      </c>
      <c r="B20" s="70">
        <v>2036</v>
      </c>
      <c r="C20" s="76">
        <v>594365.68066870398</v>
      </c>
      <c r="D20" s="76">
        <v>571487.02753518918</v>
      </c>
      <c r="E20" s="76">
        <v>0</v>
      </c>
      <c r="F20" s="76">
        <v>0</v>
      </c>
      <c r="G20" s="76">
        <v>999.77237330339085</v>
      </c>
      <c r="H20" s="76">
        <v>2221101.0316301375</v>
      </c>
      <c r="I20" s="76">
        <v>5986</v>
      </c>
      <c r="J20" s="76">
        <f t="shared" si="0"/>
        <v>999.77237330339085</v>
      </c>
      <c r="K20" s="76">
        <v>3393939.5122073339</v>
      </c>
      <c r="L20" s="76">
        <v>460495.15514354187</v>
      </c>
      <c r="M20" s="76">
        <v>198200.58826865451</v>
      </c>
      <c r="N20" s="76">
        <v>658695.7434121964</v>
      </c>
      <c r="O20" s="76">
        <v>247680.75126968691</v>
      </c>
      <c r="P20" s="76">
        <v>0</v>
      </c>
      <c r="Q20" s="76">
        <v>0</v>
      </c>
      <c r="R20" s="76">
        <v>0</v>
      </c>
      <c r="S20" s="76">
        <v>247680.75126968691</v>
      </c>
      <c r="T20" s="76">
        <v>37300.079001701939</v>
      </c>
      <c r="U20" s="76">
        <v>52473.767135952257</v>
      </c>
      <c r="V20" s="76">
        <f t="shared" si="1"/>
        <v>89773.846137654196</v>
      </c>
      <c r="W20" s="76">
        <v>96902.29930032813</v>
      </c>
      <c r="X20" s="76">
        <v>1093052.6401198655</v>
      </c>
      <c r="Y20" s="76">
        <v>325077.41542584513</v>
      </c>
      <c r="Z20" s="76">
        <v>0</v>
      </c>
      <c r="AA20" s="76">
        <v>0</v>
      </c>
      <c r="AB20" s="76">
        <v>0</v>
      </c>
      <c r="AC20" s="76">
        <v>1418130.0555457107</v>
      </c>
      <c r="AD20" s="76">
        <v>1975809.4566616232</v>
      </c>
      <c r="AE20" s="76"/>
      <c r="AF20" s="76">
        <v>0</v>
      </c>
      <c r="AG20" s="76">
        <v>0</v>
      </c>
      <c r="AH20" s="76">
        <v>0</v>
      </c>
      <c r="AI20" s="76">
        <v>1975809.4566616232</v>
      </c>
      <c r="AJ20" s="76">
        <v>-6279343.1937120734</v>
      </c>
      <c r="AK20" s="76">
        <v>96902.29930032813</v>
      </c>
      <c r="AL20" s="76">
        <v>-62793.431937120738</v>
      </c>
      <c r="AM20" s="76">
        <v>39941.349445165441</v>
      </c>
      <c r="AN20" s="76">
        <v>0</v>
      </c>
      <c r="AO20" s="76">
        <v>74050.216808372832</v>
      </c>
      <c r="AP20" s="76">
        <v>130652</v>
      </c>
      <c r="AQ20" s="76">
        <v>130652</v>
      </c>
      <c r="AR20" s="76">
        <v>-6335944.9769037012</v>
      </c>
    </row>
    <row r="21" spans="1:44" ht="17" x14ac:dyDescent="0.2">
      <c r="A21" s="70" t="s">
        <v>18</v>
      </c>
      <c r="B21" s="70">
        <v>2037</v>
      </c>
      <c r="C21" s="76">
        <v>600309.33747539087</v>
      </c>
      <c r="D21" s="76">
        <v>582916.76808589289</v>
      </c>
      <c r="E21" s="76">
        <v>0</v>
      </c>
      <c r="F21" s="76">
        <v>0</v>
      </c>
      <c r="G21" s="76">
        <v>1019.7678207694587</v>
      </c>
      <c r="H21" s="76">
        <v>2241816.150078502</v>
      </c>
      <c r="I21" s="76">
        <v>5986</v>
      </c>
      <c r="J21" s="76">
        <f t="shared" si="0"/>
        <v>1019.7678207694587</v>
      </c>
      <c r="K21" s="76">
        <v>3432048.0234605554</v>
      </c>
      <c r="L21" s="76">
        <v>469705.05824641266</v>
      </c>
      <c r="M21" s="76">
        <v>202164.60003402759</v>
      </c>
      <c r="N21" s="76">
        <v>671869.65828044026</v>
      </c>
      <c r="O21" s="76">
        <v>252634.36629508063</v>
      </c>
      <c r="P21" s="76">
        <v>0</v>
      </c>
      <c r="Q21" s="76">
        <v>0</v>
      </c>
      <c r="R21" s="76">
        <v>0</v>
      </c>
      <c r="S21" s="76">
        <v>252634.36629508063</v>
      </c>
      <c r="T21" s="76">
        <v>38046.080581735972</v>
      </c>
      <c r="U21" s="76">
        <v>53523.242478671302</v>
      </c>
      <c r="V21" s="76">
        <f t="shared" si="1"/>
        <v>91569.323060407274</v>
      </c>
      <c r="W21" s="76">
        <v>97871.322293331381</v>
      </c>
      <c r="X21" s="76">
        <v>1113944.6699292595</v>
      </c>
      <c r="Y21" s="76">
        <v>331578.96373436204</v>
      </c>
      <c r="Z21" s="76">
        <v>0</v>
      </c>
      <c r="AA21" s="76">
        <v>0</v>
      </c>
      <c r="AB21" s="76">
        <v>0</v>
      </c>
      <c r="AC21" s="76">
        <v>1445523.6336636215</v>
      </c>
      <c r="AD21" s="76">
        <v>1986524.3897969339</v>
      </c>
      <c r="AE21" s="76"/>
      <c r="AF21" s="76">
        <v>0</v>
      </c>
      <c r="AG21" s="76">
        <v>0</v>
      </c>
      <c r="AH21" s="76">
        <v>0</v>
      </c>
      <c r="AI21" s="76">
        <v>1986524.3897969339</v>
      </c>
      <c r="AJ21" s="76">
        <v>-6335944.9769037012</v>
      </c>
      <c r="AK21" s="76">
        <v>97871.322293331381</v>
      </c>
      <c r="AL21" s="76">
        <v>-63359.449769037012</v>
      </c>
      <c r="AM21" s="76">
        <v>40166.499746207133</v>
      </c>
      <c r="AN21" s="76">
        <v>0</v>
      </c>
      <c r="AO21" s="76">
        <v>74678.37227050151</v>
      </c>
      <c r="AP21" s="76">
        <v>439134</v>
      </c>
      <c r="AQ21" s="76">
        <v>439134</v>
      </c>
      <c r="AR21" s="76">
        <v>-6700400.6046331991</v>
      </c>
    </row>
    <row r="22" spans="1:44" ht="17" x14ac:dyDescent="0.2">
      <c r="A22" s="70" t="s">
        <v>18</v>
      </c>
      <c r="B22" s="70">
        <v>2038</v>
      </c>
      <c r="C22" s="76">
        <v>606312.43085014482</v>
      </c>
      <c r="D22" s="76">
        <v>594575.10344761086</v>
      </c>
      <c r="E22" s="76">
        <v>0</v>
      </c>
      <c r="F22" s="76">
        <v>0</v>
      </c>
      <c r="G22" s="76">
        <v>1040.1631771848479</v>
      </c>
      <c r="H22" s="76">
        <v>2262744.5007413328</v>
      </c>
      <c r="I22" s="76">
        <v>5986</v>
      </c>
      <c r="J22" s="76">
        <f t="shared" si="0"/>
        <v>1040.1631771848479</v>
      </c>
      <c r="K22" s="76">
        <v>3470658.1982162734</v>
      </c>
      <c r="L22" s="76">
        <v>479099.15941134095</v>
      </c>
      <c r="M22" s="76">
        <v>206207.89203470817</v>
      </c>
      <c r="N22" s="76">
        <v>685307.05144604912</v>
      </c>
      <c r="O22" s="76">
        <v>257687.05362098227</v>
      </c>
      <c r="P22" s="76">
        <v>0</v>
      </c>
      <c r="Q22" s="76">
        <v>0</v>
      </c>
      <c r="R22" s="76">
        <v>0</v>
      </c>
      <c r="S22" s="76">
        <v>257687.05362098227</v>
      </c>
      <c r="T22" s="76">
        <v>38807.002193370696</v>
      </c>
      <c r="U22" s="76">
        <v>54593.707328244738</v>
      </c>
      <c r="V22" s="76">
        <f t="shared" si="1"/>
        <v>93400.709521615441</v>
      </c>
      <c r="W22" s="76">
        <v>98850.035516264703</v>
      </c>
      <c r="X22" s="76">
        <v>1135244.8501049115</v>
      </c>
      <c r="Y22" s="76">
        <v>338210.54300904932</v>
      </c>
      <c r="Z22" s="76">
        <v>0</v>
      </c>
      <c r="AA22" s="76">
        <v>0</v>
      </c>
      <c r="AB22" s="76">
        <v>0</v>
      </c>
      <c r="AC22" s="76">
        <v>1473455.3931139607</v>
      </c>
      <c r="AD22" s="76">
        <v>1997202.8051023127</v>
      </c>
      <c r="AE22" s="76"/>
      <c r="AF22" s="76">
        <v>0</v>
      </c>
      <c r="AG22" s="76">
        <v>0</v>
      </c>
      <c r="AH22" s="76">
        <v>0</v>
      </c>
      <c r="AI22" s="76">
        <v>1997202.8051023127</v>
      </c>
      <c r="AJ22" s="76">
        <v>-6700400.6046331991</v>
      </c>
      <c r="AK22" s="76">
        <v>98850.035516264703</v>
      </c>
      <c r="AL22" s="76">
        <v>-67004.006046331997</v>
      </c>
      <c r="AM22" s="76">
        <v>40390.088578391027</v>
      </c>
      <c r="AN22" s="76">
        <v>0</v>
      </c>
      <c r="AO22" s="76">
        <v>72236.118048323726</v>
      </c>
      <c r="AP22" s="76">
        <v>140660</v>
      </c>
      <c r="AQ22" s="76">
        <v>140660</v>
      </c>
      <c r="AR22" s="76">
        <v>-6768824.4865848757</v>
      </c>
    </row>
    <row r="23" spans="1:44" ht="17" x14ac:dyDescent="0.2">
      <c r="A23" s="70" t="s">
        <v>18</v>
      </c>
      <c r="B23" s="70">
        <v>2039</v>
      </c>
      <c r="C23" s="76">
        <v>612375.5551586462</v>
      </c>
      <c r="D23" s="76">
        <v>606466.60551656305</v>
      </c>
      <c r="E23" s="76">
        <v>0</v>
      </c>
      <c r="F23" s="76">
        <v>0</v>
      </c>
      <c r="G23" s="76">
        <v>1060.9664407285447</v>
      </c>
      <c r="H23" s="76">
        <v>2283888.6546819117</v>
      </c>
      <c r="I23" s="76">
        <v>5986</v>
      </c>
      <c r="J23" s="76">
        <f t="shared" si="0"/>
        <v>1060.9664407285447</v>
      </c>
      <c r="K23" s="76">
        <v>3509777.7817978496</v>
      </c>
      <c r="L23" s="76">
        <v>488681.14259956777</v>
      </c>
      <c r="M23" s="76">
        <v>210332.04987540233</v>
      </c>
      <c r="N23" s="76">
        <v>699013.19247497013</v>
      </c>
      <c r="O23" s="76">
        <v>262840.7946934019</v>
      </c>
      <c r="P23" s="76">
        <v>0</v>
      </c>
      <c r="Q23" s="76">
        <v>0</v>
      </c>
      <c r="R23" s="76">
        <v>0</v>
      </c>
      <c r="S23" s="76">
        <v>262840.7946934019</v>
      </c>
      <c r="T23" s="76">
        <v>39583.142237238113</v>
      </c>
      <c r="U23" s="76">
        <v>55685.581474809624</v>
      </c>
      <c r="V23" s="76">
        <f t="shared" si="1"/>
        <v>95268.723712047737</v>
      </c>
      <c r="W23" s="76">
        <v>99838.535871427346</v>
      </c>
      <c r="X23" s="76">
        <v>1156961.246751847</v>
      </c>
      <c r="Y23" s="76">
        <v>344974.75386923028</v>
      </c>
      <c r="Z23" s="76">
        <v>0</v>
      </c>
      <c r="AA23" s="76">
        <v>0</v>
      </c>
      <c r="AB23" s="76">
        <v>0</v>
      </c>
      <c r="AC23" s="76">
        <v>1501936.0006210771</v>
      </c>
      <c r="AD23" s="76">
        <v>2007841.7811767724</v>
      </c>
      <c r="AE23" s="76"/>
      <c r="AF23" s="76">
        <v>0</v>
      </c>
      <c r="AG23" s="76">
        <v>0</v>
      </c>
      <c r="AH23" s="76">
        <v>0</v>
      </c>
      <c r="AI23" s="76">
        <v>2007841.7811767724</v>
      </c>
      <c r="AJ23" s="76">
        <v>-6768824.4865848757</v>
      </c>
      <c r="AK23" s="76">
        <v>99838.535871427346</v>
      </c>
      <c r="AL23" s="76">
        <v>-67688.244865848756</v>
      </c>
      <c r="AM23" s="76">
        <v>40612.024067591206</v>
      </c>
      <c r="AN23" s="76">
        <v>0</v>
      </c>
      <c r="AO23" s="76">
        <v>72762.315073169797</v>
      </c>
      <c r="AP23" s="76">
        <v>556934</v>
      </c>
      <c r="AQ23" s="76">
        <v>556934</v>
      </c>
      <c r="AR23" s="76">
        <v>-7252996.171511706</v>
      </c>
    </row>
    <row r="24" spans="1:44" ht="17" x14ac:dyDescent="0.2">
      <c r="A24" s="70" t="s">
        <v>18</v>
      </c>
      <c r="B24" s="70">
        <v>2040</v>
      </c>
      <c r="C24" s="76">
        <v>618499.31071023282</v>
      </c>
      <c r="D24" s="76">
        <v>618595.93762689433</v>
      </c>
      <c r="E24" s="76">
        <v>0</v>
      </c>
      <c r="F24" s="76">
        <v>0</v>
      </c>
      <c r="G24" s="76">
        <v>1082.1857695431158</v>
      </c>
      <c r="H24" s="76">
        <v>2305251.2199859424</v>
      </c>
      <c r="I24" s="76">
        <v>5986</v>
      </c>
      <c r="J24" s="76">
        <f t="shared" si="0"/>
        <v>1082.1857695431158</v>
      </c>
      <c r="K24" s="76">
        <v>3549414.6540926127</v>
      </c>
      <c r="L24" s="76">
        <v>498454.76545155916</v>
      </c>
      <c r="M24" s="76">
        <v>214538.69087291037</v>
      </c>
      <c r="N24" s="76">
        <v>712993.45632446953</v>
      </c>
      <c r="O24" s="76">
        <v>268097.61058726994</v>
      </c>
      <c r="P24" s="76">
        <v>0</v>
      </c>
      <c r="Q24" s="76">
        <v>0</v>
      </c>
      <c r="R24" s="76">
        <v>0</v>
      </c>
      <c r="S24" s="76">
        <v>268097.61058726994</v>
      </c>
      <c r="T24" s="76">
        <v>40374.805081982871</v>
      </c>
      <c r="U24" s="76">
        <v>56799.29310430582</v>
      </c>
      <c r="V24" s="76">
        <f t="shared" si="1"/>
        <v>97174.098186288698</v>
      </c>
      <c r="W24" s="76">
        <v>100836.92123014164</v>
      </c>
      <c r="X24" s="76">
        <v>1179102.0863281698</v>
      </c>
      <c r="Y24" s="76">
        <v>351874.24894661485</v>
      </c>
      <c r="Z24" s="76">
        <v>0</v>
      </c>
      <c r="AA24" s="76">
        <v>0</v>
      </c>
      <c r="AB24" s="76">
        <v>0</v>
      </c>
      <c r="AC24" s="76">
        <v>1530976.3352747846</v>
      </c>
      <c r="AD24" s="76">
        <v>2018438.3188178281</v>
      </c>
      <c r="AE24" s="76"/>
      <c r="AF24" s="76">
        <v>0</v>
      </c>
      <c r="AG24" s="76">
        <v>0</v>
      </c>
      <c r="AH24" s="76">
        <v>0</v>
      </c>
      <c r="AI24" s="76">
        <v>2018438.3188178281</v>
      </c>
      <c r="AJ24" s="76">
        <v>-7252996.171511706</v>
      </c>
      <c r="AK24" s="76">
        <v>100836.92123014164</v>
      </c>
      <c r="AL24" s="76">
        <v>-72529.961715117053</v>
      </c>
      <c r="AM24" s="76">
        <v>40832.211895751709</v>
      </c>
      <c r="AN24" s="76">
        <v>0</v>
      </c>
      <c r="AO24" s="76">
        <v>69139.171410776296</v>
      </c>
      <c r="AP24" s="76">
        <v>122350</v>
      </c>
      <c r="AQ24" s="76">
        <v>122350</v>
      </c>
      <c r="AR24" s="76">
        <v>-7306207.0001009293</v>
      </c>
    </row>
    <row r="25" spans="1:44" ht="17" x14ac:dyDescent="0.2">
      <c r="A25" s="70" t="s">
        <v>18</v>
      </c>
      <c r="B25" s="70">
        <v>2041</v>
      </c>
      <c r="C25" s="76">
        <v>624684.30381733505</v>
      </c>
      <c r="D25" s="76">
        <v>630967.85637943202</v>
      </c>
      <c r="E25" s="76">
        <v>0</v>
      </c>
      <c r="F25" s="76">
        <v>0</v>
      </c>
      <c r="G25" s="76">
        <v>1103.8294849339779</v>
      </c>
      <c r="H25" s="76">
        <v>2326834.8423783034</v>
      </c>
      <c r="I25" s="76">
        <v>5986</v>
      </c>
      <c r="J25" s="76">
        <f t="shared" si="0"/>
        <v>1103.8294849339779</v>
      </c>
      <c r="K25" s="76">
        <v>3589576.8320600046</v>
      </c>
      <c r="L25" s="76">
        <v>508423.86076059024</v>
      </c>
      <c r="M25" s="76">
        <v>218829.46469036854</v>
      </c>
      <c r="N25" s="76">
        <v>727253.3254509588</v>
      </c>
      <c r="O25" s="76">
        <v>273459.56279901532</v>
      </c>
      <c r="P25" s="76">
        <v>0</v>
      </c>
      <c r="Q25" s="76">
        <v>0</v>
      </c>
      <c r="R25" s="76">
        <v>0</v>
      </c>
      <c r="S25" s="76">
        <v>273459.56279901532</v>
      </c>
      <c r="T25" s="76">
        <v>41182.301183622527</v>
      </c>
      <c r="U25" s="76">
        <v>57935.278966391925</v>
      </c>
      <c r="V25" s="76">
        <f t="shared" si="1"/>
        <v>99117.580150014459</v>
      </c>
      <c r="W25" s="76">
        <v>101845.29044244305</v>
      </c>
      <c r="X25" s="76">
        <v>1201675.7588424315</v>
      </c>
      <c r="Y25" s="76">
        <v>358911.7339255471</v>
      </c>
      <c r="Z25" s="76">
        <v>0</v>
      </c>
      <c r="AA25" s="76">
        <v>0</v>
      </c>
      <c r="AB25" s="76">
        <v>0</v>
      </c>
      <c r="AC25" s="76">
        <v>1560587.4927679785</v>
      </c>
      <c r="AD25" s="76">
        <v>2028989.3392920261</v>
      </c>
      <c r="AE25" s="76"/>
      <c r="AF25" s="76">
        <v>0</v>
      </c>
      <c r="AG25" s="76">
        <v>0</v>
      </c>
      <c r="AH25" s="76">
        <v>0</v>
      </c>
      <c r="AI25" s="76">
        <v>2028989.3392920261</v>
      </c>
      <c r="AJ25" s="76">
        <v>-7306207.0001009293</v>
      </c>
      <c r="AK25" s="76">
        <v>101845.29044244305</v>
      </c>
      <c r="AL25" s="76">
        <v>-73062.070001009299</v>
      </c>
      <c r="AM25" s="76">
        <v>41050.55524594352</v>
      </c>
      <c r="AN25" s="76">
        <v>0</v>
      </c>
      <c r="AO25" s="76">
        <v>69833.77568737726</v>
      </c>
      <c r="AP25" s="76">
        <v>0</v>
      </c>
      <c r="AQ25" s="76">
        <v>0</v>
      </c>
      <c r="AR25" s="76">
        <v>-7236373.2244135514</v>
      </c>
    </row>
    <row r="26" spans="1:44" ht="17" x14ac:dyDescent="0.2">
      <c r="A26" s="70" t="s">
        <v>18</v>
      </c>
      <c r="B26" s="70">
        <v>2042</v>
      </c>
      <c r="C26" s="76">
        <v>630931.14685550856</v>
      </c>
      <c r="D26" s="76">
        <v>643587.21350702073</v>
      </c>
      <c r="E26" s="76">
        <v>0</v>
      </c>
      <c r="F26" s="76">
        <v>0</v>
      </c>
      <c r="G26" s="76">
        <v>1125.9060746326575</v>
      </c>
      <c r="H26" s="76">
        <v>2348642.205851065</v>
      </c>
      <c r="I26" s="76">
        <v>5986</v>
      </c>
      <c r="J26" s="76">
        <f t="shared" si="0"/>
        <v>1125.9060746326575</v>
      </c>
      <c r="K26" s="76">
        <v>3630272.4722882267</v>
      </c>
      <c r="L26" s="76">
        <v>518592.33797580207</v>
      </c>
      <c r="M26" s="76">
        <v>223206.05398417593</v>
      </c>
      <c r="N26" s="76">
        <v>741798.39195997803</v>
      </c>
      <c r="O26" s="76">
        <v>278928.7540549956</v>
      </c>
      <c r="P26" s="76">
        <v>0</v>
      </c>
      <c r="Q26" s="76">
        <v>0</v>
      </c>
      <c r="R26" s="76">
        <v>0</v>
      </c>
      <c r="S26" s="76">
        <v>278928.7540549956</v>
      </c>
      <c r="T26" s="76">
        <v>42005.947207294979</v>
      </c>
      <c r="U26" s="76">
        <v>59093.984545719766</v>
      </c>
      <c r="V26" s="76">
        <f t="shared" si="1"/>
        <v>101099.93175301474</v>
      </c>
      <c r="W26" s="76">
        <v>102863.7433468675</v>
      </c>
      <c r="X26" s="76">
        <v>1224690.8211148558</v>
      </c>
      <c r="Y26" s="76">
        <v>366089.96860405809</v>
      </c>
      <c r="Z26" s="76">
        <v>0</v>
      </c>
      <c r="AA26" s="76">
        <v>0</v>
      </c>
      <c r="AB26" s="76">
        <v>0</v>
      </c>
      <c r="AC26" s="76">
        <v>1590780.7897189138</v>
      </c>
      <c r="AD26" s="76">
        <v>2039491.6825693129</v>
      </c>
      <c r="AE26" s="76"/>
      <c r="AF26" s="76">
        <v>0</v>
      </c>
      <c r="AG26" s="76">
        <v>0</v>
      </c>
      <c r="AH26" s="76">
        <v>0</v>
      </c>
      <c r="AI26" s="76">
        <v>2039491.6825693129</v>
      </c>
      <c r="AJ26" s="76">
        <v>-7236373.2244135514</v>
      </c>
      <c r="AK26" s="76">
        <v>102863.7433468675</v>
      </c>
      <c r="AL26" s="76">
        <v>-72363.732244135521</v>
      </c>
      <c r="AM26" s="76">
        <v>41266.954746261916</v>
      </c>
      <c r="AN26" s="76">
        <v>0</v>
      </c>
      <c r="AO26" s="76">
        <v>71766.965848993888</v>
      </c>
      <c r="AP26" s="76">
        <v>0</v>
      </c>
      <c r="AQ26" s="76">
        <v>0</v>
      </c>
      <c r="AR26" s="76">
        <v>-7164606.2585645579</v>
      </c>
    </row>
    <row r="27" spans="1:44" ht="17" x14ac:dyDescent="0.2">
      <c r="A27" s="70" t="s">
        <v>18</v>
      </c>
      <c r="B27" s="70">
        <v>2043</v>
      </c>
      <c r="C27" s="76">
        <v>637240.45832406369</v>
      </c>
      <c r="D27" s="76">
        <v>656458.95777716115</v>
      </c>
      <c r="E27" s="76">
        <v>0</v>
      </c>
      <c r="F27" s="76">
        <v>0</v>
      </c>
      <c r="G27" s="76">
        <v>1148.4241961253106</v>
      </c>
      <c r="H27" s="76">
        <v>2370676.0333029819</v>
      </c>
      <c r="I27" s="76">
        <v>5986</v>
      </c>
      <c r="J27" s="76">
        <f t="shared" si="0"/>
        <v>1148.4241961253106</v>
      </c>
      <c r="K27" s="76">
        <v>3671509.8736003321</v>
      </c>
      <c r="L27" s="76">
        <v>528964.18473531806</v>
      </c>
      <c r="M27" s="76">
        <v>227670.17506385944</v>
      </c>
      <c r="N27" s="76">
        <v>756634.3597991775</v>
      </c>
      <c r="O27" s="76">
        <v>284507.32913609553</v>
      </c>
      <c r="P27" s="76">
        <v>0</v>
      </c>
      <c r="Q27" s="76">
        <v>0</v>
      </c>
      <c r="R27" s="76">
        <v>0</v>
      </c>
      <c r="S27" s="76">
        <v>284507.32913609553</v>
      </c>
      <c r="T27" s="76">
        <v>42846.066151440878</v>
      </c>
      <c r="U27" s="76">
        <v>60275.864236634166</v>
      </c>
      <c r="V27" s="76">
        <f t="shared" si="1"/>
        <v>103121.93038807504</v>
      </c>
      <c r="W27" s="76">
        <v>-312782.80960983189</v>
      </c>
      <c r="X27" s="76">
        <v>831480.80971351627</v>
      </c>
      <c r="Y27" s="76">
        <v>373411.76797613921</v>
      </c>
      <c r="Z27" s="76">
        <v>0</v>
      </c>
      <c r="AA27" s="76">
        <v>0</v>
      </c>
      <c r="AB27" s="76">
        <v>0</v>
      </c>
      <c r="AC27" s="76">
        <v>1204892.5776896556</v>
      </c>
      <c r="AD27" s="76">
        <v>2466617.2959106765</v>
      </c>
      <c r="AE27" s="76"/>
      <c r="AF27" s="76">
        <v>0</v>
      </c>
      <c r="AG27" s="76">
        <v>0</v>
      </c>
      <c r="AH27" s="76">
        <v>0</v>
      </c>
      <c r="AI27" s="76">
        <v>2466617.2959106765</v>
      </c>
      <c r="AJ27" s="76">
        <v>-7164606.2585645579</v>
      </c>
      <c r="AK27" s="76">
        <v>103892.38078033619</v>
      </c>
      <c r="AL27" s="76">
        <v>-71646.062585645588</v>
      </c>
      <c r="AM27" s="76">
        <v>78982.075547655812</v>
      </c>
      <c r="AN27" s="76">
        <v>0</v>
      </c>
      <c r="AO27" s="76">
        <v>111228.39374234641</v>
      </c>
      <c r="AP27" s="76">
        <v>0</v>
      </c>
      <c r="AQ27" s="76">
        <v>0</v>
      </c>
      <c r="AR27" s="76">
        <v>-7053377.8648222117</v>
      </c>
    </row>
    <row r="28" spans="1:44" ht="17" x14ac:dyDescent="0.2">
      <c r="A28" s="70" t="s">
        <v>18</v>
      </c>
      <c r="B28" s="70">
        <v>2044</v>
      </c>
      <c r="C28" s="76">
        <v>643612.86290730431</v>
      </c>
      <c r="D28" s="76">
        <v>669588.13693270448</v>
      </c>
      <c r="E28" s="76">
        <v>0</v>
      </c>
      <c r="F28" s="76">
        <v>0</v>
      </c>
      <c r="G28" s="76">
        <v>1171.3926800478171</v>
      </c>
      <c r="H28" s="76">
        <v>2392939.0871906811</v>
      </c>
      <c r="I28" s="76">
        <v>5986</v>
      </c>
      <c r="J28" s="76">
        <f t="shared" si="0"/>
        <v>1171.3926800478171</v>
      </c>
      <c r="K28" s="76">
        <v>3713297.4797107377</v>
      </c>
      <c r="L28" s="76">
        <v>539543.46843002457</v>
      </c>
      <c r="M28" s="76">
        <v>232223.57856513668</v>
      </c>
      <c r="N28" s="76">
        <v>771767.04699516122</v>
      </c>
      <c r="O28" s="76">
        <v>290197.4757188175</v>
      </c>
      <c r="P28" s="76">
        <v>0</v>
      </c>
      <c r="Q28" s="76">
        <v>0</v>
      </c>
      <c r="R28" s="76">
        <v>0</v>
      </c>
      <c r="S28" s="76">
        <v>290197.4757188175</v>
      </c>
      <c r="T28" s="76">
        <v>43702.987474469701</v>
      </c>
      <c r="U28" s="76">
        <v>61481.381521366857</v>
      </c>
      <c r="V28" s="76">
        <f t="shared" si="1"/>
        <v>105184.36899583656</v>
      </c>
      <c r="W28" s="76">
        <v>-312263.34770593024</v>
      </c>
      <c r="X28" s="76">
        <v>854885.54400388501</v>
      </c>
      <c r="Y28" s="76">
        <v>380880.00333566207</v>
      </c>
      <c r="Z28" s="76">
        <v>0</v>
      </c>
      <c r="AA28" s="76">
        <v>0</v>
      </c>
      <c r="AB28" s="76">
        <v>0</v>
      </c>
      <c r="AC28" s="76">
        <v>1235765.547339547</v>
      </c>
      <c r="AD28" s="76">
        <v>2477531.9323711907</v>
      </c>
      <c r="AE28" s="76"/>
      <c r="AF28" s="76">
        <v>0</v>
      </c>
      <c r="AG28" s="76">
        <v>0</v>
      </c>
      <c r="AH28" s="76">
        <v>0</v>
      </c>
      <c r="AI28" s="76">
        <v>2477531.9323711907</v>
      </c>
      <c r="AJ28" s="76">
        <v>-7053377.8648222117</v>
      </c>
      <c r="AK28" s="76">
        <v>104931.30458813954</v>
      </c>
      <c r="AL28" s="76">
        <v>-70533.778648222127</v>
      </c>
      <c r="AM28" s="76">
        <v>79241.03029632484</v>
      </c>
      <c r="AN28" s="76">
        <v>0</v>
      </c>
      <c r="AO28" s="76">
        <v>113638.55623624225</v>
      </c>
      <c r="AP28" s="76">
        <v>0</v>
      </c>
      <c r="AQ28" s="76">
        <v>0</v>
      </c>
      <c r="AR28" s="76">
        <v>-6939739.3085859697</v>
      </c>
    </row>
    <row r="29" spans="1:44" ht="17" x14ac:dyDescent="0.2">
      <c r="A29" s="70" t="s">
        <v>18</v>
      </c>
      <c r="B29" s="70">
        <v>2045</v>
      </c>
      <c r="C29" s="76">
        <v>650048.99153637711</v>
      </c>
      <c r="D29" s="76">
        <v>682979.89967135841</v>
      </c>
      <c r="E29" s="76">
        <v>0</v>
      </c>
      <c r="F29" s="76">
        <v>0</v>
      </c>
      <c r="G29" s="76">
        <v>1194.8205336487731</v>
      </c>
      <c r="H29" s="76">
        <v>2415434.1701917732</v>
      </c>
      <c r="I29" s="76">
        <v>5986</v>
      </c>
      <c r="J29" s="76">
        <f t="shared" si="0"/>
        <v>1194.8205336487731</v>
      </c>
      <c r="K29" s="76">
        <v>3755643.8819331573</v>
      </c>
      <c r="L29" s="76">
        <v>550334.33779862488</v>
      </c>
      <c r="M29" s="76">
        <v>236868.05013643936</v>
      </c>
      <c r="N29" s="76">
        <v>787202.38793506427</v>
      </c>
      <c r="O29" s="76">
        <v>296001.42523319379</v>
      </c>
      <c r="P29" s="76">
        <v>0</v>
      </c>
      <c r="Q29" s="76">
        <v>0</v>
      </c>
      <c r="R29" s="76">
        <v>0</v>
      </c>
      <c r="S29" s="76">
        <v>296001.42523319379</v>
      </c>
      <c r="T29" s="76">
        <v>44577.047223959082</v>
      </c>
      <c r="U29" s="76">
        <v>62711.009151794176</v>
      </c>
      <c r="V29" s="76">
        <f t="shared" si="1"/>
        <v>107288.05637575325</v>
      </c>
      <c r="W29" s="76">
        <v>-311738.69118298957</v>
      </c>
      <c r="X29" s="76">
        <v>878753.17836102168</v>
      </c>
      <c r="Y29" s="76">
        <v>388497.60340237524</v>
      </c>
      <c r="Z29" s="76">
        <v>0</v>
      </c>
      <c r="AA29" s="76">
        <v>0</v>
      </c>
      <c r="AB29" s="76">
        <v>0</v>
      </c>
      <c r="AC29" s="76">
        <v>1267250.7817633969</v>
      </c>
      <c r="AD29" s="76">
        <v>2488393.1001697602</v>
      </c>
      <c r="AE29" s="76"/>
      <c r="AF29" s="76">
        <v>0</v>
      </c>
      <c r="AG29" s="76">
        <v>0</v>
      </c>
      <c r="AH29" s="76">
        <v>0</v>
      </c>
      <c r="AI29" s="76">
        <v>2488393.1001697602</v>
      </c>
      <c r="AJ29" s="76">
        <v>-6939739.3085859697</v>
      </c>
      <c r="AK29" s="76">
        <v>105980.61763402091</v>
      </c>
      <c r="AL29" s="76">
        <v>-69397.393085859687</v>
      </c>
      <c r="AM29" s="76">
        <v>79498.194686344388</v>
      </c>
      <c r="AN29" s="76">
        <v>0</v>
      </c>
      <c r="AO29" s="76">
        <v>116081.41923450561</v>
      </c>
      <c r="AP29" s="76">
        <v>0</v>
      </c>
      <c r="AQ29" s="76">
        <v>0</v>
      </c>
      <c r="AR29" s="76">
        <v>-6823657.8893514639</v>
      </c>
    </row>
    <row r="30" spans="1:44" ht="17" x14ac:dyDescent="0.2">
      <c r="A30" s="70" t="s">
        <v>18</v>
      </c>
      <c r="B30" s="70">
        <v>2046</v>
      </c>
      <c r="C30" s="76">
        <v>656549.48145174095</v>
      </c>
      <c r="D30" s="76">
        <v>696639.49766478571</v>
      </c>
      <c r="E30" s="76">
        <v>0</v>
      </c>
      <c r="F30" s="76">
        <v>0</v>
      </c>
      <c r="G30" s="76">
        <v>1218.7169443217488</v>
      </c>
      <c r="H30" s="76">
        <v>2438164.1258801096</v>
      </c>
      <c r="I30" s="76">
        <v>5986</v>
      </c>
      <c r="J30" s="76">
        <f t="shared" si="0"/>
        <v>1218.7169443217488</v>
      </c>
      <c r="K30" s="76">
        <v>3798557.821940958</v>
      </c>
      <c r="L30" s="76">
        <v>561341.02455459756</v>
      </c>
      <c r="M30" s="76">
        <v>241605.41113916819</v>
      </c>
      <c r="N30" s="76">
        <v>802946.43569376576</v>
      </c>
      <c r="O30" s="76">
        <v>301921.45373785769</v>
      </c>
      <c r="P30" s="76">
        <v>0</v>
      </c>
      <c r="Q30" s="76">
        <v>0</v>
      </c>
      <c r="R30" s="76">
        <v>0</v>
      </c>
      <c r="S30" s="76">
        <v>301921.45373785769</v>
      </c>
      <c r="T30" s="76">
        <v>45468.588168438277</v>
      </c>
      <c r="U30" s="76">
        <v>63965.229334830074</v>
      </c>
      <c r="V30" s="76">
        <f t="shared" si="1"/>
        <v>109433.81750326835</v>
      </c>
      <c r="W30" s="76">
        <v>-311208.78809481947</v>
      </c>
      <c r="X30" s="76">
        <v>903092.91884007235</v>
      </c>
      <c r="Y30" s="76">
        <v>396267.55547042284</v>
      </c>
      <c r="Z30" s="76">
        <v>0</v>
      </c>
      <c r="AA30" s="76">
        <v>0</v>
      </c>
      <c r="AB30" s="76">
        <v>0</v>
      </c>
      <c r="AC30" s="76">
        <v>1299360.4743104952</v>
      </c>
      <c r="AD30" s="76">
        <v>2499197.3476304626</v>
      </c>
      <c r="AE30" s="76"/>
      <c r="AF30" s="76">
        <v>0</v>
      </c>
      <c r="AG30" s="76">
        <v>0</v>
      </c>
      <c r="AH30" s="76">
        <v>0</v>
      </c>
      <c r="AI30" s="76">
        <v>2499197.3476304626</v>
      </c>
      <c r="AJ30" s="76">
        <v>-6823657.8893514639</v>
      </c>
      <c r="AK30" s="76">
        <v>107040.42381036111</v>
      </c>
      <c r="AL30" s="76">
        <v>-68236.578893514641</v>
      </c>
      <c r="AM30" s="76">
        <v>79753.463216005301</v>
      </c>
      <c r="AN30" s="76">
        <v>0</v>
      </c>
      <c r="AO30" s="76">
        <v>118557.30813285177</v>
      </c>
      <c r="AP30" s="76">
        <v>0</v>
      </c>
      <c r="AQ30" s="76">
        <v>0</v>
      </c>
      <c r="AR30" s="76">
        <v>-6705100.5812186124</v>
      </c>
    </row>
    <row r="31" spans="1:44" ht="17" x14ac:dyDescent="0.2">
      <c r="A31" s="70" t="s">
        <v>18</v>
      </c>
      <c r="B31" s="70">
        <v>2047</v>
      </c>
      <c r="C31" s="76">
        <v>663114.9762662584</v>
      </c>
      <c r="D31" s="76">
        <v>710572.28761808132</v>
      </c>
      <c r="E31" s="76">
        <v>0</v>
      </c>
      <c r="F31" s="76">
        <v>0</v>
      </c>
      <c r="G31" s="76">
        <v>1243.0912832081835</v>
      </c>
      <c r="H31" s="76">
        <v>2461131.839413425</v>
      </c>
      <c r="I31" s="76">
        <v>5986</v>
      </c>
      <c r="J31" s="76">
        <f t="shared" si="0"/>
        <v>1243.0912832081835</v>
      </c>
      <c r="K31" s="76">
        <v>3842048.1945809731</v>
      </c>
      <c r="L31" s="76">
        <v>572567.84504568938</v>
      </c>
      <c r="M31" s="76">
        <v>246437.5193619515</v>
      </c>
      <c r="N31" s="76">
        <v>819005.36440764088</v>
      </c>
      <c r="O31" s="76">
        <v>307959.88281261484</v>
      </c>
      <c r="P31" s="76">
        <v>0</v>
      </c>
      <c r="Q31" s="76">
        <v>0</v>
      </c>
      <c r="R31" s="76">
        <v>0</v>
      </c>
      <c r="S31" s="76">
        <v>307959.88281261484</v>
      </c>
      <c r="T31" s="76">
        <v>46377.959931807032</v>
      </c>
      <c r="U31" s="76">
        <v>65244.533921526665</v>
      </c>
      <c r="V31" s="76">
        <f t="shared" si="1"/>
        <v>111622.4938533337</v>
      </c>
      <c r="W31" s="76">
        <v>-310673.58597576764</v>
      </c>
      <c r="X31" s="76">
        <v>927914.15509782196</v>
      </c>
      <c r="Y31" s="76">
        <v>404192.90657983121</v>
      </c>
      <c r="Z31" s="76">
        <v>0</v>
      </c>
      <c r="AA31" s="76">
        <v>0</v>
      </c>
      <c r="AB31" s="76">
        <v>0</v>
      </c>
      <c r="AC31" s="76">
        <v>1332107.0616776531</v>
      </c>
      <c r="AD31" s="76">
        <v>2509941.1329033198</v>
      </c>
      <c r="AE31" s="76"/>
      <c r="AF31" s="76">
        <v>0</v>
      </c>
      <c r="AG31" s="76">
        <v>0</v>
      </c>
      <c r="AH31" s="76">
        <v>0</v>
      </c>
      <c r="AI31" s="76">
        <v>2509941.1329033198</v>
      </c>
      <c r="AJ31" s="76">
        <v>-6705100.5812186124</v>
      </c>
      <c r="AK31" s="76">
        <v>108110.82804846474</v>
      </c>
      <c r="AL31" s="76">
        <v>-67051.005812186122</v>
      </c>
      <c r="AM31" s="76">
        <v>80006.727576618767</v>
      </c>
      <c r="AN31" s="76">
        <v>0</v>
      </c>
      <c r="AO31" s="76">
        <v>121066.54981289738</v>
      </c>
      <c r="AP31" s="76">
        <v>0</v>
      </c>
      <c r="AQ31" s="76">
        <v>0</v>
      </c>
      <c r="AR31" s="76">
        <v>-6584034.0314057153</v>
      </c>
    </row>
    <row r="32" spans="1:44" ht="17" x14ac:dyDescent="0.2">
      <c r="A32" s="70" t="s">
        <v>18</v>
      </c>
      <c r="B32" s="70">
        <v>2048</v>
      </c>
      <c r="C32" s="76">
        <v>669746.12602892111</v>
      </c>
      <c r="D32" s="76">
        <v>724783.73337044299</v>
      </c>
      <c r="E32" s="76">
        <v>0</v>
      </c>
      <c r="F32" s="76">
        <v>0</v>
      </c>
      <c r="G32" s="76">
        <v>1267.9531088723475</v>
      </c>
      <c r="H32" s="76">
        <v>2484340.2382335979</v>
      </c>
      <c r="I32" s="76">
        <v>5986</v>
      </c>
      <c r="J32" s="76">
        <f t="shared" si="0"/>
        <v>1267.9531088723475</v>
      </c>
      <c r="K32" s="76">
        <v>3886124.0507418346</v>
      </c>
      <c r="L32" s="76">
        <v>584019.20194660325</v>
      </c>
      <c r="M32" s="76">
        <v>251366.26974919057</v>
      </c>
      <c r="N32" s="76">
        <v>835385.47169579379</v>
      </c>
      <c r="O32" s="76">
        <v>314119.08046886715</v>
      </c>
      <c r="P32" s="76">
        <v>0</v>
      </c>
      <c r="Q32" s="76">
        <v>0</v>
      </c>
      <c r="R32" s="76">
        <v>0</v>
      </c>
      <c r="S32" s="76">
        <v>314119.08046886715</v>
      </c>
      <c r="T32" s="76">
        <v>47305.519130443179</v>
      </c>
      <c r="U32" s="76">
        <v>66549.424599957201</v>
      </c>
      <c r="V32" s="76">
        <f t="shared" si="1"/>
        <v>113854.94373040038</v>
      </c>
      <c r="W32" s="76">
        <v>-310133.0318355253</v>
      </c>
      <c r="X32" s="76">
        <v>953226.46405953611</v>
      </c>
      <c r="Y32" s="76">
        <v>412276.76471142785</v>
      </c>
      <c r="Z32" s="76">
        <v>0</v>
      </c>
      <c r="AA32" s="76">
        <v>0</v>
      </c>
      <c r="AB32" s="76">
        <v>0</v>
      </c>
      <c r="AC32" s="76">
        <v>1365503.2287709638</v>
      </c>
      <c r="AD32" s="76">
        <v>2520620.8219708707</v>
      </c>
      <c r="AE32" s="76"/>
      <c r="AF32" s="76">
        <v>0</v>
      </c>
      <c r="AG32" s="76">
        <v>0</v>
      </c>
      <c r="AH32" s="76">
        <v>0</v>
      </c>
      <c r="AI32" s="76">
        <v>2520620.8219708707</v>
      </c>
      <c r="AJ32" s="76">
        <v>-6584034.0314057153</v>
      </c>
      <c r="AK32" s="76">
        <v>109191.93632894941</v>
      </c>
      <c r="AL32" s="76">
        <v>-65840.340314057146</v>
      </c>
      <c r="AM32" s="76">
        <v>80257.876589407431</v>
      </c>
      <c r="AN32" s="76">
        <v>0</v>
      </c>
      <c r="AO32" s="76">
        <v>123609.47260429969</v>
      </c>
      <c r="AP32" s="76">
        <v>0</v>
      </c>
      <c r="AQ32" s="76">
        <v>0</v>
      </c>
      <c r="AR32" s="76">
        <v>-6460424.5588014154</v>
      </c>
    </row>
    <row r="33" spans="1:44" ht="17" x14ac:dyDescent="0.2">
      <c r="A33" s="70" t="s">
        <v>18</v>
      </c>
      <c r="B33" s="70">
        <v>2049</v>
      </c>
      <c r="C33" s="76">
        <v>676443.58728921018</v>
      </c>
      <c r="D33" s="76">
        <v>739279.40803785168</v>
      </c>
      <c r="E33" s="76">
        <v>0</v>
      </c>
      <c r="F33" s="76">
        <v>0</v>
      </c>
      <c r="G33" s="76">
        <v>1293.3121710497942</v>
      </c>
      <c r="H33" s="76">
        <v>2507792.2927797753</v>
      </c>
      <c r="I33" s="76">
        <v>5986</v>
      </c>
      <c r="J33" s="76">
        <f t="shared" si="0"/>
        <v>1293.3121710497942</v>
      </c>
      <c r="K33" s="76">
        <v>3930794.6002778872</v>
      </c>
      <c r="L33" s="76">
        <v>595699.58598553517</v>
      </c>
      <c r="M33" s="76">
        <v>256393.59514417432</v>
      </c>
      <c r="N33" s="76">
        <v>852093.18112970947</v>
      </c>
      <c r="O33" s="76">
        <v>320401.46207824443</v>
      </c>
      <c r="P33" s="76">
        <v>0</v>
      </c>
      <c r="Q33" s="76">
        <v>0</v>
      </c>
      <c r="R33" s="76">
        <v>0</v>
      </c>
      <c r="S33" s="76">
        <v>320401.46207824443</v>
      </c>
      <c r="T33" s="76">
        <v>48251.62951305203</v>
      </c>
      <c r="U33" s="76">
        <v>67880.413091956332</v>
      </c>
      <c r="V33" s="76">
        <f t="shared" si="1"/>
        <v>116132.04260500836</v>
      </c>
      <c r="W33" s="76">
        <v>-309587.07215388055</v>
      </c>
      <c r="X33" s="76">
        <v>979039.61365908175</v>
      </c>
      <c r="Y33" s="76">
        <v>420522.30000565632</v>
      </c>
      <c r="Z33" s="76">
        <v>0</v>
      </c>
      <c r="AA33" s="76">
        <v>0</v>
      </c>
      <c r="AB33" s="76">
        <v>0</v>
      </c>
      <c r="AC33" s="76">
        <v>1399561.9136647382</v>
      </c>
      <c r="AD33" s="76">
        <v>2531232.686613149</v>
      </c>
      <c r="AE33" s="76"/>
      <c r="AF33" s="76">
        <v>0</v>
      </c>
      <c r="AG33" s="76">
        <v>0</v>
      </c>
      <c r="AH33" s="76">
        <v>0</v>
      </c>
      <c r="AI33" s="76">
        <v>2531232.686613149</v>
      </c>
      <c r="AJ33" s="76">
        <v>-6460424.5588014154</v>
      </c>
      <c r="AK33" s="76">
        <v>110283.85569223887</v>
      </c>
      <c r="AL33" s="76">
        <v>-64604.245588014157</v>
      </c>
      <c r="AM33" s="76">
        <v>80506.79614106442</v>
      </c>
      <c r="AN33" s="76">
        <v>0</v>
      </c>
      <c r="AO33" s="76">
        <v>126186.40624528914</v>
      </c>
      <c r="AP33" s="76">
        <v>0</v>
      </c>
      <c r="AQ33" s="76">
        <v>0</v>
      </c>
      <c r="AR33" s="76">
        <v>-6334238.1525561269</v>
      </c>
    </row>
    <row r="34" spans="1:44" ht="17" x14ac:dyDescent="0.2">
      <c r="A34" s="70" t="s">
        <v>18</v>
      </c>
      <c r="B34" s="70">
        <v>2050</v>
      </c>
      <c r="C34" s="76">
        <v>683208.02316210244</v>
      </c>
      <c r="D34" s="76">
        <v>754064.99619860889</v>
      </c>
      <c r="E34" s="76">
        <v>0</v>
      </c>
      <c r="F34" s="76">
        <v>0</v>
      </c>
      <c r="G34" s="76">
        <v>1319.1784144707901</v>
      </c>
      <c r="H34" s="76">
        <v>2531491.0172146084</v>
      </c>
      <c r="I34" s="76">
        <v>5986</v>
      </c>
      <c r="J34" s="76">
        <f t="shared" si="0"/>
        <v>1319.1784144707901</v>
      </c>
      <c r="K34" s="76">
        <v>3976069.2149897907</v>
      </c>
      <c r="L34" s="76">
        <v>607613.57770524593</v>
      </c>
      <c r="M34" s="76">
        <v>261521.46704705787</v>
      </c>
      <c r="N34" s="76">
        <v>869135.04475230374</v>
      </c>
      <c r="O34" s="76">
        <v>326809.49131980934</v>
      </c>
      <c r="P34" s="76">
        <v>0</v>
      </c>
      <c r="Q34" s="76">
        <v>0</v>
      </c>
      <c r="R34" s="76">
        <v>0</v>
      </c>
      <c r="S34" s="76">
        <v>326809.49131980934</v>
      </c>
      <c r="T34" s="76">
        <v>49216.66210331308</v>
      </c>
      <c r="U34" s="76">
        <v>69238.02135379547</v>
      </c>
      <c r="V34" s="76">
        <f t="shared" si="1"/>
        <v>118454.68345710855</v>
      </c>
      <c r="W34" s="76">
        <v>-309035.65287541936</v>
      </c>
      <c r="X34" s="76">
        <v>1005363.5666538022</v>
      </c>
      <c r="Y34" s="76">
        <v>428932.74600576953</v>
      </c>
      <c r="Z34" s="76">
        <v>0</v>
      </c>
      <c r="AA34" s="76">
        <v>0</v>
      </c>
      <c r="AB34" s="76">
        <v>0</v>
      </c>
      <c r="AC34" s="76">
        <v>1434296.3126595716</v>
      </c>
      <c r="AD34" s="76">
        <v>2541772.9023302188</v>
      </c>
      <c r="AE34" s="76"/>
      <c r="AF34" s="76">
        <v>0</v>
      </c>
      <c r="AG34" s="76">
        <v>0</v>
      </c>
      <c r="AH34" s="76">
        <v>0</v>
      </c>
      <c r="AI34" s="76">
        <v>2541772.9023302188</v>
      </c>
      <c r="AJ34" s="76">
        <v>-6334238.1525561269</v>
      </c>
      <c r="AK34" s="76">
        <v>111386.69424916127</v>
      </c>
      <c r="AL34" s="76">
        <v>-63342.381525561264</v>
      </c>
      <c r="AM34" s="76">
        <v>80753.369117953218</v>
      </c>
      <c r="AN34" s="76">
        <v>0</v>
      </c>
      <c r="AO34" s="76">
        <v>128797.68184155322</v>
      </c>
      <c r="AP34" s="76">
        <v>0</v>
      </c>
      <c r="AQ34" s="76">
        <v>0</v>
      </c>
      <c r="AR34" s="76">
        <v>-6205440.4707145728</v>
      </c>
    </row>
    <row r="35" spans="1:44" ht="17" x14ac:dyDescent="0.2">
      <c r="A35" s="77" t="s">
        <v>19</v>
      </c>
      <c r="B35" s="78">
        <v>2018</v>
      </c>
      <c r="C35" s="79">
        <v>519420</v>
      </c>
      <c r="D35" s="79">
        <v>884870</v>
      </c>
      <c r="E35" s="79">
        <v>0</v>
      </c>
      <c r="F35" s="79">
        <v>0</v>
      </c>
      <c r="G35" s="79">
        <v>1354</v>
      </c>
      <c r="H35" s="79">
        <v>3169368</v>
      </c>
      <c r="I35" s="79">
        <v>5985</v>
      </c>
      <c r="J35" s="79">
        <f>SUM(E35:G35)</f>
        <v>1354</v>
      </c>
      <c r="K35" s="79">
        <v>4580997</v>
      </c>
      <c r="L35" s="79">
        <v>334666</v>
      </c>
      <c r="M35" s="79">
        <v>151414</v>
      </c>
      <c r="N35" s="79">
        <v>486080</v>
      </c>
      <c r="O35" s="79">
        <v>22824</v>
      </c>
      <c r="P35" s="79">
        <v>0</v>
      </c>
      <c r="Q35" s="79">
        <v>0</v>
      </c>
      <c r="R35" s="79">
        <v>0</v>
      </c>
      <c r="S35" s="79">
        <v>22824</v>
      </c>
      <c r="T35" s="79">
        <v>58788</v>
      </c>
      <c r="U35" s="79">
        <v>-220.32</v>
      </c>
      <c r="V35" s="79">
        <f>T35+U35</f>
        <v>58567.68</v>
      </c>
      <c r="W35" s="79">
        <v>166462</v>
      </c>
      <c r="X35" s="79">
        <v>733933.68</v>
      </c>
      <c r="Y35" s="79">
        <v>366644</v>
      </c>
      <c r="Z35" s="79">
        <v>719644</v>
      </c>
      <c r="AA35" s="79">
        <v>0</v>
      </c>
      <c r="AB35" s="79">
        <v>0</v>
      </c>
      <c r="AC35" s="79">
        <v>1820221.6800000002</v>
      </c>
      <c r="AD35" s="79">
        <v>2760775.32</v>
      </c>
      <c r="AE35" s="79"/>
      <c r="AF35" s="79">
        <v>0</v>
      </c>
      <c r="AG35" s="79">
        <v>0</v>
      </c>
      <c r="AH35" s="79">
        <v>0</v>
      </c>
      <c r="AI35" s="79">
        <v>2760775.32</v>
      </c>
      <c r="AJ35" s="79">
        <v>1588276</v>
      </c>
      <c r="AK35" s="79">
        <v>166462</v>
      </c>
      <c r="AL35" s="79">
        <v>21592</v>
      </c>
      <c r="AM35" s="79">
        <v>123965.56439999999</v>
      </c>
      <c r="AN35" s="79">
        <v>170</v>
      </c>
      <c r="AO35" s="79">
        <v>312189.56439999997</v>
      </c>
      <c r="AP35" s="79">
        <v>314210</v>
      </c>
      <c r="AQ35" s="79">
        <v>314210</v>
      </c>
      <c r="AR35" s="80">
        <v>1586255.5644</v>
      </c>
    </row>
    <row r="36" spans="1:44" ht="17" x14ac:dyDescent="0.2">
      <c r="A36" s="81" t="s">
        <v>19</v>
      </c>
      <c r="B36" s="82">
        <v>2019</v>
      </c>
      <c r="C36" s="83">
        <v>524614.19999999995</v>
      </c>
      <c r="D36" s="83">
        <v>902567.4</v>
      </c>
      <c r="E36" s="83">
        <v>0</v>
      </c>
      <c r="F36" s="83">
        <v>0</v>
      </c>
      <c r="G36" s="83">
        <v>1381.08</v>
      </c>
      <c r="H36" s="83">
        <v>2208009.2960000001</v>
      </c>
      <c r="I36" s="83">
        <v>5985</v>
      </c>
      <c r="J36" s="83">
        <f t="shared" ref="J36:J67" si="2">SUM(E36:G36)</f>
        <v>1381.08</v>
      </c>
      <c r="K36" s="83">
        <v>3642556.9760000003</v>
      </c>
      <c r="L36" s="83">
        <v>341359.32</v>
      </c>
      <c r="M36" s="83">
        <v>154442.28</v>
      </c>
      <c r="N36" s="83">
        <v>495801.59999999998</v>
      </c>
      <c r="O36" s="83">
        <v>23280.48</v>
      </c>
      <c r="P36" s="83">
        <v>0</v>
      </c>
      <c r="Q36" s="83">
        <v>0</v>
      </c>
      <c r="R36" s="83">
        <v>0</v>
      </c>
      <c r="S36" s="83">
        <v>23280.48</v>
      </c>
      <c r="T36" s="83">
        <v>59963.76</v>
      </c>
      <c r="U36" s="83">
        <v>-224.72639999999998</v>
      </c>
      <c r="V36" s="83">
        <f t="shared" ref="V36:V67" si="3">T36+U36</f>
        <v>59739.033600000002</v>
      </c>
      <c r="W36" s="83">
        <v>168126.62</v>
      </c>
      <c r="X36" s="83">
        <v>746947.73359999992</v>
      </c>
      <c r="Y36" s="83">
        <v>373976.88</v>
      </c>
      <c r="Z36" s="83">
        <v>719644</v>
      </c>
      <c r="AA36" s="83">
        <v>0</v>
      </c>
      <c r="AB36" s="83">
        <v>0</v>
      </c>
      <c r="AC36" s="83">
        <v>1840568.6135999998</v>
      </c>
      <c r="AD36" s="83">
        <v>1801988.3624000004</v>
      </c>
      <c r="AE36" s="83"/>
      <c r="AF36" s="83">
        <v>0</v>
      </c>
      <c r="AG36" s="83">
        <v>0</v>
      </c>
      <c r="AH36" s="83">
        <v>0</v>
      </c>
      <c r="AI36" s="83">
        <v>1801988.3624000004</v>
      </c>
      <c r="AJ36" s="83">
        <v>1586255.5644</v>
      </c>
      <c r="AK36" s="83">
        <v>168126.62</v>
      </c>
      <c r="AL36" s="83">
        <v>15862.555644</v>
      </c>
      <c r="AM36" s="83">
        <v>36677.108988000029</v>
      </c>
      <c r="AN36" s="83">
        <v>0</v>
      </c>
      <c r="AO36" s="83">
        <v>220666.28463200002</v>
      </c>
      <c r="AP36" s="83">
        <v>728430</v>
      </c>
      <c r="AQ36" s="83">
        <v>728430</v>
      </c>
      <c r="AR36" s="84">
        <v>1078491.8490320002</v>
      </c>
    </row>
    <row r="37" spans="1:44" ht="17" x14ac:dyDescent="0.2">
      <c r="A37" s="77" t="s">
        <v>19</v>
      </c>
      <c r="B37" s="78">
        <v>2020</v>
      </c>
      <c r="C37" s="79">
        <v>529860.34199999995</v>
      </c>
      <c r="D37" s="79">
        <v>920618.74800000002</v>
      </c>
      <c r="E37" s="79">
        <v>0</v>
      </c>
      <c r="F37" s="79">
        <v>0</v>
      </c>
      <c r="G37" s="79">
        <v>1408.7016000000001</v>
      </c>
      <c r="H37" s="79">
        <v>1507201.9915680001</v>
      </c>
      <c r="I37" s="79">
        <v>5985</v>
      </c>
      <c r="J37" s="79">
        <f t="shared" si="2"/>
        <v>1408.7016000000001</v>
      </c>
      <c r="K37" s="79">
        <v>2965074.7831680002</v>
      </c>
      <c r="L37" s="79">
        <v>348186.50640000001</v>
      </c>
      <c r="M37" s="79">
        <v>157531.1256</v>
      </c>
      <c r="N37" s="79">
        <v>505717.63199999998</v>
      </c>
      <c r="O37" s="79">
        <v>23746.089599999999</v>
      </c>
      <c r="P37" s="79">
        <v>0</v>
      </c>
      <c r="Q37" s="79">
        <v>0</v>
      </c>
      <c r="R37" s="79">
        <v>0</v>
      </c>
      <c r="S37" s="79">
        <v>23746.089599999999</v>
      </c>
      <c r="T37" s="79">
        <v>61163.035199999998</v>
      </c>
      <c r="U37" s="79">
        <v>-229.22092799999999</v>
      </c>
      <c r="V37" s="79">
        <f t="shared" si="3"/>
        <v>60933.814271999996</v>
      </c>
      <c r="W37" s="79">
        <v>169807.88620000001</v>
      </c>
      <c r="X37" s="79">
        <v>760205.42207199987</v>
      </c>
      <c r="Y37" s="79">
        <v>381456.41759999999</v>
      </c>
      <c r="Z37" s="79">
        <v>0</v>
      </c>
      <c r="AA37" s="79">
        <v>0</v>
      </c>
      <c r="AB37" s="79">
        <v>0</v>
      </c>
      <c r="AC37" s="79">
        <v>1141661.8396719999</v>
      </c>
      <c r="AD37" s="79">
        <v>1823412.9434960003</v>
      </c>
      <c r="AE37" s="79"/>
      <c r="AF37" s="79">
        <v>0</v>
      </c>
      <c r="AG37" s="79">
        <v>0</v>
      </c>
      <c r="AH37" s="79">
        <v>0</v>
      </c>
      <c r="AI37" s="79">
        <v>1823412.9434960003</v>
      </c>
      <c r="AJ37" s="79">
        <v>1078491.8490320002</v>
      </c>
      <c r="AK37" s="79">
        <v>169807.88620000001</v>
      </c>
      <c r="AL37" s="79">
        <v>10784.91849032</v>
      </c>
      <c r="AM37" s="79">
        <v>37599.910592759996</v>
      </c>
      <c r="AN37" s="79">
        <v>0</v>
      </c>
      <c r="AO37" s="79">
        <v>218192.71528308</v>
      </c>
      <c r="AP37" s="79">
        <v>487306</v>
      </c>
      <c r="AQ37" s="79">
        <v>487306</v>
      </c>
      <c r="AR37" s="80">
        <v>809378.56431508006</v>
      </c>
    </row>
    <row r="38" spans="1:44" ht="17" x14ac:dyDescent="0.2">
      <c r="A38" s="81" t="s">
        <v>19</v>
      </c>
      <c r="B38" s="82">
        <v>2021</v>
      </c>
      <c r="C38" s="83">
        <v>535158.94542</v>
      </c>
      <c r="D38" s="83">
        <v>939031.12295999995</v>
      </c>
      <c r="E38" s="83">
        <v>0</v>
      </c>
      <c r="F38" s="83">
        <v>0</v>
      </c>
      <c r="G38" s="83">
        <v>1436.875632</v>
      </c>
      <c r="H38" s="83">
        <v>1526244.6972053442</v>
      </c>
      <c r="I38" s="83">
        <v>5985</v>
      </c>
      <c r="J38" s="83">
        <f t="shared" si="2"/>
        <v>1436.875632</v>
      </c>
      <c r="K38" s="83">
        <v>3007856.6412173444</v>
      </c>
      <c r="L38" s="83">
        <v>355150.23652799998</v>
      </c>
      <c r="M38" s="83">
        <v>160681.748112</v>
      </c>
      <c r="N38" s="83">
        <v>515831.98463999998</v>
      </c>
      <c r="O38" s="83">
        <v>24221.011391999997</v>
      </c>
      <c r="P38" s="83">
        <v>0</v>
      </c>
      <c r="Q38" s="83">
        <v>0</v>
      </c>
      <c r="R38" s="83">
        <v>0</v>
      </c>
      <c r="S38" s="83">
        <v>24221.011391999997</v>
      </c>
      <c r="T38" s="83">
        <v>62386.295903999999</v>
      </c>
      <c r="U38" s="83">
        <v>-233.80534655999998</v>
      </c>
      <c r="V38" s="83">
        <f t="shared" si="3"/>
        <v>62152.490557439996</v>
      </c>
      <c r="W38" s="83">
        <v>171505.96506199997</v>
      </c>
      <c r="X38" s="83">
        <v>773711.45165143989</v>
      </c>
      <c r="Y38" s="83">
        <v>389085.54595199996</v>
      </c>
      <c r="Z38" s="83">
        <v>0</v>
      </c>
      <c r="AA38" s="83">
        <v>0</v>
      </c>
      <c r="AB38" s="83">
        <v>300</v>
      </c>
      <c r="AC38" s="83">
        <v>1162496.9976034397</v>
      </c>
      <c r="AD38" s="83">
        <v>1845359.6436139047</v>
      </c>
      <c r="AE38" s="83"/>
      <c r="AF38" s="83">
        <v>0</v>
      </c>
      <c r="AG38" s="83">
        <v>0</v>
      </c>
      <c r="AH38" s="83">
        <v>0</v>
      </c>
      <c r="AI38" s="83">
        <v>1845359.6436139047</v>
      </c>
      <c r="AJ38" s="83">
        <v>809378.56431508006</v>
      </c>
      <c r="AK38" s="83">
        <v>171505.96506199997</v>
      </c>
      <c r="AL38" s="83">
        <v>8093.7856431508008</v>
      </c>
      <c r="AM38" s="83">
        <v>38534.866359865206</v>
      </c>
      <c r="AN38" s="83">
        <v>0</v>
      </c>
      <c r="AO38" s="83">
        <v>218134.61706501598</v>
      </c>
      <c r="AP38" s="83">
        <v>532480</v>
      </c>
      <c r="AQ38" s="83">
        <v>532480</v>
      </c>
      <c r="AR38" s="84">
        <v>495033.18138009607</v>
      </c>
    </row>
    <row r="39" spans="1:44" ht="17" x14ac:dyDescent="0.2">
      <c r="A39" s="77" t="s">
        <v>19</v>
      </c>
      <c r="B39" s="78">
        <v>2022</v>
      </c>
      <c r="C39" s="79">
        <v>540510.53487420001</v>
      </c>
      <c r="D39" s="79">
        <v>957811.74541919993</v>
      </c>
      <c r="E39" s="79">
        <v>0</v>
      </c>
      <c r="F39" s="79">
        <v>0</v>
      </c>
      <c r="G39" s="79">
        <v>1465.61314464</v>
      </c>
      <c r="H39" s="79">
        <v>1545496.062929891</v>
      </c>
      <c r="I39" s="79">
        <v>5985</v>
      </c>
      <c r="J39" s="79">
        <f t="shared" si="2"/>
        <v>1465.61314464</v>
      </c>
      <c r="K39" s="79">
        <v>3051268.9563679313</v>
      </c>
      <c r="L39" s="79">
        <v>362253.24125855998</v>
      </c>
      <c r="M39" s="79">
        <v>163895.38307424</v>
      </c>
      <c r="N39" s="79">
        <v>526148.62433280004</v>
      </c>
      <c r="O39" s="79">
        <v>24705.431619840001</v>
      </c>
      <c r="P39" s="79">
        <v>0</v>
      </c>
      <c r="Q39" s="79">
        <v>0</v>
      </c>
      <c r="R39" s="79">
        <v>0</v>
      </c>
      <c r="S39" s="79">
        <v>24705.431619840001</v>
      </c>
      <c r="T39" s="79">
        <v>63634.021822080002</v>
      </c>
      <c r="U39" s="79">
        <v>-238.4814534912</v>
      </c>
      <c r="V39" s="79">
        <f t="shared" si="3"/>
        <v>63395.540368588801</v>
      </c>
      <c r="W39" s="79">
        <v>173221.02471262001</v>
      </c>
      <c r="X39" s="79">
        <v>787470.62103384896</v>
      </c>
      <c r="Y39" s="79">
        <v>396867.25687103998</v>
      </c>
      <c r="Z39" s="79">
        <v>0</v>
      </c>
      <c r="AA39" s="79">
        <v>0</v>
      </c>
      <c r="AB39" s="79">
        <v>0</v>
      </c>
      <c r="AC39" s="79">
        <v>1184337.8779048889</v>
      </c>
      <c r="AD39" s="79">
        <v>1866931.0784630424</v>
      </c>
      <c r="AE39" s="79"/>
      <c r="AF39" s="79">
        <v>0</v>
      </c>
      <c r="AG39" s="79">
        <v>0</v>
      </c>
      <c r="AH39" s="79">
        <v>0</v>
      </c>
      <c r="AI39" s="79">
        <v>1866931.0784630424</v>
      </c>
      <c r="AJ39" s="79">
        <v>495033.18138009607</v>
      </c>
      <c r="AK39" s="79">
        <v>173221.02471262001</v>
      </c>
      <c r="AL39" s="79">
        <v>4950.3318138009608</v>
      </c>
      <c r="AM39" s="79">
        <v>39482.156353865001</v>
      </c>
      <c r="AN39" s="79">
        <v>0</v>
      </c>
      <c r="AO39" s="79">
        <v>217653.51288028597</v>
      </c>
      <c r="AP39" s="79">
        <v>818610</v>
      </c>
      <c r="AQ39" s="79">
        <v>818610</v>
      </c>
      <c r="AR39" s="80">
        <v>-105923.30573961796</v>
      </c>
    </row>
    <row r="40" spans="1:44" ht="17" x14ac:dyDescent="0.2">
      <c r="A40" s="81" t="s">
        <v>19</v>
      </c>
      <c r="B40" s="82">
        <v>2023</v>
      </c>
      <c r="C40" s="83">
        <v>545915.64022294199</v>
      </c>
      <c r="D40" s="83">
        <v>976967.98032758397</v>
      </c>
      <c r="E40" s="83">
        <v>0</v>
      </c>
      <c r="F40" s="83">
        <v>0</v>
      </c>
      <c r="G40" s="83">
        <v>1494.9254075327999</v>
      </c>
      <c r="H40" s="83">
        <v>1564958.7789544603</v>
      </c>
      <c r="I40" s="83">
        <v>5985</v>
      </c>
      <c r="J40" s="83">
        <f t="shared" si="2"/>
        <v>1494.9254075327999</v>
      </c>
      <c r="K40" s="83">
        <v>3095322.3249125192</v>
      </c>
      <c r="L40" s="83">
        <v>369498.30608373118</v>
      </c>
      <c r="M40" s="83">
        <v>167173.29073572479</v>
      </c>
      <c r="N40" s="83">
        <v>536671.59681945597</v>
      </c>
      <c r="O40" s="83">
        <v>25199.540252236799</v>
      </c>
      <c r="P40" s="83">
        <v>0</v>
      </c>
      <c r="Q40" s="83">
        <v>0</v>
      </c>
      <c r="R40" s="83">
        <v>0</v>
      </c>
      <c r="S40" s="83">
        <v>25199.540252236799</v>
      </c>
      <c r="T40" s="83">
        <v>64906.702258521604</v>
      </c>
      <c r="U40" s="83">
        <v>-243.25108256102399</v>
      </c>
      <c r="V40" s="83">
        <f t="shared" si="3"/>
        <v>64663.451175960581</v>
      </c>
      <c r="W40" s="83">
        <v>174953.23495974619</v>
      </c>
      <c r="X40" s="83">
        <v>801487.82320739958</v>
      </c>
      <c r="Y40" s="83">
        <v>404804.60200846079</v>
      </c>
      <c r="Z40" s="83">
        <v>0</v>
      </c>
      <c r="AA40" s="83">
        <v>0</v>
      </c>
      <c r="AB40" s="83">
        <v>0</v>
      </c>
      <c r="AC40" s="83">
        <v>1206292.4252158604</v>
      </c>
      <c r="AD40" s="83">
        <v>1889029.8996966588</v>
      </c>
      <c r="AE40" s="83"/>
      <c r="AF40" s="83">
        <v>0</v>
      </c>
      <c r="AG40" s="83">
        <v>0</v>
      </c>
      <c r="AH40" s="83">
        <v>0</v>
      </c>
      <c r="AI40" s="83">
        <v>1889029.8996966588</v>
      </c>
      <c r="AJ40" s="83">
        <v>-105923.30573961796</v>
      </c>
      <c r="AK40" s="83">
        <v>174953.23495974619</v>
      </c>
      <c r="AL40" s="83">
        <v>-1059.2330573961797</v>
      </c>
      <c r="AM40" s="83">
        <v>40441.963610412808</v>
      </c>
      <c r="AN40" s="83">
        <v>0</v>
      </c>
      <c r="AO40" s="83">
        <v>214335.96551276284</v>
      </c>
      <c r="AP40" s="83">
        <v>444796</v>
      </c>
      <c r="AQ40" s="83">
        <v>444796</v>
      </c>
      <c r="AR40" s="84">
        <v>-336383.34022685513</v>
      </c>
    </row>
    <row r="41" spans="1:44" ht="17" x14ac:dyDescent="0.2">
      <c r="A41" s="77" t="s">
        <v>19</v>
      </c>
      <c r="B41" s="78">
        <v>2024</v>
      </c>
      <c r="C41" s="79">
        <v>551374.79662517144</v>
      </c>
      <c r="D41" s="79">
        <v>996507.33993413579</v>
      </c>
      <c r="E41" s="79">
        <v>0</v>
      </c>
      <c r="F41" s="79">
        <v>0</v>
      </c>
      <c r="G41" s="79">
        <v>1524.8239156834561</v>
      </c>
      <c r="H41" s="79">
        <v>1584635.57637785</v>
      </c>
      <c r="I41" s="79">
        <v>5985</v>
      </c>
      <c r="J41" s="79">
        <f t="shared" si="2"/>
        <v>1524.8239156834561</v>
      </c>
      <c r="K41" s="79">
        <v>3140027.5368528403</v>
      </c>
      <c r="L41" s="79">
        <v>376888.27220540587</v>
      </c>
      <c r="M41" s="79">
        <v>170516.75655043931</v>
      </c>
      <c r="N41" s="79">
        <v>547405.02875584515</v>
      </c>
      <c r="O41" s="79">
        <v>25703.531057281536</v>
      </c>
      <c r="P41" s="79">
        <v>0</v>
      </c>
      <c r="Q41" s="79">
        <v>0</v>
      </c>
      <c r="R41" s="79">
        <v>0</v>
      </c>
      <c r="S41" s="79">
        <v>25703.531057281536</v>
      </c>
      <c r="T41" s="79">
        <v>66204.836303692035</v>
      </c>
      <c r="U41" s="79">
        <v>-248.11610421224449</v>
      </c>
      <c r="V41" s="79">
        <f t="shared" si="3"/>
        <v>65956.720199479794</v>
      </c>
      <c r="W41" s="79">
        <v>176702.76730934368</v>
      </c>
      <c r="X41" s="79">
        <v>815768.0473219502</v>
      </c>
      <c r="Y41" s="79">
        <v>412900.69404863002</v>
      </c>
      <c r="Z41" s="79">
        <v>0</v>
      </c>
      <c r="AA41" s="79">
        <v>0</v>
      </c>
      <c r="AB41" s="79">
        <v>0</v>
      </c>
      <c r="AC41" s="79">
        <v>1228668.7413705802</v>
      </c>
      <c r="AD41" s="79">
        <v>1911358.7954822602</v>
      </c>
      <c r="AE41" s="79"/>
      <c r="AF41" s="79">
        <v>0</v>
      </c>
      <c r="AG41" s="79">
        <v>0</v>
      </c>
      <c r="AH41" s="79">
        <v>0</v>
      </c>
      <c r="AI41" s="79">
        <v>1911358.7954822602</v>
      </c>
      <c r="AJ41" s="79">
        <v>-336383.34022685513</v>
      </c>
      <c r="AK41" s="79">
        <v>176702.76730934368</v>
      </c>
      <c r="AL41" s="79">
        <v>-3363.8334022685513</v>
      </c>
      <c r="AM41" s="79">
        <v>41414.474189386325</v>
      </c>
      <c r="AN41" s="79">
        <v>0</v>
      </c>
      <c r="AO41" s="79">
        <v>214753.40809646144</v>
      </c>
      <c r="AP41" s="79">
        <v>447330</v>
      </c>
      <c r="AQ41" s="79">
        <v>447330</v>
      </c>
      <c r="AR41" s="80">
        <v>-568959.93213039369</v>
      </c>
    </row>
    <row r="42" spans="1:44" ht="17" x14ac:dyDescent="0.2">
      <c r="A42" s="81" t="s">
        <v>19</v>
      </c>
      <c r="B42" s="82">
        <v>2025</v>
      </c>
      <c r="C42" s="83">
        <v>556888.54459142301</v>
      </c>
      <c r="D42" s="83">
        <v>1016437.4867328182</v>
      </c>
      <c r="E42" s="83">
        <v>0</v>
      </c>
      <c r="F42" s="83">
        <v>0</v>
      </c>
      <c r="G42" s="83">
        <v>1555.3203939971249</v>
      </c>
      <c r="H42" s="83">
        <v>1604529.2278886642</v>
      </c>
      <c r="I42" s="83">
        <v>5985</v>
      </c>
      <c r="J42" s="83">
        <f t="shared" si="2"/>
        <v>1555.3203939971249</v>
      </c>
      <c r="K42" s="83">
        <v>3185395.5796069028</v>
      </c>
      <c r="L42" s="83">
        <v>384426.03764951386</v>
      </c>
      <c r="M42" s="83">
        <v>173927.09168144804</v>
      </c>
      <c r="N42" s="83">
        <v>558353.12933096197</v>
      </c>
      <c r="O42" s="83">
        <v>26217.601678427163</v>
      </c>
      <c r="P42" s="83">
        <v>0</v>
      </c>
      <c r="Q42" s="83">
        <v>0</v>
      </c>
      <c r="R42" s="83">
        <v>0</v>
      </c>
      <c r="S42" s="83">
        <v>26217.601678427163</v>
      </c>
      <c r="T42" s="83">
        <v>67528.93302976586</v>
      </c>
      <c r="U42" s="83">
        <v>-253.07842629648931</v>
      </c>
      <c r="V42" s="83">
        <f t="shared" si="3"/>
        <v>67275.854603469372</v>
      </c>
      <c r="W42" s="83">
        <v>178469.79498243707</v>
      </c>
      <c r="X42" s="83">
        <v>830316.38059529557</v>
      </c>
      <c r="Y42" s="83">
        <v>421158.70792960253</v>
      </c>
      <c r="Z42" s="83">
        <v>0</v>
      </c>
      <c r="AA42" s="83">
        <v>0</v>
      </c>
      <c r="AB42" s="83">
        <v>0</v>
      </c>
      <c r="AC42" s="83">
        <v>1251475.088524898</v>
      </c>
      <c r="AD42" s="83">
        <v>1933920.4910820047</v>
      </c>
      <c r="AE42" s="83"/>
      <c r="AF42" s="83">
        <v>0</v>
      </c>
      <c r="AG42" s="83">
        <v>0</v>
      </c>
      <c r="AH42" s="83">
        <v>0</v>
      </c>
      <c r="AI42" s="83">
        <v>1933920.4910820047</v>
      </c>
      <c r="AJ42" s="83">
        <v>-568959.93213039369</v>
      </c>
      <c r="AK42" s="83">
        <v>178469.79498243707</v>
      </c>
      <c r="AL42" s="83">
        <v>-5689.5993213039374</v>
      </c>
      <c r="AM42" s="83">
        <v>42399.87722900691</v>
      </c>
      <c r="AN42" s="83">
        <v>0</v>
      </c>
      <c r="AO42" s="83">
        <v>215180.07289014003</v>
      </c>
      <c r="AP42" s="83">
        <v>554164</v>
      </c>
      <c r="AQ42" s="83">
        <v>554164</v>
      </c>
      <c r="AR42" s="84">
        <v>-907943.85924025369</v>
      </c>
    </row>
    <row r="43" spans="1:44" ht="17" x14ac:dyDescent="0.2">
      <c r="A43" s="77" t="s">
        <v>19</v>
      </c>
      <c r="B43" s="78">
        <v>2026</v>
      </c>
      <c r="C43" s="79">
        <v>562457.43003733747</v>
      </c>
      <c r="D43" s="79">
        <v>1036766.2364674747</v>
      </c>
      <c r="E43" s="79">
        <v>0</v>
      </c>
      <c r="F43" s="79">
        <v>0</v>
      </c>
      <c r="G43" s="79">
        <v>1586.4268018770674</v>
      </c>
      <c r="H43" s="79">
        <v>1624642.5484822064</v>
      </c>
      <c r="I43" s="79">
        <v>5985</v>
      </c>
      <c r="J43" s="79">
        <f t="shared" si="2"/>
        <v>1586.4268018770674</v>
      </c>
      <c r="K43" s="79">
        <v>3231437.6417888957</v>
      </c>
      <c r="L43" s="79">
        <v>392114.55840250419</v>
      </c>
      <c r="M43" s="79">
        <v>177405.63351507703</v>
      </c>
      <c r="N43" s="79">
        <v>569520.19191758125</v>
      </c>
      <c r="O43" s="79">
        <v>26741.953711995709</v>
      </c>
      <c r="P43" s="79">
        <v>0</v>
      </c>
      <c r="Q43" s="79">
        <v>0</v>
      </c>
      <c r="R43" s="79">
        <v>0</v>
      </c>
      <c r="S43" s="79">
        <v>26741.953711995709</v>
      </c>
      <c r="T43" s="79">
        <v>68879.511690361192</v>
      </c>
      <c r="U43" s="79">
        <v>-258.13999482241911</v>
      </c>
      <c r="V43" s="79">
        <f t="shared" si="3"/>
        <v>68621.371695538779</v>
      </c>
      <c r="W43" s="79">
        <v>180254.49293226149</v>
      </c>
      <c r="X43" s="79">
        <v>845138.01025737729</v>
      </c>
      <c r="Y43" s="79">
        <v>429581.88208819466</v>
      </c>
      <c r="Z43" s="79">
        <v>0</v>
      </c>
      <c r="AA43" s="79">
        <v>0</v>
      </c>
      <c r="AB43" s="79">
        <v>0</v>
      </c>
      <c r="AC43" s="79">
        <v>1274719.8923455719</v>
      </c>
      <c r="AD43" s="79">
        <v>1956717.7494433238</v>
      </c>
      <c r="AE43" s="79"/>
      <c r="AF43" s="79">
        <v>0</v>
      </c>
      <c r="AG43" s="79">
        <v>0</v>
      </c>
      <c r="AH43" s="79">
        <v>0</v>
      </c>
      <c r="AI43" s="79">
        <v>1956717.7494433238</v>
      </c>
      <c r="AJ43" s="79">
        <v>-907943.85924025369</v>
      </c>
      <c r="AK43" s="79">
        <v>180254.49293226149</v>
      </c>
      <c r="AL43" s="79">
        <v>-9079.4385924025373</v>
      </c>
      <c r="AM43" s="79">
        <v>43398.365000978287</v>
      </c>
      <c r="AN43" s="79">
        <v>0</v>
      </c>
      <c r="AO43" s="79">
        <v>214573.41934083725</v>
      </c>
      <c r="AP43" s="79">
        <v>341900</v>
      </c>
      <c r="AQ43" s="79">
        <v>341900</v>
      </c>
      <c r="AR43" s="80">
        <v>-1035270.4398994164</v>
      </c>
    </row>
    <row r="44" spans="1:44" ht="17" x14ac:dyDescent="0.2">
      <c r="A44" s="81" t="s">
        <v>19</v>
      </c>
      <c r="B44" s="82">
        <v>2027</v>
      </c>
      <c r="C44" s="83">
        <v>568082.00433771079</v>
      </c>
      <c r="D44" s="83">
        <v>1057501.5611968243</v>
      </c>
      <c r="E44" s="83">
        <v>0</v>
      </c>
      <c r="F44" s="83">
        <v>0</v>
      </c>
      <c r="G44" s="83">
        <v>1618.1553379146089</v>
      </c>
      <c r="H44" s="83">
        <v>1644978.3961906768</v>
      </c>
      <c r="I44" s="83">
        <v>5985</v>
      </c>
      <c r="J44" s="83">
        <f t="shared" si="2"/>
        <v>1618.1553379146089</v>
      </c>
      <c r="K44" s="83">
        <v>3278165.1170631265</v>
      </c>
      <c r="L44" s="83">
        <v>399956.84957055427</v>
      </c>
      <c r="M44" s="83">
        <v>180953.74618537858</v>
      </c>
      <c r="N44" s="83">
        <v>580910.59575593285</v>
      </c>
      <c r="O44" s="83">
        <v>27276.792786235623</v>
      </c>
      <c r="P44" s="83">
        <v>0</v>
      </c>
      <c r="Q44" s="83">
        <v>0</v>
      </c>
      <c r="R44" s="83">
        <v>0</v>
      </c>
      <c r="S44" s="83">
        <v>27276.792786235623</v>
      </c>
      <c r="T44" s="83">
        <v>70257.101924168412</v>
      </c>
      <c r="U44" s="83">
        <v>-263.30279471886752</v>
      </c>
      <c r="V44" s="83">
        <f t="shared" si="3"/>
        <v>69993.799129449544</v>
      </c>
      <c r="W44" s="83">
        <v>182057.03786158413</v>
      </c>
      <c r="X44" s="83">
        <v>860238.22553320206</v>
      </c>
      <c r="Y44" s="83">
        <v>438173.51972995856</v>
      </c>
      <c r="Z44" s="83">
        <v>0</v>
      </c>
      <c r="AA44" s="83">
        <v>0</v>
      </c>
      <c r="AB44" s="83">
        <v>0</v>
      </c>
      <c r="AC44" s="83">
        <v>1298411.7452631607</v>
      </c>
      <c r="AD44" s="83">
        <v>1979753.3717999659</v>
      </c>
      <c r="AE44" s="83"/>
      <c r="AF44" s="83">
        <v>0</v>
      </c>
      <c r="AG44" s="83">
        <v>0</v>
      </c>
      <c r="AH44" s="83">
        <v>0</v>
      </c>
      <c r="AI44" s="83">
        <v>1979753.3717999659</v>
      </c>
      <c r="AJ44" s="83">
        <v>-1035270.4398994164</v>
      </c>
      <c r="AK44" s="83">
        <v>182057.03786158413</v>
      </c>
      <c r="AL44" s="83">
        <v>-10352.704398994165</v>
      </c>
      <c r="AM44" s="83">
        <v>44410.132966662968</v>
      </c>
      <c r="AN44" s="83">
        <v>0</v>
      </c>
      <c r="AO44" s="83">
        <v>216114.46642925293</v>
      </c>
      <c r="AP44" s="83">
        <v>231790</v>
      </c>
      <c r="AQ44" s="83">
        <v>231790</v>
      </c>
      <c r="AR44" s="84">
        <v>-1050945.9734701635</v>
      </c>
    </row>
    <row r="45" spans="1:44" ht="17" x14ac:dyDescent="0.2">
      <c r="A45" s="77" t="s">
        <v>19</v>
      </c>
      <c r="B45" s="78">
        <v>2028</v>
      </c>
      <c r="C45" s="79">
        <v>573762.82438108802</v>
      </c>
      <c r="D45" s="79">
        <v>1078651.5924207608</v>
      </c>
      <c r="E45" s="79">
        <v>0</v>
      </c>
      <c r="F45" s="79">
        <v>0</v>
      </c>
      <c r="G45" s="79">
        <v>1650.5184446729011</v>
      </c>
      <c r="H45" s="79">
        <v>1665539.6728269465</v>
      </c>
      <c r="I45" s="79">
        <v>5985</v>
      </c>
      <c r="J45" s="79">
        <f t="shared" si="2"/>
        <v>1650.5184446729011</v>
      </c>
      <c r="K45" s="79">
        <v>3325589.6080734683</v>
      </c>
      <c r="L45" s="79">
        <v>407955.98656196537</v>
      </c>
      <c r="M45" s="79">
        <v>184572.82110908616</v>
      </c>
      <c r="N45" s="79">
        <v>592528.80767105147</v>
      </c>
      <c r="O45" s="79">
        <v>27822.328641960336</v>
      </c>
      <c r="P45" s="79">
        <v>0</v>
      </c>
      <c r="Q45" s="79">
        <v>0</v>
      </c>
      <c r="R45" s="79">
        <v>0</v>
      </c>
      <c r="S45" s="79">
        <v>27822.328641960336</v>
      </c>
      <c r="T45" s="79">
        <v>71662.243962651773</v>
      </c>
      <c r="U45" s="79">
        <v>-268.56885061324488</v>
      </c>
      <c r="V45" s="79">
        <f t="shared" si="3"/>
        <v>71393.675112038531</v>
      </c>
      <c r="W45" s="79">
        <v>183877.60824019997</v>
      </c>
      <c r="X45" s="79">
        <v>875622.41966525035</v>
      </c>
      <c r="Y45" s="79">
        <v>446936.99012455775</v>
      </c>
      <c r="Z45" s="79">
        <v>0</v>
      </c>
      <c r="AA45" s="79">
        <v>0</v>
      </c>
      <c r="AB45" s="79">
        <v>0</v>
      </c>
      <c r="AC45" s="79">
        <v>1322559.4097898081</v>
      </c>
      <c r="AD45" s="79">
        <v>2003030.1982836602</v>
      </c>
      <c r="AE45" s="79"/>
      <c r="AF45" s="79">
        <v>0</v>
      </c>
      <c r="AG45" s="79">
        <v>0</v>
      </c>
      <c r="AH45" s="79">
        <v>0</v>
      </c>
      <c r="AI45" s="79">
        <v>2003030.1982836602</v>
      </c>
      <c r="AJ45" s="79">
        <v>-1050945.9734701635</v>
      </c>
      <c r="AK45" s="79">
        <v>183877.60824019997</v>
      </c>
      <c r="AL45" s="79">
        <v>-10509.459734701635</v>
      </c>
      <c r="AM45" s="79">
        <v>45435.379834318017</v>
      </c>
      <c r="AN45" s="79">
        <v>0</v>
      </c>
      <c r="AO45" s="79">
        <v>218803.52833981634</v>
      </c>
      <c r="AP45" s="79">
        <v>1563328</v>
      </c>
      <c r="AQ45" s="79">
        <v>1563328</v>
      </c>
      <c r="AR45" s="80">
        <v>-2395470.4451303473</v>
      </c>
    </row>
    <row r="46" spans="1:44" ht="17" x14ac:dyDescent="0.2">
      <c r="A46" s="81" t="s">
        <v>19</v>
      </c>
      <c r="B46" s="82">
        <v>2029</v>
      </c>
      <c r="C46" s="83">
        <v>579500.45262489875</v>
      </c>
      <c r="D46" s="83">
        <v>1100224.6242691758</v>
      </c>
      <c r="E46" s="83">
        <v>0</v>
      </c>
      <c r="F46" s="83">
        <v>0</v>
      </c>
      <c r="G46" s="83">
        <v>1683.5288135663588</v>
      </c>
      <c r="H46" s="83">
        <v>1686329.3247421575</v>
      </c>
      <c r="I46" s="83">
        <v>5985</v>
      </c>
      <c r="J46" s="83">
        <f t="shared" si="2"/>
        <v>1683.5288135663588</v>
      </c>
      <c r="K46" s="83">
        <v>3373722.9304497987</v>
      </c>
      <c r="L46" s="83">
        <v>416115.10629320459</v>
      </c>
      <c r="M46" s="83">
        <v>188264.27753126784</v>
      </c>
      <c r="N46" s="83">
        <v>604379.38382447243</v>
      </c>
      <c r="O46" s="83">
        <v>28378.775214799538</v>
      </c>
      <c r="P46" s="83">
        <v>0</v>
      </c>
      <c r="Q46" s="83">
        <v>0</v>
      </c>
      <c r="R46" s="83">
        <v>0</v>
      </c>
      <c r="S46" s="83">
        <v>28378.775214799538</v>
      </c>
      <c r="T46" s="83">
        <v>73095.488841904807</v>
      </c>
      <c r="U46" s="83">
        <v>-273.94022762550975</v>
      </c>
      <c r="V46" s="83">
        <f t="shared" si="3"/>
        <v>72821.548614279294</v>
      </c>
      <c r="W46" s="83">
        <v>185716.38432260192</v>
      </c>
      <c r="X46" s="83">
        <v>891296.0919761532</v>
      </c>
      <c r="Y46" s="83">
        <v>455875.72992704879</v>
      </c>
      <c r="Z46" s="83">
        <v>0</v>
      </c>
      <c r="AA46" s="83">
        <v>0</v>
      </c>
      <c r="AB46" s="83">
        <v>0</v>
      </c>
      <c r="AC46" s="83">
        <v>1347171.821903202</v>
      </c>
      <c r="AD46" s="83">
        <v>2026551.1085465967</v>
      </c>
      <c r="AE46" s="83"/>
      <c r="AF46" s="83">
        <v>0</v>
      </c>
      <c r="AG46" s="83">
        <v>0</v>
      </c>
      <c r="AH46" s="83">
        <v>0</v>
      </c>
      <c r="AI46" s="83">
        <v>2026551.1085465967</v>
      </c>
      <c r="AJ46" s="83">
        <v>-2395470.4451303473</v>
      </c>
      <c r="AK46" s="83">
        <v>185716.38432260192</v>
      </c>
      <c r="AL46" s="83">
        <v>-23954.704451303471</v>
      </c>
      <c r="AM46" s="83">
        <v>46474.307617409351</v>
      </c>
      <c r="AN46" s="83">
        <v>0</v>
      </c>
      <c r="AO46" s="83">
        <v>208235.98748870782</v>
      </c>
      <c r="AP46" s="83">
        <v>0</v>
      </c>
      <c r="AQ46" s="83">
        <v>0</v>
      </c>
      <c r="AR46" s="84">
        <v>-2187234.4576416393</v>
      </c>
    </row>
    <row r="47" spans="1:44" ht="17" x14ac:dyDescent="0.2">
      <c r="A47" s="77" t="s">
        <v>19</v>
      </c>
      <c r="B47" s="78">
        <v>2030</v>
      </c>
      <c r="C47" s="79">
        <v>585295.45715114777</v>
      </c>
      <c r="D47" s="79">
        <v>1122229.1167545593</v>
      </c>
      <c r="E47" s="79">
        <v>0</v>
      </c>
      <c r="F47" s="79">
        <v>0</v>
      </c>
      <c r="G47" s="79">
        <v>1717.1993898376863</v>
      </c>
      <c r="H47" s="79">
        <v>1707350.3435974235</v>
      </c>
      <c r="I47" s="79">
        <v>5985</v>
      </c>
      <c r="J47" s="79">
        <f t="shared" si="2"/>
        <v>1717.1993898376863</v>
      </c>
      <c r="K47" s="79">
        <v>3422577.1168929683</v>
      </c>
      <c r="L47" s="79">
        <v>424437.40841906879</v>
      </c>
      <c r="M47" s="79">
        <v>192029.56308189323</v>
      </c>
      <c r="N47" s="79">
        <v>616466.97150096204</v>
      </c>
      <c r="O47" s="79">
        <v>28946.350719095532</v>
      </c>
      <c r="P47" s="79">
        <v>0</v>
      </c>
      <c r="Q47" s="79">
        <v>0</v>
      </c>
      <c r="R47" s="79">
        <v>0</v>
      </c>
      <c r="S47" s="79">
        <v>28946.350719095532</v>
      </c>
      <c r="T47" s="79">
        <v>74557.398618742911</v>
      </c>
      <c r="U47" s="79">
        <v>-279.41903217801996</v>
      </c>
      <c r="V47" s="79">
        <f t="shared" si="3"/>
        <v>74277.979586564892</v>
      </c>
      <c r="W47" s="79">
        <v>187573.54816582796</v>
      </c>
      <c r="X47" s="79">
        <v>907264.84997245052</v>
      </c>
      <c r="Y47" s="79">
        <v>464993.24452558986</v>
      </c>
      <c r="Z47" s="79">
        <v>0</v>
      </c>
      <c r="AA47" s="79">
        <v>0</v>
      </c>
      <c r="AB47" s="79">
        <v>0</v>
      </c>
      <c r="AC47" s="79">
        <v>1372258.0944980404</v>
      </c>
      <c r="AD47" s="79">
        <v>2050319.0223949279</v>
      </c>
      <c r="AE47" s="79"/>
      <c r="AF47" s="79">
        <v>0</v>
      </c>
      <c r="AG47" s="79">
        <v>0</v>
      </c>
      <c r="AH47" s="79">
        <v>0</v>
      </c>
      <c r="AI47" s="79">
        <v>2050319.0223949279</v>
      </c>
      <c r="AJ47" s="79">
        <v>-2187234.4576416393</v>
      </c>
      <c r="AK47" s="79">
        <v>187573.54816582796</v>
      </c>
      <c r="AL47" s="79">
        <v>-21872.344576416392</v>
      </c>
      <c r="AM47" s="79">
        <v>47527.121694026573</v>
      </c>
      <c r="AN47" s="79">
        <v>0</v>
      </c>
      <c r="AO47" s="79">
        <v>213228.32528343814</v>
      </c>
      <c r="AP47" s="79">
        <v>2031406</v>
      </c>
      <c r="AQ47" s="79">
        <v>2031406</v>
      </c>
      <c r="AR47" s="80">
        <v>-4005412.1323582008</v>
      </c>
    </row>
    <row r="48" spans="1:44" ht="17" x14ac:dyDescent="0.2">
      <c r="A48" s="81" t="s">
        <v>19</v>
      </c>
      <c r="B48" s="82">
        <v>2031</v>
      </c>
      <c r="C48" s="83">
        <v>591148.41172265925</v>
      </c>
      <c r="D48" s="83">
        <v>1144673.6990896505</v>
      </c>
      <c r="E48" s="83">
        <v>0</v>
      </c>
      <c r="F48" s="83">
        <v>0</v>
      </c>
      <c r="G48" s="83">
        <v>1751.5433776344398</v>
      </c>
      <c r="H48" s="83">
        <v>1728605.7671499006</v>
      </c>
      <c r="I48" s="83">
        <v>5985</v>
      </c>
      <c r="J48" s="83">
        <f t="shared" si="2"/>
        <v>1751.5433776344398</v>
      </c>
      <c r="K48" s="83">
        <v>3472164.4213398444</v>
      </c>
      <c r="L48" s="83">
        <v>432926.15658745012</v>
      </c>
      <c r="M48" s="83">
        <v>195870.15434353109</v>
      </c>
      <c r="N48" s="83">
        <v>628796.31093098118</v>
      </c>
      <c r="O48" s="83">
        <v>29525.277733477444</v>
      </c>
      <c r="P48" s="83">
        <v>0</v>
      </c>
      <c r="Q48" s="83">
        <v>0</v>
      </c>
      <c r="R48" s="83">
        <v>0</v>
      </c>
      <c r="S48" s="83">
        <v>29525.277733477444</v>
      </c>
      <c r="T48" s="83">
        <v>76048.54659111776</v>
      </c>
      <c r="U48" s="83">
        <v>-285.00741282158037</v>
      </c>
      <c r="V48" s="83">
        <f t="shared" si="3"/>
        <v>75763.539178296181</v>
      </c>
      <c r="W48" s="83">
        <v>189449.28364748624</v>
      </c>
      <c r="X48" s="83">
        <v>923534.41149024095</v>
      </c>
      <c r="Y48" s="83">
        <v>474293.10941610159</v>
      </c>
      <c r="Z48" s="83">
        <v>0</v>
      </c>
      <c r="AA48" s="83">
        <v>0</v>
      </c>
      <c r="AB48" s="83">
        <v>0</v>
      </c>
      <c r="AC48" s="83">
        <v>1397827.5209063427</v>
      </c>
      <c r="AD48" s="83">
        <v>2074336.9004335017</v>
      </c>
      <c r="AE48" s="83"/>
      <c r="AF48" s="83">
        <v>0</v>
      </c>
      <c r="AG48" s="83">
        <v>0</v>
      </c>
      <c r="AH48" s="83">
        <v>0</v>
      </c>
      <c r="AI48" s="83">
        <v>2074336.9004335017</v>
      </c>
      <c r="AJ48" s="83">
        <v>-4005412.1323582008</v>
      </c>
      <c r="AK48" s="83">
        <v>189449.28364748624</v>
      </c>
      <c r="AL48" s="83">
        <v>-40054.121323582011</v>
      </c>
      <c r="AM48" s="83">
        <v>48594.030867418835</v>
      </c>
      <c r="AN48" s="83">
        <v>0</v>
      </c>
      <c r="AO48" s="83">
        <v>197989.19319132305</v>
      </c>
      <c r="AP48" s="83">
        <v>431860</v>
      </c>
      <c r="AQ48" s="83">
        <v>431860</v>
      </c>
      <c r="AR48" s="84">
        <v>-4239282.9391668784</v>
      </c>
    </row>
    <row r="49" spans="1:44" ht="17" x14ac:dyDescent="0.2">
      <c r="A49" s="77" t="s">
        <v>19</v>
      </c>
      <c r="B49" s="78">
        <v>2032</v>
      </c>
      <c r="C49" s="79">
        <v>597059.89583988592</v>
      </c>
      <c r="D49" s="79">
        <v>1167567.1730714436</v>
      </c>
      <c r="E49" s="79">
        <v>0</v>
      </c>
      <c r="F49" s="79">
        <v>0</v>
      </c>
      <c r="G49" s="79">
        <v>1786.5742451871288</v>
      </c>
      <c r="H49" s="79">
        <v>1750098.680053506</v>
      </c>
      <c r="I49" s="79">
        <v>5985</v>
      </c>
      <c r="J49" s="79">
        <f t="shared" si="2"/>
        <v>1786.5742451871288</v>
      </c>
      <c r="K49" s="79">
        <v>3522497.3232100224</v>
      </c>
      <c r="L49" s="79">
        <v>441584.67971919919</v>
      </c>
      <c r="M49" s="79">
        <v>199787.55743040174</v>
      </c>
      <c r="N49" s="79">
        <v>641372.23714960087</v>
      </c>
      <c r="O49" s="79">
        <v>30115.783288146995</v>
      </c>
      <c r="P49" s="79">
        <v>0</v>
      </c>
      <c r="Q49" s="79">
        <v>0</v>
      </c>
      <c r="R49" s="79">
        <v>0</v>
      </c>
      <c r="S49" s="79">
        <v>30115.783288146995</v>
      </c>
      <c r="T49" s="79">
        <v>77569.517522940121</v>
      </c>
      <c r="U49" s="79">
        <v>-290.70756107801196</v>
      </c>
      <c r="V49" s="79">
        <f t="shared" si="3"/>
        <v>77278.809961862105</v>
      </c>
      <c r="W49" s="79">
        <v>191343.77648396112</v>
      </c>
      <c r="X49" s="79">
        <v>940110.60688357102</v>
      </c>
      <c r="Y49" s="79">
        <v>483778.97160442371</v>
      </c>
      <c r="Z49" s="79">
        <v>0</v>
      </c>
      <c r="AA49" s="79">
        <v>0</v>
      </c>
      <c r="AB49" s="79">
        <v>0</v>
      </c>
      <c r="AC49" s="79">
        <v>1423889.5784879946</v>
      </c>
      <c r="AD49" s="79">
        <v>2098607.7447220278</v>
      </c>
      <c r="AE49" s="79"/>
      <c r="AF49" s="79">
        <v>0</v>
      </c>
      <c r="AG49" s="79">
        <v>0</v>
      </c>
      <c r="AH49" s="79">
        <v>0</v>
      </c>
      <c r="AI49" s="79">
        <v>2098607.7447220278</v>
      </c>
      <c r="AJ49" s="79">
        <v>-4239282.9391668784</v>
      </c>
      <c r="AK49" s="79">
        <v>191343.77648396112</v>
      </c>
      <c r="AL49" s="79">
        <v>-42392.829391668784</v>
      </c>
      <c r="AM49" s="79">
        <v>49675.24742767409</v>
      </c>
      <c r="AN49" s="79">
        <v>0</v>
      </c>
      <c r="AO49" s="79">
        <v>198626.19451996643</v>
      </c>
      <c r="AP49" s="79">
        <v>27560</v>
      </c>
      <c r="AQ49" s="79">
        <v>27560</v>
      </c>
      <c r="AR49" s="80">
        <v>-4068216.7446469115</v>
      </c>
    </row>
    <row r="50" spans="1:44" ht="17" x14ac:dyDescent="0.2">
      <c r="A50" s="81" t="s">
        <v>19</v>
      </c>
      <c r="B50" s="82">
        <v>2033</v>
      </c>
      <c r="C50" s="83">
        <v>603030.49479828461</v>
      </c>
      <c r="D50" s="83">
        <v>1190918.5165328723</v>
      </c>
      <c r="E50" s="83">
        <v>0</v>
      </c>
      <c r="F50" s="83">
        <v>0</v>
      </c>
      <c r="G50" s="83">
        <v>1822.3057300908711</v>
      </c>
      <c r="H50" s="83">
        <v>1771832.2146745692</v>
      </c>
      <c r="I50" s="83">
        <v>5985</v>
      </c>
      <c r="J50" s="83">
        <f t="shared" si="2"/>
        <v>1822.3057300908711</v>
      </c>
      <c r="K50" s="83">
        <v>3573588.531735817</v>
      </c>
      <c r="L50" s="83">
        <v>450416.37331358303</v>
      </c>
      <c r="M50" s="83">
        <v>203783.3085790097</v>
      </c>
      <c r="N50" s="83">
        <v>654199.68189259269</v>
      </c>
      <c r="O50" s="83">
        <v>30718.098953909925</v>
      </c>
      <c r="P50" s="83">
        <v>0</v>
      </c>
      <c r="Q50" s="83">
        <v>0</v>
      </c>
      <c r="R50" s="83">
        <v>0</v>
      </c>
      <c r="S50" s="83">
        <v>30718.098953909925</v>
      </c>
      <c r="T50" s="83">
        <v>79120.907873398915</v>
      </c>
      <c r="U50" s="83">
        <v>-296.52171229957213</v>
      </c>
      <c r="V50" s="83">
        <f t="shared" si="3"/>
        <v>78824.386161099348</v>
      </c>
      <c r="W50" s="83">
        <v>193257.21424880068</v>
      </c>
      <c r="X50" s="83">
        <v>956999.38125640259</v>
      </c>
      <c r="Y50" s="83">
        <v>493454.55103651201</v>
      </c>
      <c r="Z50" s="83">
        <v>0</v>
      </c>
      <c r="AA50" s="83">
        <v>0</v>
      </c>
      <c r="AB50" s="83">
        <v>0</v>
      </c>
      <c r="AC50" s="83">
        <v>1450453.9322929145</v>
      </c>
      <c r="AD50" s="83">
        <v>2123134.5994429025</v>
      </c>
      <c r="AE50" s="83"/>
      <c r="AF50" s="83">
        <v>0</v>
      </c>
      <c r="AG50" s="83">
        <v>0</v>
      </c>
      <c r="AH50" s="83">
        <v>0</v>
      </c>
      <c r="AI50" s="83">
        <v>2123134.5994429025</v>
      </c>
      <c r="AJ50" s="83">
        <v>-4068216.7446469115</v>
      </c>
      <c r="AK50" s="83">
        <v>193257.21424880068</v>
      </c>
      <c r="AL50" s="83">
        <v>-40682.167446469117</v>
      </c>
      <c r="AM50" s="83">
        <v>50770.987214563458</v>
      </c>
      <c r="AN50" s="83">
        <v>0</v>
      </c>
      <c r="AO50" s="83">
        <v>203346.03401689505</v>
      </c>
      <c r="AP50" s="83">
        <v>326366</v>
      </c>
      <c r="AQ50" s="83">
        <v>326366</v>
      </c>
      <c r="AR50" s="84">
        <v>-4191236.7106300169</v>
      </c>
    </row>
    <row r="51" spans="1:44" ht="17" x14ac:dyDescent="0.2">
      <c r="A51" s="77" t="s">
        <v>19</v>
      </c>
      <c r="B51" s="78">
        <v>2034</v>
      </c>
      <c r="C51" s="79">
        <v>609060.79974626761</v>
      </c>
      <c r="D51" s="79">
        <v>1214736.8868635299</v>
      </c>
      <c r="E51" s="79">
        <v>0</v>
      </c>
      <c r="F51" s="79">
        <v>0</v>
      </c>
      <c r="G51" s="79">
        <v>1858.7518446926888</v>
      </c>
      <c r="H51" s="79">
        <v>1793809.5519227041</v>
      </c>
      <c r="I51" s="79">
        <v>5985</v>
      </c>
      <c r="J51" s="79">
        <f t="shared" si="2"/>
        <v>1858.7518446926888</v>
      </c>
      <c r="K51" s="79">
        <v>3625450.9903771942</v>
      </c>
      <c r="L51" s="79">
        <v>459424.70077985479</v>
      </c>
      <c r="M51" s="79">
        <v>207858.97475058993</v>
      </c>
      <c r="N51" s="79">
        <v>667283.67553044471</v>
      </c>
      <c r="O51" s="79">
        <v>31332.460932988128</v>
      </c>
      <c r="P51" s="79">
        <v>0</v>
      </c>
      <c r="Q51" s="79">
        <v>0</v>
      </c>
      <c r="R51" s="79">
        <v>0</v>
      </c>
      <c r="S51" s="79">
        <v>31332.460932988128</v>
      </c>
      <c r="T51" s="79">
        <v>80703.326030866898</v>
      </c>
      <c r="U51" s="79">
        <v>-302.45214654556361</v>
      </c>
      <c r="V51" s="79">
        <f t="shared" si="3"/>
        <v>80400.873884321336</v>
      </c>
      <c r="W51" s="79">
        <v>195189.78639128874</v>
      </c>
      <c r="X51" s="79">
        <v>974206.79673904297</v>
      </c>
      <c r="Y51" s="79">
        <v>503323.64205724234</v>
      </c>
      <c r="Z51" s="79">
        <v>0</v>
      </c>
      <c r="AA51" s="79">
        <v>0</v>
      </c>
      <c r="AB51" s="79">
        <v>0</v>
      </c>
      <c r="AC51" s="79">
        <v>1477530.4387962853</v>
      </c>
      <c r="AD51" s="79">
        <v>2147920.5515809087</v>
      </c>
      <c r="AE51" s="79"/>
      <c r="AF51" s="79">
        <v>0</v>
      </c>
      <c r="AG51" s="79">
        <v>0</v>
      </c>
      <c r="AH51" s="79">
        <v>0</v>
      </c>
      <c r="AI51" s="79">
        <v>2147920.5515809087</v>
      </c>
      <c r="AJ51" s="79">
        <v>-4191236.7106300169</v>
      </c>
      <c r="AK51" s="79">
        <v>195189.78639128874</v>
      </c>
      <c r="AL51" s="79">
        <v>-41912.367106300168</v>
      </c>
      <c r="AM51" s="79">
        <v>51881.469681574039</v>
      </c>
      <c r="AN51" s="79">
        <v>0</v>
      </c>
      <c r="AO51" s="79">
        <v>205158.8889665626</v>
      </c>
      <c r="AP51" s="79">
        <v>54978</v>
      </c>
      <c r="AQ51" s="79">
        <v>54978</v>
      </c>
      <c r="AR51" s="80">
        <v>-4041055.8216634542</v>
      </c>
    </row>
    <row r="52" spans="1:44" ht="17" x14ac:dyDescent="0.2">
      <c r="A52" s="81" t="s">
        <v>19</v>
      </c>
      <c r="B52" s="82">
        <v>2035</v>
      </c>
      <c r="C52" s="83">
        <v>615151.40774373035</v>
      </c>
      <c r="D52" s="83">
        <v>1239031.6246008007</v>
      </c>
      <c r="E52" s="83">
        <v>0</v>
      </c>
      <c r="F52" s="83">
        <v>0</v>
      </c>
      <c r="G52" s="83">
        <v>1895.9268815865425</v>
      </c>
      <c r="H52" s="83">
        <v>1816033.9220971933</v>
      </c>
      <c r="I52" s="83">
        <v>5985</v>
      </c>
      <c r="J52" s="83">
        <f t="shared" si="2"/>
        <v>1895.9268815865425</v>
      </c>
      <c r="K52" s="83">
        <v>3678097.8813233105</v>
      </c>
      <c r="L52" s="83">
        <v>468613.19479545188</v>
      </c>
      <c r="M52" s="83">
        <v>212016.15424560173</v>
      </c>
      <c r="N52" s="83">
        <v>680629.34904105356</v>
      </c>
      <c r="O52" s="83">
        <v>31959.110151647896</v>
      </c>
      <c r="P52" s="83">
        <v>0</v>
      </c>
      <c r="Q52" s="83">
        <v>0</v>
      </c>
      <c r="R52" s="83">
        <v>0</v>
      </c>
      <c r="S52" s="83">
        <v>31959.110151647896</v>
      </c>
      <c r="T52" s="83">
        <v>82317.392551484241</v>
      </c>
      <c r="U52" s="83">
        <v>-308.50118947647491</v>
      </c>
      <c r="V52" s="83">
        <f t="shared" si="3"/>
        <v>82008.891362007766</v>
      </c>
      <c r="W52" s="83">
        <v>197141.68425520163</v>
      </c>
      <c r="X52" s="83">
        <v>991739.03480991093</v>
      </c>
      <c r="Y52" s="83">
        <v>513390.11489838723</v>
      </c>
      <c r="Z52" s="83">
        <v>0</v>
      </c>
      <c r="AA52" s="83">
        <v>0</v>
      </c>
      <c r="AB52" s="83">
        <v>0</v>
      </c>
      <c r="AC52" s="83">
        <v>1505129.149708298</v>
      </c>
      <c r="AD52" s="83">
        <v>2172968.7316150125</v>
      </c>
      <c r="AE52" s="83"/>
      <c r="AF52" s="83">
        <v>0</v>
      </c>
      <c r="AG52" s="83">
        <v>0</v>
      </c>
      <c r="AH52" s="83">
        <v>0</v>
      </c>
      <c r="AI52" s="83">
        <v>2172968.7316150125</v>
      </c>
      <c r="AJ52" s="83">
        <v>-4041055.8216634542</v>
      </c>
      <c r="AK52" s="83">
        <v>197141.68425520163</v>
      </c>
      <c r="AL52" s="83">
        <v>-40410.558216634541</v>
      </c>
      <c r="AM52" s="83">
        <v>53006.917961152009</v>
      </c>
      <c r="AN52" s="83">
        <v>0</v>
      </c>
      <c r="AO52" s="83">
        <v>209738.04399971911</v>
      </c>
      <c r="AP52" s="83">
        <v>1234584</v>
      </c>
      <c r="AQ52" s="83">
        <v>1234584</v>
      </c>
      <c r="AR52" s="84">
        <v>-5065901.7776637357</v>
      </c>
    </row>
    <row r="53" spans="1:44" ht="17" x14ac:dyDescent="0.2">
      <c r="A53" s="77" t="s">
        <v>19</v>
      </c>
      <c r="B53" s="78">
        <v>2036</v>
      </c>
      <c r="C53" s="79">
        <v>621302.92182116769</v>
      </c>
      <c r="D53" s="79">
        <v>1263812.2570928165</v>
      </c>
      <c r="E53" s="79">
        <v>0</v>
      </c>
      <c r="F53" s="79">
        <v>0</v>
      </c>
      <c r="G53" s="79">
        <v>1933.8454192182733</v>
      </c>
      <c r="H53" s="79">
        <v>1838508.6057491929</v>
      </c>
      <c r="I53" s="79">
        <v>5985</v>
      </c>
      <c r="J53" s="79">
        <f t="shared" si="2"/>
        <v>1933.8454192182733</v>
      </c>
      <c r="K53" s="79">
        <v>3731542.6300823954</v>
      </c>
      <c r="L53" s="79">
        <v>477985.45869136089</v>
      </c>
      <c r="M53" s="79">
        <v>216256.47733051376</v>
      </c>
      <c r="N53" s="79">
        <v>694241.93602187466</v>
      </c>
      <c r="O53" s="79">
        <v>32598.292354680849</v>
      </c>
      <c r="P53" s="79">
        <v>0</v>
      </c>
      <c r="Q53" s="79">
        <v>0</v>
      </c>
      <c r="R53" s="79">
        <v>0</v>
      </c>
      <c r="S53" s="79">
        <v>32598.292354680849</v>
      </c>
      <c r="T53" s="79">
        <v>83963.740402513926</v>
      </c>
      <c r="U53" s="79">
        <v>-314.67121326600437</v>
      </c>
      <c r="V53" s="79">
        <f t="shared" si="3"/>
        <v>83649.069189247923</v>
      </c>
      <c r="W53" s="79">
        <v>199113.10109775368</v>
      </c>
      <c r="X53" s="79">
        <v>1009602.3986635571</v>
      </c>
      <c r="Y53" s="79">
        <v>523657.91719635495</v>
      </c>
      <c r="Z53" s="79">
        <v>0</v>
      </c>
      <c r="AA53" s="79">
        <v>0</v>
      </c>
      <c r="AB53" s="79">
        <v>0</v>
      </c>
      <c r="AC53" s="79">
        <v>1533260.315859912</v>
      </c>
      <c r="AD53" s="79">
        <v>2198282.3142224834</v>
      </c>
      <c r="AE53" s="79"/>
      <c r="AF53" s="79">
        <v>0</v>
      </c>
      <c r="AG53" s="79">
        <v>0</v>
      </c>
      <c r="AH53" s="79">
        <v>0</v>
      </c>
      <c r="AI53" s="79">
        <v>2198282.3142224834</v>
      </c>
      <c r="AJ53" s="79">
        <v>-5065901.7776637357</v>
      </c>
      <c r="AK53" s="79">
        <v>199113.10109775368</v>
      </c>
      <c r="AL53" s="79">
        <v>-50659.017776637353</v>
      </c>
      <c r="AM53" s="79">
        <v>54147.558931180982</v>
      </c>
      <c r="AN53" s="79">
        <v>0</v>
      </c>
      <c r="AO53" s="79">
        <v>202601.64225229732</v>
      </c>
      <c r="AP53" s="79">
        <v>231790</v>
      </c>
      <c r="AQ53" s="79">
        <v>231790</v>
      </c>
      <c r="AR53" s="80">
        <v>-5095090.1354114376</v>
      </c>
    </row>
    <row r="54" spans="1:44" ht="17" x14ac:dyDescent="0.2">
      <c r="A54" s="81" t="s">
        <v>19</v>
      </c>
      <c r="B54" s="82">
        <v>2037</v>
      </c>
      <c r="C54" s="83">
        <v>627515.95103937923</v>
      </c>
      <c r="D54" s="83">
        <v>1289088.5022346727</v>
      </c>
      <c r="E54" s="83">
        <v>0</v>
      </c>
      <c r="F54" s="83">
        <v>0</v>
      </c>
      <c r="G54" s="83">
        <v>1972.5223276026386</v>
      </c>
      <c r="H54" s="83">
        <v>1861236.9345600542</v>
      </c>
      <c r="I54" s="83">
        <v>5985</v>
      </c>
      <c r="J54" s="83">
        <f t="shared" si="2"/>
        <v>1972.5223276026386</v>
      </c>
      <c r="K54" s="83">
        <v>3785798.9101617085</v>
      </c>
      <c r="L54" s="83">
        <v>487545.16786518809</v>
      </c>
      <c r="M54" s="83">
        <v>220581.60687712402</v>
      </c>
      <c r="N54" s="83">
        <v>708126.77474231215</v>
      </c>
      <c r="O54" s="83">
        <v>33250.258201774464</v>
      </c>
      <c r="P54" s="83">
        <v>0</v>
      </c>
      <c r="Q54" s="83">
        <v>0</v>
      </c>
      <c r="R54" s="83">
        <v>0</v>
      </c>
      <c r="S54" s="83">
        <v>33250.258201774464</v>
      </c>
      <c r="T54" s="83">
        <v>85643.01521056419</v>
      </c>
      <c r="U54" s="83">
        <v>-320.96463753132446</v>
      </c>
      <c r="V54" s="83">
        <f t="shared" si="3"/>
        <v>85322.050573032859</v>
      </c>
      <c r="W54" s="83">
        <v>201104.23210873117</v>
      </c>
      <c r="X54" s="83">
        <v>1027803.3156258506</v>
      </c>
      <c r="Y54" s="83">
        <v>534131.07554028207</v>
      </c>
      <c r="Z54" s="83">
        <v>0</v>
      </c>
      <c r="AA54" s="83">
        <v>0</v>
      </c>
      <c r="AB54" s="83">
        <v>0</v>
      </c>
      <c r="AC54" s="83">
        <v>1561934.3911661326</v>
      </c>
      <c r="AD54" s="83">
        <v>2223864.5189955756</v>
      </c>
      <c r="AE54" s="83"/>
      <c r="AF54" s="83">
        <v>0</v>
      </c>
      <c r="AG54" s="83">
        <v>0</v>
      </c>
      <c r="AH54" s="83">
        <v>0</v>
      </c>
      <c r="AI54" s="83">
        <v>2223864.5189955756</v>
      </c>
      <c r="AJ54" s="83">
        <v>-5095090.1354114376</v>
      </c>
      <c r="AK54" s="83">
        <v>201104.23210873117</v>
      </c>
      <c r="AL54" s="83">
        <v>-50950.90135411438</v>
      </c>
      <c r="AM54" s="83">
        <v>55303.623282718559</v>
      </c>
      <c r="AN54" s="83">
        <v>0</v>
      </c>
      <c r="AO54" s="83">
        <v>205456.95403733535</v>
      </c>
      <c r="AP54" s="83">
        <v>95420</v>
      </c>
      <c r="AQ54" s="83">
        <v>95420</v>
      </c>
      <c r="AR54" s="84">
        <v>-4985053.1813741028</v>
      </c>
    </row>
    <row r="55" spans="1:44" ht="17" x14ac:dyDescent="0.2">
      <c r="A55" s="77" t="s">
        <v>19</v>
      </c>
      <c r="B55" s="78">
        <v>2038</v>
      </c>
      <c r="C55" s="79">
        <v>633791.11054977309</v>
      </c>
      <c r="D55" s="79">
        <v>1314870.2722793664</v>
      </c>
      <c r="E55" s="79">
        <v>0</v>
      </c>
      <c r="F55" s="79">
        <v>0</v>
      </c>
      <c r="G55" s="79">
        <v>2011.9727741546917</v>
      </c>
      <c r="H55" s="79">
        <v>1884222.2922360832</v>
      </c>
      <c r="I55" s="79">
        <v>5985</v>
      </c>
      <c r="J55" s="79">
        <f t="shared" si="2"/>
        <v>2011.9727741546917</v>
      </c>
      <c r="K55" s="79">
        <v>3840880.6478393776</v>
      </c>
      <c r="L55" s="79">
        <v>497296.07122249191</v>
      </c>
      <c r="M55" s="79">
        <v>224993.23901466653</v>
      </c>
      <c r="N55" s="79">
        <v>722289.31023715844</v>
      </c>
      <c r="O55" s="79">
        <v>33915.263365809958</v>
      </c>
      <c r="P55" s="79">
        <v>0</v>
      </c>
      <c r="Q55" s="79">
        <v>0</v>
      </c>
      <c r="R55" s="79">
        <v>0</v>
      </c>
      <c r="S55" s="79">
        <v>33915.263365809958</v>
      </c>
      <c r="T55" s="79">
        <v>87355.875514775485</v>
      </c>
      <c r="U55" s="79">
        <v>-327.383930281951</v>
      </c>
      <c r="V55" s="79">
        <f t="shared" si="3"/>
        <v>87028.491584493531</v>
      </c>
      <c r="W55" s="79">
        <v>203115.2744298185</v>
      </c>
      <c r="X55" s="79">
        <v>1046348.3396172804</v>
      </c>
      <c r="Y55" s="79">
        <v>544813.69705108774</v>
      </c>
      <c r="Z55" s="79">
        <v>0</v>
      </c>
      <c r="AA55" s="79">
        <v>0</v>
      </c>
      <c r="AB55" s="79">
        <v>0</v>
      </c>
      <c r="AC55" s="79">
        <v>1591162.0366683681</v>
      </c>
      <c r="AD55" s="79">
        <v>2249718.6111710095</v>
      </c>
      <c r="AE55" s="79"/>
      <c r="AF55" s="79">
        <v>0</v>
      </c>
      <c r="AG55" s="79">
        <v>0</v>
      </c>
      <c r="AH55" s="79">
        <v>0</v>
      </c>
      <c r="AI55" s="79">
        <v>2249718.6111710095</v>
      </c>
      <c r="AJ55" s="79">
        <v>-4985053.1813741028</v>
      </c>
      <c r="AK55" s="79">
        <v>203115.2744298185</v>
      </c>
      <c r="AL55" s="79">
        <v>-49850.531813741029</v>
      </c>
      <c r="AM55" s="79">
        <v>56475.345589016069</v>
      </c>
      <c r="AN55" s="79">
        <v>0</v>
      </c>
      <c r="AO55" s="79">
        <v>209740.08820509355</v>
      </c>
      <c r="AP55" s="79">
        <v>18720</v>
      </c>
      <c r="AQ55" s="79">
        <v>18720</v>
      </c>
      <c r="AR55" s="80">
        <v>-4794033.0931690093</v>
      </c>
    </row>
    <row r="56" spans="1:44" ht="17" x14ac:dyDescent="0.2">
      <c r="A56" s="81" t="s">
        <v>19</v>
      </c>
      <c r="B56" s="82">
        <v>2039</v>
      </c>
      <c r="C56" s="83">
        <v>640129.02165527071</v>
      </c>
      <c r="D56" s="83">
        <v>1341167.6777249535</v>
      </c>
      <c r="E56" s="83">
        <v>0</v>
      </c>
      <c r="F56" s="83">
        <v>0</v>
      </c>
      <c r="G56" s="83">
        <v>2052.2122296377852</v>
      </c>
      <c r="H56" s="83">
        <v>1907468.1154200484</v>
      </c>
      <c r="I56" s="83">
        <v>5985</v>
      </c>
      <c r="J56" s="83">
        <f t="shared" si="2"/>
        <v>2052.2122296377852</v>
      </c>
      <c r="K56" s="83">
        <v>3896802.0270299101</v>
      </c>
      <c r="L56" s="83">
        <v>507241.99264694168</v>
      </c>
      <c r="M56" s="83">
        <v>229493.10379495984</v>
      </c>
      <c r="N56" s="83">
        <v>736735.09644190152</v>
      </c>
      <c r="O56" s="83">
        <v>34593.568633126153</v>
      </c>
      <c r="P56" s="83">
        <v>0</v>
      </c>
      <c r="Q56" s="83">
        <v>0</v>
      </c>
      <c r="R56" s="83">
        <v>0</v>
      </c>
      <c r="S56" s="83">
        <v>34593.568633126153</v>
      </c>
      <c r="T56" s="83">
        <v>89102.993025070988</v>
      </c>
      <c r="U56" s="83">
        <v>-333.93160888759002</v>
      </c>
      <c r="V56" s="83">
        <f t="shared" si="3"/>
        <v>88769.061416183395</v>
      </c>
      <c r="W56" s="83">
        <v>205146.42717411666</v>
      </c>
      <c r="X56" s="83">
        <v>1065244.1536653277</v>
      </c>
      <c r="Y56" s="83">
        <v>555709.97099210939</v>
      </c>
      <c r="Z56" s="83">
        <v>0</v>
      </c>
      <c r="AA56" s="83">
        <v>0</v>
      </c>
      <c r="AB56" s="83">
        <v>0</v>
      </c>
      <c r="AC56" s="83">
        <v>1620954.1246574372</v>
      </c>
      <c r="AD56" s="83">
        <v>2275847.9023724729</v>
      </c>
      <c r="AE56" s="83"/>
      <c r="AF56" s="83">
        <v>0</v>
      </c>
      <c r="AG56" s="83">
        <v>0</v>
      </c>
      <c r="AH56" s="83">
        <v>0</v>
      </c>
      <c r="AI56" s="83">
        <v>2275847.9023724729</v>
      </c>
      <c r="AJ56" s="83">
        <v>-4794033.0931690093</v>
      </c>
      <c r="AK56" s="83">
        <v>205146.42717411666</v>
      </c>
      <c r="AL56" s="83">
        <v>-47940.330931690092</v>
      </c>
      <c r="AM56" s="83">
        <v>57662.96437584595</v>
      </c>
      <c r="AN56" s="83">
        <v>0</v>
      </c>
      <c r="AO56" s="83">
        <v>214869.06061827252</v>
      </c>
      <c r="AP56" s="83">
        <v>242190</v>
      </c>
      <c r="AQ56" s="83">
        <v>242190</v>
      </c>
      <c r="AR56" s="84">
        <v>-4821354.0325507373</v>
      </c>
    </row>
    <row r="57" spans="1:44" ht="17" x14ac:dyDescent="0.2">
      <c r="A57" s="77" t="s">
        <v>19</v>
      </c>
      <c r="B57" s="78">
        <v>2040</v>
      </c>
      <c r="C57" s="79">
        <v>646530.31187182362</v>
      </c>
      <c r="D57" s="79">
        <v>1367991.0312794526</v>
      </c>
      <c r="E57" s="79">
        <v>0</v>
      </c>
      <c r="F57" s="79">
        <v>0</v>
      </c>
      <c r="G57" s="79">
        <v>2093.2564742305412</v>
      </c>
      <c r="H57" s="79">
        <v>1930977.894619769</v>
      </c>
      <c r="I57" s="79">
        <v>5985</v>
      </c>
      <c r="J57" s="79">
        <f t="shared" si="2"/>
        <v>2093.2564742305412</v>
      </c>
      <c r="K57" s="79">
        <v>3953577.4942452759</v>
      </c>
      <c r="L57" s="79">
        <v>517386.83249988058</v>
      </c>
      <c r="M57" s="79">
        <v>234082.96587085904</v>
      </c>
      <c r="N57" s="79">
        <v>751469.79837073968</v>
      </c>
      <c r="O57" s="79">
        <v>35285.440005788681</v>
      </c>
      <c r="P57" s="79">
        <v>0</v>
      </c>
      <c r="Q57" s="79">
        <v>0</v>
      </c>
      <c r="R57" s="79">
        <v>0</v>
      </c>
      <c r="S57" s="79">
        <v>35285.440005788681</v>
      </c>
      <c r="T57" s="79">
        <v>90885.052885572411</v>
      </c>
      <c r="U57" s="79">
        <v>-340.61024106534182</v>
      </c>
      <c r="V57" s="79">
        <f t="shared" si="3"/>
        <v>90544.442644507071</v>
      </c>
      <c r="W57" s="79">
        <v>207197.89144585788</v>
      </c>
      <c r="X57" s="79">
        <v>1084497.5724668934</v>
      </c>
      <c r="Y57" s="79">
        <v>566824.17041195161</v>
      </c>
      <c r="Z57" s="79">
        <v>0</v>
      </c>
      <c r="AA57" s="79">
        <v>0</v>
      </c>
      <c r="AB57" s="79">
        <v>0</v>
      </c>
      <c r="AC57" s="79">
        <v>1651321.742878845</v>
      </c>
      <c r="AD57" s="79">
        <v>2302255.7513664309</v>
      </c>
      <c r="AE57" s="79"/>
      <c r="AF57" s="79">
        <v>0</v>
      </c>
      <c r="AG57" s="79">
        <v>0</v>
      </c>
      <c r="AH57" s="79">
        <v>0</v>
      </c>
      <c r="AI57" s="79">
        <v>2302255.7513664309</v>
      </c>
      <c r="AJ57" s="79">
        <v>-4821354.0325507373</v>
      </c>
      <c r="AK57" s="79">
        <v>207197.89144585788</v>
      </c>
      <c r="AL57" s="79">
        <v>-48213.540325507369</v>
      </c>
      <c r="AM57" s="79">
        <v>58866.722193162939</v>
      </c>
      <c r="AN57" s="79">
        <v>0</v>
      </c>
      <c r="AO57" s="79">
        <v>217851.07331351345</v>
      </c>
      <c r="AP57" s="79">
        <v>90220</v>
      </c>
      <c r="AQ57" s="79">
        <v>90220</v>
      </c>
      <c r="AR57" s="80">
        <v>-4693722.9592372235</v>
      </c>
    </row>
    <row r="58" spans="1:44" ht="17" x14ac:dyDescent="0.2">
      <c r="A58" s="81" t="s">
        <v>19</v>
      </c>
      <c r="B58" s="82">
        <v>2041</v>
      </c>
      <c r="C58" s="83">
        <v>652995.61499054171</v>
      </c>
      <c r="D58" s="83">
        <v>1395350.8519050416</v>
      </c>
      <c r="E58" s="83">
        <v>0</v>
      </c>
      <c r="F58" s="83">
        <v>0</v>
      </c>
      <c r="G58" s="83">
        <v>2135.1216037151517</v>
      </c>
      <c r="H58" s="83">
        <v>1954755.1751541106</v>
      </c>
      <c r="I58" s="83">
        <v>5985</v>
      </c>
      <c r="J58" s="83">
        <f t="shared" si="2"/>
        <v>2135.1216037151517</v>
      </c>
      <c r="K58" s="83">
        <v>4011221.7636534092</v>
      </c>
      <c r="L58" s="83">
        <v>527734.56914987811</v>
      </c>
      <c r="M58" s="83">
        <v>238764.6251882762</v>
      </c>
      <c r="N58" s="83">
        <v>766499.19433815428</v>
      </c>
      <c r="O58" s="83">
        <v>35991.148805904442</v>
      </c>
      <c r="P58" s="83">
        <v>0</v>
      </c>
      <c r="Q58" s="83">
        <v>0</v>
      </c>
      <c r="R58" s="83">
        <v>0</v>
      </c>
      <c r="S58" s="83">
        <v>35991.148805904442</v>
      </c>
      <c r="T58" s="83">
        <v>92702.753943283853</v>
      </c>
      <c r="U58" s="83">
        <v>-347.42244588664857</v>
      </c>
      <c r="V58" s="83">
        <f t="shared" si="3"/>
        <v>92355.331497397201</v>
      </c>
      <c r="W58" s="83">
        <v>209269.87036031642</v>
      </c>
      <c r="X58" s="83">
        <v>1104115.5450017722</v>
      </c>
      <c r="Y58" s="83">
        <v>578160.65382019058</v>
      </c>
      <c r="Z58" s="83">
        <v>0</v>
      </c>
      <c r="AA58" s="83">
        <v>0</v>
      </c>
      <c r="AB58" s="83">
        <v>0</v>
      </c>
      <c r="AC58" s="83">
        <v>1682276.1988219628</v>
      </c>
      <c r="AD58" s="83">
        <v>2328945.5648314464</v>
      </c>
      <c r="AE58" s="83"/>
      <c r="AF58" s="83">
        <v>0</v>
      </c>
      <c r="AG58" s="83">
        <v>0</v>
      </c>
      <c r="AH58" s="83">
        <v>0</v>
      </c>
      <c r="AI58" s="83">
        <v>2328945.5648314464</v>
      </c>
      <c r="AJ58" s="83">
        <v>-4693722.9592372235</v>
      </c>
      <c r="AK58" s="83">
        <v>209269.87036031642</v>
      </c>
      <c r="AL58" s="83">
        <v>-46937.229592372241</v>
      </c>
      <c r="AM58" s="83">
        <v>60086.865688124257</v>
      </c>
      <c r="AN58" s="83">
        <v>0</v>
      </c>
      <c r="AO58" s="83">
        <v>222419.50645606843</v>
      </c>
      <c r="AP58" s="83">
        <v>0</v>
      </c>
      <c r="AQ58" s="83">
        <v>0</v>
      </c>
      <c r="AR58" s="84">
        <v>-4471303.4527811557</v>
      </c>
    </row>
    <row r="59" spans="1:44" ht="17" x14ac:dyDescent="0.2">
      <c r="A59" s="77" t="s">
        <v>19</v>
      </c>
      <c r="B59" s="78">
        <v>2042</v>
      </c>
      <c r="C59" s="79">
        <v>659525.57114044728</v>
      </c>
      <c r="D59" s="79">
        <v>1423257.8689431425</v>
      </c>
      <c r="E59" s="79">
        <v>0</v>
      </c>
      <c r="F59" s="79">
        <v>0</v>
      </c>
      <c r="G59" s="79">
        <v>2177.8240357894547</v>
      </c>
      <c r="H59" s="79">
        <v>1978803.5581167256</v>
      </c>
      <c r="I59" s="79">
        <v>5985</v>
      </c>
      <c r="J59" s="79">
        <f t="shared" si="2"/>
        <v>2177.8240357894547</v>
      </c>
      <c r="K59" s="79">
        <v>4069749.8222361049</v>
      </c>
      <c r="L59" s="79">
        <v>538289.26053287566</v>
      </c>
      <c r="M59" s="79">
        <v>243539.91769204172</v>
      </c>
      <c r="N59" s="79">
        <v>781829.17822491738</v>
      </c>
      <c r="O59" s="79">
        <v>36710.971782022534</v>
      </c>
      <c r="P59" s="79">
        <v>0</v>
      </c>
      <c r="Q59" s="79">
        <v>0</v>
      </c>
      <c r="R59" s="79">
        <v>0</v>
      </c>
      <c r="S59" s="79">
        <v>36710.971782022534</v>
      </c>
      <c r="T59" s="79">
        <v>94556.809022149537</v>
      </c>
      <c r="U59" s="79">
        <v>-354.37089480438158</v>
      </c>
      <c r="V59" s="79">
        <f t="shared" si="3"/>
        <v>94202.438127345158</v>
      </c>
      <c r="W59" s="79">
        <v>211362.56906391963</v>
      </c>
      <c r="X59" s="79">
        <v>1124105.1571982047</v>
      </c>
      <c r="Y59" s="79">
        <v>589723.86689659441</v>
      </c>
      <c r="Z59" s="79">
        <v>0</v>
      </c>
      <c r="AA59" s="79">
        <v>0</v>
      </c>
      <c r="AB59" s="79">
        <v>0</v>
      </c>
      <c r="AC59" s="79">
        <v>1713829.0240947991</v>
      </c>
      <c r="AD59" s="79">
        <v>2355920.7981413058</v>
      </c>
      <c r="AE59" s="79"/>
      <c r="AF59" s="79">
        <v>0</v>
      </c>
      <c r="AG59" s="79">
        <v>0</v>
      </c>
      <c r="AH59" s="79">
        <v>0</v>
      </c>
      <c r="AI59" s="79">
        <v>2355920.7981413058</v>
      </c>
      <c r="AJ59" s="79">
        <v>-4471303.4527811557</v>
      </c>
      <c r="AK59" s="79">
        <v>211362.56906391963</v>
      </c>
      <c r="AL59" s="79">
        <v>-44713.034527811556</v>
      </c>
      <c r="AM59" s="79">
        <v>61323.645679495821</v>
      </c>
      <c r="AN59" s="79">
        <v>0</v>
      </c>
      <c r="AO59" s="79">
        <v>227973.1802156039</v>
      </c>
      <c r="AP59" s="79">
        <v>0</v>
      </c>
      <c r="AQ59" s="79">
        <v>0</v>
      </c>
      <c r="AR59" s="80">
        <v>-4243330.2725655511</v>
      </c>
    </row>
    <row r="60" spans="1:44" ht="17" x14ac:dyDescent="0.2">
      <c r="A60" s="81" t="s">
        <v>19</v>
      </c>
      <c r="B60" s="82">
        <v>2043</v>
      </c>
      <c r="C60" s="83">
        <v>666120.82685185177</v>
      </c>
      <c r="D60" s="83">
        <v>1451723.0263220053</v>
      </c>
      <c r="E60" s="83">
        <v>0</v>
      </c>
      <c r="F60" s="83">
        <v>0</v>
      </c>
      <c r="G60" s="83">
        <v>2221.3805165052436</v>
      </c>
      <c r="H60" s="83">
        <v>2003126.7013578848</v>
      </c>
      <c r="I60" s="83">
        <v>5985</v>
      </c>
      <c r="J60" s="83">
        <f t="shared" si="2"/>
        <v>2221.3805165052436</v>
      </c>
      <c r="K60" s="83">
        <v>4129176.9350482472</v>
      </c>
      <c r="L60" s="83">
        <v>549055.04574353318</v>
      </c>
      <c r="M60" s="83">
        <v>248410.71604588255</v>
      </c>
      <c r="N60" s="83">
        <v>797465.76178941573</v>
      </c>
      <c r="O60" s="83">
        <v>37445.191217662985</v>
      </c>
      <c r="P60" s="83">
        <v>0</v>
      </c>
      <c r="Q60" s="83">
        <v>0</v>
      </c>
      <c r="R60" s="83">
        <v>0</v>
      </c>
      <c r="S60" s="83">
        <v>37445.191217662985</v>
      </c>
      <c r="T60" s="83">
        <v>96447.945202592527</v>
      </c>
      <c r="U60" s="83">
        <v>-361.45831270046921</v>
      </c>
      <c r="V60" s="83">
        <f t="shared" si="3"/>
        <v>96086.486889892054</v>
      </c>
      <c r="W60" s="83">
        <v>-253083.90262272058</v>
      </c>
      <c r="X60" s="83">
        <v>677913.53727425018</v>
      </c>
      <c r="Y60" s="83">
        <v>601518.34423452627</v>
      </c>
      <c r="Z60" s="83">
        <v>0</v>
      </c>
      <c r="AA60" s="83">
        <v>0</v>
      </c>
      <c r="AB60" s="83">
        <v>0</v>
      </c>
      <c r="AC60" s="83">
        <v>1279431.8815087765</v>
      </c>
      <c r="AD60" s="83">
        <v>2849745.0535394708</v>
      </c>
      <c r="AE60" s="83"/>
      <c r="AF60" s="83">
        <v>0</v>
      </c>
      <c r="AG60" s="83">
        <v>0</v>
      </c>
      <c r="AH60" s="83">
        <v>0</v>
      </c>
      <c r="AI60" s="83">
        <v>2849745.0535394708</v>
      </c>
      <c r="AJ60" s="83">
        <v>-4243330.2725655511</v>
      </c>
      <c r="AK60" s="83">
        <v>213476.19475455885</v>
      </c>
      <c r="AL60" s="83">
        <v>-42433.302725655514</v>
      </c>
      <c r="AM60" s="83">
        <v>104567.72599742601</v>
      </c>
      <c r="AN60" s="83">
        <v>0</v>
      </c>
      <c r="AO60" s="83">
        <v>275610.61802632932</v>
      </c>
      <c r="AP60" s="83">
        <v>0</v>
      </c>
      <c r="AQ60" s="83">
        <v>0</v>
      </c>
      <c r="AR60" s="84">
        <v>-3967719.6545392219</v>
      </c>
    </row>
    <row r="61" spans="1:44" ht="17" x14ac:dyDescent="0.2">
      <c r="A61" s="77" t="s">
        <v>19</v>
      </c>
      <c r="B61" s="78">
        <v>2044</v>
      </c>
      <c r="C61" s="79">
        <v>672782.03512037033</v>
      </c>
      <c r="D61" s="79">
        <v>1480757.4868484456</v>
      </c>
      <c r="E61" s="79">
        <v>0</v>
      </c>
      <c r="F61" s="79">
        <v>0</v>
      </c>
      <c r="G61" s="79">
        <v>2265.808126835349</v>
      </c>
      <c r="H61" s="79">
        <v>2027728.320484749</v>
      </c>
      <c r="I61" s="79">
        <v>5985</v>
      </c>
      <c r="J61" s="79">
        <f t="shared" si="2"/>
        <v>2265.808126835349</v>
      </c>
      <c r="K61" s="79">
        <v>4189518.6505804001</v>
      </c>
      <c r="L61" s="79">
        <v>560036.14665840392</v>
      </c>
      <c r="M61" s="79">
        <v>253378.93036680022</v>
      </c>
      <c r="N61" s="79">
        <v>813415.0770252042</v>
      </c>
      <c r="O61" s="79">
        <v>38194.095042016248</v>
      </c>
      <c r="P61" s="79">
        <v>0</v>
      </c>
      <c r="Q61" s="79">
        <v>0</v>
      </c>
      <c r="R61" s="79">
        <v>0</v>
      </c>
      <c r="S61" s="79">
        <v>38194.095042016248</v>
      </c>
      <c r="T61" s="79">
        <v>98376.904106644375</v>
      </c>
      <c r="U61" s="79">
        <v>-368.68747895447865</v>
      </c>
      <c r="V61" s="79">
        <f t="shared" si="3"/>
        <v>98008.216627689893</v>
      </c>
      <c r="W61" s="79">
        <v>-252016.52164894779</v>
      </c>
      <c r="X61" s="79">
        <v>697600.86704596248</v>
      </c>
      <c r="Y61" s="79">
        <v>613548.71111921687</v>
      </c>
      <c r="Z61" s="79">
        <v>0</v>
      </c>
      <c r="AA61" s="79">
        <v>0</v>
      </c>
      <c r="AB61" s="79">
        <v>0</v>
      </c>
      <c r="AC61" s="79">
        <v>1311149.5781651794</v>
      </c>
      <c r="AD61" s="79">
        <v>2878369.0724152206</v>
      </c>
      <c r="AE61" s="79"/>
      <c r="AF61" s="79">
        <v>0</v>
      </c>
      <c r="AG61" s="79">
        <v>0</v>
      </c>
      <c r="AH61" s="79">
        <v>0</v>
      </c>
      <c r="AI61" s="79">
        <v>2878369.0724152206</v>
      </c>
      <c r="AJ61" s="79">
        <v>-3967719.6545392219</v>
      </c>
      <c r="AK61" s="79">
        <v>215610.95670210442</v>
      </c>
      <c r="AL61" s="79">
        <v>-39677.196545392217</v>
      </c>
      <c r="AM61" s="79">
        <v>105934.61279252396</v>
      </c>
      <c r="AN61" s="79">
        <v>0</v>
      </c>
      <c r="AO61" s="79">
        <v>281868.37294923619</v>
      </c>
      <c r="AP61" s="79">
        <v>0</v>
      </c>
      <c r="AQ61" s="79">
        <v>0</v>
      </c>
      <c r="AR61" s="80">
        <v>-3685851.2815899858</v>
      </c>
    </row>
    <row r="62" spans="1:44" ht="17" x14ac:dyDescent="0.2">
      <c r="A62" s="81" t="s">
        <v>19</v>
      </c>
      <c r="B62" s="82">
        <v>2045</v>
      </c>
      <c r="C62" s="83">
        <v>679509.85547157377</v>
      </c>
      <c r="D62" s="83">
        <v>1510372.6365854142</v>
      </c>
      <c r="E62" s="83">
        <v>0</v>
      </c>
      <c r="F62" s="83">
        <v>0</v>
      </c>
      <c r="G62" s="83">
        <v>2311.1242893720555</v>
      </c>
      <c r="H62" s="83">
        <v>2052612.1898804421</v>
      </c>
      <c r="I62" s="83">
        <v>5985</v>
      </c>
      <c r="J62" s="83">
        <f t="shared" si="2"/>
        <v>2311.1242893720555</v>
      </c>
      <c r="K62" s="83">
        <v>4250790.8062268021</v>
      </c>
      <c r="L62" s="83">
        <v>571236.86959157186</v>
      </c>
      <c r="M62" s="83">
        <v>258446.5089741362</v>
      </c>
      <c r="N62" s="83">
        <v>829683.37856570806</v>
      </c>
      <c r="O62" s="83">
        <v>38957.976942856571</v>
      </c>
      <c r="P62" s="83">
        <v>0</v>
      </c>
      <c r="Q62" s="83">
        <v>0</v>
      </c>
      <c r="R62" s="83">
        <v>0</v>
      </c>
      <c r="S62" s="83">
        <v>38957.976942856571</v>
      </c>
      <c r="T62" s="83">
        <v>100344.44218877725</v>
      </c>
      <c r="U62" s="83">
        <v>-376.06122853356811</v>
      </c>
      <c r="V62" s="83">
        <f t="shared" si="3"/>
        <v>99968.380960243681</v>
      </c>
      <c r="W62" s="83">
        <v>-250938.46686543728</v>
      </c>
      <c r="X62" s="83">
        <v>717671.26960337092</v>
      </c>
      <c r="Y62" s="83">
        <v>625819.68534160114</v>
      </c>
      <c r="Z62" s="83">
        <v>0</v>
      </c>
      <c r="AA62" s="83">
        <v>0</v>
      </c>
      <c r="AB62" s="83">
        <v>0</v>
      </c>
      <c r="AC62" s="83">
        <v>1343490.9549449719</v>
      </c>
      <c r="AD62" s="83">
        <v>2907299.8512818301</v>
      </c>
      <c r="AE62" s="83"/>
      <c r="AF62" s="83">
        <v>0</v>
      </c>
      <c r="AG62" s="83">
        <v>0</v>
      </c>
      <c r="AH62" s="83">
        <v>0</v>
      </c>
      <c r="AI62" s="83">
        <v>2907299.8512818301</v>
      </c>
      <c r="AJ62" s="83">
        <v>-3685851.2815899858</v>
      </c>
      <c r="AK62" s="83">
        <v>217767.06626912541</v>
      </c>
      <c r="AL62" s="83">
        <v>-36858.512815899856</v>
      </c>
      <c r="AM62" s="83">
        <v>107319.87497827533</v>
      </c>
      <c r="AN62" s="83">
        <v>0</v>
      </c>
      <c r="AO62" s="83">
        <v>288228.42843150091</v>
      </c>
      <c r="AP62" s="83">
        <v>0</v>
      </c>
      <c r="AQ62" s="83">
        <v>0</v>
      </c>
      <c r="AR62" s="84">
        <v>-3397622.8531584847</v>
      </c>
    </row>
    <row r="63" spans="1:44" ht="17" x14ac:dyDescent="0.2">
      <c r="A63" s="77" t="s">
        <v>19</v>
      </c>
      <c r="B63" s="78">
        <v>2046</v>
      </c>
      <c r="C63" s="79">
        <v>686304.95402628963</v>
      </c>
      <c r="D63" s="79">
        <v>1540580.0893171227</v>
      </c>
      <c r="E63" s="79">
        <v>0</v>
      </c>
      <c r="F63" s="79">
        <v>0</v>
      </c>
      <c r="G63" s="79">
        <v>2357.3467751594972</v>
      </c>
      <c r="H63" s="79">
        <v>2077782.1437422861</v>
      </c>
      <c r="I63" s="79">
        <v>5985</v>
      </c>
      <c r="J63" s="79">
        <f t="shared" si="2"/>
        <v>2357.3467751594972</v>
      </c>
      <c r="K63" s="79">
        <v>4313009.5338608585</v>
      </c>
      <c r="L63" s="79">
        <v>582661.60698340344</v>
      </c>
      <c r="M63" s="79">
        <v>263615.43915361899</v>
      </c>
      <c r="N63" s="79">
        <v>846277.04613702244</v>
      </c>
      <c r="O63" s="79">
        <v>39737.136481713707</v>
      </c>
      <c r="P63" s="79">
        <v>0</v>
      </c>
      <c r="Q63" s="79">
        <v>0</v>
      </c>
      <c r="R63" s="79">
        <v>0</v>
      </c>
      <c r="S63" s="79">
        <v>39737.136481713707</v>
      </c>
      <c r="T63" s="79">
        <v>102351.33103255281</v>
      </c>
      <c r="U63" s="79">
        <v>-383.58245310423956</v>
      </c>
      <c r="V63" s="79">
        <f t="shared" si="3"/>
        <v>101967.74857944857</v>
      </c>
      <c r="W63" s="79">
        <v>-249849.63153409166</v>
      </c>
      <c r="X63" s="79">
        <v>738132.29966409318</v>
      </c>
      <c r="Y63" s="79">
        <v>638336.07904843322</v>
      </c>
      <c r="Z63" s="79">
        <v>0</v>
      </c>
      <c r="AA63" s="79">
        <v>0</v>
      </c>
      <c r="AB63" s="79">
        <v>0</v>
      </c>
      <c r="AC63" s="79">
        <v>1376468.3787125265</v>
      </c>
      <c r="AD63" s="79">
        <v>2936541.155148332</v>
      </c>
      <c r="AE63" s="79"/>
      <c r="AF63" s="79">
        <v>0</v>
      </c>
      <c r="AG63" s="79">
        <v>0</v>
      </c>
      <c r="AH63" s="79">
        <v>0</v>
      </c>
      <c r="AI63" s="79">
        <v>2936541.155148332</v>
      </c>
      <c r="AJ63" s="79">
        <v>-3397622.8531584847</v>
      </c>
      <c r="AK63" s="79">
        <v>219944.73693181667</v>
      </c>
      <c r="AL63" s="79">
        <v>-33976.228531584849</v>
      </c>
      <c r="AM63" s="79">
        <v>108723.79043904078</v>
      </c>
      <c r="AN63" s="79">
        <v>0</v>
      </c>
      <c r="AO63" s="79">
        <v>294692.29883927258</v>
      </c>
      <c r="AP63" s="79">
        <v>0</v>
      </c>
      <c r="AQ63" s="79">
        <v>0</v>
      </c>
      <c r="AR63" s="80">
        <v>-3102930.5543192122</v>
      </c>
    </row>
    <row r="64" spans="1:44" ht="17" x14ac:dyDescent="0.2">
      <c r="A64" s="81" t="s">
        <v>19</v>
      </c>
      <c r="B64" s="82">
        <v>2047</v>
      </c>
      <c r="C64" s="83">
        <v>693168.00356655254</v>
      </c>
      <c r="D64" s="83">
        <v>1571391.6911034649</v>
      </c>
      <c r="E64" s="83">
        <v>0</v>
      </c>
      <c r="F64" s="83">
        <v>0</v>
      </c>
      <c r="G64" s="83">
        <v>2404.4937106626867</v>
      </c>
      <c r="H64" s="83">
        <v>2103242.0771395732</v>
      </c>
      <c r="I64" s="83">
        <v>5985</v>
      </c>
      <c r="J64" s="83">
        <f t="shared" si="2"/>
        <v>2404.4937106626867</v>
      </c>
      <c r="K64" s="83">
        <v>4376191.2655202532</v>
      </c>
      <c r="L64" s="83">
        <v>594314.8391230714</v>
      </c>
      <c r="M64" s="83">
        <v>268887.74793669133</v>
      </c>
      <c r="N64" s="83">
        <v>863202.58705976279</v>
      </c>
      <c r="O64" s="83">
        <v>40531.879211347979</v>
      </c>
      <c r="P64" s="83">
        <v>0</v>
      </c>
      <c r="Q64" s="83">
        <v>0</v>
      </c>
      <c r="R64" s="83">
        <v>0</v>
      </c>
      <c r="S64" s="83">
        <v>40531.879211347979</v>
      </c>
      <c r="T64" s="83">
        <v>104398.35765320386</v>
      </c>
      <c r="U64" s="83">
        <v>-391.25410216632429</v>
      </c>
      <c r="V64" s="83">
        <f t="shared" si="3"/>
        <v>104007.10355103754</v>
      </c>
      <c r="W64" s="83">
        <v>-248749.90784943258</v>
      </c>
      <c r="X64" s="83">
        <v>758991.66197271587</v>
      </c>
      <c r="Y64" s="83">
        <v>651102.80062940181</v>
      </c>
      <c r="Z64" s="83">
        <v>0</v>
      </c>
      <c r="AA64" s="83">
        <v>0</v>
      </c>
      <c r="AB64" s="83">
        <v>0</v>
      </c>
      <c r="AC64" s="83">
        <v>1410094.4626021176</v>
      </c>
      <c r="AD64" s="83">
        <v>2966096.8029181357</v>
      </c>
      <c r="AE64" s="83"/>
      <c r="AF64" s="83">
        <v>0</v>
      </c>
      <c r="AG64" s="83">
        <v>0</v>
      </c>
      <c r="AH64" s="83">
        <v>0</v>
      </c>
      <c r="AI64" s="83">
        <v>2966096.8029181357</v>
      </c>
      <c r="AJ64" s="83">
        <v>-3102930.5543192122</v>
      </c>
      <c r="AK64" s="83">
        <v>222144.18430113484</v>
      </c>
      <c r="AL64" s="83">
        <v>-31029.305543192124</v>
      </c>
      <c r="AM64" s="83">
        <v>110146.64172063356</v>
      </c>
      <c r="AN64" s="83">
        <v>0</v>
      </c>
      <c r="AO64" s="83">
        <v>301261.52047857625</v>
      </c>
      <c r="AP64" s="83">
        <v>0</v>
      </c>
      <c r="AQ64" s="83">
        <v>0</v>
      </c>
      <c r="AR64" s="84">
        <v>-2801669.0338406358</v>
      </c>
    </row>
    <row r="65" spans="1:44" ht="17" x14ac:dyDescent="0.2">
      <c r="A65" s="77" t="s">
        <v>19</v>
      </c>
      <c r="B65" s="78">
        <v>2048</v>
      </c>
      <c r="C65" s="79">
        <v>700099.68360221817</v>
      </c>
      <c r="D65" s="79">
        <v>1602819.5249255344</v>
      </c>
      <c r="E65" s="79">
        <v>0</v>
      </c>
      <c r="F65" s="79">
        <v>0</v>
      </c>
      <c r="G65" s="79">
        <v>2452.5835848759407</v>
      </c>
      <c r="H65" s="79">
        <v>2128995.9470912549</v>
      </c>
      <c r="I65" s="79">
        <v>5985</v>
      </c>
      <c r="J65" s="79">
        <f t="shared" si="2"/>
        <v>2452.5835848759407</v>
      </c>
      <c r="K65" s="79">
        <v>4440352.7392038833</v>
      </c>
      <c r="L65" s="79">
        <v>606201.13590553286</v>
      </c>
      <c r="M65" s="79">
        <v>274265.50289542513</v>
      </c>
      <c r="N65" s="79">
        <v>880466.63880095794</v>
      </c>
      <c r="O65" s="79">
        <v>41342.516795574942</v>
      </c>
      <c r="P65" s="79">
        <v>0</v>
      </c>
      <c r="Q65" s="79">
        <v>0</v>
      </c>
      <c r="R65" s="79">
        <v>0</v>
      </c>
      <c r="S65" s="79">
        <v>41342.516795574942</v>
      </c>
      <c r="T65" s="79">
        <v>106486.32480626795</v>
      </c>
      <c r="U65" s="79">
        <v>-399.0791842096508</v>
      </c>
      <c r="V65" s="79">
        <f t="shared" si="3"/>
        <v>106087.2456220583</v>
      </c>
      <c r="W65" s="79">
        <v>-247639.18692792687</v>
      </c>
      <c r="X65" s="79">
        <v>780257.2142906643</v>
      </c>
      <c r="Y65" s="79">
        <v>664124.8566419899</v>
      </c>
      <c r="Z65" s="79">
        <v>0</v>
      </c>
      <c r="AA65" s="79">
        <v>0</v>
      </c>
      <c r="AB65" s="79">
        <v>0</v>
      </c>
      <c r="AC65" s="79">
        <v>1444382.0709326542</v>
      </c>
      <c r="AD65" s="79">
        <v>2995970.6682712291</v>
      </c>
      <c r="AE65" s="79"/>
      <c r="AF65" s="79">
        <v>0</v>
      </c>
      <c r="AG65" s="79">
        <v>0</v>
      </c>
      <c r="AH65" s="79">
        <v>0</v>
      </c>
      <c r="AI65" s="79">
        <v>2995970.6682712291</v>
      </c>
      <c r="AJ65" s="79">
        <v>-2801669.0338406358</v>
      </c>
      <c r="AK65" s="79">
        <v>224365.62614414626</v>
      </c>
      <c r="AL65" s="79">
        <v>-28016.690338406359</v>
      </c>
      <c r="AM65" s="79">
        <v>111588.71611458631</v>
      </c>
      <c r="AN65" s="79">
        <v>0</v>
      </c>
      <c r="AO65" s="79">
        <v>307937.65192032617</v>
      </c>
      <c r="AP65" s="79">
        <v>0</v>
      </c>
      <c r="AQ65" s="79">
        <v>0</v>
      </c>
      <c r="AR65" s="80">
        <v>-2493731.3819203097</v>
      </c>
    </row>
    <row r="66" spans="1:44" ht="17" x14ac:dyDescent="0.2">
      <c r="A66" s="81" t="s">
        <v>19</v>
      </c>
      <c r="B66" s="82">
        <v>2049</v>
      </c>
      <c r="C66" s="83">
        <v>707100.68043824018</v>
      </c>
      <c r="D66" s="83">
        <v>1634875.9154240447</v>
      </c>
      <c r="E66" s="83">
        <v>0</v>
      </c>
      <c r="F66" s="83">
        <v>0</v>
      </c>
      <c r="G66" s="83">
        <v>2501.6352565734587</v>
      </c>
      <c r="H66" s="83">
        <v>2155047.7736639339</v>
      </c>
      <c r="I66" s="83">
        <v>5985</v>
      </c>
      <c r="J66" s="83">
        <f t="shared" si="2"/>
        <v>2501.6352565734587</v>
      </c>
      <c r="K66" s="83">
        <v>4505511.0047827922</v>
      </c>
      <c r="L66" s="83">
        <v>618325.15862364345</v>
      </c>
      <c r="M66" s="83">
        <v>279750.8129533336</v>
      </c>
      <c r="N66" s="83">
        <v>898075.97157697706</v>
      </c>
      <c r="O66" s="83">
        <v>42169.367131486426</v>
      </c>
      <c r="P66" s="83">
        <v>0</v>
      </c>
      <c r="Q66" s="83">
        <v>0</v>
      </c>
      <c r="R66" s="83">
        <v>0</v>
      </c>
      <c r="S66" s="83">
        <v>42169.367131486426</v>
      </c>
      <c r="T66" s="83">
        <v>108616.05130239327</v>
      </c>
      <c r="U66" s="83">
        <v>-407.06076789384377</v>
      </c>
      <c r="V66" s="83">
        <f t="shared" si="3"/>
        <v>108208.99053449943</v>
      </c>
      <c r="W66" s="83">
        <v>-246517.35879720619</v>
      </c>
      <c r="X66" s="83">
        <v>801936.9704457568</v>
      </c>
      <c r="Y66" s="83">
        <v>677407.35377482953</v>
      </c>
      <c r="Z66" s="83">
        <v>0</v>
      </c>
      <c r="AA66" s="83">
        <v>0</v>
      </c>
      <c r="AB66" s="83">
        <v>0</v>
      </c>
      <c r="AC66" s="83">
        <v>1479344.3242205863</v>
      </c>
      <c r="AD66" s="83">
        <v>3026166.6805622056</v>
      </c>
      <c r="AE66" s="83"/>
      <c r="AF66" s="83">
        <v>0</v>
      </c>
      <c r="AG66" s="83">
        <v>0</v>
      </c>
      <c r="AH66" s="83">
        <v>0</v>
      </c>
      <c r="AI66" s="83">
        <v>3026166.6805622056</v>
      </c>
      <c r="AJ66" s="83">
        <v>-2493731.3819203097</v>
      </c>
      <c r="AK66" s="83">
        <v>226609.28240558764</v>
      </c>
      <c r="AL66" s="83">
        <v>-24937.313819203097</v>
      </c>
      <c r="AM66" s="83">
        <v>113050.30574401343</v>
      </c>
      <c r="AN66" s="83">
        <v>155567</v>
      </c>
      <c r="AO66" s="83">
        <v>470289.27433039795</v>
      </c>
      <c r="AP66" s="83">
        <v>0</v>
      </c>
      <c r="AQ66" s="83">
        <v>0</v>
      </c>
      <c r="AR66" s="84">
        <v>-2023442.1075899117</v>
      </c>
    </row>
    <row r="67" spans="1:44" ht="17" x14ac:dyDescent="0.2">
      <c r="A67" s="77" t="s">
        <v>19</v>
      </c>
      <c r="B67" s="78">
        <v>2050</v>
      </c>
      <c r="C67" s="79">
        <v>714171.68724262272</v>
      </c>
      <c r="D67" s="79">
        <v>1667573.4337325259</v>
      </c>
      <c r="E67" s="79">
        <v>0</v>
      </c>
      <c r="F67" s="79">
        <v>0</v>
      </c>
      <c r="G67" s="79">
        <v>2551.6679617049285</v>
      </c>
      <c r="H67" s="79">
        <v>2181401.6410905523</v>
      </c>
      <c r="I67" s="79">
        <v>5985</v>
      </c>
      <c r="J67" s="79">
        <f t="shared" si="2"/>
        <v>2551.6679617049285</v>
      </c>
      <c r="K67" s="79">
        <v>4571683.4300274067</v>
      </c>
      <c r="L67" s="79">
        <v>630691.66179611639</v>
      </c>
      <c r="M67" s="79">
        <v>285345.82921240031</v>
      </c>
      <c r="N67" s="79">
        <v>916037.49100851663</v>
      </c>
      <c r="O67" s="79">
        <v>43012.754474116169</v>
      </c>
      <c r="P67" s="79">
        <v>0</v>
      </c>
      <c r="Q67" s="79">
        <v>0</v>
      </c>
      <c r="R67" s="79">
        <v>0</v>
      </c>
      <c r="S67" s="79">
        <v>43012.754474116169</v>
      </c>
      <c r="T67" s="79">
        <v>110788.37232844117</v>
      </c>
      <c r="U67" s="79">
        <v>-415.20198325172072</v>
      </c>
      <c r="V67" s="79">
        <f t="shared" si="3"/>
        <v>110373.17034518944</v>
      </c>
      <c r="W67" s="79">
        <v>-245384.31238517823</v>
      </c>
      <c r="X67" s="79">
        <v>824039.10344264423</v>
      </c>
      <c r="Y67" s="79">
        <v>690955.50085032627</v>
      </c>
      <c r="Z67" s="79">
        <v>0</v>
      </c>
      <c r="AA67" s="79">
        <v>0</v>
      </c>
      <c r="AB67" s="79">
        <v>0</v>
      </c>
      <c r="AC67" s="79">
        <v>1514994.6042929706</v>
      </c>
      <c r="AD67" s="79">
        <v>3056688.825734436</v>
      </c>
      <c r="AE67" s="79"/>
      <c r="AF67" s="79">
        <v>0</v>
      </c>
      <c r="AG67" s="79">
        <v>0</v>
      </c>
      <c r="AH67" s="79">
        <v>0</v>
      </c>
      <c r="AI67" s="79">
        <v>3056688.825734436</v>
      </c>
      <c r="AJ67" s="79">
        <v>-2023442.1075899117</v>
      </c>
      <c r="AK67" s="79">
        <v>228875.37522964357</v>
      </c>
      <c r="AL67" s="79">
        <v>-20234.421075899118</v>
      </c>
      <c r="AM67" s="79">
        <v>114531.70765110054</v>
      </c>
      <c r="AN67" s="79">
        <v>155567</v>
      </c>
      <c r="AO67" s="79">
        <v>478739.66180484497</v>
      </c>
      <c r="AP67" s="79">
        <v>0</v>
      </c>
      <c r="AQ67" s="79">
        <v>0</v>
      </c>
      <c r="AR67" s="80">
        <v>-1544702.4457850668</v>
      </c>
    </row>
    <row r="68" spans="1:44" ht="17" x14ac:dyDescent="0.2">
      <c r="A68" s="77" t="s">
        <v>150</v>
      </c>
      <c r="B68" s="78">
        <v>2018</v>
      </c>
      <c r="C68" s="79">
        <v>5605716</v>
      </c>
      <c r="D68" s="79">
        <v>4499090</v>
      </c>
      <c r="E68" s="79">
        <v>0</v>
      </c>
      <c r="F68" s="79">
        <v>0</v>
      </c>
      <c r="G68" s="79">
        <v>431334</v>
      </c>
      <c r="H68" s="79">
        <v>22215894</v>
      </c>
      <c r="I68" s="79">
        <v>5984</v>
      </c>
      <c r="J68" s="79">
        <f>SUM(E68:G68)</f>
        <v>431334</v>
      </c>
      <c r="K68" s="79">
        <v>32758018</v>
      </c>
      <c r="L68" s="79">
        <v>3134178</v>
      </c>
      <c r="M68" s="79">
        <v>2996748</v>
      </c>
      <c r="N68" s="79">
        <v>6130926</v>
      </c>
      <c r="O68" s="79">
        <v>992296</v>
      </c>
      <c r="P68" s="79">
        <v>0</v>
      </c>
      <c r="Q68" s="79">
        <v>0</v>
      </c>
      <c r="R68" s="79">
        <v>0</v>
      </c>
      <c r="S68" s="79">
        <v>992296</v>
      </c>
      <c r="T68" s="79">
        <v>264520</v>
      </c>
      <c r="U68" s="79">
        <v>74682.36</v>
      </c>
      <c r="V68" s="79">
        <f>T68+U68</f>
        <v>339202.36</v>
      </c>
      <c r="W68" s="79">
        <v>971728</v>
      </c>
      <c r="X68" s="79">
        <v>8434152.3599999994</v>
      </c>
      <c r="Y68" s="79">
        <v>3234312</v>
      </c>
      <c r="Z68" s="79">
        <v>9852998</v>
      </c>
      <c r="AA68" s="79">
        <v>0</v>
      </c>
      <c r="AB68" s="79">
        <v>0</v>
      </c>
      <c r="AC68" s="79">
        <v>21521462.359999999</v>
      </c>
      <c r="AD68" s="79">
        <v>11236555.640000001</v>
      </c>
      <c r="AE68" s="79"/>
      <c r="AF68" s="79">
        <v>0</v>
      </c>
      <c r="AG68" s="79">
        <v>0</v>
      </c>
      <c r="AH68" s="79">
        <v>0</v>
      </c>
      <c r="AI68" s="79">
        <v>11236555.640000001</v>
      </c>
      <c r="AJ68" s="79">
        <v>8669976</v>
      </c>
      <c r="AK68" s="79">
        <v>971728</v>
      </c>
      <c r="AL68" s="79">
        <v>107624</v>
      </c>
      <c r="AM68" s="79">
        <v>505375.72380000004</v>
      </c>
      <c r="AN68" s="79">
        <v>168</v>
      </c>
      <c r="AO68" s="79">
        <v>1584895.7238</v>
      </c>
      <c r="AP68" s="79">
        <v>2447770</v>
      </c>
      <c r="AQ68" s="79">
        <v>2447770</v>
      </c>
      <c r="AR68" s="80">
        <v>7807101.7237999998</v>
      </c>
    </row>
    <row r="69" spans="1:44" ht="17" x14ac:dyDescent="0.2">
      <c r="A69" s="81" t="s">
        <v>150</v>
      </c>
      <c r="B69" s="82">
        <v>2019</v>
      </c>
      <c r="C69" s="83">
        <v>5661773.1600000001</v>
      </c>
      <c r="D69" s="83">
        <v>4589071.8</v>
      </c>
      <c r="E69" s="83">
        <v>0</v>
      </c>
      <c r="F69" s="83">
        <v>0</v>
      </c>
      <c r="G69" s="83">
        <v>439960.68</v>
      </c>
      <c r="H69" s="83">
        <v>21366026.713999998</v>
      </c>
      <c r="I69" s="83">
        <v>5984</v>
      </c>
      <c r="J69" s="83">
        <f t="shared" ref="J69:J100" si="4">SUM(E69:G69)</f>
        <v>439960.68</v>
      </c>
      <c r="K69" s="83">
        <v>32062816.353999998</v>
      </c>
      <c r="L69" s="83">
        <v>3196861.56</v>
      </c>
      <c r="M69" s="83">
        <v>3056682.96</v>
      </c>
      <c r="N69" s="83">
        <v>6253544.5199999996</v>
      </c>
      <c r="O69" s="83">
        <v>1012141.92</v>
      </c>
      <c r="P69" s="83">
        <v>0</v>
      </c>
      <c r="Q69" s="83">
        <v>0</v>
      </c>
      <c r="R69" s="83">
        <v>0</v>
      </c>
      <c r="S69" s="83">
        <v>1012141.92</v>
      </c>
      <c r="T69" s="83">
        <v>269810.40000000002</v>
      </c>
      <c r="U69" s="83">
        <v>76176.007200000007</v>
      </c>
      <c r="V69" s="83">
        <f t="shared" ref="V69:V100" si="5">T69+U69</f>
        <v>345986.40720000002</v>
      </c>
      <c r="W69" s="83">
        <v>981445.28</v>
      </c>
      <c r="X69" s="83">
        <v>8593118.1272</v>
      </c>
      <c r="Y69" s="83">
        <v>3298998.24</v>
      </c>
      <c r="Z69" s="83">
        <v>9852998</v>
      </c>
      <c r="AA69" s="83">
        <v>0</v>
      </c>
      <c r="AB69" s="83">
        <v>0</v>
      </c>
      <c r="AC69" s="83">
        <v>21745114.367200002</v>
      </c>
      <c r="AD69" s="83">
        <v>10317701.986799996</v>
      </c>
      <c r="AE69" s="83"/>
      <c r="AF69" s="83">
        <v>0</v>
      </c>
      <c r="AG69" s="83">
        <v>0</v>
      </c>
      <c r="AH69" s="83">
        <v>0</v>
      </c>
      <c r="AI69" s="83">
        <v>10317701.986799996</v>
      </c>
      <c r="AJ69" s="83">
        <v>7807101.7237999998</v>
      </c>
      <c r="AK69" s="83">
        <v>981445.28</v>
      </c>
      <c r="AL69" s="83">
        <v>78071.017238</v>
      </c>
      <c r="AM69" s="83">
        <v>421332.63897599984</v>
      </c>
      <c r="AN69" s="83">
        <v>0</v>
      </c>
      <c r="AO69" s="83">
        <v>1480848.9362139998</v>
      </c>
      <c r="AP69" s="83">
        <v>3540666</v>
      </c>
      <c r="AQ69" s="83">
        <v>3540666</v>
      </c>
      <c r="AR69" s="84">
        <v>5747284.6600139998</v>
      </c>
    </row>
    <row r="70" spans="1:44" ht="17" x14ac:dyDescent="0.2">
      <c r="A70" s="77" t="s">
        <v>150</v>
      </c>
      <c r="B70" s="78">
        <v>2020</v>
      </c>
      <c r="C70" s="79">
        <v>5718390.8915999997</v>
      </c>
      <c r="D70" s="79">
        <v>4680853.2359999996</v>
      </c>
      <c r="E70" s="79">
        <v>0</v>
      </c>
      <c r="F70" s="79">
        <v>0</v>
      </c>
      <c r="G70" s="79">
        <v>448759.89360000001</v>
      </c>
      <c r="H70" s="79">
        <v>21497676.193172</v>
      </c>
      <c r="I70" s="79">
        <v>5984</v>
      </c>
      <c r="J70" s="79">
        <f t="shared" si="4"/>
        <v>448759.89360000001</v>
      </c>
      <c r="K70" s="79">
        <v>32351664.214372002</v>
      </c>
      <c r="L70" s="79">
        <v>3260798.7911999999</v>
      </c>
      <c r="M70" s="79">
        <v>3117816.6192000001</v>
      </c>
      <c r="N70" s="79">
        <v>6378615.4103999995</v>
      </c>
      <c r="O70" s="79">
        <v>1032384.7583999999</v>
      </c>
      <c r="P70" s="79">
        <v>0</v>
      </c>
      <c r="Q70" s="79">
        <v>0</v>
      </c>
      <c r="R70" s="79">
        <v>0</v>
      </c>
      <c r="S70" s="79">
        <v>1032384.7583999999</v>
      </c>
      <c r="T70" s="79">
        <v>275206.60800000001</v>
      </c>
      <c r="U70" s="79">
        <v>77699.527344000002</v>
      </c>
      <c r="V70" s="79">
        <f t="shared" si="5"/>
        <v>352906.13534400001</v>
      </c>
      <c r="W70" s="79">
        <v>991259.7328</v>
      </c>
      <c r="X70" s="79">
        <v>8755166.0369439982</v>
      </c>
      <c r="Y70" s="79">
        <v>3364978.2047999999</v>
      </c>
      <c r="Z70" s="79">
        <v>9852998</v>
      </c>
      <c r="AA70" s="79">
        <v>0</v>
      </c>
      <c r="AB70" s="79">
        <v>0</v>
      </c>
      <c r="AC70" s="79">
        <v>21973142.241743997</v>
      </c>
      <c r="AD70" s="79">
        <v>10378521.972628005</v>
      </c>
      <c r="AE70" s="79"/>
      <c r="AF70" s="79">
        <v>0</v>
      </c>
      <c r="AG70" s="79">
        <v>0</v>
      </c>
      <c r="AH70" s="79">
        <v>0</v>
      </c>
      <c r="AI70" s="79">
        <v>10378521.972628005</v>
      </c>
      <c r="AJ70" s="79">
        <v>5747284.6600139998</v>
      </c>
      <c r="AK70" s="79">
        <v>991259.7328</v>
      </c>
      <c r="AL70" s="79">
        <v>57472.846600139994</v>
      </c>
      <c r="AM70" s="79">
        <v>425507.51720052032</v>
      </c>
      <c r="AN70" s="79">
        <v>0</v>
      </c>
      <c r="AO70" s="79">
        <v>1474240.0966006604</v>
      </c>
      <c r="AP70" s="79">
        <v>6793266</v>
      </c>
      <c r="AQ70" s="79">
        <v>6793266</v>
      </c>
      <c r="AR70" s="80">
        <v>428258.75661465945</v>
      </c>
    </row>
    <row r="71" spans="1:44" ht="17" x14ac:dyDescent="0.2">
      <c r="A71" s="81" t="s">
        <v>150</v>
      </c>
      <c r="B71" s="82">
        <v>2021</v>
      </c>
      <c r="C71" s="83">
        <v>5775574.8005159991</v>
      </c>
      <c r="D71" s="83">
        <v>4774470.3007199997</v>
      </c>
      <c r="E71" s="83">
        <v>0</v>
      </c>
      <c r="F71" s="83">
        <v>0</v>
      </c>
      <c r="G71" s="83">
        <v>457735.09147199994</v>
      </c>
      <c r="H71" s="83">
        <v>21630872.372566376</v>
      </c>
      <c r="I71" s="83">
        <v>5984</v>
      </c>
      <c r="J71" s="83">
        <f t="shared" si="4"/>
        <v>457735.09147199994</v>
      </c>
      <c r="K71" s="83">
        <v>32644636.565274373</v>
      </c>
      <c r="L71" s="83">
        <v>3326014.7670239997</v>
      </c>
      <c r="M71" s="83">
        <v>3180172.9515839997</v>
      </c>
      <c r="N71" s="83">
        <v>6506187.7186079994</v>
      </c>
      <c r="O71" s="83">
        <v>1053032.4535679999</v>
      </c>
      <c r="P71" s="83">
        <v>0</v>
      </c>
      <c r="Q71" s="83">
        <v>0</v>
      </c>
      <c r="R71" s="83">
        <v>0</v>
      </c>
      <c r="S71" s="83">
        <v>1053032.4535679999</v>
      </c>
      <c r="T71" s="83">
        <v>280710.74015999999</v>
      </c>
      <c r="U71" s="83">
        <v>79253.517890880001</v>
      </c>
      <c r="V71" s="83">
        <f t="shared" si="5"/>
        <v>359964.25805087999</v>
      </c>
      <c r="W71" s="83">
        <v>1001172.3301279999</v>
      </c>
      <c r="X71" s="83">
        <v>8920356.7603548784</v>
      </c>
      <c r="Y71" s="83">
        <v>3432277.768896</v>
      </c>
      <c r="Z71" s="83">
        <v>9852998</v>
      </c>
      <c r="AA71" s="83">
        <v>0</v>
      </c>
      <c r="AB71" s="83">
        <v>0</v>
      </c>
      <c r="AC71" s="83">
        <v>22205632.529250879</v>
      </c>
      <c r="AD71" s="83">
        <v>10439004.036023494</v>
      </c>
      <c r="AE71" s="83"/>
      <c r="AF71" s="83">
        <v>0</v>
      </c>
      <c r="AG71" s="83">
        <v>0</v>
      </c>
      <c r="AH71" s="83">
        <v>0</v>
      </c>
      <c r="AI71" s="83">
        <v>10439004.036023494</v>
      </c>
      <c r="AJ71" s="83">
        <v>428258.75661465945</v>
      </c>
      <c r="AK71" s="83">
        <v>1001172.3301279999</v>
      </c>
      <c r="AL71" s="83">
        <v>4282.5875661465952</v>
      </c>
      <c r="AM71" s="83">
        <v>429700.90044398047</v>
      </c>
      <c r="AN71" s="83">
        <v>0</v>
      </c>
      <c r="AO71" s="83">
        <v>1435155.818138127</v>
      </c>
      <c r="AP71" s="83">
        <v>5568012</v>
      </c>
      <c r="AQ71" s="83">
        <v>5568012</v>
      </c>
      <c r="AR71" s="84">
        <v>-3704597.4252472138</v>
      </c>
    </row>
    <row r="72" spans="1:44" ht="17" x14ac:dyDescent="0.2">
      <c r="A72" s="77" t="s">
        <v>150</v>
      </c>
      <c r="B72" s="78">
        <v>2022</v>
      </c>
      <c r="C72" s="79">
        <v>5833330.5485211601</v>
      </c>
      <c r="D72" s="79">
        <v>4869959.7067344002</v>
      </c>
      <c r="E72" s="79">
        <v>0</v>
      </c>
      <c r="F72" s="79">
        <v>0</v>
      </c>
      <c r="G72" s="79">
        <v>466889.79330144002</v>
      </c>
      <c r="H72" s="79">
        <v>21765636.519626684</v>
      </c>
      <c r="I72" s="79">
        <v>5984</v>
      </c>
      <c r="J72" s="79">
        <f t="shared" si="4"/>
        <v>466889.79330144002</v>
      </c>
      <c r="K72" s="79">
        <v>32941800.568183687</v>
      </c>
      <c r="L72" s="79">
        <v>3392535.06236448</v>
      </c>
      <c r="M72" s="79">
        <v>3243776.4106156798</v>
      </c>
      <c r="N72" s="79">
        <v>6636311.4729801603</v>
      </c>
      <c r="O72" s="79">
        <v>1074093.1026393599</v>
      </c>
      <c r="P72" s="79">
        <v>0</v>
      </c>
      <c r="Q72" s="79">
        <v>0</v>
      </c>
      <c r="R72" s="79">
        <v>0</v>
      </c>
      <c r="S72" s="79">
        <v>1074093.1026393599</v>
      </c>
      <c r="T72" s="79">
        <v>286324.95496319997</v>
      </c>
      <c r="U72" s="79">
        <v>80838.588248697604</v>
      </c>
      <c r="V72" s="79">
        <f t="shared" si="5"/>
        <v>367163.5432118976</v>
      </c>
      <c r="W72" s="79">
        <v>1011184.0534292801</v>
      </c>
      <c r="X72" s="79">
        <v>9088752.1722606979</v>
      </c>
      <c r="Y72" s="79">
        <v>3500923.3242739202</v>
      </c>
      <c r="Z72" s="79">
        <v>9852998</v>
      </c>
      <c r="AA72" s="79">
        <v>0</v>
      </c>
      <c r="AB72" s="79">
        <v>0</v>
      </c>
      <c r="AC72" s="79">
        <v>22442673.496534616</v>
      </c>
      <c r="AD72" s="79">
        <v>10499127.071649071</v>
      </c>
      <c r="AE72" s="79"/>
      <c r="AF72" s="79">
        <v>0</v>
      </c>
      <c r="AG72" s="79">
        <v>0</v>
      </c>
      <c r="AH72" s="79">
        <v>0</v>
      </c>
      <c r="AI72" s="79">
        <v>10499127.071649071</v>
      </c>
      <c r="AJ72" s="79">
        <v>-3704597.4252472138</v>
      </c>
      <c r="AK72" s="79">
        <v>1011184.0534292801</v>
      </c>
      <c r="AL72" s="79">
        <v>-37045.974252472137</v>
      </c>
      <c r="AM72" s="79">
        <v>433912.50888130465</v>
      </c>
      <c r="AN72" s="79">
        <v>0</v>
      </c>
      <c r="AO72" s="79">
        <v>1408050.5880581127</v>
      </c>
      <c r="AP72" s="79">
        <v>7666542</v>
      </c>
      <c r="AQ72" s="79">
        <v>7666542</v>
      </c>
      <c r="AR72" s="80">
        <v>-9963088.8371891007</v>
      </c>
    </row>
    <row r="73" spans="1:44" ht="17" x14ac:dyDescent="0.2">
      <c r="A73" s="81" t="s">
        <v>150</v>
      </c>
      <c r="B73" s="82">
        <v>2023</v>
      </c>
      <c r="C73" s="83">
        <v>5891663.8540063715</v>
      </c>
      <c r="D73" s="83">
        <v>4967358.9008690882</v>
      </c>
      <c r="E73" s="83">
        <v>0</v>
      </c>
      <c r="F73" s="83">
        <v>0</v>
      </c>
      <c r="G73" s="83">
        <v>476227.58916746883</v>
      </c>
      <c r="H73" s="83">
        <v>21901990.240050409</v>
      </c>
      <c r="I73" s="83">
        <v>5984</v>
      </c>
      <c r="J73" s="83">
        <f t="shared" si="4"/>
        <v>476227.58916746883</v>
      </c>
      <c r="K73" s="83">
        <v>33243224.584093336</v>
      </c>
      <c r="L73" s="83">
        <v>3460385.7636117698</v>
      </c>
      <c r="M73" s="83">
        <v>3308651.9388279938</v>
      </c>
      <c r="N73" s="83">
        <v>6769037.7024397636</v>
      </c>
      <c r="O73" s="83">
        <v>1095574.9646921472</v>
      </c>
      <c r="P73" s="83">
        <v>0</v>
      </c>
      <c r="Q73" s="83">
        <v>0</v>
      </c>
      <c r="R73" s="83">
        <v>0</v>
      </c>
      <c r="S73" s="83">
        <v>1095574.9646921472</v>
      </c>
      <c r="T73" s="83">
        <v>292051.45406246401</v>
      </c>
      <c r="U73" s="83">
        <v>82455.360013671554</v>
      </c>
      <c r="V73" s="83">
        <f t="shared" si="5"/>
        <v>374506.81407613558</v>
      </c>
      <c r="W73" s="83">
        <v>1021295.8939635727</v>
      </c>
      <c r="X73" s="83">
        <v>9260415.3751716185</v>
      </c>
      <c r="Y73" s="83">
        <v>3570941.7907593986</v>
      </c>
      <c r="Z73" s="83">
        <v>9852998</v>
      </c>
      <c r="AA73" s="83">
        <v>0</v>
      </c>
      <c r="AB73" s="83">
        <v>0</v>
      </c>
      <c r="AC73" s="83">
        <v>22684355.165931016</v>
      </c>
      <c r="AD73" s="83">
        <v>10558869.41816232</v>
      </c>
      <c r="AE73" s="83"/>
      <c r="AF73" s="83">
        <v>0</v>
      </c>
      <c r="AG73" s="83">
        <v>0</v>
      </c>
      <c r="AH73" s="83">
        <v>0</v>
      </c>
      <c r="AI73" s="83">
        <v>10558869.41816232</v>
      </c>
      <c r="AJ73" s="83">
        <v>-9963088.8371891007</v>
      </c>
      <c r="AK73" s="83">
        <v>1021295.8939635727</v>
      </c>
      <c r="AL73" s="83">
        <v>-99630.888371891022</v>
      </c>
      <c r="AM73" s="83">
        <v>438142.05059165944</v>
      </c>
      <c r="AN73" s="83">
        <v>0</v>
      </c>
      <c r="AO73" s="83">
        <v>1359807.0561833412</v>
      </c>
      <c r="AP73" s="83">
        <v>3743086</v>
      </c>
      <c r="AQ73" s="83">
        <v>3743086</v>
      </c>
      <c r="AR73" s="84">
        <v>-12346367.781005759</v>
      </c>
    </row>
    <row r="74" spans="1:44" ht="17" x14ac:dyDescent="0.2">
      <c r="A74" s="77" t="s">
        <v>150</v>
      </c>
      <c r="B74" s="78">
        <v>2024</v>
      </c>
      <c r="C74" s="79">
        <v>5950580.4925464364</v>
      </c>
      <c r="D74" s="79">
        <v>5066706.0788864698</v>
      </c>
      <c r="E74" s="79">
        <v>0</v>
      </c>
      <c r="F74" s="79">
        <v>0</v>
      </c>
      <c r="G74" s="79">
        <v>485752.1409508182</v>
      </c>
      <c r="H74" s="79">
        <v>22039955.483759649</v>
      </c>
      <c r="I74" s="79">
        <v>5984</v>
      </c>
      <c r="J74" s="79">
        <f t="shared" si="4"/>
        <v>485752.1409508182</v>
      </c>
      <c r="K74" s="79">
        <v>33548978.196143374</v>
      </c>
      <c r="L74" s="79">
        <v>3529593.478884005</v>
      </c>
      <c r="M74" s="79">
        <v>3374824.9776045536</v>
      </c>
      <c r="N74" s="79">
        <v>6904418.456488559</v>
      </c>
      <c r="O74" s="79">
        <v>1117486.4639859903</v>
      </c>
      <c r="P74" s="79">
        <v>0</v>
      </c>
      <c r="Q74" s="79">
        <v>0</v>
      </c>
      <c r="R74" s="79">
        <v>0</v>
      </c>
      <c r="S74" s="79">
        <v>1117486.4639859903</v>
      </c>
      <c r="T74" s="79">
        <v>297892.48314371333</v>
      </c>
      <c r="U74" s="79">
        <v>84104.467213944983</v>
      </c>
      <c r="V74" s="79">
        <f t="shared" si="5"/>
        <v>381996.95035765832</v>
      </c>
      <c r="W74" s="79">
        <v>1031508.8529032087</v>
      </c>
      <c r="X74" s="79">
        <v>9435410.7237354182</v>
      </c>
      <c r="Y74" s="79">
        <v>3642360.6265745866</v>
      </c>
      <c r="Z74" s="79">
        <v>9852998</v>
      </c>
      <c r="AA74" s="79">
        <v>0</v>
      </c>
      <c r="AB74" s="79">
        <v>0</v>
      </c>
      <c r="AC74" s="79">
        <v>22930769.350310005</v>
      </c>
      <c r="AD74" s="79">
        <v>10618208.845833369</v>
      </c>
      <c r="AE74" s="79"/>
      <c r="AF74" s="79">
        <v>0</v>
      </c>
      <c r="AG74" s="79">
        <v>0</v>
      </c>
      <c r="AH74" s="79">
        <v>0</v>
      </c>
      <c r="AI74" s="79">
        <v>10618208.845833369</v>
      </c>
      <c r="AJ74" s="79">
        <v>-12346367.781005759</v>
      </c>
      <c r="AK74" s="79">
        <v>1031508.8529032087</v>
      </c>
      <c r="AL74" s="79">
        <v>-123463.67781005759</v>
      </c>
      <c r="AM74" s="79">
        <v>442389.22125154908</v>
      </c>
      <c r="AN74" s="79">
        <v>0</v>
      </c>
      <c r="AO74" s="79">
        <v>1350434.3963447004</v>
      </c>
      <c r="AP74" s="79">
        <v>7478496</v>
      </c>
      <c r="AQ74" s="79">
        <v>7478496</v>
      </c>
      <c r="AR74" s="80">
        <v>-18474429.38466106</v>
      </c>
    </row>
    <row r="75" spans="1:44" ht="17" x14ac:dyDescent="0.2">
      <c r="A75" s="81" t="s">
        <v>150</v>
      </c>
      <c r="B75" s="82">
        <v>2025</v>
      </c>
      <c r="C75" s="83">
        <v>6010086.2974718986</v>
      </c>
      <c r="D75" s="83">
        <v>5168040.2004641984</v>
      </c>
      <c r="E75" s="83">
        <v>0</v>
      </c>
      <c r="F75" s="83">
        <v>0</v>
      </c>
      <c r="G75" s="83">
        <v>495467.18376983446</v>
      </c>
      <c r="H75" s="83">
        <v>22179554.550983891</v>
      </c>
      <c r="I75" s="83">
        <v>5984</v>
      </c>
      <c r="J75" s="83">
        <f t="shared" si="4"/>
        <v>495467.18376983446</v>
      </c>
      <c r="K75" s="83">
        <v>33859132.23268982</v>
      </c>
      <c r="L75" s="83">
        <v>3600185.3484616843</v>
      </c>
      <c r="M75" s="83">
        <v>3442321.4771566442</v>
      </c>
      <c r="N75" s="83">
        <v>7042506.8256183285</v>
      </c>
      <c r="O75" s="83">
        <v>1139836.1932657098</v>
      </c>
      <c r="P75" s="83">
        <v>0</v>
      </c>
      <c r="Q75" s="83">
        <v>0</v>
      </c>
      <c r="R75" s="83">
        <v>0</v>
      </c>
      <c r="S75" s="83">
        <v>1139836.1932657098</v>
      </c>
      <c r="T75" s="83">
        <v>303850.33280658751</v>
      </c>
      <c r="U75" s="83">
        <v>85786.556558223863</v>
      </c>
      <c r="V75" s="83">
        <f t="shared" si="5"/>
        <v>389636.88936481136</v>
      </c>
      <c r="W75" s="83">
        <v>1041823.9414322404</v>
      </c>
      <c r="X75" s="83">
        <v>9613803.8496810906</v>
      </c>
      <c r="Y75" s="83">
        <v>3715207.8391060773</v>
      </c>
      <c r="Z75" s="83">
        <v>9852998</v>
      </c>
      <c r="AA75" s="83">
        <v>0</v>
      </c>
      <c r="AB75" s="83">
        <v>0</v>
      </c>
      <c r="AC75" s="83">
        <v>23182009.68878717</v>
      </c>
      <c r="AD75" s="83">
        <v>10677122.54390265</v>
      </c>
      <c r="AE75" s="83"/>
      <c r="AF75" s="83">
        <v>0</v>
      </c>
      <c r="AG75" s="83">
        <v>0</v>
      </c>
      <c r="AH75" s="83">
        <v>0</v>
      </c>
      <c r="AI75" s="83">
        <v>10677122.54390265</v>
      </c>
      <c r="AJ75" s="83">
        <v>-18474429.38466106</v>
      </c>
      <c r="AK75" s="83">
        <v>1041823.9414322404</v>
      </c>
      <c r="AL75" s="83">
        <v>-184744.29384661058</v>
      </c>
      <c r="AM75" s="83">
        <v>446653.70382111642</v>
      </c>
      <c r="AN75" s="83">
        <v>0</v>
      </c>
      <c r="AO75" s="83">
        <v>1303733.3514067463</v>
      </c>
      <c r="AP75" s="83">
        <v>15045822</v>
      </c>
      <c r="AQ75" s="83">
        <v>15045822</v>
      </c>
      <c r="AR75" s="84">
        <v>-32216518.033254314</v>
      </c>
    </row>
    <row r="76" spans="1:44" ht="17" x14ac:dyDescent="0.2">
      <c r="A76" s="77" t="s">
        <v>150</v>
      </c>
      <c r="B76" s="78">
        <v>2026</v>
      </c>
      <c r="C76" s="79">
        <v>6070187.1604466196</v>
      </c>
      <c r="D76" s="79">
        <v>5271401.0044734832</v>
      </c>
      <c r="E76" s="79">
        <v>0</v>
      </c>
      <c r="F76" s="79">
        <v>0</v>
      </c>
      <c r="G76" s="79">
        <v>505376.52744523122</v>
      </c>
      <c r="H76" s="79">
        <v>22320810.098457064</v>
      </c>
      <c r="I76" s="79">
        <v>5984</v>
      </c>
      <c r="J76" s="79">
        <f t="shared" si="4"/>
        <v>505376.52744523122</v>
      </c>
      <c r="K76" s="79">
        <v>34173758.790822402</v>
      </c>
      <c r="L76" s="79">
        <v>3672189.0554309185</v>
      </c>
      <c r="M76" s="79">
        <v>3511167.9066997771</v>
      </c>
      <c r="N76" s="79">
        <v>7183356.9621306956</v>
      </c>
      <c r="O76" s="79">
        <v>1162632.9171310242</v>
      </c>
      <c r="P76" s="79">
        <v>0</v>
      </c>
      <c r="Q76" s="79">
        <v>0</v>
      </c>
      <c r="R76" s="79">
        <v>0</v>
      </c>
      <c r="S76" s="79">
        <v>1162632.9171310242</v>
      </c>
      <c r="T76" s="79">
        <v>309927.33946271928</v>
      </c>
      <c r="U76" s="79">
        <v>87502.287689388351</v>
      </c>
      <c r="V76" s="79">
        <f t="shared" si="5"/>
        <v>397429.62715210766</v>
      </c>
      <c r="W76" s="79">
        <v>1052242.1808465631</v>
      </c>
      <c r="X76" s="79">
        <v>9795661.6872603893</v>
      </c>
      <c r="Y76" s="79">
        <v>3789511.9958881992</v>
      </c>
      <c r="Z76" s="79">
        <v>9852998</v>
      </c>
      <c r="AA76" s="79">
        <v>0</v>
      </c>
      <c r="AB76" s="79">
        <v>0</v>
      </c>
      <c r="AC76" s="79">
        <v>23438171.683148589</v>
      </c>
      <c r="AD76" s="79">
        <v>10735587.107673813</v>
      </c>
      <c r="AE76" s="79"/>
      <c r="AF76" s="79">
        <v>0</v>
      </c>
      <c r="AG76" s="79">
        <v>0</v>
      </c>
      <c r="AH76" s="79">
        <v>0</v>
      </c>
      <c r="AI76" s="79">
        <v>10735587.107673813</v>
      </c>
      <c r="AJ76" s="79">
        <v>-32216518.033254314</v>
      </c>
      <c r="AK76" s="79">
        <v>1052242.1808465631</v>
      </c>
      <c r="AL76" s="79">
        <v>-322165.18033254315</v>
      </c>
      <c r="AM76" s="79">
        <v>450935.16822352132</v>
      </c>
      <c r="AN76" s="79">
        <v>0</v>
      </c>
      <c r="AO76" s="79">
        <v>1181012.1687375414</v>
      </c>
      <c r="AP76" s="79">
        <v>5392496</v>
      </c>
      <c r="AQ76" s="79">
        <v>5392496</v>
      </c>
      <c r="AR76" s="80">
        <v>-36428001.864516772</v>
      </c>
    </row>
    <row r="77" spans="1:44" ht="17" x14ac:dyDescent="0.2">
      <c r="A77" s="81" t="s">
        <v>150</v>
      </c>
      <c r="B77" s="82">
        <v>2027</v>
      </c>
      <c r="C77" s="83">
        <v>6130889.0320510864</v>
      </c>
      <c r="D77" s="83">
        <v>5376829.0245629521</v>
      </c>
      <c r="E77" s="83">
        <v>0</v>
      </c>
      <c r="F77" s="83">
        <v>0</v>
      </c>
      <c r="G77" s="83">
        <v>515484.05799413583</v>
      </c>
      <c r="H77" s="83">
        <v>22463745.145731024</v>
      </c>
      <c r="I77" s="83">
        <v>5984</v>
      </c>
      <c r="J77" s="83">
        <f t="shared" si="4"/>
        <v>515484.05799413583</v>
      </c>
      <c r="K77" s="83">
        <v>34492931.2603392</v>
      </c>
      <c r="L77" s="83">
        <v>3745632.8365395367</v>
      </c>
      <c r="M77" s="83">
        <v>3581391.2648337726</v>
      </c>
      <c r="N77" s="83">
        <v>7327024.1013733093</v>
      </c>
      <c r="O77" s="83">
        <v>1185885.5754736445</v>
      </c>
      <c r="P77" s="83">
        <v>0</v>
      </c>
      <c r="Q77" s="83">
        <v>0</v>
      </c>
      <c r="R77" s="83">
        <v>0</v>
      </c>
      <c r="S77" s="83">
        <v>1185885.5754736445</v>
      </c>
      <c r="T77" s="83">
        <v>316125.88625197369</v>
      </c>
      <c r="U77" s="83">
        <v>89252.333443176118</v>
      </c>
      <c r="V77" s="83">
        <f t="shared" si="5"/>
        <v>405378.2196951498</v>
      </c>
      <c r="W77" s="83">
        <v>1062764.6026550289</v>
      </c>
      <c r="X77" s="83">
        <v>9981052.499197131</v>
      </c>
      <c r="Y77" s="83">
        <v>3865302.2358059636</v>
      </c>
      <c r="Z77" s="83">
        <v>9852998</v>
      </c>
      <c r="AA77" s="83">
        <v>0</v>
      </c>
      <c r="AB77" s="83">
        <v>0</v>
      </c>
      <c r="AC77" s="83">
        <v>23699352.735003095</v>
      </c>
      <c r="AD77" s="83">
        <v>10793578.525336105</v>
      </c>
      <c r="AE77" s="83"/>
      <c r="AF77" s="83">
        <v>0</v>
      </c>
      <c r="AG77" s="83">
        <v>0</v>
      </c>
      <c r="AH77" s="83">
        <v>0</v>
      </c>
      <c r="AI77" s="83">
        <v>10793578.525336105</v>
      </c>
      <c r="AJ77" s="83">
        <v>-36428001.864516772</v>
      </c>
      <c r="AK77" s="83">
        <v>1062764.6026550289</v>
      </c>
      <c r="AL77" s="83">
        <v>-364280.01864516776</v>
      </c>
      <c r="AM77" s="83">
        <v>455233.2710172339</v>
      </c>
      <c r="AN77" s="83">
        <v>0</v>
      </c>
      <c r="AO77" s="83">
        <v>1153717.8550270949</v>
      </c>
      <c r="AP77" s="83">
        <v>4968306</v>
      </c>
      <c r="AQ77" s="83">
        <v>4968306</v>
      </c>
      <c r="AR77" s="84">
        <v>-40242590.009489685</v>
      </c>
    </row>
    <row r="78" spans="1:44" ht="17" x14ac:dyDescent="0.2">
      <c r="A78" s="77" t="s">
        <v>150</v>
      </c>
      <c r="B78" s="78">
        <v>2028</v>
      </c>
      <c r="C78" s="79">
        <v>6192197.922371597</v>
      </c>
      <c r="D78" s="79">
        <v>5484365.6050542118</v>
      </c>
      <c r="E78" s="79">
        <v>0</v>
      </c>
      <c r="F78" s="79">
        <v>0</v>
      </c>
      <c r="G78" s="79">
        <v>525793.73915401858</v>
      </c>
      <c r="H78" s="79">
        <v>22608383.081607793</v>
      </c>
      <c r="I78" s="79">
        <v>5984</v>
      </c>
      <c r="J78" s="79">
        <f t="shared" si="4"/>
        <v>525793.73915401858</v>
      </c>
      <c r="K78" s="79">
        <v>34816724.348187618</v>
      </c>
      <c r="L78" s="79">
        <v>3820545.4932703278</v>
      </c>
      <c r="M78" s="79">
        <v>3653019.0901304483</v>
      </c>
      <c r="N78" s="79">
        <v>7473564.5834007766</v>
      </c>
      <c r="O78" s="79">
        <v>1209603.2869831175</v>
      </c>
      <c r="P78" s="79">
        <v>0</v>
      </c>
      <c r="Q78" s="79">
        <v>0</v>
      </c>
      <c r="R78" s="79">
        <v>0</v>
      </c>
      <c r="S78" s="79">
        <v>1209603.2869831175</v>
      </c>
      <c r="T78" s="79">
        <v>322448.40397701313</v>
      </c>
      <c r="U78" s="79">
        <v>91037.380112039653</v>
      </c>
      <c r="V78" s="79">
        <f t="shared" si="5"/>
        <v>413485.78408905282</v>
      </c>
      <c r="W78" s="79">
        <v>1073392.2486815793</v>
      </c>
      <c r="X78" s="79">
        <v>10170045.903154524</v>
      </c>
      <c r="Y78" s="79">
        <v>3942608.2805220829</v>
      </c>
      <c r="Z78" s="79">
        <v>9852998</v>
      </c>
      <c r="AA78" s="79">
        <v>0</v>
      </c>
      <c r="AB78" s="79">
        <v>0</v>
      </c>
      <c r="AC78" s="79">
        <v>23965652.183676608</v>
      </c>
      <c r="AD78" s="79">
        <v>10851072.16451101</v>
      </c>
      <c r="AE78" s="79"/>
      <c r="AF78" s="79">
        <v>0</v>
      </c>
      <c r="AG78" s="79">
        <v>0</v>
      </c>
      <c r="AH78" s="79">
        <v>0</v>
      </c>
      <c r="AI78" s="79">
        <v>10851072.16451101</v>
      </c>
      <c r="AJ78" s="79">
        <v>-40242590.009489685</v>
      </c>
      <c r="AK78" s="79">
        <v>1073392.2486815793</v>
      </c>
      <c r="AL78" s="79">
        <v>-402425.90009489679</v>
      </c>
      <c r="AM78" s="79">
        <v>459547.65506111283</v>
      </c>
      <c r="AN78" s="79">
        <v>0</v>
      </c>
      <c r="AO78" s="79">
        <v>1130514.0036477954</v>
      </c>
      <c r="AP78" s="79">
        <v>2813582</v>
      </c>
      <c r="AQ78" s="79">
        <v>2813582</v>
      </c>
      <c r="AR78" s="80">
        <v>-41925658.005841888</v>
      </c>
    </row>
    <row r="79" spans="1:44" ht="17" x14ac:dyDescent="0.2">
      <c r="A79" s="81" t="s">
        <v>150</v>
      </c>
      <c r="B79" s="82">
        <v>2029</v>
      </c>
      <c r="C79" s="83">
        <v>6254119.9015953112</v>
      </c>
      <c r="D79" s="83">
        <v>5594052.9171552947</v>
      </c>
      <c r="E79" s="83">
        <v>0</v>
      </c>
      <c r="F79" s="83">
        <v>0</v>
      </c>
      <c r="G79" s="83">
        <v>536309.61393709888</v>
      </c>
      <c r="H79" s="83">
        <v>22754747.670692831</v>
      </c>
      <c r="I79" s="83">
        <v>5984</v>
      </c>
      <c r="J79" s="83">
        <f t="shared" si="4"/>
        <v>536309.61393709888</v>
      </c>
      <c r="K79" s="83">
        <v>35145214.103380531</v>
      </c>
      <c r="L79" s="83">
        <v>3896956.4031357337</v>
      </c>
      <c r="M79" s="83">
        <v>3726079.4719330566</v>
      </c>
      <c r="N79" s="83">
        <v>7623035.8750687903</v>
      </c>
      <c r="O79" s="83">
        <v>1233795.3527227796</v>
      </c>
      <c r="P79" s="83">
        <v>0</v>
      </c>
      <c r="Q79" s="83">
        <v>0</v>
      </c>
      <c r="R79" s="83">
        <v>0</v>
      </c>
      <c r="S79" s="83">
        <v>1233795.3527227796</v>
      </c>
      <c r="T79" s="83">
        <v>328897.37205655337</v>
      </c>
      <c r="U79" s="83">
        <v>92858.127714280432</v>
      </c>
      <c r="V79" s="83">
        <f t="shared" si="5"/>
        <v>421755.49977083382</v>
      </c>
      <c r="W79" s="83">
        <v>1084126.1711683946</v>
      </c>
      <c r="X79" s="83">
        <v>10362712.898730798</v>
      </c>
      <c r="Y79" s="83">
        <v>4021460.4461325239</v>
      </c>
      <c r="Z79" s="83">
        <v>9852998</v>
      </c>
      <c r="AA79" s="83">
        <v>0</v>
      </c>
      <c r="AB79" s="83">
        <v>0</v>
      </c>
      <c r="AC79" s="83">
        <v>24237171.344863322</v>
      </c>
      <c r="AD79" s="83">
        <v>10908042.758517209</v>
      </c>
      <c r="AE79" s="83"/>
      <c r="AF79" s="83">
        <v>0</v>
      </c>
      <c r="AG79" s="83">
        <v>0</v>
      </c>
      <c r="AH79" s="83">
        <v>0</v>
      </c>
      <c r="AI79" s="83">
        <v>10908042.758517209</v>
      </c>
      <c r="AJ79" s="83">
        <v>-41925658.005841888</v>
      </c>
      <c r="AK79" s="83">
        <v>1084126.1711683946</v>
      </c>
      <c r="AL79" s="83">
        <v>-419256.58005841891</v>
      </c>
      <c r="AM79" s="83">
        <v>463877.94917210448</v>
      </c>
      <c r="AN79" s="83">
        <v>0</v>
      </c>
      <c r="AO79" s="83">
        <v>1128747.5402820802</v>
      </c>
      <c r="AP79" s="83">
        <v>4458380</v>
      </c>
      <c r="AQ79" s="83">
        <v>4458380</v>
      </c>
      <c r="AR79" s="84">
        <v>-45255290.46555981</v>
      </c>
    </row>
    <row r="80" spans="1:44" ht="17" x14ac:dyDescent="0.2">
      <c r="A80" s="77" t="s">
        <v>150</v>
      </c>
      <c r="B80" s="78">
        <v>2030</v>
      </c>
      <c r="C80" s="79">
        <v>6316661.1006112648</v>
      </c>
      <c r="D80" s="79">
        <v>5705933.9754984016</v>
      </c>
      <c r="E80" s="79">
        <v>0</v>
      </c>
      <c r="F80" s="79">
        <v>0</v>
      </c>
      <c r="G80" s="79">
        <v>547035.80621584086</v>
      </c>
      <c r="H80" s="79">
        <v>13049865.060071703</v>
      </c>
      <c r="I80" s="79">
        <v>5984</v>
      </c>
      <c r="J80" s="79">
        <f t="shared" si="4"/>
        <v>547035.80621584086</v>
      </c>
      <c r="K80" s="79">
        <v>25625479.942397211</v>
      </c>
      <c r="L80" s="79">
        <v>3974895.531198449</v>
      </c>
      <c r="M80" s="79">
        <v>3800601.0613717185</v>
      </c>
      <c r="N80" s="79">
        <v>7775496.592570167</v>
      </c>
      <c r="O80" s="79">
        <v>1258471.2597772353</v>
      </c>
      <c r="P80" s="79">
        <v>0</v>
      </c>
      <c r="Q80" s="79">
        <v>0</v>
      </c>
      <c r="R80" s="79">
        <v>0</v>
      </c>
      <c r="S80" s="79">
        <v>1258471.2597772353</v>
      </c>
      <c r="T80" s="79">
        <v>335475.31949768448</v>
      </c>
      <c r="U80" s="79">
        <v>94715.290268566052</v>
      </c>
      <c r="V80" s="79">
        <f t="shared" si="5"/>
        <v>430190.60976625053</v>
      </c>
      <c r="W80" s="79">
        <v>1094967.4328800787</v>
      </c>
      <c r="X80" s="79">
        <v>10559125.894993732</v>
      </c>
      <c r="Y80" s="79">
        <v>4101889.6550551751</v>
      </c>
      <c r="Z80" s="79">
        <v>0</v>
      </c>
      <c r="AA80" s="79">
        <v>0</v>
      </c>
      <c r="AB80" s="79">
        <v>0</v>
      </c>
      <c r="AC80" s="79">
        <v>14661015.550048906</v>
      </c>
      <c r="AD80" s="79">
        <v>10964464.392348304</v>
      </c>
      <c r="AE80" s="79"/>
      <c r="AF80" s="79">
        <v>0</v>
      </c>
      <c r="AG80" s="79">
        <v>0</v>
      </c>
      <c r="AH80" s="79">
        <v>0</v>
      </c>
      <c r="AI80" s="79">
        <v>10964464.392348304</v>
      </c>
      <c r="AJ80" s="79">
        <v>-45255290.46555981</v>
      </c>
      <c r="AK80" s="79">
        <v>1094967.4328800787</v>
      </c>
      <c r="AL80" s="79">
        <v>-452552.9046555981</v>
      </c>
      <c r="AM80" s="79">
        <v>468223.76777541445</v>
      </c>
      <c r="AN80" s="79">
        <v>0</v>
      </c>
      <c r="AO80" s="79">
        <v>1110638.2959998951</v>
      </c>
      <c r="AP80" s="79">
        <v>9574666</v>
      </c>
      <c r="AQ80" s="79">
        <v>9574666</v>
      </c>
      <c r="AR80" s="80">
        <v>-53719318.169559911</v>
      </c>
    </row>
    <row r="81" spans="1:44" ht="17" x14ac:dyDescent="0.2">
      <c r="A81" s="81" t="s">
        <v>150</v>
      </c>
      <c r="B81" s="82">
        <v>2031</v>
      </c>
      <c r="C81" s="83">
        <v>6379827.7116173776</v>
      </c>
      <c r="D81" s="83">
        <v>5820052.6550083691</v>
      </c>
      <c r="E81" s="83">
        <v>0</v>
      </c>
      <c r="F81" s="83">
        <v>0</v>
      </c>
      <c r="G81" s="83">
        <v>557976.52234015765</v>
      </c>
      <c r="H81" s="83">
        <v>13199755.786112506</v>
      </c>
      <c r="I81" s="83">
        <v>5984</v>
      </c>
      <c r="J81" s="83">
        <f t="shared" si="4"/>
        <v>557976.52234015765</v>
      </c>
      <c r="K81" s="83">
        <v>25963596.675078411</v>
      </c>
      <c r="L81" s="83">
        <v>4054393.4418224175</v>
      </c>
      <c r="M81" s="83">
        <v>3876613.0825991523</v>
      </c>
      <c r="N81" s="83">
        <v>7931006.5244215699</v>
      </c>
      <c r="O81" s="83">
        <v>1283640.6849727801</v>
      </c>
      <c r="P81" s="83">
        <v>0</v>
      </c>
      <c r="Q81" s="83">
        <v>0</v>
      </c>
      <c r="R81" s="83">
        <v>0</v>
      </c>
      <c r="S81" s="83">
        <v>1283640.6849727801</v>
      </c>
      <c r="T81" s="83">
        <v>342184.82588763814</v>
      </c>
      <c r="U81" s="83">
        <v>96609.59607393737</v>
      </c>
      <c r="V81" s="83">
        <f t="shared" si="5"/>
        <v>438794.42196157551</v>
      </c>
      <c r="W81" s="83">
        <v>1105917.1072088794</v>
      </c>
      <c r="X81" s="83">
        <v>10759358.738564806</v>
      </c>
      <c r="Y81" s="83">
        <v>4183927.4481562781</v>
      </c>
      <c r="Z81" s="83">
        <v>0</v>
      </c>
      <c r="AA81" s="83">
        <v>0</v>
      </c>
      <c r="AB81" s="83">
        <v>0</v>
      </c>
      <c r="AC81" s="83">
        <v>14943286.186721085</v>
      </c>
      <c r="AD81" s="83">
        <v>11020310.488357326</v>
      </c>
      <c r="AE81" s="83"/>
      <c r="AF81" s="83">
        <v>0</v>
      </c>
      <c r="AG81" s="83">
        <v>0</v>
      </c>
      <c r="AH81" s="83">
        <v>0</v>
      </c>
      <c r="AI81" s="83">
        <v>11020310.488357326</v>
      </c>
      <c r="AJ81" s="83">
        <v>-53719318.169559911</v>
      </c>
      <c r="AK81" s="83">
        <v>1105917.1072088794</v>
      </c>
      <c r="AL81" s="83">
        <v>-537193.18169559911</v>
      </c>
      <c r="AM81" s="83">
        <v>472584.71054698882</v>
      </c>
      <c r="AN81" s="83">
        <v>0</v>
      </c>
      <c r="AO81" s="83">
        <v>1041308.6360602691</v>
      </c>
      <c r="AP81" s="83">
        <v>2992852</v>
      </c>
      <c r="AQ81" s="83">
        <v>2992852</v>
      </c>
      <c r="AR81" s="84">
        <v>-55670861.533499643</v>
      </c>
    </row>
    <row r="82" spans="1:44" ht="17" x14ac:dyDescent="0.2">
      <c r="A82" s="77" t="s">
        <v>150</v>
      </c>
      <c r="B82" s="78">
        <v>2032</v>
      </c>
      <c r="C82" s="79">
        <v>6443625.9887335524</v>
      </c>
      <c r="D82" s="79">
        <v>5936453.7081085378</v>
      </c>
      <c r="E82" s="79">
        <v>0</v>
      </c>
      <c r="F82" s="79">
        <v>0</v>
      </c>
      <c r="G82" s="79">
        <v>569136.05278696085</v>
      </c>
      <c r="H82" s="79">
        <v>13351446.781396545</v>
      </c>
      <c r="I82" s="79">
        <v>5984</v>
      </c>
      <c r="J82" s="79">
        <f t="shared" si="4"/>
        <v>569136.05278696085</v>
      </c>
      <c r="K82" s="79">
        <v>26306646.531025596</v>
      </c>
      <c r="L82" s="79">
        <v>4135481.3106588665</v>
      </c>
      <c r="M82" s="79">
        <v>3954145.3442511358</v>
      </c>
      <c r="N82" s="79">
        <v>8089626.6549100019</v>
      </c>
      <c r="O82" s="79">
        <v>1309313.4986722358</v>
      </c>
      <c r="P82" s="79">
        <v>0</v>
      </c>
      <c r="Q82" s="79">
        <v>0</v>
      </c>
      <c r="R82" s="79">
        <v>0</v>
      </c>
      <c r="S82" s="79">
        <v>1309313.4986722358</v>
      </c>
      <c r="T82" s="79">
        <v>349028.52240539092</v>
      </c>
      <c r="U82" s="79">
        <v>98541.787995416118</v>
      </c>
      <c r="V82" s="79">
        <f t="shared" si="5"/>
        <v>447570.31040080707</v>
      </c>
      <c r="W82" s="79">
        <v>1116976.2782809685</v>
      </c>
      <c r="X82" s="79">
        <v>10963486.742264014</v>
      </c>
      <c r="Y82" s="79">
        <v>4267605.9971194044</v>
      </c>
      <c r="Z82" s="79">
        <v>0</v>
      </c>
      <c r="AA82" s="79">
        <v>0</v>
      </c>
      <c r="AB82" s="79">
        <v>0</v>
      </c>
      <c r="AC82" s="79">
        <v>15231092.739383418</v>
      </c>
      <c r="AD82" s="79">
        <v>11075553.791642178</v>
      </c>
      <c r="AE82" s="79"/>
      <c r="AF82" s="79">
        <v>0</v>
      </c>
      <c r="AG82" s="79">
        <v>0</v>
      </c>
      <c r="AH82" s="79">
        <v>0</v>
      </c>
      <c r="AI82" s="79">
        <v>11075553.791642178</v>
      </c>
      <c r="AJ82" s="79">
        <v>-55670861.533499643</v>
      </c>
      <c r="AK82" s="79">
        <v>1116976.2782809685</v>
      </c>
      <c r="AL82" s="79">
        <v>-556708.61533499649</v>
      </c>
      <c r="AM82" s="79">
        <v>476960.36204815545</v>
      </c>
      <c r="AN82" s="79">
        <v>0</v>
      </c>
      <c r="AO82" s="79">
        <v>1037228.0249941275</v>
      </c>
      <c r="AP82" s="79">
        <v>3107598</v>
      </c>
      <c r="AQ82" s="79">
        <v>3107598</v>
      </c>
      <c r="AR82" s="80">
        <v>-57741231.508505516</v>
      </c>
    </row>
    <row r="83" spans="1:44" ht="17" x14ac:dyDescent="0.2">
      <c r="A83" s="81" t="s">
        <v>150</v>
      </c>
      <c r="B83" s="82">
        <v>2033</v>
      </c>
      <c r="C83" s="83">
        <v>6508062.2486208864</v>
      </c>
      <c r="D83" s="83">
        <v>6055182.7822707063</v>
      </c>
      <c r="E83" s="83">
        <v>0</v>
      </c>
      <c r="F83" s="83">
        <v>0</v>
      </c>
      <c r="G83" s="83">
        <v>580518.77384269994</v>
      </c>
      <c r="H83" s="83">
        <v>13504963.381779693</v>
      </c>
      <c r="I83" s="83">
        <v>5984</v>
      </c>
      <c r="J83" s="83">
        <f t="shared" si="4"/>
        <v>580518.77384269994</v>
      </c>
      <c r="K83" s="83">
        <v>26654711.186513986</v>
      </c>
      <c r="L83" s="83">
        <v>4218190.9368720427</v>
      </c>
      <c r="M83" s="83">
        <v>4033228.2511361577</v>
      </c>
      <c r="N83" s="83">
        <v>8251419.1880082004</v>
      </c>
      <c r="O83" s="83">
        <v>1335499.76864568</v>
      </c>
      <c r="P83" s="83">
        <v>0</v>
      </c>
      <c r="Q83" s="83">
        <v>0</v>
      </c>
      <c r="R83" s="83">
        <v>0</v>
      </c>
      <c r="S83" s="83">
        <v>1335499.76864568</v>
      </c>
      <c r="T83" s="83">
        <v>356009.09285349865</v>
      </c>
      <c r="U83" s="83">
        <v>100512.62375532441</v>
      </c>
      <c r="V83" s="83">
        <f t="shared" si="5"/>
        <v>456521.71660882304</v>
      </c>
      <c r="W83" s="83">
        <v>1128146.0410637779</v>
      </c>
      <c r="X83" s="83">
        <v>11171586.714326482</v>
      </c>
      <c r="Y83" s="83">
        <v>4352958.117061791</v>
      </c>
      <c r="Z83" s="83">
        <v>0</v>
      </c>
      <c r="AA83" s="83">
        <v>0</v>
      </c>
      <c r="AB83" s="83">
        <v>0</v>
      </c>
      <c r="AC83" s="83">
        <v>15524544.831388272</v>
      </c>
      <c r="AD83" s="83">
        <v>11130166.355125714</v>
      </c>
      <c r="AE83" s="83"/>
      <c r="AF83" s="83">
        <v>0</v>
      </c>
      <c r="AG83" s="83">
        <v>0</v>
      </c>
      <c r="AH83" s="83">
        <v>0</v>
      </c>
      <c r="AI83" s="83">
        <v>11130166.355125714</v>
      </c>
      <c r="AJ83" s="83">
        <v>-57741231.508505516</v>
      </c>
      <c r="AK83" s="83">
        <v>1128146.0410637779</v>
      </c>
      <c r="AL83" s="83">
        <v>-577412.31508505519</v>
      </c>
      <c r="AM83" s="83">
        <v>481350.29135224741</v>
      </c>
      <c r="AN83" s="83">
        <v>0</v>
      </c>
      <c r="AO83" s="83">
        <v>1032084.0173309701</v>
      </c>
      <c r="AP83" s="83">
        <v>4696806</v>
      </c>
      <c r="AQ83" s="83">
        <v>4696806</v>
      </c>
      <c r="AR83" s="84">
        <v>-61405953.491174541</v>
      </c>
    </row>
    <row r="84" spans="1:44" ht="17" x14ac:dyDescent="0.2">
      <c r="A84" s="77" t="s">
        <v>150</v>
      </c>
      <c r="B84" s="78">
        <v>2034</v>
      </c>
      <c r="C84" s="79">
        <v>6573142.8711070968</v>
      </c>
      <c r="D84" s="79">
        <v>6176286.4379161214</v>
      </c>
      <c r="E84" s="79">
        <v>0</v>
      </c>
      <c r="F84" s="79">
        <v>0</v>
      </c>
      <c r="G84" s="79">
        <v>592129.1493195541</v>
      </c>
      <c r="H84" s="79">
        <v>13660331.333587058</v>
      </c>
      <c r="I84" s="79">
        <v>5984</v>
      </c>
      <c r="J84" s="79">
        <f t="shared" si="4"/>
        <v>592129.1493195541</v>
      </c>
      <c r="K84" s="79">
        <v>27007873.79192983</v>
      </c>
      <c r="L84" s="79">
        <v>4302554.7556094844</v>
      </c>
      <c r="M84" s="79">
        <v>4113892.8161588814</v>
      </c>
      <c r="N84" s="79">
        <v>8416447.5717683658</v>
      </c>
      <c r="O84" s="79">
        <v>1362209.7640185941</v>
      </c>
      <c r="P84" s="79">
        <v>0</v>
      </c>
      <c r="Q84" s="79">
        <v>0</v>
      </c>
      <c r="R84" s="79">
        <v>0</v>
      </c>
      <c r="S84" s="79">
        <v>1362209.7640185941</v>
      </c>
      <c r="T84" s="79">
        <v>363129.27471056872</v>
      </c>
      <c r="U84" s="79">
        <v>102522.87623043092</v>
      </c>
      <c r="V84" s="79">
        <f t="shared" si="5"/>
        <v>465652.15094099962</v>
      </c>
      <c r="W84" s="79">
        <v>1139427.5014744159</v>
      </c>
      <c r="X84" s="79">
        <v>11383736.988202376</v>
      </c>
      <c r="Y84" s="79">
        <v>4440017.2794030271</v>
      </c>
      <c r="Z84" s="79">
        <v>0</v>
      </c>
      <c r="AA84" s="79">
        <v>0</v>
      </c>
      <c r="AB84" s="79">
        <v>0</v>
      </c>
      <c r="AC84" s="79">
        <v>15823754.267605403</v>
      </c>
      <c r="AD84" s="79">
        <v>11184119.524324426</v>
      </c>
      <c r="AE84" s="79"/>
      <c r="AF84" s="79">
        <v>0</v>
      </c>
      <c r="AG84" s="79">
        <v>0</v>
      </c>
      <c r="AH84" s="79">
        <v>0</v>
      </c>
      <c r="AI84" s="79">
        <v>11184119.524324426</v>
      </c>
      <c r="AJ84" s="79">
        <v>-61405953.491174541</v>
      </c>
      <c r="AK84" s="79">
        <v>1139427.5014744159</v>
      </c>
      <c r="AL84" s="79">
        <v>-614059.53491174546</v>
      </c>
      <c r="AM84" s="79">
        <v>485754.05166305276</v>
      </c>
      <c r="AN84" s="79">
        <v>0</v>
      </c>
      <c r="AO84" s="79">
        <v>1011122.0182257232</v>
      </c>
      <c r="AP84" s="79">
        <v>3498818</v>
      </c>
      <c r="AQ84" s="79">
        <v>3498818</v>
      </c>
      <c r="AR84" s="80">
        <v>-63893649.472948819</v>
      </c>
    </row>
    <row r="85" spans="1:44" ht="17" x14ac:dyDescent="0.2">
      <c r="A85" s="81" t="s">
        <v>150</v>
      </c>
      <c r="B85" s="82">
        <v>2035</v>
      </c>
      <c r="C85" s="83">
        <v>6638874.2998181684</v>
      </c>
      <c r="D85" s="83">
        <v>6299812.1666744445</v>
      </c>
      <c r="E85" s="83">
        <v>0</v>
      </c>
      <c r="F85" s="83">
        <v>0</v>
      </c>
      <c r="G85" s="83">
        <v>603971.73230594513</v>
      </c>
      <c r="H85" s="83">
        <v>13817576.800943432</v>
      </c>
      <c r="I85" s="83">
        <v>5984</v>
      </c>
      <c r="J85" s="83">
        <f t="shared" si="4"/>
        <v>603971.73230594513</v>
      </c>
      <c r="K85" s="83">
        <v>27366218.99974199</v>
      </c>
      <c r="L85" s="83">
        <v>4388605.850721674</v>
      </c>
      <c r="M85" s="83">
        <v>4196170.6724820593</v>
      </c>
      <c r="N85" s="83">
        <v>8584776.5232037343</v>
      </c>
      <c r="O85" s="83">
        <v>1389453.959298966</v>
      </c>
      <c r="P85" s="83">
        <v>0</v>
      </c>
      <c r="Q85" s="83">
        <v>0</v>
      </c>
      <c r="R85" s="83">
        <v>0</v>
      </c>
      <c r="S85" s="83">
        <v>1389453.959298966</v>
      </c>
      <c r="T85" s="83">
        <v>370391.86020478013</v>
      </c>
      <c r="U85" s="83">
        <v>104573.33375503955</v>
      </c>
      <c r="V85" s="83">
        <f t="shared" si="5"/>
        <v>474965.19395981968</v>
      </c>
      <c r="W85" s="83">
        <v>1150821.7764891603</v>
      </c>
      <c r="X85" s="83">
        <v>11600017.452951681</v>
      </c>
      <c r="Y85" s="83">
        <v>4528817.6249910882</v>
      </c>
      <c r="Z85" s="83">
        <v>0</v>
      </c>
      <c r="AA85" s="83">
        <v>0</v>
      </c>
      <c r="AB85" s="83">
        <v>0</v>
      </c>
      <c r="AC85" s="83">
        <v>16128835.07794277</v>
      </c>
      <c r="AD85" s="83">
        <v>11237383.92179922</v>
      </c>
      <c r="AE85" s="83"/>
      <c r="AF85" s="83">
        <v>0</v>
      </c>
      <c r="AG85" s="83">
        <v>0</v>
      </c>
      <c r="AH85" s="83">
        <v>0</v>
      </c>
      <c r="AI85" s="83">
        <v>11237383.92179922</v>
      </c>
      <c r="AJ85" s="83">
        <v>-63893649.472948819</v>
      </c>
      <c r="AK85" s="83">
        <v>1150821.7764891603</v>
      </c>
      <c r="AL85" s="83">
        <v>-638936.49472948816</v>
      </c>
      <c r="AM85" s="83">
        <v>490171.17992491164</v>
      </c>
      <c r="AN85" s="83">
        <v>0</v>
      </c>
      <c r="AO85" s="83">
        <v>1002056.4616845837</v>
      </c>
      <c r="AP85" s="83">
        <v>4961610</v>
      </c>
      <c r="AQ85" s="83">
        <v>4961610</v>
      </c>
      <c r="AR85" s="84">
        <v>-67853203.011264235</v>
      </c>
    </row>
    <row r="86" spans="1:44" ht="17" x14ac:dyDescent="0.2">
      <c r="A86" s="77" t="s">
        <v>150</v>
      </c>
      <c r="B86" s="78">
        <v>2036</v>
      </c>
      <c r="C86" s="79">
        <v>6705263.0428163502</v>
      </c>
      <c r="D86" s="79">
        <v>6425808.4100079332</v>
      </c>
      <c r="E86" s="79">
        <v>0</v>
      </c>
      <c r="F86" s="79">
        <v>0</v>
      </c>
      <c r="G86" s="79">
        <v>616051.16695206403</v>
      </c>
      <c r="H86" s="79">
        <v>13976726.3732423</v>
      </c>
      <c r="I86" s="79">
        <v>5984</v>
      </c>
      <c r="J86" s="79">
        <f t="shared" si="4"/>
        <v>616051.16695206403</v>
      </c>
      <c r="K86" s="79">
        <v>27729832.99301865</v>
      </c>
      <c r="L86" s="79">
        <v>4476377.9677361073</v>
      </c>
      <c r="M86" s="79">
        <v>4280094.0859316997</v>
      </c>
      <c r="N86" s="79">
        <v>8756472.0536678061</v>
      </c>
      <c r="O86" s="79">
        <v>1417243.0384849452</v>
      </c>
      <c r="P86" s="79">
        <v>0</v>
      </c>
      <c r="Q86" s="79">
        <v>0</v>
      </c>
      <c r="R86" s="79">
        <v>0</v>
      </c>
      <c r="S86" s="79">
        <v>1417243.0384849452</v>
      </c>
      <c r="T86" s="79">
        <v>377799.69740887568</v>
      </c>
      <c r="U86" s="79">
        <v>106664.80043014033</v>
      </c>
      <c r="V86" s="79">
        <f t="shared" si="5"/>
        <v>484464.49783901602</v>
      </c>
      <c r="W86" s="79">
        <v>1162329.9942540519</v>
      </c>
      <c r="X86" s="79">
        <v>11820509.58424582</v>
      </c>
      <c r="Y86" s="79">
        <v>4619393.9774909094</v>
      </c>
      <c r="Z86" s="79">
        <v>0</v>
      </c>
      <c r="AA86" s="79">
        <v>0</v>
      </c>
      <c r="AB86" s="79">
        <v>0</v>
      </c>
      <c r="AC86" s="79">
        <v>16439903.561736729</v>
      </c>
      <c r="AD86" s="79">
        <v>11289929.431281921</v>
      </c>
      <c r="AE86" s="79"/>
      <c r="AF86" s="79">
        <v>0</v>
      </c>
      <c r="AG86" s="79">
        <v>0</v>
      </c>
      <c r="AH86" s="79">
        <v>0</v>
      </c>
      <c r="AI86" s="79">
        <v>11289929.431281921</v>
      </c>
      <c r="AJ86" s="79">
        <v>-67853203.011264235</v>
      </c>
      <c r="AK86" s="79">
        <v>1162329.9942540519</v>
      </c>
      <c r="AL86" s="79">
        <v>-678532.03011264233</v>
      </c>
      <c r="AM86" s="79">
        <v>494601.19642429426</v>
      </c>
      <c r="AN86" s="79">
        <v>0</v>
      </c>
      <c r="AO86" s="79">
        <v>978399.16056570387</v>
      </c>
      <c r="AP86" s="79">
        <v>4143832</v>
      </c>
      <c r="AQ86" s="79">
        <v>4143832</v>
      </c>
      <c r="AR86" s="80">
        <v>-71018635.850698531</v>
      </c>
    </row>
    <row r="87" spans="1:44" ht="17" x14ac:dyDescent="0.2">
      <c r="A87" s="81" t="s">
        <v>150</v>
      </c>
      <c r="B87" s="82">
        <v>2037</v>
      </c>
      <c r="C87" s="83">
        <v>6772315.6732445126</v>
      </c>
      <c r="D87" s="83">
        <v>6554324.5782080917</v>
      </c>
      <c r="E87" s="83">
        <v>0</v>
      </c>
      <c r="F87" s="83">
        <v>0</v>
      </c>
      <c r="G87" s="83">
        <v>628372.1902911053</v>
      </c>
      <c r="H87" s="83">
        <v>14137807.07275597</v>
      </c>
      <c r="I87" s="83">
        <v>5984</v>
      </c>
      <c r="J87" s="83">
        <f t="shared" si="4"/>
        <v>628372.1902911053</v>
      </c>
      <c r="K87" s="83">
        <v>28098803.514499679</v>
      </c>
      <c r="L87" s="83">
        <v>4565905.5270908289</v>
      </c>
      <c r="M87" s="83">
        <v>4365695.9676503344</v>
      </c>
      <c r="N87" s="83">
        <v>8931601.4947411641</v>
      </c>
      <c r="O87" s="83">
        <v>1445587.8992546441</v>
      </c>
      <c r="P87" s="83">
        <v>0</v>
      </c>
      <c r="Q87" s="83">
        <v>0</v>
      </c>
      <c r="R87" s="83">
        <v>0</v>
      </c>
      <c r="S87" s="83">
        <v>1445587.8992546441</v>
      </c>
      <c r="T87" s="83">
        <v>385355.69135705318</v>
      </c>
      <c r="U87" s="83">
        <v>108798.09643874313</v>
      </c>
      <c r="V87" s="83">
        <f t="shared" si="5"/>
        <v>494153.78779579629</v>
      </c>
      <c r="W87" s="83">
        <v>1173953.2941965922</v>
      </c>
      <c r="X87" s="83">
        <v>12045296.475988198</v>
      </c>
      <c r="Y87" s="83">
        <v>4711781.8570407275</v>
      </c>
      <c r="Z87" s="83">
        <v>0</v>
      </c>
      <c r="AA87" s="83">
        <v>0</v>
      </c>
      <c r="AB87" s="83">
        <v>0</v>
      </c>
      <c r="AC87" s="83">
        <v>16757078.333028926</v>
      </c>
      <c r="AD87" s="83">
        <v>11341725.181470754</v>
      </c>
      <c r="AE87" s="83"/>
      <c r="AF87" s="83">
        <v>0</v>
      </c>
      <c r="AG87" s="83">
        <v>0</v>
      </c>
      <c r="AH87" s="83">
        <v>0</v>
      </c>
      <c r="AI87" s="83">
        <v>11341725.181470754</v>
      </c>
      <c r="AJ87" s="83">
        <v>-71018635.850698531</v>
      </c>
      <c r="AK87" s="83">
        <v>1173953.2941965922</v>
      </c>
      <c r="AL87" s="83">
        <v>-710186.35850698524</v>
      </c>
      <c r="AM87" s="83">
        <v>499043.60438267252</v>
      </c>
      <c r="AN87" s="83">
        <v>0</v>
      </c>
      <c r="AO87" s="83">
        <v>962810.54007227952</v>
      </c>
      <c r="AP87" s="83">
        <v>3391738</v>
      </c>
      <c r="AQ87" s="83">
        <v>3391738</v>
      </c>
      <c r="AR87" s="84">
        <v>-73447563.310626253</v>
      </c>
    </row>
    <row r="88" spans="1:44" ht="17" x14ac:dyDescent="0.2">
      <c r="A88" s="77" t="s">
        <v>150</v>
      </c>
      <c r="B88" s="78">
        <v>2038</v>
      </c>
      <c r="C88" s="79">
        <v>6840038.8299769582</v>
      </c>
      <c r="D88" s="79">
        <v>6685411.0697722537</v>
      </c>
      <c r="E88" s="79">
        <v>0</v>
      </c>
      <c r="F88" s="79">
        <v>0</v>
      </c>
      <c r="G88" s="79">
        <v>640939.63409692748</v>
      </c>
      <c r="H88" s="79">
        <v>14300846.362389676</v>
      </c>
      <c r="I88" s="79">
        <v>5984</v>
      </c>
      <c r="J88" s="79">
        <f t="shared" si="4"/>
        <v>640939.63409692748</v>
      </c>
      <c r="K88" s="79">
        <v>28473219.896235816</v>
      </c>
      <c r="L88" s="79">
        <v>4657223.6376326466</v>
      </c>
      <c r="M88" s="79">
        <v>4453009.8870033408</v>
      </c>
      <c r="N88" s="79">
        <v>9110233.5246359874</v>
      </c>
      <c r="O88" s="79">
        <v>1474499.657239737</v>
      </c>
      <c r="P88" s="79">
        <v>0</v>
      </c>
      <c r="Q88" s="79">
        <v>0</v>
      </c>
      <c r="R88" s="79">
        <v>0</v>
      </c>
      <c r="S88" s="79">
        <v>1474499.657239737</v>
      </c>
      <c r="T88" s="79">
        <v>393062.80518419424</v>
      </c>
      <c r="U88" s="79">
        <v>110974.05836751801</v>
      </c>
      <c r="V88" s="79">
        <f t="shared" si="5"/>
        <v>504036.86355171225</v>
      </c>
      <c r="W88" s="79">
        <v>1185692.827138558</v>
      </c>
      <c r="X88" s="79">
        <v>12274462.872565996</v>
      </c>
      <c r="Y88" s="79">
        <v>4806017.4941815427</v>
      </c>
      <c r="Z88" s="79">
        <v>0</v>
      </c>
      <c r="AA88" s="79">
        <v>0</v>
      </c>
      <c r="AB88" s="79">
        <v>0</v>
      </c>
      <c r="AC88" s="79">
        <v>17080480.366747539</v>
      </c>
      <c r="AD88" s="79">
        <v>11392739.529488277</v>
      </c>
      <c r="AE88" s="79"/>
      <c r="AF88" s="79">
        <v>0</v>
      </c>
      <c r="AG88" s="79">
        <v>0</v>
      </c>
      <c r="AH88" s="79">
        <v>0</v>
      </c>
      <c r="AI88" s="79">
        <v>11392739.529488277</v>
      </c>
      <c r="AJ88" s="79">
        <v>-73447563.310626253</v>
      </c>
      <c r="AK88" s="79">
        <v>1185692.827138558</v>
      </c>
      <c r="AL88" s="79">
        <v>-734475.63310626242</v>
      </c>
      <c r="AM88" s="79">
        <v>503497.88954051764</v>
      </c>
      <c r="AN88" s="79">
        <v>0</v>
      </c>
      <c r="AO88" s="79">
        <v>954715.08357281331</v>
      </c>
      <c r="AP88" s="79">
        <v>816898</v>
      </c>
      <c r="AQ88" s="79">
        <v>816898</v>
      </c>
      <c r="AR88" s="80">
        <v>-73309746.227053434</v>
      </c>
    </row>
    <row r="89" spans="1:44" ht="17" x14ac:dyDescent="0.2">
      <c r="A89" s="81" t="s">
        <v>150</v>
      </c>
      <c r="B89" s="82">
        <v>2039</v>
      </c>
      <c r="C89" s="83">
        <v>6908439.218276727</v>
      </c>
      <c r="D89" s="83">
        <v>6819119.2911676979</v>
      </c>
      <c r="E89" s="83">
        <v>0</v>
      </c>
      <c r="F89" s="83">
        <v>0</v>
      </c>
      <c r="G89" s="83">
        <v>653758.42677886598</v>
      </c>
      <c r="H89" s="83">
        <v>14465872.153582394</v>
      </c>
      <c r="I89" s="83">
        <v>5984</v>
      </c>
      <c r="J89" s="83">
        <f t="shared" si="4"/>
        <v>653758.42677886598</v>
      </c>
      <c r="K89" s="83">
        <v>28853173.089805685</v>
      </c>
      <c r="L89" s="83">
        <v>4750368.1103852987</v>
      </c>
      <c r="M89" s="83">
        <v>4542070.0847434076</v>
      </c>
      <c r="N89" s="83">
        <v>9292438.1951287054</v>
      </c>
      <c r="O89" s="83">
        <v>1503989.6503845316</v>
      </c>
      <c r="P89" s="83">
        <v>0</v>
      </c>
      <c r="Q89" s="83">
        <v>0</v>
      </c>
      <c r="R89" s="83">
        <v>0</v>
      </c>
      <c r="S89" s="83">
        <v>1503989.6503845316</v>
      </c>
      <c r="T89" s="83">
        <v>400924.06128787814</v>
      </c>
      <c r="U89" s="83">
        <v>113193.53953486835</v>
      </c>
      <c r="V89" s="83">
        <f t="shared" si="5"/>
        <v>514117.60082274652</v>
      </c>
      <c r="W89" s="83">
        <v>1197549.7554099436</v>
      </c>
      <c r="X89" s="83">
        <v>12508095.201745927</v>
      </c>
      <c r="Y89" s="83">
        <v>4902137.8440651735</v>
      </c>
      <c r="Z89" s="83">
        <v>0</v>
      </c>
      <c r="AA89" s="83">
        <v>0</v>
      </c>
      <c r="AB89" s="83">
        <v>0</v>
      </c>
      <c r="AC89" s="83">
        <v>17410233.045811102</v>
      </c>
      <c r="AD89" s="83">
        <v>11442940.043994583</v>
      </c>
      <c r="AE89" s="83"/>
      <c r="AF89" s="83">
        <v>0</v>
      </c>
      <c r="AG89" s="83">
        <v>0</v>
      </c>
      <c r="AH89" s="83">
        <v>0</v>
      </c>
      <c r="AI89" s="83">
        <v>11442940.043994583</v>
      </c>
      <c r="AJ89" s="83">
        <v>-73309746.227053434</v>
      </c>
      <c r="AK89" s="83">
        <v>1197549.7554099436</v>
      </c>
      <c r="AL89" s="83">
        <v>-733097.46227053436</v>
      </c>
      <c r="AM89" s="83">
        <v>507963.51973222173</v>
      </c>
      <c r="AN89" s="83">
        <v>0</v>
      </c>
      <c r="AO89" s="83">
        <v>972415.812871631</v>
      </c>
      <c r="AP89" s="83">
        <v>3663122</v>
      </c>
      <c r="AQ89" s="83">
        <v>3663122</v>
      </c>
      <c r="AR89" s="84">
        <v>-76000452.414181814</v>
      </c>
    </row>
    <row r="90" spans="1:44" ht="17" x14ac:dyDescent="0.2">
      <c r="A90" s="77" t="s">
        <v>150</v>
      </c>
      <c r="B90" s="78">
        <v>2040</v>
      </c>
      <c r="C90" s="79">
        <v>6977523.6104594963</v>
      </c>
      <c r="D90" s="79">
        <v>6955501.6769910529</v>
      </c>
      <c r="E90" s="79">
        <v>0</v>
      </c>
      <c r="F90" s="79">
        <v>0</v>
      </c>
      <c r="G90" s="79">
        <v>666833.59531444334</v>
      </c>
      <c r="H90" s="79">
        <v>14632912.81435724</v>
      </c>
      <c r="I90" s="79">
        <v>5984</v>
      </c>
      <c r="J90" s="79">
        <f t="shared" si="4"/>
        <v>666833.59531444334</v>
      </c>
      <c r="K90" s="79">
        <v>29238755.697122231</v>
      </c>
      <c r="L90" s="79">
        <v>4845375.4725930048</v>
      </c>
      <c r="M90" s="79">
        <v>4632911.4864382762</v>
      </c>
      <c r="N90" s="79">
        <v>9478286.9590312801</v>
      </c>
      <c r="O90" s="79">
        <v>1534069.4433922223</v>
      </c>
      <c r="P90" s="79">
        <v>0</v>
      </c>
      <c r="Q90" s="79">
        <v>0</v>
      </c>
      <c r="R90" s="79">
        <v>0</v>
      </c>
      <c r="S90" s="79">
        <v>1534069.4433922223</v>
      </c>
      <c r="T90" s="79">
        <v>408942.54251363571</v>
      </c>
      <c r="U90" s="79">
        <v>115457.41032556572</v>
      </c>
      <c r="V90" s="79">
        <f t="shared" si="5"/>
        <v>524399.95283920143</v>
      </c>
      <c r="W90" s="79">
        <v>1209525.2529640433</v>
      </c>
      <c r="X90" s="79">
        <v>12746281.608226748</v>
      </c>
      <c r="Y90" s="79">
        <v>5000180.6009464767</v>
      </c>
      <c r="Z90" s="79">
        <v>0</v>
      </c>
      <c r="AA90" s="79">
        <v>0</v>
      </c>
      <c r="AB90" s="79">
        <v>0</v>
      </c>
      <c r="AC90" s="79">
        <v>17746462.209173225</v>
      </c>
      <c r="AD90" s="79">
        <v>11492293.487949006</v>
      </c>
      <c r="AE90" s="79"/>
      <c r="AF90" s="79">
        <v>0</v>
      </c>
      <c r="AG90" s="79">
        <v>0</v>
      </c>
      <c r="AH90" s="79">
        <v>0</v>
      </c>
      <c r="AI90" s="79">
        <v>11492293.487949006</v>
      </c>
      <c r="AJ90" s="79">
        <v>-76000452.414181814</v>
      </c>
      <c r="AK90" s="79">
        <v>1209525.2529640433</v>
      </c>
      <c r="AL90" s="79">
        <v>-760004.52414181805</v>
      </c>
      <c r="AM90" s="79">
        <v>512439.94445176882</v>
      </c>
      <c r="AN90" s="79">
        <v>0</v>
      </c>
      <c r="AO90" s="79">
        <v>961960.67327399412</v>
      </c>
      <c r="AP90" s="79">
        <v>3955678</v>
      </c>
      <c r="AQ90" s="79">
        <v>3955678</v>
      </c>
      <c r="AR90" s="80">
        <v>-78994169.740907818</v>
      </c>
    </row>
    <row r="91" spans="1:44" ht="17" x14ac:dyDescent="0.2">
      <c r="A91" s="81" t="s">
        <v>150</v>
      </c>
      <c r="B91" s="82">
        <v>2041</v>
      </c>
      <c r="C91" s="83">
        <v>7047298.8465640899</v>
      </c>
      <c r="D91" s="83">
        <v>7094611.7105308725</v>
      </c>
      <c r="E91" s="83">
        <v>0</v>
      </c>
      <c r="F91" s="83">
        <v>0</v>
      </c>
      <c r="G91" s="83">
        <v>680170.26722073206</v>
      </c>
      <c r="H91" s="83">
        <v>14801997.177524388</v>
      </c>
      <c r="I91" s="83">
        <v>5984</v>
      </c>
      <c r="J91" s="83">
        <f t="shared" si="4"/>
        <v>680170.26722073206</v>
      </c>
      <c r="K91" s="83">
        <v>29630062.001840081</v>
      </c>
      <c r="L91" s="83">
        <v>4942282.9820448644</v>
      </c>
      <c r="M91" s="83">
        <v>4725569.7161670411</v>
      </c>
      <c r="N91" s="83">
        <v>9667852.6982119046</v>
      </c>
      <c r="O91" s="83">
        <v>1564750.8322600664</v>
      </c>
      <c r="P91" s="83">
        <v>0</v>
      </c>
      <c r="Q91" s="83">
        <v>0</v>
      </c>
      <c r="R91" s="83">
        <v>0</v>
      </c>
      <c r="S91" s="83">
        <v>1564750.8322600664</v>
      </c>
      <c r="T91" s="83">
        <v>417121.39336390834</v>
      </c>
      <c r="U91" s="83">
        <v>117766.55853207702</v>
      </c>
      <c r="V91" s="83">
        <f t="shared" si="5"/>
        <v>534887.9518959854</v>
      </c>
      <c r="W91" s="83">
        <v>1221620.5054936835</v>
      </c>
      <c r="X91" s="83">
        <v>12989111.987861641</v>
      </c>
      <c r="Y91" s="83">
        <v>5100184.2129654055</v>
      </c>
      <c r="Z91" s="83">
        <v>0</v>
      </c>
      <c r="AA91" s="83">
        <v>0</v>
      </c>
      <c r="AB91" s="83">
        <v>0</v>
      </c>
      <c r="AC91" s="83">
        <v>18089296.200827047</v>
      </c>
      <c r="AD91" s="83">
        <v>11540765.801013034</v>
      </c>
      <c r="AE91" s="83"/>
      <c r="AF91" s="83">
        <v>0</v>
      </c>
      <c r="AG91" s="83">
        <v>0</v>
      </c>
      <c r="AH91" s="83">
        <v>0</v>
      </c>
      <c r="AI91" s="83">
        <v>11540765.801013034</v>
      </c>
      <c r="AJ91" s="83">
        <v>-78994169.740907818</v>
      </c>
      <c r="AK91" s="83">
        <v>1221620.5054936835</v>
      </c>
      <c r="AL91" s="83">
        <v>-789941.69740907813</v>
      </c>
      <c r="AM91" s="83">
        <v>516926.59440895548</v>
      </c>
      <c r="AN91" s="83">
        <v>0</v>
      </c>
      <c r="AO91" s="83">
        <v>948605.40249356092</v>
      </c>
      <c r="AP91" s="83">
        <v>0</v>
      </c>
      <c r="AQ91" s="83">
        <v>0</v>
      </c>
      <c r="AR91" s="84">
        <v>-78045564.338414252</v>
      </c>
    </row>
    <row r="92" spans="1:44" ht="17" x14ac:dyDescent="0.2">
      <c r="A92" s="77" t="s">
        <v>150</v>
      </c>
      <c r="B92" s="78">
        <v>2042</v>
      </c>
      <c r="C92" s="79">
        <v>7117771.8350297324</v>
      </c>
      <c r="D92" s="79">
        <v>7236503.9447414903</v>
      </c>
      <c r="E92" s="79">
        <v>0</v>
      </c>
      <c r="F92" s="79">
        <v>0</v>
      </c>
      <c r="G92" s="79">
        <v>693773.6725651467</v>
      </c>
      <c r="H92" s="79">
        <v>14973154.549039457</v>
      </c>
      <c r="I92" s="79">
        <v>5984</v>
      </c>
      <c r="J92" s="79">
        <f t="shared" si="4"/>
        <v>693773.6725651467</v>
      </c>
      <c r="K92" s="79">
        <v>30027188.001375828</v>
      </c>
      <c r="L92" s="79">
        <v>5041128.6416857615</v>
      </c>
      <c r="M92" s="79">
        <v>4820081.1104903817</v>
      </c>
      <c r="N92" s="79">
        <v>9861209.7521761432</v>
      </c>
      <c r="O92" s="79">
        <v>1596045.8489052679</v>
      </c>
      <c r="P92" s="79">
        <v>0</v>
      </c>
      <c r="Q92" s="79">
        <v>0</v>
      </c>
      <c r="R92" s="79">
        <v>0</v>
      </c>
      <c r="S92" s="79">
        <v>1596045.8489052679</v>
      </c>
      <c r="T92" s="79">
        <v>425463.82123118651</v>
      </c>
      <c r="U92" s="79">
        <v>120121.88970271857</v>
      </c>
      <c r="V92" s="79">
        <f t="shared" si="5"/>
        <v>545585.71093390509</v>
      </c>
      <c r="W92" s="79">
        <v>1233836.7105486207</v>
      </c>
      <c r="X92" s="79">
        <v>13236678.022563936</v>
      </c>
      <c r="Y92" s="79">
        <v>5202187.897224714</v>
      </c>
      <c r="Z92" s="79">
        <v>0</v>
      </c>
      <c r="AA92" s="79">
        <v>0</v>
      </c>
      <c r="AB92" s="79">
        <v>0</v>
      </c>
      <c r="AC92" s="79">
        <v>18438865.919788651</v>
      </c>
      <c r="AD92" s="79">
        <v>11588322.081587177</v>
      </c>
      <c r="AE92" s="79"/>
      <c r="AF92" s="79">
        <v>0</v>
      </c>
      <c r="AG92" s="79">
        <v>0</v>
      </c>
      <c r="AH92" s="79">
        <v>0</v>
      </c>
      <c r="AI92" s="79">
        <v>11588322.081587177</v>
      </c>
      <c r="AJ92" s="79">
        <v>-78045564.338414252</v>
      </c>
      <c r="AK92" s="79">
        <v>1233836.7105486207</v>
      </c>
      <c r="AL92" s="79">
        <v>-780455.64338414255</v>
      </c>
      <c r="AM92" s="79">
        <v>521422.88107596815</v>
      </c>
      <c r="AN92" s="79">
        <v>0</v>
      </c>
      <c r="AO92" s="79">
        <v>974803.94824044628</v>
      </c>
      <c r="AP92" s="79">
        <v>0</v>
      </c>
      <c r="AQ92" s="79">
        <v>0</v>
      </c>
      <c r="AR92" s="80">
        <v>-77070760.390173808</v>
      </c>
    </row>
    <row r="93" spans="1:44" ht="17" x14ac:dyDescent="0.2">
      <c r="A93" s="81" t="s">
        <v>150</v>
      </c>
      <c r="B93" s="82">
        <v>2043</v>
      </c>
      <c r="C93" s="83">
        <v>7188949.5533800302</v>
      </c>
      <c r="D93" s="83">
        <v>7381234.0236363197</v>
      </c>
      <c r="E93" s="83">
        <v>0</v>
      </c>
      <c r="F93" s="83">
        <v>0</v>
      </c>
      <c r="G93" s="83">
        <v>707649.14601644967</v>
      </c>
      <c r="H93" s="83">
        <v>15146414.716520369</v>
      </c>
      <c r="I93" s="83">
        <v>5984</v>
      </c>
      <c r="J93" s="83">
        <f t="shared" si="4"/>
        <v>707649.14601644967</v>
      </c>
      <c r="K93" s="83">
        <v>30430231.439553168</v>
      </c>
      <c r="L93" s="83">
        <v>5141951.2145194774</v>
      </c>
      <c r="M93" s="83">
        <v>4916482.7327001896</v>
      </c>
      <c r="N93" s="83">
        <v>10058433.947219666</v>
      </c>
      <c r="O93" s="83">
        <v>1627966.7658833733</v>
      </c>
      <c r="P93" s="83">
        <v>0</v>
      </c>
      <c r="Q93" s="83">
        <v>0</v>
      </c>
      <c r="R93" s="83">
        <v>0</v>
      </c>
      <c r="S93" s="83">
        <v>1627966.7658833733</v>
      </c>
      <c r="T93" s="83">
        <v>433973.09765581024</v>
      </c>
      <c r="U93" s="83">
        <v>122524.32749677294</v>
      </c>
      <c r="V93" s="83">
        <f t="shared" si="5"/>
        <v>556497.42515258316</v>
      </c>
      <c r="W93" s="83">
        <v>-4303411.4611729467</v>
      </c>
      <c r="X93" s="83">
        <v>7939486.6770826755</v>
      </c>
      <c r="Y93" s="83">
        <v>5306231.6551692085</v>
      </c>
      <c r="Z93" s="83">
        <v>0</v>
      </c>
      <c r="AA93" s="83">
        <v>0</v>
      </c>
      <c r="AB93" s="83">
        <v>0</v>
      </c>
      <c r="AC93" s="83">
        <v>13245718.332251884</v>
      </c>
      <c r="AD93" s="83">
        <v>17184513.107301284</v>
      </c>
      <c r="AE93" s="83"/>
      <c r="AF93" s="83">
        <v>0</v>
      </c>
      <c r="AG93" s="83">
        <v>0</v>
      </c>
      <c r="AH93" s="83">
        <v>0</v>
      </c>
      <c r="AI93" s="83">
        <v>17184513.107301284</v>
      </c>
      <c r="AJ93" s="83">
        <v>-77070760.390173808</v>
      </c>
      <c r="AK93" s="83">
        <v>1246175.077654107</v>
      </c>
      <c r="AL93" s="83">
        <v>-770707.60390173807</v>
      </c>
      <c r="AM93" s="83">
        <v>1025390.9847185436</v>
      </c>
      <c r="AN93" s="83">
        <v>0</v>
      </c>
      <c r="AO93" s="83">
        <v>1500858.4584709127</v>
      </c>
      <c r="AP93" s="83">
        <v>0</v>
      </c>
      <c r="AQ93" s="83">
        <v>0</v>
      </c>
      <c r="AR93" s="84">
        <v>-75569901.931702897</v>
      </c>
    </row>
    <row r="94" spans="1:44" ht="17" x14ac:dyDescent="0.2">
      <c r="A94" s="77" t="s">
        <v>150</v>
      </c>
      <c r="B94" s="78">
        <v>2044</v>
      </c>
      <c r="C94" s="79">
        <v>7260839.0489138309</v>
      </c>
      <c r="D94" s="79">
        <v>7528858.7041090475</v>
      </c>
      <c r="E94" s="79">
        <v>0</v>
      </c>
      <c r="F94" s="79">
        <v>0</v>
      </c>
      <c r="G94" s="79">
        <v>721802.12893677875</v>
      </c>
      <c r="H94" s="79">
        <v>15321807.957925851</v>
      </c>
      <c r="I94" s="79">
        <v>5984</v>
      </c>
      <c r="J94" s="79">
        <f t="shared" si="4"/>
        <v>721802.12893677875</v>
      </c>
      <c r="K94" s="79">
        <v>30839291.839885511</v>
      </c>
      <c r="L94" s="79">
        <v>5244790.2388098668</v>
      </c>
      <c r="M94" s="79">
        <v>5014812.3873541933</v>
      </c>
      <c r="N94" s="79">
        <v>10259602.62616406</v>
      </c>
      <c r="O94" s="79">
        <v>1660526.1012010409</v>
      </c>
      <c r="P94" s="79">
        <v>0</v>
      </c>
      <c r="Q94" s="79">
        <v>0</v>
      </c>
      <c r="R94" s="79">
        <v>0</v>
      </c>
      <c r="S94" s="79">
        <v>1660526.1012010409</v>
      </c>
      <c r="T94" s="79">
        <v>442652.55960892653</v>
      </c>
      <c r="U94" s="79">
        <v>124974.81404670842</v>
      </c>
      <c r="V94" s="79">
        <f t="shared" si="5"/>
        <v>567627.37365563493</v>
      </c>
      <c r="W94" s="79">
        <v>-4297180.5857846756</v>
      </c>
      <c r="X94" s="79">
        <v>8190575.5152360611</v>
      </c>
      <c r="Y94" s="79">
        <v>5412356.2882725932</v>
      </c>
      <c r="Z94" s="79">
        <v>0</v>
      </c>
      <c r="AA94" s="79">
        <v>0</v>
      </c>
      <c r="AB94" s="79">
        <v>0</v>
      </c>
      <c r="AC94" s="79">
        <v>13602931.803508654</v>
      </c>
      <c r="AD94" s="79">
        <v>17236360.036376856</v>
      </c>
      <c r="AE94" s="79"/>
      <c r="AF94" s="79">
        <v>0</v>
      </c>
      <c r="AG94" s="79">
        <v>0</v>
      </c>
      <c r="AH94" s="79">
        <v>0</v>
      </c>
      <c r="AI94" s="79">
        <v>17236360.036376856</v>
      </c>
      <c r="AJ94" s="79">
        <v>-75569901.931702897</v>
      </c>
      <c r="AK94" s="79">
        <v>1258636.828430648</v>
      </c>
      <c r="AL94" s="79">
        <v>-755699.01931702904</v>
      </c>
      <c r="AM94" s="79">
        <v>1030465.4787298579</v>
      </c>
      <c r="AN94" s="79">
        <v>0</v>
      </c>
      <c r="AO94" s="79">
        <v>1533403.287843477</v>
      </c>
      <c r="AP94" s="79">
        <v>0</v>
      </c>
      <c r="AQ94" s="79">
        <v>0</v>
      </c>
      <c r="AR94" s="80">
        <v>-74036498.643859416</v>
      </c>
    </row>
    <row r="95" spans="1:44" ht="17" x14ac:dyDescent="0.2">
      <c r="A95" s="81" t="s">
        <v>150</v>
      </c>
      <c r="B95" s="82">
        <v>2045</v>
      </c>
      <c r="C95" s="83">
        <v>7333447.4394029668</v>
      </c>
      <c r="D95" s="83">
        <v>7679435.8781912271</v>
      </c>
      <c r="E95" s="83">
        <v>0</v>
      </c>
      <c r="F95" s="83">
        <v>0</v>
      </c>
      <c r="G95" s="83">
        <v>736238.17151551414</v>
      </c>
      <c r="H95" s="83">
        <v>15499365.050398616</v>
      </c>
      <c r="I95" s="83">
        <v>5984</v>
      </c>
      <c r="J95" s="83">
        <f t="shared" si="4"/>
        <v>736238.17151551414</v>
      </c>
      <c r="K95" s="83">
        <v>31254470.53950832</v>
      </c>
      <c r="L95" s="83">
        <v>5349686.0435860632</v>
      </c>
      <c r="M95" s="83">
        <v>5115108.6351012764</v>
      </c>
      <c r="N95" s="83">
        <v>10464794.67868734</v>
      </c>
      <c r="O95" s="83">
        <v>1693736.6232250615</v>
      </c>
      <c r="P95" s="83">
        <v>0</v>
      </c>
      <c r="Q95" s="83">
        <v>0</v>
      </c>
      <c r="R95" s="83">
        <v>0</v>
      </c>
      <c r="S95" s="83">
        <v>1693736.6232250615</v>
      </c>
      <c r="T95" s="83">
        <v>451505.61080110498</v>
      </c>
      <c r="U95" s="83">
        <v>127474.31032764255</v>
      </c>
      <c r="V95" s="83">
        <f t="shared" si="5"/>
        <v>578979.92112874752</v>
      </c>
      <c r="W95" s="83">
        <v>-4290887.4016425228</v>
      </c>
      <c r="X95" s="83">
        <v>8446623.8213986233</v>
      </c>
      <c r="Y95" s="83">
        <v>5520603.4140380444</v>
      </c>
      <c r="Z95" s="83">
        <v>0</v>
      </c>
      <c r="AA95" s="83">
        <v>0</v>
      </c>
      <c r="AB95" s="83">
        <v>0</v>
      </c>
      <c r="AC95" s="83">
        <v>13967227.235436667</v>
      </c>
      <c r="AD95" s="83">
        <v>17287243.304071654</v>
      </c>
      <c r="AE95" s="83"/>
      <c r="AF95" s="83">
        <v>0</v>
      </c>
      <c r="AG95" s="83">
        <v>0</v>
      </c>
      <c r="AH95" s="83">
        <v>0</v>
      </c>
      <c r="AI95" s="83">
        <v>17287243.304071654</v>
      </c>
      <c r="AJ95" s="83">
        <v>-74036498.643859416</v>
      </c>
      <c r="AK95" s="83">
        <v>1271223.1967149542</v>
      </c>
      <c r="AL95" s="83">
        <v>-740364.98643859418</v>
      </c>
      <c r="AM95" s="83">
        <v>1035553.3315465675</v>
      </c>
      <c r="AN95" s="83">
        <v>0</v>
      </c>
      <c r="AO95" s="83">
        <v>1566411.5418229275</v>
      </c>
      <c r="AP95" s="83">
        <v>0</v>
      </c>
      <c r="AQ95" s="83">
        <v>0</v>
      </c>
      <c r="AR95" s="84">
        <v>-72470087.102036491</v>
      </c>
    </row>
    <row r="96" spans="1:44" ht="17" x14ac:dyDescent="0.2">
      <c r="A96" s="77" t="s">
        <v>150</v>
      </c>
      <c r="B96" s="78">
        <v>2046</v>
      </c>
      <c r="C96" s="79">
        <v>7406781.9137969967</v>
      </c>
      <c r="D96" s="79">
        <v>7833024.5957550528</v>
      </c>
      <c r="E96" s="79">
        <v>0</v>
      </c>
      <c r="F96" s="79">
        <v>0</v>
      </c>
      <c r="G96" s="79">
        <v>750962.93494582456</v>
      </c>
      <c r="H96" s="79">
        <v>15679117.279276557</v>
      </c>
      <c r="I96" s="79">
        <v>5984</v>
      </c>
      <c r="J96" s="79">
        <f t="shared" si="4"/>
        <v>750962.93494582456</v>
      </c>
      <c r="K96" s="79">
        <v>31675870.723774433</v>
      </c>
      <c r="L96" s="79">
        <v>5456679.7644577865</v>
      </c>
      <c r="M96" s="79">
        <v>5217410.807803303</v>
      </c>
      <c r="N96" s="79">
        <v>10674090.572261089</v>
      </c>
      <c r="O96" s="79">
        <v>1727611.3556895631</v>
      </c>
      <c r="P96" s="79">
        <v>0</v>
      </c>
      <c r="Q96" s="79">
        <v>0</v>
      </c>
      <c r="R96" s="79">
        <v>0</v>
      </c>
      <c r="S96" s="79">
        <v>1727611.3556895631</v>
      </c>
      <c r="T96" s="79">
        <v>460535.72301712714</v>
      </c>
      <c r="U96" s="79">
        <v>130023.79653419544</v>
      </c>
      <c r="V96" s="79">
        <f t="shared" si="5"/>
        <v>590559.51955132256</v>
      </c>
      <c r="W96" s="79">
        <v>-4284531.2856589481</v>
      </c>
      <c r="X96" s="79">
        <v>8707730.1618430261</v>
      </c>
      <c r="Y96" s="79">
        <v>5631015.4823188065</v>
      </c>
      <c r="Z96" s="79">
        <v>0</v>
      </c>
      <c r="AA96" s="79">
        <v>0</v>
      </c>
      <c r="AB96" s="79">
        <v>0</v>
      </c>
      <c r="AC96" s="79">
        <v>14338745.644161832</v>
      </c>
      <c r="AD96" s="79">
        <v>17337125.079612602</v>
      </c>
      <c r="AE96" s="79"/>
      <c r="AF96" s="79">
        <v>0</v>
      </c>
      <c r="AG96" s="79">
        <v>0</v>
      </c>
      <c r="AH96" s="79">
        <v>0</v>
      </c>
      <c r="AI96" s="79">
        <v>17337125.079612602</v>
      </c>
      <c r="AJ96" s="79">
        <v>-72470087.102036491</v>
      </c>
      <c r="AK96" s="79">
        <v>1283935.4286821038</v>
      </c>
      <c r="AL96" s="79">
        <v>-724700.87102036504</v>
      </c>
      <c r="AM96" s="79">
        <v>1040653.9290340329</v>
      </c>
      <c r="AN96" s="79">
        <v>0</v>
      </c>
      <c r="AO96" s="79">
        <v>1599888.4866957716</v>
      </c>
      <c r="AP96" s="79">
        <v>0</v>
      </c>
      <c r="AQ96" s="79">
        <v>0</v>
      </c>
      <c r="AR96" s="80">
        <v>-70870198.615340725</v>
      </c>
    </row>
    <row r="97" spans="1:44" ht="17" x14ac:dyDescent="0.2">
      <c r="A97" s="81" t="s">
        <v>150</v>
      </c>
      <c r="B97" s="82">
        <v>2047</v>
      </c>
      <c r="C97" s="83">
        <v>7480849.7329349667</v>
      </c>
      <c r="D97" s="83">
        <v>7989685.087670153</v>
      </c>
      <c r="E97" s="83">
        <v>0</v>
      </c>
      <c r="F97" s="83">
        <v>0</v>
      </c>
      <c r="G97" s="83">
        <v>765982.19364474097</v>
      </c>
      <c r="H97" s="83">
        <v>15861096.447275108</v>
      </c>
      <c r="I97" s="83">
        <v>5984</v>
      </c>
      <c r="J97" s="83">
        <f t="shared" si="4"/>
        <v>765982.19364474097</v>
      </c>
      <c r="K97" s="83">
        <v>32103597.461524971</v>
      </c>
      <c r="L97" s="83">
        <v>5565813.3597469404</v>
      </c>
      <c r="M97" s="83">
        <v>5321759.0239593685</v>
      </c>
      <c r="N97" s="83">
        <v>10887572.383706309</v>
      </c>
      <c r="O97" s="83">
        <v>1762163.5828033539</v>
      </c>
      <c r="P97" s="83">
        <v>0</v>
      </c>
      <c r="Q97" s="83">
        <v>0</v>
      </c>
      <c r="R97" s="83">
        <v>0</v>
      </c>
      <c r="S97" s="83">
        <v>1762163.5828033539</v>
      </c>
      <c r="T97" s="83">
        <v>469746.43747746962</v>
      </c>
      <c r="U97" s="83">
        <v>132624.27246487932</v>
      </c>
      <c r="V97" s="83">
        <f t="shared" si="5"/>
        <v>602370.709942349</v>
      </c>
      <c r="W97" s="83">
        <v>-4278111.6085155373</v>
      </c>
      <c r="X97" s="83">
        <v>8973995.0679364726</v>
      </c>
      <c r="Y97" s="83">
        <v>5743635.791965181</v>
      </c>
      <c r="Z97" s="83">
        <v>0</v>
      </c>
      <c r="AA97" s="83">
        <v>0</v>
      </c>
      <c r="AB97" s="83">
        <v>0</v>
      </c>
      <c r="AC97" s="83">
        <v>14717630.859901654</v>
      </c>
      <c r="AD97" s="83">
        <v>17385966.601623319</v>
      </c>
      <c r="AE97" s="83"/>
      <c r="AF97" s="83">
        <v>0</v>
      </c>
      <c r="AG97" s="83">
        <v>0</v>
      </c>
      <c r="AH97" s="83">
        <v>0</v>
      </c>
      <c r="AI97" s="83">
        <v>17385966.601623319</v>
      </c>
      <c r="AJ97" s="83">
        <v>-70870198.615340725</v>
      </c>
      <c r="AK97" s="83">
        <v>1296774.7829689248</v>
      </c>
      <c r="AL97" s="83">
        <v>-708701.98615340726</v>
      </c>
      <c r="AM97" s="83">
        <v>1045766.6359618128</v>
      </c>
      <c r="AN97" s="83">
        <v>0</v>
      </c>
      <c r="AO97" s="83">
        <v>1633839.4327773303</v>
      </c>
      <c r="AP97" s="83">
        <v>0</v>
      </c>
      <c r="AQ97" s="83">
        <v>0</v>
      </c>
      <c r="AR97" s="84">
        <v>-69236359.182563394</v>
      </c>
    </row>
    <row r="98" spans="1:44" ht="17" x14ac:dyDescent="0.2">
      <c r="A98" s="77" t="s">
        <v>150</v>
      </c>
      <c r="B98" s="78">
        <v>2048</v>
      </c>
      <c r="C98" s="79">
        <v>7555658.2302643182</v>
      </c>
      <c r="D98" s="79">
        <v>8149478.7894235561</v>
      </c>
      <c r="E98" s="79">
        <v>0</v>
      </c>
      <c r="F98" s="79">
        <v>0</v>
      </c>
      <c r="G98" s="79">
        <v>781301.8375176359</v>
      </c>
      <c r="H98" s="79">
        <v>16045334.883844234</v>
      </c>
      <c r="I98" s="79">
        <v>5984</v>
      </c>
      <c r="J98" s="79">
        <f t="shared" si="4"/>
        <v>781301.8375176359</v>
      </c>
      <c r="K98" s="79">
        <v>32537757.741049744</v>
      </c>
      <c r="L98" s="79">
        <v>5677129.6269418802</v>
      </c>
      <c r="M98" s="79">
        <v>5428194.204438556</v>
      </c>
      <c r="N98" s="79">
        <v>11105323.831380436</v>
      </c>
      <c r="O98" s="79">
        <v>1797406.8544594212</v>
      </c>
      <c r="P98" s="79">
        <v>0</v>
      </c>
      <c r="Q98" s="79">
        <v>0</v>
      </c>
      <c r="R98" s="79">
        <v>0</v>
      </c>
      <c r="S98" s="79">
        <v>1797406.8544594212</v>
      </c>
      <c r="T98" s="79">
        <v>479141.36622701905</v>
      </c>
      <c r="U98" s="79">
        <v>135276.75791417691</v>
      </c>
      <c r="V98" s="79">
        <f t="shared" si="5"/>
        <v>614418.12414119602</v>
      </c>
      <c r="W98" s="79">
        <v>-4271627.734600693</v>
      </c>
      <c r="X98" s="79">
        <v>9245521.0753803607</v>
      </c>
      <c r="Y98" s="79">
        <v>5858508.507804485</v>
      </c>
      <c r="Z98" s="79">
        <v>0</v>
      </c>
      <c r="AA98" s="79">
        <v>0</v>
      </c>
      <c r="AB98" s="79">
        <v>0</v>
      </c>
      <c r="AC98" s="79">
        <v>15104029.583184846</v>
      </c>
      <c r="AD98" s="79">
        <v>17433728.157864898</v>
      </c>
      <c r="AE98" s="79"/>
      <c r="AF98" s="79">
        <v>0</v>
      </c>
      <c r="AG98" s="79">
        <v>0</v>
      </c>
      <c r="AH98" s="79">
        <v>0</v>
      </c>
      <c r="AI98" s="79">
        <v>17433728.157864898</v>
      </c>
      <c r="AJ98" s="79">
        <v>-69236359.182563394</v>
      </c>
      <c r="AK98" s="79">
        <v>1309742.5307986143</v>
      </c>
      <c r="AL98" s="79">
        <v>-692363.59182563401</v>
      </c>
      <c r="AM98" s="79">
        <v>1050890.7954936193</v>
      </c>
      <c r="AN98" s="79">
        <v>0</v>
      </c>
      <c r="AO98" s="79">
        <v>1668269.7344665995</v>
      </c>
      <c r="AP98" s="79">
        <v>0</v>
      </c>
      <c r="AQ98" s="79">
        <v>0</v>
      </c>
      <c r="AR98" s="80">
        <v>-67568089.448096797</v>
      </c>
    </row>
    <row r="99" spans="1:44" ht="17" x14ac:dyDescent="0.2">
      <c r="A99" s="81" t="s">
        <v>150</v>
      </c>
      <c r="B99" s="82">
        <v>2049</v>
      </c>
      <c r="C99" s="83">
        <v>7631214.8125669584</v>
      </c>
      <c r="D99" s="83">
        <v>8312468.3652120261</v>
      </c>
      <c r="E99" s="83">
        <v>0</v>
      </c>
      <c r="F99" s="83">
        <v>0</v>
      </c>
      <c r="G99" s="83">
        <v>796927.87426798837</v>
      </c>
      <c r="H99" s="83">
        <v>16231865.454703335</v>
      </c>
      <c r="I99" s="83">
        <v>5984</v>
      </c>
      <c r="J99" s="83">
        <f t="shared" si="4"/>
        <v>796927.87426798837</v>
      </c>
      <c r="K99" s="83">
        <v>32978460.506750308</v>
      </c>
      <c r="L99" s="83">
        <v>5790672.2194807166</v>
      </c>
      <c r="M99" s="83">
        <v>5536758.0885273265</v>
      </c>
      <c r="N99" s="83">
        <v>11327430.308008043</v>
      </c>
      <c r="O99" s="83">
        <v>1833354.9915486092</v>
      </c>
      <c r="P99" s="83">
        <v>0</v>
      </c>
      <c r="Q99" s="83">
        <v>0</v>
      </c>
      <c r="R99" s="83">
        <v>0</v>
      </c>
      <c r="S99" s="83">
        <v>1833354.9915486092</v>
      </c>
      <c r="T99" s="83">
        <v>488724.19355155935</v>
      </c>
      <c r="U99" s="83">
        <v>137982.29307246042</v>
      </c>
      <c r="V99" s="83">
        <f t="shared" si="5"/>
        <v>626706.4866240198</v>
      </c>
      <c r="W99" s="83">
        <v>-4265079.0219467003</v>
      </c>
      <c r="X99" s="83">
        <v>9522412.764233971</v>
      </c>
      <c r="Y99" s="83">
        <v>5975678.6779605737</v>
      </c>
      <c r="Z99" s="83">
        <v>0</v>
      </c>
      <c r="AA99" s="83">
        <v>0</v>
      </c>
      <c r="AB99" s="83">
        <v>0</v>
      </c>
      <c r="AC99" s="83">
        <v>15498091.442194544</v>
      </c>
      <c r="AD99" s="83">
        <v>17480369.064555764</v>
      </c>
      <c r="AE99" s="83"/>
      <c r="AF99" s="83">
        <v>0</v>
      </c>
      <c r="AG99" s="83">
        <v>0</v>
      </c>
      <c r="AH99" s="83">
        <v>0</v>
      </c>
      <c r="AI99" s="83">
        <v>17480369.064555764</v>
      </c>
      <c r="AJ99" s="83">
        <v>-67568089.448096797</v>
      </c>
      <c r="AK99" s="83">
        <v>1322839.9561066001</v>
      </c>
      <c r="AL99" s="83">
        <v>-675680.89448096801</v>
      </c>
      <c r="AM99" s="83">
        <v>1056025.7286661873</v>
      </c>
      <c r="AN99" s="83">
        <v>0</v>
      </c>
      <c r="AO99" s="83">
        <v>1703184.7902918193</v>
      </c>
      <c r="AP99" s="83">
        <v>0</v>
      </c>
      <c r="AQ99" s="83">
        <v>0</v>
      </c>
      <c r="AR99" s="84">
        <v>-65864904.657804981</v>
      </c>
    </row>
    <row r="100" spans="1:44" ht="17" x14ac:dyDescent="0.2">
      <c r="A100" s="77" t="s">
        <v>150</v>
      </c>
      <c r="B100" s="78">
        <v>2050</v>
      </c>
      <c r="C100" s="79">
        <v>7707526.9606926301</v>
      </c>
      <c r="D100" s="79">
        <v>8478717.7325162683</v>
      </c>
      <c r="E100" s="79">
        <v>0</v>
      </c>
      <c r="F100" s="79">
        <v>0</v>
      </c>
      <c r="G100" s="79">
        <v>812866.43175334833</v>
      </c>
      <c r="H100" s="79">
        <v>16420721.571557663</v>
      </c>
      <c r="I100" s="79">
        <v>5984</v>
      </c>
      <c r="J100" s="79">
        <f t="shared" si="4"/>
        <v>812866.43175334833</v>
      </c>
      <c r="K100" s="79">
        <v>33425816.696519911</v>
      </c>
      <c r="L100" s="79">
        <v>5906485.6638703318</v>
      </c>
      <c r="M100" s="79">
        <v>5647493.2502978742</v>
      </c>
      <c r="N100" s="79">
        <v>11553978.914168205</v>
      </c>
      <c r="O100" s="79">
        <v>1870022.0913795817</v>
      </c>
      <c r="P100" s="79">
        <v>0</v>
      </c>
      <c r="Q100" s="79">
        <v>0</v>
      </c>
      <c r="R100" s="79">
        <v>0</v>
      </c>
      <c r="S100" s="79">
        <v>1870022.0913795817</v>
      </c>
      <c r="T100" s="79">
        <v>498498.67742259061</v>
      </c>
      <c r="U100" s="79">
        <v>140741.93893390967</v>
      </c>
      <c r="V100" s="79">
        <f t="shared" si="5"/>
        <v>639240.61635650031</v>
      </c>
      <c r="W100" s="79">
        <v>-4258464.8221661672</v>
      </c>
      <c r="X100" s="79">
        <v>9804776.7997381184</v>
      </c>
      <c r="Y100" s="79">
        <v>6095192.2515197862</v>
      </c>
      <c r="Z100" s="79">
        <v>0</v>
      </c>
      <c r="AA100" s="79">
        <v>0</v>
      </c>
      <c r="AB100" s="79">
        <v>0</v>
      </c>
      <c r="AC100" s="79">
        <v>15899969.051257905</v>
      </c>
      <c r="AD100" s="79">
        <v>17525847.645262007</v>
      </c>
      <c r="AE100" s="79"/>
      <c r="AF100" s="79">
        <v>0</v>
      </c>
      <c r="AG100" s="79">
        <v>0</v>
      </c>
      <c r="AH100" s="79">
        <v>0</v>
      </c>
      <c r="AI100" s="79">
        <v>17525847.645262007</v>
      </c>
      <c r="AJ100" s="79">
        <v>-65864904.657804981</v>
      </c>
      <c r="AK100" s="79">
        <v>1336068.3556676663</v>
      </c>
      <c r="AL100" s="79">
        <v>-658649.04657804978</v>
      </c>
      <c r="AM100" s="79">
        <v>1061170.733856834</v>
      </c>
      <c r="AN100" s="79">
        <v>0</v>
      </c>
      <c r="AO100" s="79">
        <v>1738590.0429464504</v>
      </c>
      <c r="AP100" s="79">
        <v>0</v>
      </c>
      <c r="AQ100" s="79">
        <v>0</v>
      </c>
      <c r="AR100" s="80">
        <v>-64126314.614858523</v>
      </c>
    </row>
    <row r="101" spans="1:44" ht="17" x14ac:dyDescent="0.2">
      <c r="A101" s="77" t="s">
        <v>21</v>
      </c>
      <c r="B101" s="78">
        <v>2018</v>
      </c>
      <c r="C101" s="79">
        <v>757582</v>
      </c>
      <c r="D101" s="79">
        <v>1655534</v>
      </c>
      <c r="E101" s="79">
        <v>0</v>
      </c>
      <c r="F101" s="79">
        <v>0</v>
      </c>
      <c r="G101" s="79">
        <v>370974</v>
      </c>
      <c r="H101" s="79">
        <v>7186554</v>
      </c>
      <c r="I101" s="79">
        <v>5983</v>
      </c>
      <c r="J101" s="79">
        <f>SUM(E101:G101)</f>
        <v>370974</v>
      </c>
      <c r="K101" s="79">
        <v>9976627</v>
      </c>
      <c r="L101" s="79">
        <v>925766</v>
      </c>
      <c r="M101" s="79">
        <v>291702</v>
      </c>
      <c r="N101" s="79">
        <v>1217468</v>
      </c>
      <c r="O101" s="79">
        <v>502304</v>
      </c>
      <c r="P101" s="79">
        <v>0</v>
      </c>
      <c r="Q101" s="79">
        <v>0</v>
      </c>
      <c r="R101" s="79">
        <v>0</v>
      </c>
      <c r="S101" s="79">
        <v>502304</v>
      </c>
      <c r="T101" s="79">
        <v>35944</v>
      </c>
      <c r="U101" s="79">
        <v>4630</v>
      </c>
      <c r="V101" s="79">
        <f>T101+U101</f>
        <v>40574</v>
      </c>
      <c r="W101" s="79">
        <v>207324</v>
      </c>
      <c r="X101" s="79">
        <v>1967670</v>
      </c>
      <c r="Y101" s="79">
        <v>550704</v>
      </c>
      <c r="Z101" s="79">
        <v>2449698</v>
      </c>
      <c r="AA101" s="79">
        <v>0</v>
      </c>
      <c r="AB101" s="79">
        <v>0</v>
      </c>
      <c r="AC101" s="79">
        <v>4968072</v>
      </c>
      <c r="AD101" s="79">
        <v>5008555</v>
      </c>
      <c r="AE101" s="79"/>
      <c r="AF101" s="79">
        <v>0</v>
      </c>
      <c r="AG101" s="79">
        <v>0</v>
      </c>
      <c r="AH101" s="79">
        <v>0</v>
      </c>
      <c r="AI101" s="79">
        <v>5008555</v>
      </c>
      <c r="AJ101" s="79">
        <v>1472156</v>
      </c>
      <c r="AK101" s="79">
        <v>207324</v>
      </c>
      <c r="AL101" s="79">
        <v>14128</v>
      </c>
      <c r="AM101" s="79">
        <v>225115.74</v>
      </c>
      <c r="AN101" s="79">
        <v>166</v>
      </c>
      <c r="AO101" s="79">
        <v>446733.74</v>
      </c>
      <c r="AP101" s="79">
        <v>736400</v>
      </c>
      <c r="AQ101" s="79">
        <v>736400</v>
      </c>
      <c r="AR101" s="80">
        <v>1182489.74</v>
      </c>
    </row>
    <row r="102" spans="1:44" ht="17" x14ac:dyDescent="0.2">
      <c r="A102" s="81" t="s">
        <v>21</v>
      </c>
      <c r="B102" s="82">
        <v>2019</v>
      </c>
      <c r="C102" s="83">
        <v>765157.82</v>
      </c>
      <c r="D102" s="83">
        <v>1688644.68</v>
      </c>
      <c r="E102" s="83">
        <v>0</v>
      </c>
      <c r="F102" s="83">
        <v>0</v>
      </c>
      <c r="G102" s="83">
        <v>378393.48</v>
      </c>
      <c r="H102" s="83">
        <v>6237592.5040000007</v>
      </c>
      <c r="I102" s="83">
        <v>5983</v>
      </c>
      <c r="J102" s="83">
        <f t="shared" ref="J102:J133" si="6">SUM(E102:G102)</f>
        <v>378393.48</v>
      </c>
      <c r="K102" s="83">
        <v>9075771.4840000011</v>
      </c>
      <c r="L102" s="83">
        <v>944281.32000000007</v>
      </c>
      <c r="M102" s="83">
        <v>297536.03999999998</v>
      </c>
      <c r="N102" s="83">
        <v>1241817.3600000001</v>
      </c>
      <c r="O102" s="83">
        <v>512350.08</v>
      </c>
      <c r="P102" s="83">
        <v>0</v>
      </c>
      <c r="Q102" s="83">
        <v>0</v>
      </c>
      <c r="R102" s="83">
        <v>0</v>
      </c>
      <c r="S102" s="83">
        <v>512350.08</v>
      </c>
      <c r="T102" s="83">
        <v>36662.879999999997</v>
      </c>
      <c r="U102" s="83">
        <v>4722.6000000000004</v>
      </c>
      <c r="V102" s="83">
        <f t="shared" ref="V102:V133" si="7">T102+U102</f>
        <v>41385.479999999996</v>
      </c>
      <c r="W102" s="83">
        <v>209397.24</v>
      </c>
      <c r="X102" s="83">
        <v>2004950.1600000001</v>
      </c>
      <c r="Y102" s="83">
        <v>561718.07999999996</v>
      </c>
      <c r="Z102" s="83">
        <v>2449698</v>
      </c>
      <c r="AA102" s="83">
        <v>0</v>
      </c>
      <c r="AB102" s="83">
        <v>0</v>
      </c>
      <c r="AC102" s="83">
        <v>5016366.24</v>
      </c>
      <c r="AD102" s="83">
        <v>4059405.2440000009</v>
      </c>
      <c r="AE102" s="83"/>
      <c r="AF102" s="83">
        <v>0</v>
      </c>
      <c r="AG102" s="83">
        <v>0</v>
      </c>
      <c r="AH102" s="83">
        <v>0</v>
      </c>
      <c r="AI102" s="83">
        <v>4059405.2440000009</v>
      </c>
      <c r="AJ102" s="83">
        <v>1182489.74</v>
      </c>
      <c r="AK102" s="83">
        <v>209397.24</v>
      </c>
      <c r="AL102" s="83">
        <v>11824.8974</v>
      </c>
      <c r="AM102" s="83">
        <v>137995.46550000002</v>
      </c>
      <c r="AN102" s="83">
        <v>0</v>
      </c>
      <c r="AO102" s="83">
        <v>359217.6029</v>
      </c>
      <c r="AP102" s="83">
        <v>631700</v>
      </c>
      <c r="AQ102" s="83">
        <v>631700</v>
      </c>
      <c r="AR102" s="84">
        <v>910007.34290000005</v>
      </c>
    </row>
    <row r="103" spans="1:44" ht="17" x14ac:dyDescent="0.2">
      <c r="A103" s="77" t="s">
        <v>21</v>
      </c>
      <c r="B103" s="78">
        <v>2020</v>
      </c>
      <c r="C103" s="79">
        <v>772809.39820000005</v>
      </c>
      <c r="D103" s="79">
        <v>1722417.5736</v>
      </c>
      <c r="E103" s="79">
        <v>0</v>
      </c>
      <c r="F103" s="79">
        <v>0</v>
      </c>
      <c r="G103" s="79">
        <v>385961.34960000002</v>
      </c>
      <c r="H103" s="79">
        <v>6268948.4685920002</v>
      </c>
      <c r="I103" s="79">
        <v>5983</v>
      </c>
      <c r="J103" s="79">
        <f t="shared" si="6"/>
        <v>385961.34960000002</v>
      </c>
      <c r="K103" s="79">
        <v>9156119.7899920009</v>
      </c>
      <c r="L103" s="79">
        <v>963166.94640000002</v>
      </c>
      <c r="M103" s="79">
        <v>303486.76079999999</v>
      </c>
      <c r="N103" s="79">
        <v>1266653.7072000001</v>
      </c>
      <c r="O103" s="79">
        <v>522597.08159999998</v>
      </c>
      <c r="P103" s="79">
        <v>0</v>
      </c>
      <c r="Q103" s="79">
        <v>0</v>
      </c>
      <c r="R103" s="79">
        <v>0</v>
      </c>
      <c r="S103" s="79">
        <v>522597.08159999998</v>
      </c>
      <c r="T103" s="79">
        <v>37396.137600000002</v>
      </c>
      <c r="U103" s="79">
        <v>4817.0519999999997</v>
      </c>
      <c r="V103" s="79">
        <f t="shared" si="7"/>
        <v>42213.189599999998</v>
      </c>
      <c r="W103" s="79">
        <v>211491.21239999999</v>
      </c>
      <c r="X103" s="79">
        <v>2042955.1908</v>
      </c>
      <c r="Y103" s="79">
        <v>572952.44160000002</v>
      </c>
      <c r="Z103" s="79">
        <v>2449698</v>
      </c>
      <c r="AA103" s="79">
        <v>0</v>
      </c>
      <c r="AB103" s="79">
        <v>0</v>
      </c>
      <c r="AC103" s="79">
        <v>5065605.6324000005</v>
      </c>
      <c r="AD103" s="79">
        <v>4090514.1575920004</v>
      </c>
      <c r="AE103" s="79"/>
      <c r="AF103" s="79">
        <v>0</v>
      </c>
      <c r="AG103" s="79">
        <v>0</v>
      </c>
      <c r="AH103" s="79">
        <v>0</v>
      </c>
      <c r="AI103" s="79">
        <v>4090514.1575920004</v>
      </c>
      <c r="AJ103" s="79">
        <v>910007.34290000005</v>
      </c>
      <c r="AK103" s="79">
        <v>211491.21239999999</v>
      </c>
      <c r="AL103" s="79">
        <v>9100.073429</v>
      </c>
      <c r="AM103" s="79">
        <v>139087.47471299995</v>
      </c>
      <c r="AN103" s="79">
        <v>0</v>
      </c>
      <c r="AO103" s="79">
        <v>359678.76054199995</v>
      </c>
      <c r="AP103" s="79">
        <v>1365000</v>
      </c>
      <c r="AQ103" s="79">
        <v>1365000</v>
      </c>
      <c r="AR103" s="80">
        <v>-95313.896558000066</v>
      </c>
    </row>
    <row r="104" spans="1:44" ht="17" x14ac:dyDescent="0.2">
      <c r="A104" s="81" t="s">
        <v>21</v>
      </c>
      <c r="B104" s="82">
        <v>2021</v>
      </c>
      <c r="C104" s="83">
        <v>780537.49218199996</v>
      </c>
      <c r="D104" s="83">
        <v>1756865.9250719999</v>
      </c>
      <c r="E104" s="83">
        <v>0</v>
      </c>
      <c r="F104" s="83">
        <v>0</v>
      </c>
      <c r="G104" s="83">
        <v>393680.57659199997</v>
      </c>
      <c r="H104" s="83">
        <v>6300635.9666311368</v>
      </c>
      <c r="I104" s="83">
        <v>5983</v>
      </c>
      <c r="J104" s="83">
        <f t="shared" si="6"/>
        <v>393680.57659199997</v>
      </c>
      <c r="K104" s="83">
        <v>9237702.9604771361</v>
      </c>
      <c r="L104" s="83">
        <v>982430.28532799997</v>
      </c>
      <c r="M104" s="83">
        <v>309556.49601599999</v>
      </c>
      <c r="N104" s="83">
        <v>1291986.781344</v>
      </c>
      <c r="O104" s="83">
        <v>533049.02323199995</v>
      </c>
      <c r="P104" s="83">
        <v>0</v>
      </c>
      <c r="Q104" s="83">
        <v>0</v>
      </c>
      <c r="R104" s="83">
        <v>0</v>
      </c>
      <c r="S104" s="83">
        <v>533049.02323199995</v>
      </c>
      <c r="T104" s="83">
        <v>38144.060352</v>
      </c>
      <c r="U104" s="83">
        <v>4913.3930399999999</v>
      </c>
      <c r="V104" s="83">
        <f t="shared" si="7"/>
        <v>43057.453392000003</v>
      </c>
      <c r="W104" s="83">
        <v>213606.12452399998</v>
      </c>
      <c r="X104" s="83">
        <v>2081699.3824919998</v>
      </c>
      <c r="Y104" s="83">
        <v>584411.4904319999</v>
      </c>
      <c r="Z104" s="83">
        <v>2449698</v>
      </c>
      <c r="AA104" s="83">
        <v>0</v>
      </c>
      <c r="AB104" s="83">
        <v>0</v>
      </c>
      <c r="AC104" s="83">
        <v>5115808.872924</v>
      </c>
      <c r="AD104" s="83">
        <v>4121894.0875531361</v>
      </c>
      <c r="AE104" s="83"/>
      <c r="AF104" s="83">
        <v>0</v>
      </c>
      <c r="AG104" s="83">
        <v>0</v>
      </c>
      <c r="AH104" s="83">
        <v>0</v>
      </c>
      <c r="AI104" s="83">
        <v>4121894.0875531361</v>
      </c>
      <c r="AJ104" s="83">
        <v>-95313.896558000066</v>
      </c>
      <c r="AK104" s="83">
        <v>213606.12452399998</v>
      </c>
      <c r="AL104" s="83">
        <v>-953.13896558000079</v>
      </c>
      <c r="AM104" s="83">
        <v>140192.84738528999</v>
      </c>
      <c r="AN104" s="83">
        <v>0</v>
      </c>
      <c r="AO104" s="83">
        <v>352845.83294370997</v>
      </c>
      <c r="AP104" s="83">
        <v>582600</v>
      </c>
      <c r="AQ104" s="83">
        <v>582600</v>
      </c>
      <c r="AR104" s="84">
        <v>-325068.06361429009</v>
      </c>
    </row>
    <row r="105" spans="1:44" ht="17" x14ac:dyDescent="0.2">
      <c r="A105" s="77" t="s">
        <v>21</v>
      </c>
      <c r="B105" s="78">
        <v>2022</v>
      </c>
      <c r="C105" s="79">
        <v>788342.86710381997</v>
      </c>
      <c r="D105" s="79">
        <v>1792003.24357344</v>
      </c>
      <c r="E105" s="79">
        <v>0</v>
      </c>
      <c r="F105" s="79">
        <v>0</v>
      </c>
      <c r="G105" s="79">
        <v>401554.18812383997</v>
      </c>
      <c r="H105" s="79">
        <v>6332659.1313039856</v>
      </c>
      <c r="I105" s="79">
        <v>5983</v>
      </c>
      <c r="J105" s="79">
        <f t="shared" si="6"/>
        <v>401554.18812383997</v>
      </c>
      <c r="K105" s="79">
        <v>9320542.4301050864</v>
      </c>
      <c r="L105" s="79">
        <v>1002078.8910345599</v>
      </c>
      <c r="M105" s="79">
        <v>315747.62593631999</v>
      </c>
      <c r="N105" s="79">
        <v>1317826.5169708799</v>
      </c>
      <c r="O105" s="79">
        <v>543710.00369664002</v>
      </c>
      <c r="P105" s="79">
        <v>0</v>
      </c>
      <c r="Q105" s="79">
        <v>0</v>
      </c>
      <c r="R105" s="79">
        <v>0</v>
      </c>
      <c r="S105" s="79">
        <v>543710.00369664002</v>
      </c>
      <c r="T105" s="79">
        <v>38906.941559040002</v>
      </c>
      <c r="U105" s="79">
        <v>5011.6609007999996</v>
      </c>
      <c r="V105" s="79">
        <f t="shared" si="7"/>
        <v>43918.602459840004</v>
      </c>
      <c r="W105" s="79">
        <v>215742.18576923999</v>
      </c>
      <c r="X105" s="79">
        <v>2121197.3088965998</v>
      </c>
      <c r="Y105" s="79">
        <v>596099.72024063999</v>
      </c>
      <c r="Z105" s="79">
        <v>2449698</v>
      </c>
      <c r="AA105" s="79">
        <v>0</v>
      </c>
      <c r="AB105" s="79">
        <v>0</v>
      </c>
      <c r="AC105" s="79">
        <v>5166995.0291372398</v>
      </c>
      <c r="AD105" s="79">
        <v>4153547.4009678466</v>
      </c>
      <c r="AE105" s="79"/>
      <c r="AF105" s="79">
        <v>0</v>
      </c>
      <c r="AG105" s="79">
        <v>0</v>
      </c>
      <c r="AH105" s="79">
        <v>0</v>
      </c>
      <c r="AI105" s="79">
        <v>4153547.4009678466</v>
      </c>
      <c r="AJ105" s="79">
        <v>-325068.06361429009</v>
      </c>
      <c r="AK105" s="79">
        <v>215742.18576923999</v>
      </c>
      <c r="AL105" s="79">
        <v>-3250.6806361429008</v>
      </c>
      <c r="AM105" s="79">
        <v>141311.76601880611</v>
      </c>
      <c r="AN105" s="79">
        <v>0</v>
      </c>
      <c r="AO105" s="79">
        <v>353803.2711519032</v>
      </c>
      <c r="AP105" s="79">
        <v>1758200</v>
      </c>
      <c r="AQ105" s="79">
        <v>1758200</v>
      </c>
      <c r="AR105" s="80">
        <v>-1729464.7924623871</v>
      </c>
    </row>
    <row r="106" spans="1:44" ht="17" x14ac:dyDescent="0.2">
      <c r="A106" s="81" t="s">
        <v>21</v>
      </c>
      <c r="B106" s="82">
        <v>2023</v>
      </c>
      <c r="C106" s="83">
        <v>796226.2957748581</v>
      </c>
      <c r="D106" s="83">
        <v>1827843.3084449088</v>
      </c>
      <c r="E106" s="83">
        <v>0</v>
      </c>
      <c r="F106" s="83">
        <v>0</v>
      </c>
      <c r="G106" s="83">
        <v>409585.27188631683</v>
      </c>
      <c r="H106" s="83">
        <v>6365022.1571530411</v>
      </c>
      <c r="I106" s="83">
        <v>5983</v>
      </c>
      <c r="J106" s="83">
        <f t="shared" si="6"/>
        <v>409585.27188631683</v>
      </c>
      <c r="K106" s="83">
        <v>9404660.0332591236</v>
      </c>
      <c r="L106" s="83">
        <v>1022120.4688552512</v>
      </c>
      <c r="M106" s="83">
        <v>322062.5784550464</v>
      </c>
      <c r="N106" s="83">
        <v>1344183.0473102976</v>
      </c>
      <c r="O106" s="83">
        <v>554584.20377057279</v>
      </c>
      <c r="P106" s="83">
        <v>0</v>
      </c>
      <c r="Q106" s="83">
        <v>0</v>
      </c>
      <c r="R106" s="83">
        <v>0</v>
      </c>
      <c r="S106" s="83">
        <v>554584.20377057279</v>
      </c>
      <c r="T106" s="83">
        <v>39685.080390220799</v>
      </c>
      <c r="U106" s="83">
        <v>5111.8941188159997</v>
      </c>
      <c r="V106" s="83">
        <f t="shared" si="7"/>
        <v>44796.974509036801</v>
      </c>
      <c r="W106" s="83">
        <v>217899.60762693238</v>
      </c>
      <c r="X106" s="83">
        <v>2161463.8332168395</v>
      </c>
      <c r="Y106" s="83">
        <v>608021.7146454528</v>
      </c>
      <c r="Z106" s="83">
        <v>2449698</v>
      </c>
      <c r="AA106" s="83">
        <v>0</v>
      </c>
      <c r="AB106" s="83">
        <v>0</v>
      </c>
      <c r="AC106" s="83">
        <v>5219183.5478622923</v>
      </c>
      <c r="AD106" s="83">
        <v>4185476.4853968313</v>
      </c>
      <c r="AE106" s="83"/>
      <c r="AF106" s="83">
        <v>0</v>
      </c>
      <c r="AG106" s="83">
        <v>0</v>
      </c>
      <c r="AH106" s="83">
        <v>0</v>
      </c>
      <c r="AI106" s="83">
        <v>4185476.4853968313</v>
      </c>
      <c r="AJ106" s="83">
        <v>-1729464.7924623871</v>
      </c>
      <c r="AK106" s="83">
        <v>217899.60762693238</v>
      </c>
      <c r="AL106" s="83">
        <v>-17294.64792462387</v>
      </c>
      <c r="AM106" s="83">
        <v>142444.41591785059</v>
      </c>
      <c r="AN106" s="83">
        <v>0</v>
      </c>
      <c r="AO106" s="83">
        <v>343049.37562015909</v>
      </c>
      <c r="AP106" s="83">
        <v>518400</v>
      </c>
      <c r="AQ106" s="83">
        <v>518400</v>
      </c>
      <c r="AR106" s="84">
        <v>-1904815.4168422278</v>
      </c>
    </row>
    <row r="107" spans="1:44" ht="17" x14ac:dyDescent="0.2">
      <c r="A107" s="77" t="s">
        <v>21</v>
      </c>
      <c r="B107" s="78">
        <v>2024</v>
      </c>
      <c r="C107" s="79">
        <v>804188.55873260694</v>
      </c>
      <c r="D107" s="79">
        <v>1864400.1746138071</v>
      </c>
      <c r="E107" s="79">
        <v>0</v>
      </c>
      <c r="F107" s="79">
        <v>0</v>
      </c>
      <c r="G107" s="79">
        <v>417776.97732404317</v>
      </c>
      <c r="H107" s="79">
        <v>6397729.3011200903</v>
      </c>
      <c r="I107" s="79">
        <v>5983</v>
      </c>
      <c r="J107" s="79">
        <f t="shared" si="6"/>
        <v>417776.97732404317</v>
      </c>
      <c r="K107" s="79">
        <v>9490078.0117905475</v>
      </c>
      <c r="L107" s="79">
        <v>1042562.8782323563</v>
      </c>
      <c r="M107" s="79">
        <v>328503.83002414735</v>
      </c>
      <c r="N107" s="79">
        <v>1371066.7082565036</v>
      </c>
      <c r="O107" s="79">
        <v>565675.88784598431</v>
      </c>
      <c r="P107" s="79">
        <v>0</v>
      </c>
      <c r="Q107" s="79">
        <v>0</v>
      </c>
      <c r="R107" s="79">
        <v>0</v>
      </c>
      <c r="S107" s="79">
        <v>565675.88784598431</v>
      </c>
      <c r="T107" s="79">
        <v>40478.781998025217</v>
      </c>
      <c r="U107" s="79">
        <v>5214.1320011923199</v>
      </c>
      <c r="V107" s="79">
        <f t="shared" si="7"/>
        <v>45692.913999217533</v>
      </c>
      <c r="W107" s="79">
        <v>220078.60370320175</v>
      </c>
      <c r="X107" s="79">
        <v>2202514.1138049071</v>
      </c>
      <c r="Y107" s="79">
        <v>620182.1489383619</v>
      </c>
      <c r="Z107" s="79">
        <v>2449698</v>
      </c>
      <c r="AA107" s="79">
        <v>0</v>
      </c>
      <c r="AB107" s="79">
        <v>0</v>
      </c>
      <c r="AC107" s="79">
        <v>5272394.2627432691</v>
      </c>
      <c r="AD107" s="79">
        <v>4217683.7490472784</v>
      </c>
      <c r="AE107" s="79"/>
      <c r="AF107" s="79">
        <v>0</v>
      </c>
      <c r="AG107" s="79">
        <v>0</v>
      </c>
      <c r="AH107" s="79">
        <v>0</v>
      </c>
      <c r="AI107" s="79">
        <v>4217683.7490472784</v>
      </c>
      <c r="AJ107" s="79">
        <v>-1904815.4168422278</v>
      </c>
      <c r="AK107" s="79">
        <v>220078.60370320175</v>
      </c>
      <c r="AL107" s="79">
        <v>-19048.154168422279</v>
      </c>
      <c r="AM107" s="79">
        <v>143590.98523666276</v>
      </c>
      <c r="AN107" s="79">
        <v>0</v>
      </c>
      <c r="AO107" s="79">
        <v>344621.4347714422</v>
      </c>
      <c r="AP107" s="79">
        <v>316400</v>
      </c>
      <c r="AQ107" s="79">
        <v>316400</v>
      </c>
      <c r="AR107" s="80">
        <v>-1876593.9820707857</v>
      </c>
    </row>
    <row r="108" spans="1:44" ht="17" x14ac:dyDescent="0.2">
      <c r="A108" s="81" t="s">
        <v>21</v>
      </c>
      <c r="B108" s="82">
        <v>2025</v>
      </c>
      <c r="C108" s="83">
        <v>812230.44431993272</v>
      </c>
      <c r="D108" s="83">
        <v>1901688.1781060828</v>
      </c>
      <c r="E108" s="83">
        <v>0</v>
      </c>
      <c r="F108" s="83">
        <v>0</v>
      </c>
      <c r="G108" s="83">
        <v>426132.51687052392</v>
      </c>
      <c r="H108" s="83">
        <v>6430784.8836088534</v>
      </c>
      <c r="I108" s="83">
        <v>5983</v>
      </c>
      <c r="J108" s="83">
        <f t="shared" si="6"/>
        <v>426132.51687052392</v>
      </c>
      <c r="K108" s="83">
        <v>9576819.0229053926</v>
      </c>
      <c r="L108" s="83">
        <v>1063414.1357970033</v>
      </c>
      <c r="M108" s="83">
        <v>335073.90662463021</v>
      </c>
      <c r="N108" s="83">
        <v>1398488.0424216334</v>
      </c>
      <c r="O108" s="83">
        <v>576989.4056029038</v>
      </c>
      <c r="P108" s="83">
        <v>0</v>
      </c>
      <c r="Q108" s="83">
        <v>0</v>
      </c>
      <c r="R108" s="83">
        <v>0</v>
      </c>
      <c r="S108" s="83">
        <v>576989.4056029038</v>
      </c>
      <c r="T108" s="83">
        <v>41288.357637985711</v>
      </c>
      <c r="U108" s="83">
        <v>5318.4146412161654</v>
      </c>
      <c r="V108" s="83">
        <f t="shared" si="7"/>
        <v>46606.772279201876</v>
      </c>
      <c r="W108" s="83">
        <v>222279.38974023372</v>
      </c>
      <c r="X108" s="83">
        <v>2244363.6100439727</v>
      </c>
      <c r="Y108" s="83">
        <v>632585.79191712895</v>
      </c>
      <c r="Z108" s="83">
        <v>2449698</v>
      </c>
      <c r="AA108" s="83">
        <v>0</v>
      </c>
      <c r="AB108" s="83">
        <v>0</v>
      </c>
      <c r="AC108" s="83">
        <v>5326647.4019611012</v>
      </c>
      <c r="AD108" s="83">
        <v>4250171.6209442914</v>
      </c>
      <c r="AE108" s="83"/>
      <c r="AF108" s="83">
        <v>0</v>
      </c>
      <c r="AG108" s="83">
        <v>0</v>
      </c>
      <c r="AH108" s="83">
        <v>0</v>
      </c>
      <c r="AI108" s="83">
        <v>4250171.6209442914</v>
      </c>
      <c r="AJ108" s="83">
        <v>-1876593.9820707857</v>
      </c>
      <c r="AK108" s="83">
        <v>222279.38974023372</v>
      </c>
      <c r="AL108" s="83">
        <v>-18765.939820707859</v>
      </c>
      <c r="AM108" s="83">
        <v>144751.66502785563</v>
      </c>
      <c r="AN108" s="83">
        <v>0</v>
      </c>
      <c r="AO108" s="83">
        <v>348265.11494738149</v>
      </c>
      <c r="AP108" s="83">
        <v>324000</v>
      </c>
      <c r="AQ108" s="83">
        <v>324000</v>
      </c>
      <c r="AR108" s="84">
        <v>-1852328.8671234043</v>
      </c>
    </row>
    <row r="109" spans="1:44" ht="17" x14ac:dyDescent="0.2">
      <c r="A109" s="77" t="s">
        <v>21</v>
      </c>
      <c r="B109" s="78">
        <v>2026</v>
      </c>
      <c r="C109" s="79">
        <v>820352.74876313226</v>
      </c>
      <c r="D109" s="79">
        <v>1939721.9416682047</v>
      </c>
      <c r="E109" s="79">
        <v>0</v>
      </c>
      <c r="F109" s="79">
        <v>0</v>
      </c>
      <c r="G109" s="79">
        <v>434655.16720793443</v>
      </c>
      <c r="H109" s="79">
        <v>6464193.2895672601</v>
      </c>
      <c r="I109" s="79">
        <v>5983</v>
      </c>
      <c r="J109" s="79">
        <f t="shared" si="6"/>
        <v>434655.16720793443</v>
      </c>
      <c r="K109" s="79">
        <v>9664906.1472065318</v>
      </c>
      <c r="L109" s="79">
        <v>1084682.4185129434</v>
      </c>
      <c r="M109" s="79">
        <v>341775.38475712284</v>
      </c>
      <c r="N109" s="79">
        <v>1426457.8032700662</v>
      </c>
      <c r="O109" s="79">
        <v>588529.19371496199</v>
      </c>
      <c r="P109" s="79">
        <v>0</v>
      </c>
      <c r="Q109" s="79">
        <v>0</v>
      </c>
      <c r="R109" s="79">
        <v>0</v>
      </c>
      <c r="S109" s="79">
        <v>588529.19371496199</v>
      </c>
      <c r="T109" s="79">
        <v>42114.124790745431</v>
      </c>
      <c r="U109" s="79">
        <v>5424.7829340404896</v>
      </c>
      <c r="V109" s="79">
        <f t="shared" si="7"/>
        <v>47538.907724785924</v>
      </c>
      <c r="W109" s="79">
        <v>224502.1836376361</v>
      </c>
      <c r="X109" s="79">
        <v>2287028.0883474499</v>
      </c>
      <c r="Y109" s="79">
        <v>645237.50775547163</v>
      </c>
      <c r="Z109" s="79">
        <v>2449698</v>
      </c>
      <c r="AA109" s="79">
        <v>0</v>
      </c>
      <c r="AB109" s="79">
        <v>0</v>
      </c>
      <c r="AC109" s="79">
        <v>5381963.5961029213</v>
      </c>
      <c r="AD109" s="79">
        <v>4282942.5511036105</v>
      </c>
      <c r="AE109" s="79"/>
      <c r="AF109" s="79">
        <v>0</v>
      </c>
      <c r="AG109" s="79">
        <v>0</v>
      </c>
      <c r="AH109" s="79">
        <v>0</v>
      </c>
      <c r="AI109" s="79">
        <v>4282942.5511036105</v>
      </c>
      <c r="AJ109" s="79">
        <v>-1852328.8671234043</v>
      </c>
      <c r="AK109" s="79">
        <v>224502.1836376361</v>
      </c>
      <c r="AL109" s="79">
        <v>-18523.288671234044</v>
      </c>
      <c r="AM109" s="79">
        <v>145926.64929173695</v>
      </c>
      <c r="AN109" s="79">
        <v>0</v>
      </c>
      <c r="AO109" s="79">
        <v>351905.54425813898</v>
      </c>
      <c r="AP109" s="79">
        <v>582400</v>
      </c>
      <c r="AQ109" s="79">
        <v>582400</v>
      </c>
      <c r="AR109" s="80">
        <v>-2082823.3228652652</v>
      </c>
    </row>
    <row r="110" spans="1:44" ht="17" x14ac:dyDescent="0.2">
      <c r="A110" s="81" t="s">
        <v>21</v>
      </c>
      <c r="B110" s="82">
        <v>2027</v>
      </c>
      <c r="C110" s="83">
        <v>828556.27625076368</v>
      </c>
      <c r="D110" s="83">
        <v>1978516.3805015688</v>
      </c>
      <c r="E110" s="83">
        <v>0</v>
      </c>
      <c r="F110" s="83">
        <v>0</v>
      </c>
      <c r="G110" s="83">
        <v>443348.27055209316</v>
      </c>
      <c r="H110" s="83">
        <v>4048260.9695897447</v>
      </c>
      <c r="I110" s="83">
        <v>5983</v>
      </c>
      <c r="J110" s="83">
        <f t="shared" si="6"/>
        <v>443348.27055209316</v>
      </c>
      <c r="K110" s="83">
        <v>7304664.89689417</v>
      </c>
      <c r="L110" s="83">
        <v>1106376.0668832022</v>
      </c>
      <c r="M110" s="83">
        <v>348610.89245226531</v>
      </c>
      <c r="N110" s="83">
        <v>1454986.9593354675</v>
      </c>
      <c r="O110" s="83">
        <v>600299.77758926118</v>
      </c>
      <c r="P110" s="83">
        <v>0</v>
      </c>
      <c r="Q110" s="83">
        <v>0</v>
      </c>
      <c r="R110" s="83">
        <v>0</v>
      </c>
      <c r="S110" s="83">
        <v>600299.77758926118</v>
      </c>
      <c r="T110" s="83">
        <v>42956.407286560338</v>
      </c>
      <c r="U110" s="83">
        <v>5533.278592721299</v>
      </c>
      <c r="V110" s="83">
        <f t="shared" si="7"/>
        <v>48489.685879281635</v>
      </c>
      <c r="W110" s="83">
        <v>226747.20547401247</v>
      </c>
      <c r="X110" s="83">
        <v>2330523.6282780226</v>
      </c>
      <c r="Y110" s="83">
        <v>658142.25791058107</v>
      </c>
      <c r="Z110" s="83">
        <v>0</v>
      </c>
      <c r="AA110" s="83">
        <v>0</v>
      </c>
      <c r="AB110" s="83">
        <v>0</v>
      </c>
      <c r="AC110" s="83">
        <v>2988665.8861886039</v>
      </c>
      <c r="AD110" s="83">
        <v>4315999.010705566</v>
      </c>
      <c r="AE110" s="83"/>
      <c r="AF110" s="83">
        <v>0</v>
      </c>
      <c r="AG110" s="83">
        <v>0</v>
      </c>
      <c r="AH110" s="83">
        <v>0</v>
      </c>
      <c r="AI110" s="83">
        <v>4315999.010705566</v>
      </c>
      <c r="AJ110" s="83">
        <v>-2082823.3228652652</v>
      </c>
      <c r="AK110" s="83">
        <v>226747.20547401247</v>
      </c>
      <c r="AL110" s="83">
        <v>-20828.233228652654</v>
      </c>
      <c r="AM110" s="83">
        <v>147116.1350265292</v>
      </c>
      <c r="AN110" s="83">
        <v>0</v>
      </c>
      <c r="AO110" s="83">
        <v>353035.10727188899</v>
      </c>
      <c r="AP110" s="83">
        <v>431000</v>
      </c>
      <c r="AQ110" s="83">
        <v>431000</v>
      </c>
      <c r="AR110" s="84">
        <v>-2160788.2155933762</v>
      </c>
    </row>
    <row r="111" spans="1:44" ht="17" x14ac:dyDescent="0.2">
      <c r="A111" s="77" t="s">
        <v>21</v>
      </c>
      <c r="B111" s="78">
        <v>2028</v>
      </c>
      <c r="C111" s="79">
        <v>836841.83901327127</v>
      </c>
      <c r="D111" s="79">
        <v>2018086.7081116003</v>
      </c>
      <c r="E111" s="79">
        <v>0</v>
      </c>
      <c r="F111" s="79">
        <v>0</v>
      </c>
      <c r="G111" s="79">
        <v>452215.23596313503</v>
      </c>
      <c r="H111" s="79">
        <v>4082388.4410399334</v>
      </c>
      <c r="I111" s="79">
        <v>5983</v>
      </c>
      <c r="J111" s="79">
        <f t="shared" si="6"/>
        <v>452215.23596313503</v>
      </c>
      <c r="K111" s="79">
        <v>7395515.2241279399</v>
      </c>
      <c r="L111" s="79">
        <v>1128503.5882208664</v>
      </c>
      <c r="M111" s="79">
        <v>355583.11030131066</v>
      </c>
      <c r="N111" s="79">
        <v>1484086.6985221771</v>
      </c>
      <c r="O111" s="79">
        <v>612305.77314104652</v>
      </c>
      <c r="P111" s="79">
        <v>0</v>
      </c>
      <c r="Q111" s="79">
        <v>0</v>
      </c>
      <c r="R111" s="79">
        <v>0</v>
      </c>
      <c r="S111" s="79">
        <v>612305.77314104652</v>
      </c>
      <c r="T111" s="79">
        <v>43815.535432291552</v>
      </c>
      <c r="U111" s="79">
        <v>5643.9441645757252</v>
      </c>
      <c r="V111" s="79">
        <f t="shared" si="7"/>
        <v>49459.479596867277</v>
      </c>
      <c r="W111" s="79">
        <v>229014.67752875263</v>
      </c>
      <c r="X111" s="79">
        <v>2374866.6287888433</v>
      </c>
      <c r="Y111" s="79">
        <v>671305.10306879273</v>
      </c>
      <c r="Z111" s="79">
        <v>0</v>
      </c>
      <c r="AA111" s="79">
        <v>0</v>
      </c>
      <c r="AB111" s="79">
        <v>0</v>
      </c>
      <c r="AC111" s="79">
        <v>3046171.731857636</v>
      </c>
      <c r="AD111" s="79">
        <v>4349343.4922703039</v>
      </c>
      <c r="AE111" s="79"/>
      <c r="AF111" s="79">
        <v>0</v>
      </c>
      <c r="AG111" s="79">
        <v>0</v>
      </c>
      <c r="AH111" s="79">
        <v>0</v>
      </c>
      <c r="AI111" s="79">
        <v>4349343.4922703039</v>
      </c>
      <c r="AJ111" s="79">
        <v>-2160788.2155933762</v>
      </c>
      <c r="AK111" s="79">
        <v>229014.67752875263</v>
      </c>
      <c r="AL111" s="79">
        <v>-21607.882155933763</v>
      </c>
      <c r="AM111" s="79">
        <v>148320.32227950683</v>
      </c>
      <c r="AN111" s="79">
        <v>0</v>
      </c>
      <c r="AO111" s="79">
        <v>355727.11765232566</v>
      </c>
      <c r="AP111" s="79">
        <v>534000</v>
      </c>
      <c r="AQ111" s="79">
        <v>534000</v>
      </c>
      <c r="AR111" s="80">
        <v>-2339061.0979410508</v>
      </c>
    </row>
    <row r="112" spans="1:44" ht="17" x14ac:dyDescent="0.2">
      <c r="A112" s="81" t="s">
        <v>21</v>
      </c>
      <c r="B112" s="82">
        <v>2029</v>
      </c>
      <c r="C112" s="83">
        <v>845210.25740340387</v>
      </c>
      <c r="D112" s="83">
        <v>2058448.4422738319</v>
      </c>
      <c r="E112" s="83">
        <v>0</v>
      </c>
      <c r="F112" s="83">
        <v>0</v>
      </c>
      <c r="G112" s="83">
        <v>461259.54068239767</v>
      </c>
      <c r="H112" s="83">
        <v>4116882.2891941336</v>
      </c>
      <c r="I112" s="83">
        <v>5983</v>
      </c>
      <c r="J112" s="83">
        <f t="shared" si="6"/>
        <v>461259.54068239767</v>
      </c>
      <c r="K112" s="83">
        <v>7487783.5295537673</v>
      </c>
      <c r="L112" s="83">
        <v>1151073.6599852834</v>
      </c>
      <c r="M112" s="83">
        <v>362694.77250733681</v>
      </c>
      <c r="N112" s="83">
        <v>1513768.4324926203</v>
      </c>
      <c r="O112" s="83">
        <v>624551.88860386726</v>
      </c>
      <c r="P112" s="83">
        <v>0</v>
      </c>
      <c r="Q112" s="83">
        <v>0</v>
      </c>
      <c r="R112" s="83">
        <v>0</v>
      </c>
      <c r="S112" s="83">
        <v>624551.88860386726</v>
      </c>
      <c r="T112" s="83">
        <v>44691.84614093737</v>
      </c>
      <c r="U112" s="83">
        <v>5756.8230478672385</v>
      </c>
      <c r="V112" s="83">
        <f t="shared" si="7"/>
        <v>50448.669188804612</v>
      </c>
      <c r="W112" s="83">
        <v>231304.82430404008</v>
      </c>
      <c r="X112" s="83">
        <v>2420073.8145893319</v>
      </c>
      <c r="Y112" s="83">
        <v>684731.20513016847</v>
      </c>
      <c r="Z112" s="83">
        <v>0</v>
      </c>
      <c r="AA112" s="83">
        <v>0</v>
      </c>
      <c r="AB112" s="83">
        <v>0</v>
      </c>
      <c r="AC112" s="83">
        <v>3104805.0197195001</v>
      </c>
      <c r="AD112" s="83">
        <v>4382978.5098342672</v>
      </c>
      <c r="AE112" s="83"/>
      <c r="AF112" s="83">
        <v>0</v>
      </c>
      <c r="AG112" s="83">
        <v>0</v>
      </c>
      <c r="AH112" s="83">
        <v>0</v>
      </c>
      <c r="AI112" s="83">
        <v>4382978.5098342672</v>
      </c>
      <c r="AJ112" s="83">
        <v>-2339061.0979410508</v>
      </c>
      <c r="AK112" s="83">
        <v>231304.82430404008</v>
      </c>
      <c r="AL112" s="83">
        <v>-23390.610979410507</v>
      </c>
      <c r="AM112" s="83">
        <v>149539.41419906853</v>
      </c>
      <c r="AN112" s="83">
        <v>0</v>
      </c>
      <c r="AO112" s="83">
        <v>357453.62752369815</v>
      </c>
      <c r="AP112" s="83">
        <v>524000</v>
      </c>
      <c r="AQ112" s="83">
        <v>524000</v>
      </c>
      <c r="AR112" s="84">
        <v>-2505607.4704173524</v>
      </c>
    </row>
    <row r="113" spans="1:44" ht="17" x14ac:dyDescent="0.2">
      <c r="A113" s="77" t="s">
        <v>21</v>
      </c>
      <c r="B113" s="78">
        <v>2030</v>
      </c>
      <c r="C113" s="79">
        <v>853662.35997743788</v>
      </c>
      <c r="D113" s="79">
        <v>2099617.4111193088</v>
      </c>
      <c r="E113" s="79">
        <v>0</v>
      </c>
      <c r="F113" s="79">
        <v>0</v>
      </c>
      <c r="G113" s="79">
        <v>470484.73149604566</v>
      </c>
      <c r="H113" s="79">
        <v>4151747.1684060097</v>
      </c>
      <c r="I113" s="79">
        <v>5983</v>
      </c>
      <c r="J113" s="79">
        <f t="shared" si="6"/>
        <v>470484.73149604566</v>
      </c>
      <c r="K113" s="79">
        <v>7581494.6709988024</v>
      </c>
      <c r="L113" s="79">
        <v>1174095.1331849892</v>
      </c>
      <c r="M113" s="79">
        <v>369948.66795748356</v>
      </c>
      <c r="N113" s="79">
        <v>1544043.8011424728</v>
      </c>
      <c r="O113" s="79">
        <v>637042.92637594475</v>
      </c>
      <c r="P113" s="79">
        <v>0</v>
      </c>
      <c r="Q113" s="79">
        <v>0</v>
      </c>
      <c r="R113" s="79">
        <v>0</v>
      </c>
      <c r="S113" s="79">
        <v>637042.92637594475</v>
      </c>
      <c r="T113" s="79">
        <v>45585.683063756129</v>
      </c>
      <c r="U113" s="79">
        <v>5871.9595088245842</v>
      </c>
      <c r="V113" s="79">
        <f t="shared" si="7"/>
        <v>51457.642572580713</v>
      </c>
      <c r="W113" s="79">
        <v>233617.87254708051</v>
      </c>
      <c r="X113" s="79">
        <v>2466162.2426380785</v>
      </c>
      <c r="Y113" s="79">
        <v>698425.82923277188</v>
      </c>
      <c r="Z113" s="79">
        <v>0</v>
      </c>
      <c r="AA113" s="79">
        <v>0</v>
      </c>
      <c r="AB113" s="79">
        <v>0</v>
      </c>
      <c r="AC113" s="79">
        <v>3164588.0718708504</v>
      </c>
      <c r="AD113" s="79">
        <v>4416906.599127952</v>
      </c>
      <c r="AE113" s="79"/>
      <c r="AF113" s="79">
        <v>0</v>
      </c>
      <c r="AG113" s="79">
        <v>0</v>
      </c>
      <c r="AH113" s="79">
        <v>0</v>
      </c>
      <c r="AI113" s="79">
        <v>4416906.599127952</v>
      </c>
      <c r="AJ113" s="79">
        <v>-2505607.4704173524</v>
      </c>
      <c r="AK113" s="79">
        <v>233617.87254708051</v>
      </c>
      <c r="AL113" s="79">
        <v>-25056.074704173523</v>
      </c>
      <c r="AM113" s="79">
        <v>150773.61708776109</v>
      </c>
      <c r="AN113" s="79">
        <v>0</v>
      </c>
      <c r="AO113" s="79">
        <v>359335.41493066808</v>
      </c>
      <c r="AP113" s="79">
        <v>404000</v>
      </c>
      <c r="AQ113" s="79">
        <v>404000</v>
      </c>
      <c r="AR113" s="80">
        <v>-2550272.0554866842</v>
      </c>
    </row>
    <row r="114" spans="1:44" ht="17" x14ac:dyDescent="0.2">
      <c r="A114" s="81" t="s">
        <v>21</v>
      </c>
      <c r="B114" s="82">
        <v>2031</v>
      </c>
      <c r="C114" s="83">
        <v>862198.98357721232</v>
      </c>
      <c r="D114" s="83">
        <v>2141609.7593416949</v>
      </c>
      <c r="E114" s="83">
        <v>0</v>
      </c>
      <c r="F114" s="83">
        <v>0</v>
      </c>
      <c r="G114" s="83">
        <v>479894.42612596654</v>
      </c>
      <c r="H114" s="83">
        <v>4186987.8032928724</v>
      </c>
      <c r="I114" s="83">
        <v>5983</v>
      </c>
      <c r="J114" s="83">
        <f t="shared" si="6"/>
        <v>479894.42612596654</v>
      </c>
      <c r="K114" s="83">
        <v>7676673.9723377461</v>
      </c>
      <c r="L114" s="83">
        <v>1197577.035848689</v>
      </c>
      <c r="M114" s="83">
        <v>377347.64131663321</v>
      </c>
      <c r="N114" s="83">
        <v>1574924.6771653222</v>
      </c>
      <c r="O114" s="83">
        <v>649783.78490346356</v>
      </c>
      <c r="P114" s="83">
        <v>0</v>
      </c>
      <c r="Q114" s="83">
        <v>0</v>
      </c>
      <c r="R114" s="83">
        <v>0</v>
      </c>
      <c r="S114" s="83">
        <v>649783.78490346356</v>
      </c>
      <c r="T114" s="83">
        <v>46497.396725031249</v>
      </c>
      <c r="U114" s="83">
        <v>5989.3986990010762</v>
      </c>
      <c r="V114" s="83">
        <f t="shared" si="7"/>
        <v>52486.795424032323</v>
      </c>
      <c r="W114" s="83">
        <v>235954.05127255133</v>
      </c>
      <c r="X114" s="83">
        <v>2513149.3087653695</v>
      </c>
      <c r="Y114" s="83">
        <v>712394.34581742727</v>
      </c>
      <c r="Z114" s="83">
        <v>0</v>
      </c>
      <c r="AA114" s="83">
        <v>0</v>
      </c>
      <c r="AB114" s="83">
        <v>0</v>
      </c>
      <c r="AC114" s="83">
        <v>3225543.6545827966</v>
      </c>
      <c r="AD114" s="83">
        <v>4451130.3177549494</v>
      </c>
      <c r="AE114" s="83"/>
      <c r="AF114" s="83">
        <v>0</v>
      </c>
      <c r="AG114" s="83">
        <v>0</v>
      </c>
      <c r="AH114" s="83">
        <v>0</v>
      </c>
      <c r="AI114" s="83">
        <v>4451130.3177549494</v>
      </c>
      <c r="AJ114" s="83">
        <v>-2550272.0554866842</v>
      </c>
      <c r="AK114" s="83">
        <v>235954.05127255133</v>
      </c>
      <c r="AL114" s="83">
        <v>-25502.720554866843</v>
      </c>
      <c r="AM114" s="83">
        <v>152023.14045627468</v>
      </c>
      <c r="AN114" s="83">
        <v>0</v>
      </c>
      <c r="AO114" s="83">
        <v>362474.47117395914</v>
      </c>
      <c r="AP114" s="83">
        <v>314000</v>
      </c>
      <c r="AQ114" s="83">
        <v>314000</v>
      </c>
      <c r="AR114" s="84">
        <v>-2501797.5843127249</v>
      </c>
    </row>
    <row r="115" spans="1:44" ht="17" x14ac:dyDescent="0.2">
      <c r="A115" s="77" t="s">
        <v>21</v>
      </c>
      <c r="B115" s="78">
        <v>2032</v>
      </c>
      <c r="C115" s="79">
        <v>870820.97341298452</v>
      </c>
      <c r="D115" s="79">
        <v>2184441.9545285292</v>
      </c>
      <c r="E115" s="79">
        <v>0</v>
      </c>
      <c r="F115" s="79">
        <v>0</v>
      </c>
      <c r="G115" s="79">
        <v>489492.31464848592</v>
      </c>
      <c r="H115" s="79">
        <v>4222608.9899439802</v>
      </c>
      <c r="I115" s="79">
        <v>5983</v>
      </c>
      <c r="J115" s="79">
        <f t="shared" si="6"/>
        <v>489492.31464848592</v>
      </c>
      <c r="K115" s="79">
        <v>7773347.2325339802</v>
      </c>
      <c r="L115" s="79">
        <v>1221528.5765656629</v>
      </c>
      <c r="M115" s="79">
        <v>384894.59414296591</v>
      </c>
      <c r="N115" s="79">
        <v>1606423.1707086288</v>
      </c>
      <c r="O115" s="79">
        <v>662779.46060153295</v>
      </c>
      <c r="P115" s="79">
        <v>0</v>
      </c>
      <c r="Q115" s="79">
        <v>0</v>
      </c>
      <c r="R115" s="79">
        <v>0</v>
      </c>
      <c r="S115" s="79">
        <v>662779.46060153295</v>
      </c>
      <c r="T115" s="79">
        <v>47427.344659531875</v>
      </c>
      <c r="U115" s="79">
        <v>6109.1866729810981</v>
      </c>
      <c r="V115" s="79">
        <f t="shared" si="7"/>
        <v>53536.531332512975</v>
      </c>
      <c r="W115" s="79">
        <v>238313.59178527686</v>
      </c>
      <c r="X115" s="79">
        <v>2561052.7544279513</v>
      </c>
      <c r="Y115" s="79">
        <v>726642.23273377598</v>
      </c>
      <c r="Z115" s="79">
        <v>0</v>
      </c>
      <c r="AA115" s="79">
        <v>0</v>
      </c>
      <c r="AB115" s="79">
        <v>0</v>
      </c>
      <c r="AC115" s="79">
        <v>3287694.9871617272</v>
      </c>
      <c r="AD115" s="79">
        <v>4485652.2453722525</v>
      </c>
      <c r="AE115" s="79"/>
      <c r="AF115" s="79">
        <v>0</v>
      </c>
      <c r="AG115" s="79">
        <v>0</v>
      </c>
      <c r="AH115" s="79">
        <v>0</v>
      </c>
      <c r="AI115" s="79">
        <v>4485652.2453722525</v>
      </c>
      <c r="AJ115" s="79">
        <v>-2501797.5843127249</v>
      </c>
      <c r="AK115" s="79">
        <v>238313.59178527686</v>
      </c>
      <c r="AL115" s="79">
        <v>-25017.975843127253</v>
      </c>
      <c r="AM115" s="79">
        <v>153288.19707842614</v>
      </c>
      <c r="AN115" s="79">
        <v>0</v>
      </c>
      <c r="AO115" s="79">
        <v>366583.81302057573</v>
      </c>
      <c r="AP115" s="79">
        <v>690400</v>
      </c>
      <c r="AQ115" s="79">
        <v>690400</v>
      </c>
      <c r="AR115" s="80">
        <v>-2825613.7712921491</v>
      </c>
    </row>
    <row r="116" spans="1:44" ht="17" x14ac:dyDescent="0.2">
      <c r="A116" s="81" t="s">
        <v>21</v>
      </c>
      <c r="B116" s="82">
        <v>2033</v>
      </c>
      <c r="C116" s="83">
        <v>879529.18314711412</v>
      </c>
      <c r="D116" s="83">
        <v>2228130.7936190991</v>
      </c>
      <c r="E116" s="83">
        <v>0</v>
      </c>
      <c r="F116" s="83">
        <v>0</v>
      </c>
      <c r="G116" s="83">
        <v>499282.16094145551</v>
      </c>
      <c r="H116" s="83">
        <v>4258615.5971512925</v>
      </c>
      <c r="I116" s="83">
        <v>5983</v>
      </c>
      <c r="J116" s="83">
        <f t="shared" si="6"/>
        <v>499282.16094145551</v>
      </c>
      <c r="K116" s="83">
        <v>7871540.7348589618</v>
      </c>
      <c r="L116" s="83">
        <v>1245959.1480969759</v>
      </c>
      <c r="M116" s="83">
        <v>392592.48602582514</v>
      </c>
      <c r="N116" s="83">
        <v>1638551.634122801</v>
      </c>
      <c r="O116" s="83">
        <v>676035.04981356335</v>
      </c>
      <c r="P116" s="83">
        <v>0</v>
      </c>
      <c r="Q116" s="83">
        <v>0</v>
      </c>
      <c r="R116" s="83">
        <v>0</v>
      </c>
      <c r="S116" s="83">
        <v>676035.04981356335</v>
      </c>
      <c r="T116" s="83">
        <v>48375.891552722504</v>
      </c>
      <c r="U116" s="83">
        <v>6231.3704064407184</v>
      </c>
      <c r="V116" s="83">
        <f t="shared" si="7"/>
        <v>54607.261959163225</v>
      </c>
      <c r="W116" s="83">
        <v>240696.72770312955</v>
      </c>
      <c r="X116" s="83">
        <v>2609890.6735986574</v>
      </c>
      <c r="Y116" s="83">
        <v>741175.0773884512</v>
      </c>
      <c r="Z116" s="83">
        <v>0</v>
      </c>
      <c r="AA116" s="83">
        <v>0</v>
      </c>
      <c r="AB116" s="83">
        <v>0</v>
      </c>
      <c r="AC116" s="83">
        <v>3351065.7509871088</v>
      </c>
      <c r="AD116" s="83">
        <v>4520474.983871853</v>
      </c>
      <c r="AE116" s="83"/>
      <c r="AF116" s="83">
        <v>0</v>
      </c>
      <c r="AG116" s="83">
        <v>0</v>
      </c>
      <c r="AH116" s="83">
        <v>0</v>
      </c>
      <c r="AI116" s="83">
        <v>4520474.983871853</v>
      </c>
      <c r="AJ116" s="83">
        <v>-2825613.7712921491</v>
      </c>
      <c r="AK116" s="83">
        <v>240696.72770312955</v>
      </c>
      <c r="AL116" s="83">
        <v>-28256.137712921492</v>
      </c>
      <c r="AM116" s="83">
        <v>154569.00304715076</v>
      </c>
      <c r="AN116" s="83">
        <v>0</v>
      </c>
      <c r="AO116" s="83">
        <v>367009.59303735883</v>
      </c>
      <c r="AP116" s="83">
        <v>586000</v>
      </c>
      <c r="AQ116" s="83">
        <v>586000</v>
      </c>
      <c r="AR116" s="84">
        <v>-3044604.1782547906</v>
      </c>
    </row>
    <row r="117" spans="1:44" ht="17" x14ac:dyDescent="0.2">
      <c r="A117" s="77" t="s">
        <v>21</v>
      </c>
      <c r="B117" s="78">
        <v>2034</v>
      </c>
      <c r="C117" s="79">
        <v>888324.47497858561</v>
      </c>
      <c r="D117" s="79">
        <v>2272693.4094914813</v>
      </c>
      <c r="E117" s="79">
        <v>0</v>
      </c>
      <c r="F117" s="79">
        <v>0</v>
      </c>
      <c r="G117" s="79">
        <v>509267.80416028469</v>
      </c>
      <c r="H117" s="79">
        <v>4295012.5676631061</v>
      </c>
      <c r="I117" s="79">
        <v>5983</v>
      </c>
      <c r="J117" s="79">
        <f t="shared" si="6"/>
        <v>509267.80416028469</v>
      </c>
      <c r="K117" s="79">
        <v>7971281.2562934579</v>
      </c>
      <c r="L117" s="79">
        <v>1270878.3310589155</v>
      </c>
      <c r="M117" s="79">
        <v>400444.33574634173</v>
      </c>
      <c r="N117" s="79">
        <v>1671322.6668052571</v>
      </c>
      <c r="O117" s="79">
        <v>689555.7508098348</v>
      </c>
      <c r="P117" s="79">
        <v>0</v>
      </c>
      <c r="Q117" s="79">
        <v>0</v>
      </c>
      <c r="R117" s="79">
        <v>0</v>
      </c>
      <c r="S117" s="79">
        <v>689555.7508098348</v>
      </c>
      <c r="T117" s="79">
        <v>49343.409383776961</v>
      </c>
      <c r="U117" s="79">
        <v>6355.9978145695341</v>
      </c>
      <c r="V117" s="79">
        <f t="shared" si="7"/>
        <v>55699.407198346496</v>
      </c>
      <c r="W117" s="79">
        <v>243103.69498016092</v>
      </c>
      <c r="X117" s="79">
        <v>2659681.5197935994</v>
      </c>
      <c r="Y117" s="79">
        <v>755998.57893622038</v>
      </c>
      <c r="Z117" s="79">
        <v>0</v>
      </c>
      <c r="AA117" s="79">
        <v>0</v>
      </c>
      <c r="AB117" s="79">
        <v>0</v>
      </c>
      <c r="AC117" s="79">
        <v>3415680.09872982</v>
      </c>
      <c r="AD117" s="79">
        <v>4555601.1575636379</v>
      </c>
      <c r="AE117" s="79"/>
      <c r="AF117" s="79">
        <v>0</v>
      </c>
      <c r="AG117" s="79">
        <v>0</v>
      </c>
      <c r="AH117" s="79">
        <v>0</v>
      </c>
      <c r="AI117" s="79">
        <v>4555601.1575636379</v>
      </c>
      <c r="AJ117" s="79">
        <v>-3044604.1782547906</v>
      </c>
      <c r="AK117" s="79">
        <v>243103.69498016092</v>
      </c>
      <c r="AL117" s="79">
        <v>-30446.041782547905</v>
      </c>
      <c r="AM117" s="79">
        <v>155865.77783152155</v>
      </c>
      <c r="AN117" s="79">
        <v>0</v>
      </c>
      <c r="AO117" s="79">
        <v>368523.43102913455</v>
      </c>
      <c r="AP117" s="79">
        <v>336000</v>
      </c>
      <c r="AQ117" s="79">
        <v>336000</v>
      </c>
      <c r="AR117" s="80">
        <v>-3012080.7472256557</v>
      </c>
    </row>
    <row r="118" spans="1:44" ht="17" x14ac:dyDescent="0.2">
      <c r="A118" s="81" t="s">
        <v>21</v>
      </c>
      <c r="B118" s="82">
        <v>2035</v>
      </c>
      <c r="C118" s="83">
        <v>897207.71972837148</v>
      </c>
      <c r="D118" s="83">
        <v>2318147.2776813111</v>
      </c>
      <c r="E118" s="83">
        <v>0</v>
      </c>
      <c r="F118" s="83">
        <v>0</v>
      </c>
      <c r="G118" s="83">
        <v>519453.16024349042</v>
      </c>
      <c r="H118" s="83">
        <v>4331804.9194610035</v>
      </c>
      <c r="I118" s="83">
        <v>5983</v>
      </c>
      <c r="J118" s="83">
        <f t="shared" si="6"/>
        <v>519453.16024349042</v>
      </c>
      <c r="K118" s="83">
        <v>8072596.077114176</v>
      </c>
      <c r="L118" s="83">
        <v>1296295.897680094</v>
      </c>
      <c r="M118" s="83">
        <v>408453.2224612686</v>
      </c>
      <c r="N118" s="83">
        <v>1704749.1201413625</v>
      </c>
      <c r="O118" s="83">
        <v>703346.86582603154</v>
      </c>
      <c r="P118" s="83">
        <v>0</v>
      </c>
      <c r="Q118" s="83">
        <v>0</v>
      </c>
      <c r="R118" s="83">
        <v>0</v>
      </c>
      <c r="S118" s="83">
        <v>703346.86582603154</v>
      </c>
      <c r="T118" s="83">
        <v>50330.277571452505</v>
      </c>
      <c r="U118" s="83">
        <v>6483.1177708609248</v>
      </c>
      <c r="V118" s="83">
        <f t="shared" si="7"/>
        <v>56813.39534231343</v>
      </c>
      <c r="W118" s="83">
        <v>245534.73192996255</v>
      </c>
      <c r="X118" s="83">
        <v>2710444.1132396697</v>
      </c>
      <c r="Y118" s="83">
        <v>771118.55051494483</v>
      </c>
      <c r="Z118" s="83">
        <v>0</v>
      </c>
      <c r="AA118" s="83">
        <v>0</v>
      </c>
      <c r="AB118" s="83">
        <v>0</v>
      </c>
      <c r="AC118" s="83">
        <v>3481562.6637546145</v>
      </c>
      <c r="AD118" s="83">
        <v>4591033.4133595619</v>
      </c>
      <c r="AE118" s="83"/>
      <c r="AF118" s="83">
        <v>0</v>
      </c>
      <c r="AG118" s="83">
        <v>0</v>
      </c>
      <c r="AH118" s="83">
        <v>0</v>
      </c>
      <c r="AI118" s="83">
        <v>4591033.4133595619</v>
      </c>
      <c r="AJ118" s="83">
        <v>-3012080.7472256557</v>
      </c>
      <c r="AK118" s="83">
        <v>245534.73192996255</v>
      </c>
      <c r="AL118" s="83">
        <v>-30120.807472256558</v>
      </c>
      <c r="AM118" s="83">
        <v>157178.74433481405</v>
      </c>
      <c r="AN118" s="83">
        <v>0</v>
      </c>
      <c r="AO118" s="83">
        <v>372592.66879252007</v>
      </c>
      <c r="AP118" s="83">
        <v>556000</v>
      </c>
      <c r="AQ118" s="83">
        <v>556000</v>
      </c>
      <c r="AR118" s="84">
        <v>-3195488.0784331355</v>
      </c>
    </row>
    <row r="119" spans="1:44" ht="17" x14ac:dyDescent="0.2">
      <c r="A119" s="77" t="s">
        <v>21</v>
      </c>
      <c r="B119" s="78">
        <v>2036</v>
      </c>
      <c r="C119" s="79">
        <v>906179.79692565522</v>
      </c>
      <c r="D119" s="79">
        <v>2364510.2232349371</v>
      </c>
      <c r="E119" s="79">
        <v>0</v>
      </c>
      <c r="F119" s="79">
        <v>0</v>
      </c>
      <c r="G119" s="79">
        <v>529842.22344836022</v>
      </c>
      <c r="H119" s="79">
        <v>4368997.7470605858</v>
      </c>
      <c r="I119" s="79">
        <v>5983</v>
      </c>
      <c r="J119" s="79">
        <f t="shared" si="6"/>
        <v>529842.22344836022</v>
      </c>
      <c r="K119" s="79">
        <v>8175512.9906695383</v>
      </c>
      <c r="L119" s="79">
        <v>1322221.8156336958</v>
      </c>
      <c r="M119" s="79">
        <v>416622.28691049392</v>
      </c>
      <c r="N119" s="79">
        <v>1738844.1025441897</v>
      </c>
      <c r="O119" s="79">
        <v>717413.80314255215</v>
      </c>
      <c r="P119" s="79">
        <v>0</v>
      </c>
      <c r="Q119" s="79">
        <v>0</v>
      </c>
      <c r="R119" s="79">
        <v>0</v>
      </c>
      <c r="S119" s="79">
        <v>717413.80314255215</v>
      </c>
      <c r="T119" s="79">
        <v>51336.883122881547</v>
      </c>
      <c r="U119" s="79">
        <v>6612.7801262781431</v>
      </c>
      <c r="V119" s="79">
        <f t="shared" si="7"/>
        <v>57949.66324915969</v>
      </c>
      <c r="W119" s="79">
        <v>247990.0792492622</v>
      </c>
      <c r="X119" s="79">
        <v>2762197.6481851637</v>
      </c>
      <c r="Y119" s="79">
        <v>786540.92152524367</v>
      </c>
      <c r="Z119" s="79">
        <v>0</v>
      </c>
      <c r="AA119" s="79">
        <v>0</v>
      </c>
      <c r="AB119" s="79">
        <v>0</v>
      </c>
      <c r="AC119" s="79">
        <v>3548738.5697104074</v>
      </c>
      <c r="AD119" s="79">
        <v>4626774.4209591309</v>
      </c>
      <c r="AE119" s="79"/>
      <c r="AF119" s="79">
        <v>0</v>
      </c>
      <c r="AG119" s="79">
        <v>0</v>
      </c>
      <c r="AH119" s="79">
        <v>0</v>
      </c>
      <c r="AI119" s="79">
        <v>4626774.4209591309</v>
      </c>
      <c r="AJ119" s="79">
        <v>-3195488.0784331355</v>
      </c>
      <c r="AK119" s="79">
        <v>247990.0792492622</v>
      </c>
      <c r="AL119" s="79">
        <v>-31954.880784331359</v>
      </c>
      <c r="AM119" s="79">
        <v>158508.12895363895</v>
      </c>
      <c r="AN119" s="79">
        <v>0</v>
      </c>
      <c r="AO119" s="79">
        <v>374543.32741856982</v>
      </c>
      <c r="AP119" s="79">
        <v>925400</v>
      </c>
      <c r="AQ119" s="79">
        <v>925400</v>
      </c>
      <c r="AR119" s="80">
        <v>-3746344.7510145656</v>
      </c>
    </row>
    <row r="120" spans="1:44" ht="17" x14ac:dyDescent="0.2">
      <c r="A120" s="81" t="s">
        <v>21</v>
      </c>
      <c r="B120" s="82">
        <v>2037</v>
      </c>
      <c r="C120" s="83">
        <v>915241.59489491151</v>
      </c>
      <c r="D120" s="83">
        <v>2411800.4276996357</v>
      </c>
      <c r="E120" s="83">
        <v>0</v>
      </c>
      <c r="F120" s="83">
        <v>0</v>
      </c>
      <c r="G120" s="83">
        <v>540439.0679173274</v>
      </c>
      <c r="H120" s="83">
        <v>4406596.2228364348</v>
      </c>
      <c r="I120" s="83">
        <v>5983</v>
      </c>
      <c r="J120" s="83">
        <f t="shared" si="6"/>
        <v>540439.0679173274</v>
      </c>
      <c r="K120" s="83">
        <v>8280060.3133483101</v>
      </c>
      <c r="L120" s="83">
        <v>1348666.2519463697</v>
      </c>
      <c r="M120" s="83">
        <v>424954.73264870379</v>
      </c>
      <c r="N120" s="83">
        <v>1773620.9845950734</v>
      </c>
      <c r="O120" s="83">
        <v>731762.0792054031</v>
      </c>
      <c r="P120" s="83">
        <v>0</v>
      </c>
      <c r="Q120" s="83">
        <v>0</v>
      </c>
      <c r="R120" s="83">
        <v>0</v>
      </c>
      <c r="S120" s="83">
        <v>731762.0792054031</v>
      </c>
      <c r="T120" s="83">
        <v>52363.620785339175</v>
      </c>
      <c r="U120" s="83">
        <v>6745.0357288037058</v>
      </c>
      <c r="V120" s="83">
        <f t="shared" si="7"/>
        <v>59108.65651414288</v>
      </c>
      <c r="W120" s="83">
        <v>250469.98004175475</v>
      </c>
      <c r="X120" s="83">
        <v>2814961.7003563745</v>
      </c>
      <c r="Y120" s="83">
        <v>802271.73995574855</v>
      </c>
      <c r="Z120" s="83">
        <v>0</v>
      </c>
      <c r="AA120" s="83">
        <v>0</v>
      </c>
      <c r="AB120" s="83">
        <v>0</v>
      </c>
      <c r="AC120" s="83">
        <v>3617233.4403121229</v>
      </c>
      <c r="AD120" s="83">
        <v>4662826.8730361871</v>
      </c>
      <c r="AE120" s="83"/>
      <c r="AF120" s="83">
        <v>0</v>
      </c>
      <c r="AG120" s="83">
        <v>0</v>
      </c>
      <c r="AH120" s="83">
        <v>0</v>
      </c>
      <c r="AI120" s="83">
        <v>4662826.8730361871</v>
      </c>
      <c r="AJ120" s="83">
        <v>-3746344.7510145656</v>
      </c>
      <c r="AK120" s="83">
        <v>250469.98004175475</v>
      </c>
      <c r="AL120" s="83">
        <v>-37463.447510145656</v>
      </c>
      <c r="AM120" s="83">
        <v>159854.16163816163</v>
      </c>
      <c r="AN120" s="83">
        <v>0</v>
      </c>
      <c r="AO120" s="83">
        <v>372860.69416977069</v>
      </c>
      <c r="AP120" s="83">
        <v>336000</v>
      </c>
      <c r="AQ120" s="83">
        <v>336000</v>
      </c>
      <c r="AR120" s="84">
        <v>-3709484.0568447951</v>
      </c>
    </row>
    <row r="121" spans="1:44" ht="17" x14ac:dyDescent="0.2">
      <c r="A121" s="77" t="s">
        <v>21</v>
      </c>
      <c r="B121" s="78">
        <v>2038</v>
      </c>
      <c r="C121" s="79">
        <v>924394.0108438608</v>
      </c>
      <c r="D121" s="79">
        <v>2460036.4362536287</v>
      </c>
      <c r="E121" s="79">
        <v>0</v>
      </c>
      <c r="F121" s="79">
        <v>0</v>
      </c>
      <c r="G121" s="79">
        <v>551247.84927567397</v>
      </c>
      <c r="H121" s="79">
        <v>4444605.5983717758</v>
      </c>
      <c r="I121" s="79">
        <v>5983</v>
      </c>
      <c r="J121" s="79">
        <f t="shared" si="6"/>
        <v>551247.84927567397</v>
      </c>
      <c r="K121" s="79">
        <v>8386266.8947449392</v>
      </c>
      <c r="L121" s="79">
        <v>1375639.576985297</v>
      </c>
      <c r="M121" s="79">
        <v>433453.8273016779</v>
      </c>
      <c r="N121" s="79">
        <v>1809093.404286975</v>
      </c>
      <c r="O121" s="79">
        <v>746397.3207895112</v>
      </c>
      <c r="P121" s="79">
        <v>0</v>
      </c>
      <c r="Q121" s="79">
        <v>0</v>
      </c>
      <c r="R121" s="79">
        <v>0</v>
      </c>
      <c r="S121" s="79">
        <v>746397.3207895112</v>
      </c>
      <c r="T121" s="79">
        <v>53410.893201045961</v>
      </c>
      <c r="U121" s="79">
        <v>6879.93644337978</v>
      </c>
      <c r="V121" s="79">
        <f t="shared" si="7"/>
        <v>60290.829644425743</v>
      </c>
      <c r="W121" s="79">
        <v>252974.67984217231</v>
      </c>
      <c r="X121" s="79">
        <v>2868756.2345630843</v>
      </c>
      <c r="Y121" s="79">
        <v>818317.1747548636</v>
      </c>
      <c r="Z121" s="79">
        <v>0</v>
      </c>
      <c r="AA121" s="79">
        <v>0</v>
      </c>
      <c r="AB121" s="79">
        <v>0</v>
      </c>
      <c r="AC121" s="79">
        <v>3687073.4093179479</v>
      </c>
      <c r="AD121" s="79">
        <v>4699193.4854269912</v>
      </c>
      <c r="AE121" s="79"/>
      <c r="AF121" s="79">
        <v>0</v>
      </c>
      <c r="AG121" s="79">
        <v>0</v>
      </c>
      <c r="AH121" s="79">
        <v>0</v>
      </c>
      <c r="AI121" s="79">
        <v>4699193.4854269912</v>
      </c>
      <c r="AJ121" s="79">
        <v>-3709484.0568447951</v>
      </c>
      <c r="AK121" s="79">
        <v>252974.67984217231</v>
      </c>
      <c r="AL121" s="79">
        <v>-37094.840568447951</v>
      </c>
      <c r="AM121" s="79">
        <v>161217.07595342933</v>
      </c>
      <c r="AN121" s="79">
        <v>0</v>
      </c>
      <c r="AO121" s="79">
        <v>377096.91522715369</v>
      </c>
      <c r="AP121" s="79">
        <v>516400</v>
      </c>
      <c r="AQ121" s="79">
        <v>516400</v>
      </c>
      <c r="AR121" s="80">
        <v>-3848787.1416176409</v>
      </c>
    </row>
    <row r="122" spans="1:44" ht="17" x14ac:dyDescent="0.2">
      <c r="A122" s="81" t="s">
        <v>21</v>
      </c>
      <c r="B122" s="82">
        <v>2039</v>
      </c>
      <c r="C122" s="83">
        <v>933637.95095229929</v>
      </c>
      <c r="D122" s="83">
        <v>2509237.1649787012</v>
      </c>
      <c r="E122" s="83">
        <v>0</v>
      </c>
      <c r="F122" s="83">
        <v>0</v>
      </c>
      <c r="G122" s="83">
        <v>562272.80626118742</v>
      </c>
      <c r="H122" s="83">
        <v>4483031.2058333233</v>
      </c>
      <c r="I122" s="83">
        <v>5983</v>
      </c>
      <c r="J122" s="83">
        <f t="shared" si="6"/>
        <v>562272.80626118742</v>
      </c>
      <c r="K122" s="83">
        <v>8494162.1280255113</v>
      </c>
      <c r="L122" s="83">
        <v>1403152.3685250029</v>
      </c>
      <c r="M122" s="83">
        <v>442122.90384771139</v>
      </c>
      <c r="N122" s="83">
        <v>1845275.2723727142</v>
      </c>
      <c r="O122" s="83">
        <v>761325.26720530144</v>
      </c>
      <c r="P122" s="83">
        <v>0</v>
      </c>
      <c r="Q122" s="83">
        <v>0</v>
      </c>
      <c r="R122" s="83">
        <v>0</v>
      </c>
      <c r="S122" s="83">
        <v>761325.26720530144</v>
      </c>
      <c r="T122" s="83">
        <v>54479.111065066878</v>
      </c>
      <c r="U122" s="83">
        <v>7017.5351722473752</v>
      </c>
      <c r="V122" s="83">
        <f t="shared" si="7"/>
        <v>61496.646237314257</v>
      </c>
      <c r="W122" s="83">
        <v>255504.42664059403</v>
      </c>
      <c r="X122" s="83">
        <v>2923601.612455924</v>
      </c>
      <c r="Y122" s="83">
        <v>834683.51824996085</v>
      </c>
      <c r="Z122" s="83">
        <v>0</v>
      </c>
      <c r="AA122" s="83">
        <v>0</v>
      </c>
      <c r="AB122" s="83">
        <v>0</v>
      </c>
      <c r="AC122" s="83">
        <v>3758285.1307058847</v>
      </c>
      <c r="AD122" s="83">
        <v>4735876.9973196266</v>
      </c>
      <c r="AE122" s="83"/>
      <c r="AF122" s="83">
        <v>0</v>
      </c>
      <c r="AG122" s="83">
        <v>0</v>
      </c>
      <c r="AH122" s="83">
        <v>0</v>
      </c>
      <c r="AI122" s="83">
        <v>4735876.9973196266</v>
      </c>
      <c r="AJ122" s="83">
        <v>-3848787.1416176409</v>
      </c>
      <c r="AK122" s="83">
        <v>255504.42664059403</v>
      </c>
      <c r="AL122" s="83">
        <v>-38487.871416176407</v>
      </c>
      <c r="AM122" s="83">
        <v>162597.10914182742</v>
      </c>
      <c r="AN122" s="83">
        <v>0</v>
      </c>
      <c r="AO122" s="83">
        <v>379613.66436624504</v>
      </c>
      <c r="AP122" s="83">
        <v>517900</v>
      </c>
      <c r="AQ122" s="83">
        <v>517900</v>
      </c>
      <c r="AR122" s="84">
        <v>-3987073.477251396</v>
      </c>
    </row>
    <row r="123" spans="1:44" ht="17" x14ac:dyDescent="0.2">
      <c r="A123" s="77" t="s">
        <v>21</v>
      </c>
      <c r="B123" s="78">
        <v>2040</v>
      </c>
      <c r="C123" s="79">
        <v>942974.33046182245</v>
      </c>
      <c r="D123" s="79">
        <v>2559421.9082782753</v>
      </c>
      <c r="E123" s="79">
        <v>0</v>
      </c>
      <c r="F123" s="79">
        <v>0</v>
      </c>
      <c r="G123" s="79">
        <v>573518.2623864112</v>
      </c>
      <c r="H123" s="79">
        <v>4521878.459371794</v>
      </c>
      <c r="I123" s="79">
        <v>5983</v>
      </c>
      <c r="J123" s="79">
        <f t="shared" si="6"/>
        <v>573518.2623864112</v>
      </c>
      <c r="K123" s="79">
        <v>8603775.9604983032</v>
      </c>
      <c r="L123" s="79">
        <v>1431215.415895503</v>
      </c>
      <c r="M123" s="79">
        <v>450965.36192466569</v>
      </c>
      <c r="N123" s="79">
        <v>1882180.7778201688</v>
      </c>
      <c r="O123" s="79">
        <v>776551.77254940744</v>
      </c>
      <c r="P123" s="79">
        <v>0</v>
      </c>
      <c r="Q123" s="79">
        <v>0</v>
      </c>
      <c r="R123" s="79">
        <v>0</v>
      </c>
      <c r="S123" s="79">
        <v>776551.77254940744</v>
      </c>
      <c r="T123" s="79">
        <v>55568.693286368223</v>
      </c>
      <c r="U123" s="79">
        <v>7157.8858756923228</v>
      </c>
      <c r="V123" s="79">
        <f t="shared" si="7"/>
        <v>62726.579162060545</v>
      </c>
      <c r="W123" s="79">
        <v>258059.47090700001</v>
      </c>
      <c r="X123" s="79">
        <v>2979518.6004386363</v>
      </c>
      <c r="Y123" s="79">
        <v>851377.18861496006</v>
      </c>
      <c r="Z123" s="79">
        <v>0</v>
      </c>
      <c r="AA123" s="79">
        <v>0</v>
      </c>
      <c r="AB123" s="79">
        <v>0</v>
      </c>
      <c r="AC123" s="79">
        <v>3830895.7890535966</v>
      </c>
      <c r="AD123" s="79">
        <v>4772880.1714447066</v>
      </c>
      <c r="AE123" s="79"/>
      <c r="AF123" s="79">
        <v>0</v>
      </c>
      <c r="AG123" s="79">
        <v>0</v>
      </c>
      <c r="AH123" s="79">
        <v>0</v>
      </c>
      <c r="AI123" s="79">
        <v>4772880.1714447066</v>
      </c>
      <c r="AJ123" s="79">
        <v>-3987073.477251396</v>
      </c>
      <c r="AK123" s="79">
        <v>258059.47090700001</v>
      </c>
      <c r="AL123" s="79">
        <v>-39870.734772513963</v>
      </c>
      <c r="AM123" s="79">
        <v>163994.50218668682</v>
      </c>
      <c r="AN123" s="79">
        <v>0</v>
      </c>
      <c r="AO123" s="79">
        <v>382183.23832117289</v>
      </c>
      <c r="AP123" s="79">
        <v>1209000</v>
      </c>
      <c r="AQ123" s="79">
        <v>1209000</v>
      </c>
      <c r="AR123" s="80">
        <v>-4813890.2389302235</v>
      </c>
    </row>
    <row r="124" spans="1:44" ht="17" x14ac:dyDescent="0.2">
      <c r="A124" s="81" t="s">
        <v>21</v>
      </c>
      <c r="B124" s="82">
        <v>2041</v>
      </c>
      <c r="C124" s="83">
        <v>952404.07376644062</v>
      </c>
      <c r="D124" s="83">
        <v>2610610.3464438403</v>
      </c>
      <c r="E124" s="83">
        <v>0</v>
      </c>
      <c r="F124" s="83">
        <v>0</v>
      </c>
      <c r="G124" s="83">
        <v>584988.62763413927</v>
      </c>
      <c r="H124" s="83">
        <v>4561152.856548585</v>
      </c>
      <c r="I124" s="83">
        <v>5983</v>
      </c>
      <c r="J124" s="83">
        <f t="shared" si="6"/>
        <v>584988.62763413927</v>
      </c>
      <c r="K124" s="83">
        <v>8715138.9043930061</v>
      </c>
      <c r="L124" s="83">
        <v>1459839.724213413</v>
      </c>
      <c r="M124" s="83">
        <v>459984.66916315892</v>
      </c>
      <c r="N124" s="83">
        <v>1919824.3933765718</v>
      </c>
      <c r="O124" s="83">
        <v>792082.80800039554</v>
      </c>
      <c r="P124" s="83">
        <v>0</v>
      </c>
      <c r="Q124" s="83">
        <v>0</v>
      </c>
      <c r="R124" s="83">
        <v>0</v>
      </c>
      <c r="S124" s="83">
        <v>792082.80800039554</v>
      </c>
      <c r="T124" s="83">
        <v>56680.067152095573</v>
      </c>
      <c r="U124" s="83">
        <v>7301.0435932061682</v>
      </c>
      <c r="V124" s="83">
        <f t="shared" si="7"/>
        <v>63981.110745301739</v>
      </c>
      <c r="W124" s="83">
        <v>260640.06561606997</v>
      </c>
      <c r="X124" s="83">
        <v>3036528.3777383384</v>
      </c>
      <c r="Y124" s="83">
        <v>868404.73238725914</v>
      </c>
      <c r="Z124" s="83">
        <v>0</v>
      </c>
      <c r="AA124" s="83">
        <v>0</v>
      </c>
      <c r="AB124" s="83">
        <v>0</v>
      </c>
      <c r="AC124" s="83">
        <v>3904933.1101255976</v>
      </c>
      <c r="AD124" s="83">
        <v>4810205.7942674085</v>
      </c>
      <c r="AE124" s="83"/>
      <c r="AF124" s="83">
        <v>0</v>
      </c>
      <c r="AG124" s="83">
        <v>0</v>
      </c>
      <c r="AH124" s="83">
        <v>0</v>
      </c>
      <c r="AI124" s="83">
        <v>4810205.7942674085</v>
      </c>
      <c r="AJ124" s="83">
        <v>-4813890.2389302235</v>
      </c>
      <c r="AK124" s="83">
        <v>260640.06561606997</v>
      </c>
      <c r="AL124" s="83">
        <v>-48138.902389302231</v>
      </c>
      <c r="AM124" s="83">
        <v>165409.49987706353</v>
      </c>
      <c r="AN124" s="83">
        <v>0</v>
      </c>
      <c r="AO124" s="83">
        <v>377910.66310383123</v>
      </c>
      <c r="AP124" s="83">
        <v>0</v>
      </c>
      <c r="AQ124" s="83">
        <v>0</v>
      </c>
      <c r="AR124" s="84">
        <v>-4435979.5758263916</v>
      </c>
    </row>
    <row r="125" spans="1:44" ht="17" x14ac:dyDescent="0.2">
      <c r="A125" s="77" t="s">
        <v>21</v>
      </c>
      <c r="B125" s="78">
        <v>2042</v>
      </c>
      <c r="C125" s="79">
        <v>961928.11450410518</v>
      </c>
      <c r="D125" s="79">
        <v>2662822.553372717</v>
      </c>
      <c r="E125" s="79">
        <v>0</v>
      </c>
      <c r="F125" s="79">
        <v>0</v>
      </c>
      <c r="G125" s="79">
        <v>596688.40018682217</v>
      </c>
      <c r="H125" s="79">
        <v>4600859.9797891267</v>
      </c>
      <c r="I125" s="79">
        <v>5983</v>
      </c>
      <c r="J125" s="79">
        <f t="shared" si="6"/>
        <v>596688.40018682217</v>
      </c>
      <c r="K125" s="79">
        <v>8828282.0478527695</v>
      </c>
      <c r="L125" s="79">
        <v>1489036.5186976811</v>
      </c>
      <c r="M125" s="79">
        <v>469184.36254642211</v>
      </c>
      <c r="N125" s="79">
        <v>1958220.8812441032</v>
      </c>
      <c r="O125" s="79">
        <v>807924.46416040347</v>
      </c>
      <c r="P125" s="79">
        <v>0</v>
      </c>
      <c r="Q125" s="79">
        <v>0</v>
      </c>
      <c r="R125" s="79">
        <v>0</v>
      </c>
      <c r="S125" s="79">
        <v>807924.46416040347</v>
      </c>
      <c r="T125" s="79">
        <v>57813.668495137492</v>
      </c>
      <c r="U125" s="79">
        <v>7447.0644650702916</v>
      </c>
      <c r="V125" s="79">
        <f t="shared" si="7"/>
        <v>65260.732960207781</v>
      </c>
      <c r="W125" s="79">
        <v>263246.46627223073</v>
      </c>
      <c r="X125" s="79">
        <v>3094652.5446369452</v>
      </c>
      <c r="Y125" s="79">
        <v>885772.82703500427</v>
      </c>
      <c r="Z125" s="79">
        <v>0</v>
      </c>
      <c r="AA125" s="79">
        <v>0</v>
      </c>
      <c r="AB125" s="79">
        <v>0</v>
      </c>
      <c r="AC125" s="79">
        <v>3980425.3716719495</v>
      </c>
      <c r="AD125" s="79">
        <v>4847856.67618082</v>
      </c>
      <c r="AE125" s="79"/>
      <c r="AF125" s="79">
        <v>0</v>
      </c>
      <c r="AG125" s="79">
        <v>0</v>
      </c>
      <c r="AH125" s="79">
        <v>0</v>
      </c>
      <c r="AI125" s="79">
        <v>4847856.67618082</v>
      </c>
      <c r="AJ125" s="79">
        <v>-4435979.5758263916</v>
      </c>
      <c r="AK125" s="79">
        <v>263246.46627223073</v>
      </c>
      <c r="AL125" s="79">
        <v>-44359.795758263921</v>
      </c>
      <c r="AM125" s="79">
        <v>166842.35087371417</v>
      </c>
      <c r="AN125" s="79">
        <v>0</v>
      </c>
      <c r="AO125" s="79">
        <v>385729.02138768102</v>
      </c>
      <c r="AP125" s="79">
        <v>0</v>
      </c>
      <c r="AQ125" s="79">
        <v>0</v>
      </c>
      <c r="AR125" s="80">
        <v>-4050250.5544387107</v>
      </c>
    </row>
    <row r="126" spans="1:44" ht="17" x14ac:dyDescent="0.2">
      <c r="A126" s="81" t="s">
        <v>21</v>
      </c>
      <c r="B126" s="82">
        <v>2043</v>
      </c>
      <c r="C126" s="83">
        <v>971547.39564914641</v>
      </c>
      <c r="D126" s="83">
        <v>2716079.0044401716</v>
      </c>
      <c r="E126" s="83">
        <v>0</v>
      </c>
      <c r="F126" s="83">
        <v>0</v>
      </c>
      <c r="G126" s="83">
        <v>608622.16819055856</v>
      </c>
      <c r="H126" s="83">
        <v>4641005.4978634166</v>
      </c>
      <c r="I126" s="83">
        <v>5983</v>
      </c>
      <c r="J126" s="83">
        <f t="shared" si="6"/>
        <v>608622.16819055856</v>
      </c>
      <c r="K126" s="83">
        <v>8943237.0661432929</v>
      </c>
      <c r="L126" s="83">
        <v>1518817.2490716348</v>
      </c>
      <c r="M126" s="83">
        <v>478568.04979735054</v>
      </c>
      <c r="N126" s="83">
        <v>1997385.2988689854</v>
      </c>
      <c r="O126" s="83">
        <v>824082.95344361151</v>
      </c>
      <c r="P126" s="83">
        <v>0</v>
      </c>
      <c r="Q126" s="83">
        <v>0</v>
      </c>
      <c r="R126" s="83">
        <v>0</v>
      </c>
      <c r="S126" s="83">
        <v>824082.95344361151</v>
      </c>
      <c r="T126" s="83">
        <v>58969.941865040237</v>
      </c>
      <c r="U126" s="83">
        <v>7596.0057543716975</v>
      </c>
      <c r="V126" s="83">
        <f t="shared" si="7"/>
        <v>66565.947619411934</v>
      </c>
      <c r="W126" s="83">
        <v>-1091909.5345325235</v>
      </c>
      <c r="X126" s="83">
        <v>1796124.6653994855</v>
      </c>
      <c r="Y126" s="83">
        <v>903488.28357570444</v>
      </c>
      <c r="Z126" s="83">
        <v>0</v>
      </c>
      <c r="AA126" s="83">
        <v>0</v>
      </c>
      <c r="AB126" s="83">
        <v>0</v>
      </c>
      <c r="AC126" s="83">
        <v>2699612.9489751901</v>
      </c>
      <c r="AD126" s="83">
        <v>6243624.1171681024</v>
      </c>
      <c r="AE126" s="83"/>
      <c r="AF126" s="83">
        <v>0</v>
      </c>
      <c r="AG126" s="83">
        <v>0</v>
      </c>
      <c r="AH126" s="83">
        <v>0</v>
      </c>
      <c r="AI126" s="83">
        <v>6243624.1171681024</v>
      </c>
      <c r="AJ126" s="83">
        <v>-4050250.5544387107</v>
      </c>
      <c r="AK126" s="83">
        <v>265878.9309349531</v>
      </c>
      <c r="AL126" s="83">
        <v>-40502.50554438711</v>
      </c>
      <c r="AM126" s="83">
        <v>290494.26966836193</v>
      </c>
      <c r="AN126" s="83">
        <v>0</v>
      </c>
      <c r="AO126" s="83">
        <v>515870.69505892793</v>
      </c>
      <c r="AP126" s="83">
        <v>0</v>
      </c>
      <c r="AQ126" s="83">
        <v>0</v>
      </c>
      <c r="AR126" s="84">
        <v>-3534379.8593797833</v>
      </c>
    </row>
    <row r="127" spans="1:44" ht="17" x14ac:dyDescent="0.2">
      <c r="A127" s="77" t="s">
        <v>21</v>
      </c>
      <c r="B127" s="78">
        <v>2044</v>
      </c>
      <c r="C127" s="79">
        <v>981262.86960563785</v>
      </c>
      <c r="D127" s="79">
        <v>2770400.5845289752</v>
      </c>
      <c r="E127" s="79">
        <v>0</v>
      </c>
      <c r="F127" s="79">
        <v>0</v>
      </c>
      <c r="G127" s="79">
        <v>620794.6115543698</v>
      </c>
      <c r="H127" s="79">
        <v>4681595.1673942842</v>
      </c>
      <c r="I127" s="79">
        <v>5983</v>
      </c>
      <c r="J127" s="79">
        <f t="shared" si="6"/>
        <v>620794.6115543698</v>
      </c>
      <c r="K127" s="79">
        <v>9060036.2330832668</v>
      </c>
      <c r="L127" s="79">
        <v>1549193.5940530677</v>
      </c>
      <c r="M127" s="79">
        <v>488139.41079329757</v>
      </c>
      <c r="N127" s="79">
        <v>2037333.0048463652</v>
      </c>
      <c r="O127" s="79">
        <v>840564.61251248384</v>
      </c>
      <c r="P127" s="79">
        <v>0</v>
      </c>
      <c r="Q127" s="79">
        <v>0</v>
      </c>
      <c r="R127" s="79">
        <v>0</v>
      </c>
      <c r="S127" s="79">
        <v>840564.61251248384</v>
      </c>
      <c r="T127" s="79">
        <v>60149.340702341047</v>
      </c>
      <c r="U127" s="79">
        <v>7747.9258694591326</v>
      </c>
      <c r="V127" s="79">
        <f t="shared" si="7"/>
        <v>67897.266571800181</v>
      </c>
      <c r="W127" s="79">
        <v>-1090580.1398778488</v>
      </c>
      <c r="X127" s="79">
        <v>1855214.7440528003</v>
      </c>
      <c r="Y127" s="79">
        <v>921558.04924721865</v>
      </c>
      <c r="Z127" s="79">
        <v>0</v>
      </c>
      <c r="AA127" s="79">
        <v>0</v>
      </c>
      <c r="AB127" s="79">
        <v>0</v>
      </c>
      <c r="AC127" s="79">
        <v>2776772.7933000191</v>
      </c>
      <c r="AD127" s="79">
        <v>6283263.4397832472</v>
      </c>
      <c r="AE127" s="79"/>
      <c r="AF127" s="79">
        <v>0</v>
      </c>
      <c r="AG127" s="79">
        <v>0</v>
      </c>
      <c r="AH127" s="79">
        <v>0</v>
      </c>
      <c r="AI127" s="79">
        <v>6283263.4397832472</v>
      </c>
      <c r="AJ127" s="79">
        <v>-3534379.8593797833</v>
      </c>
      <c r="AK127" s="79">
        <v>268537.72024430259</v>
      </c>
      <c r="AL127" s="79">
        <v>-35343.79859379783</v>
      </c>
      <c r="AM127" s="79">
        <v>292083.23460275994</v>
      </c>
      <c r="AN127" s="79">
        <v>0</v>
      </c>
      <c r="AO127" s="79">
        <v>525277.15625326475</v>
      </c>
      <c r="AP127" s="79">
        <v>0</v>
      </c>
      <c r="AQ127" s="79">
        <v>0</v>
      </c>
      <c r="AR127" s="80">
        <v>-3009102.7031265185</v>
      </c>
    </row>
    <row r="128" spans="1:44" ht="17" x14ac:dyDescent="0.2">
      <c r="A128" s="81" t="s">
        <v>21</v>
      </c>
      <c r="B128" s="82">
        <v>2045</v>
      </c>
      <c r="C128" s="83">
        <v>991075.49830169382</v>
      </c>
      <c r="D128" s="83">
        <v>2825808.5962195541</v>
      </c>
      <c r="E128" s="83">
        <v>0</v>
      </c>
      <c r="F128" s="83">
        <v>0</v>
      </c>
      <c r="G128" s="83">
        <v>633210.50378545711</v>
      </c>
      <c r="H128" s="83">
        <v>4722634.8343938906</v>
      </c>
      <c r="I128" s="83">
        <v>5983</v>
      </c>
      <c r="J128" s="83">
        <f t="shared" si="6"/>
        <v>633210.50378545711</v>
      </c>
      <c r="K128" s="83">
        <v>9178712.4327005967</v>
      </c>
      <c r="L128" s="83">
        <v>1580177.4659341287</v>
      </c>
      <c r="M128" s="83">
        <v>497902.19900916348</v>
      </c>
      <c r="N128" s="83">
        <v>2078079.6649432923</v>
      </c>
      <c r="O128" s="83">
        <v>857375.90476273338</v>
      </c>
      <c r="P128" s="83">
        <v>0</v>
      </c>
      <c r="Q128" s="83">
        <v>0</v>
      </c>
      <c r="R128" s="83">
        <v>0</v>
      </c>
      <c r="S128" s="83">
        <v>857375.90476273338</v>
      </c>
      <c r="T128" s="83">
        <v>61352.327516387857</v>
      </c>
      <c r="U128" s="83">
        <v>7902.8843868483136</v>
      </c>
      <c r="V128" s="83">
        <f t="shared" si="7"/>
        <v>69255.211903236166</v>
      </c>
      <c r="W128" s="83">
        <v>-1089237.4512766271</v>
      </c>
      <c r="X128" s="83">
        <v>1915473.3303326343</v>
      </c>
      <c r="Y128" s="83">
        <v>939989.21023216285</v>
      </c>
      <c r="Z128" s="83">
        <v>0</v>
      </c>
      <c r="AA128" s="83">
        <v>0</v>
      </c>
      <c r="AB128" s="83">
        <v>0</v>
      </c>
      <c r="AC128" s="83">
        <v>2855462.5405647969</v>
      </c>
      <c r="AD128" s="83">
        <v>6323249.8921357999</v>
      </c>
      <c r="AE128" s="83"/>
      <c r="AF128" s="83">
        <v>0</v>
      </c>
      <c r="AG128" s="83">
        <v>0</v>
      </c>
      <c r="AH128" s="83">
        <v>0</v>
      </c>
      <c r="AI128" s="83">
        <v>6323249.8921357999</v>
      </c>
      <c r="AJ128" s="83">
        <v>-3009102.7031265185</v>
      </c>
      <c r="AK128" s="83">
        <v>271223.09744674555</v>
      </c>
      <c r="AL128" s="83">
        <v>-30091.027031265185</v>
      </c>
      <c r="AM128" s="83">
        <v>293692.01918925624</v>
      </c>
      <c r="AN128" s="83">
        <v>0</v>
      </c>
      <c r="AO128" s="83">
        <v>534824.08960473654</v>
      </c>
      <c r="AP128" s="83">
        <v>0</v>
      </c>
      <c r="AQ128" s="83">
        <v>0</v>
      </c>
      <c r="AR128" s="84">
        <v>-2474278.6135217818</v>
      </c>
    </row>
    <row r="129" spans="1:44" ht="17" x14ac:dyDescent="0.2">
      <c r="A129" s="77" t="s">
        <v>21</v>
      </c>
      <c r="B129" s="78">
        <v>2046</v>
      </c>
      <c r="C129" s="79">
        <v>1000986.2532847108</v>
      </c>
      <c r="D129" s="79">
        <v>2882324.7681439458</v>
      </c>
      <c r="E129" s="79">
        <v>0</v>
      </c>
      <c r="F129" s="79">
        <v>0</v>
      </c>
      <c r="G129" s="79">
        <v>645874.71386116638</v>
      </c>
      <c r="H129" s="79">
        <v>4764130.4358290546</v>
      </c>
      <c r="I129" s="79">
        <v>5983</v>
      </c>
      <c r="J129" s="79">
        <f t="shared" si="6"/>
        <v>645874.71386116638</v>
      </c>
      <c r="K129" s="79">
        <v>9299299.1711188778</v>
      </c>
      <c r="L129" s="79">
        <v>1611781.0152528116</v>
      </c>
      <c r="M129" s="79">
        <v>507860.24298934685</v>
      </c>
      <c r="N129" s="79">
        <v>2119641.2582421582</v>
      </c>
      <c r="O129" s="79">
        <v>874523.42285798816</v>
      </c>
      <c r="P129" s="79">
        <v>0</v>
      </c>
      <c r="Q129" s="79">
        <v>0</v>
      </c>
      <c r="R129" s="79">
        <v>0</v>
      </c>
      <c r="S129" s="79">
        <v>874523.42285798816</v>
      </c>
      <c r="T129" s="79">
        <v>62579.374066715631</v>
      </c>
      <c r="U129" s="79">
        <v>8060.9420745852822</v>
      </c>
      <c r="V129" s="79">
        <f t="shared" si="7"/>
        <v>70640.316141300907</v>
      </c>
      <c r="W129" s="79">
        <v>-1087881.3357893934</v>
      </c>
      <c r="X129" s="79">
        <v>1976923.6614520538</v>
      </c>
      <c r="Y129" s="79">
        <v>958788.9944368063</v>
      </c>
      <c r="Z129" s="79">
        <v>0</v>
      </c>
      <c r="AA129" s="79">
        <v>0</v>
      </c>
      <c r="AB129" s="79">
        <v>0</v>
      </c>
      <c r="AC129" s="79">
        <v>2935712.6558888601</v>
      </c>
      <c r="AD129" s="79">
        <v>6363586.5152300177</v>
      </c>
      <c r="AE129" s="79"/>
      <c r="AF129" s="79">
        <v>0</v>
      </c>
      <c r="AG129" s="79">
        <v>0</v>
      </c>
      <c r="AH129" s="79">
        <v>0</v>
      </c>
      <c r="AI129" s="79">
        <v>6363586.5152300177</v>
      </c>
      <c r="AJ129" s="79">
        <v>-2474278.6135217818</v>
      </c>
      <c r="AK129" s="79">
        <v>273935.32842121302</v>
      </c>
      <c r="AL129" s="79">
        <v>-24742.786135217815</v>
      </c>
      <c r="AM129" s="79">
        <v>295320.90022442688</v>
      </c>
      <c r="AN129" s="79">
        <v>0</v>
      </c>
      <c r="AO129" s="79">
        <v>544513.44251042209</v>
      </c>
      <c r="AP129" s="79">
        <v>0</v>
      </c>
      <c r="AQ129" s="79">
        <v>0</v>
      </c>
      <c r="AR129" s="80">
        <v>-1929765.1710113597</v>
      </c>
    </row>
    <row r="130" spans="1:44" ht="17" x14ac:dyDescent="0.2">
      <c r="A130" s="81" t="s">
        <v>21</v>
      </c>
      <c r="B130" s="82">
        <v>2047</v>
      </c>
      <c r="C130" s="83">
        <v>1010996.115817558</v>
      </c>
      <c r="D130" s="83">
        <v>2939971.2635068246</v>
      </c>
      <c r="E130" s="83">
        <v>0</v>
      </c>
      <c r="F130" s="83">
        <v>0</v>
      </c>
      <c r="G130" s="83">
        <v>658792.20813838963</v>
      </c>
      <c r="H130" s="83">
        <v>4806088.0012159124</v>
      </c>
      <c r="I130" s="83">
        <v>5983</v>
      </c>
      <c r="J130" s="83">
        <f t="shared" si="6"/>
        <v>658792.20813838963</v>
      </c>
      <c r="K130" s="83">
        <v>9421830.5886786841</v>
      </c>
      <c r="L130" s="83">
        <v>1644016.6355578676</v>
      </c>
      <c r="M130" s="83">
        <v>518017.44784913369</v>
      </c>
      <c r="N130" s="83">
        <v>2162034.0834070011</v>
      </c>
      <c r="O130" s="83">
        <v>892013.89131514786</v>
      </c>
      <c r="P130" s="83">
        <v>0</v>
      </c>
      <c r="Q130" s="83">
        <v>0</v>
      </c>
      <c r="R130" s="83">
        <v>0</v>
      </c>
      <c r="S130" s="83">
        <v>892013.89131514786</v>
      </c>
      <c r="T130" s="83">
        <v>63830.961548049934</v>
      </c>
      <c r="U130" s="83">
        <v>8222.1609160769858</v>
      </c>
      <c r="V130" s="83">
        <f t="shared" si="7"/>
        <v>72053.122464126922</v>
      </c>
      <c r="W130" s="83">
        <v>-1086511.6591472875</v>
      </c>
      <c r="X130" s="83">
        <v>2039589.4380389883</v>
      </c>
      <c r="Y130" s="83">
        <v>977964.77432554227</v>
      </c>
      <c r="Z130" s="83">
        <v>0</v>
      </c>
      <c r="AA130" s="83">
        <v>0</v>
      </c>
      <c r="AB130" s="83">
        <v>0</v>
      </c>
      <c r="AC130" s="83">
        <v>3017554.2123645307</v>
      </c>
      <c r="AD130" s="83">
        <v>6404276.3763141539</v>
      </c>
      <c r="AE130" s="83"/>
      <c r="AF130" s="83">
        <v>0</v>
      </c>
      <c r="AG130" s="83">
        <v>0</v>
      </c>
      <c r="AH130" s="83">
        <v>0</v>
      </c>
      <c r="AI130" s="83">
        <v>6404276.3763141539</v>
      </c>
      <c r="AJ130" s="83">
        <v>-1929765.1710113597</v>
      </c>
      <c r="AK130" s="83">
        <v>276674.68170542514</v>
      </c>
      <c r="AL130" s="83">
        <v>-19297.651710113594</v>
      </c>
      <c r="AM130" s="83">
        <v>296970.15884481487</v>
      </c>
      <c r="AN130" s="83">
        <v>0</v>
      </c>
      <c r="AO130" s="83">
        <v>554347.18884012639</v>
      </c>
      <c r="AP130" s="83">
        <v>0</v>
      </c>
      <c r="AQ130" s="83">
        <v>0</v>
      </c>
      <c r="AR130" s="84">
        <v>-1375417.9821712337</v>
      </c>
    </row>
    <row r="131" spans="1:44" ht="17" x14ac:dyDescent="0.2">
      <c r="A131" s="77" t="s">
        <v>21</v>
      </c>
      <c r="B131" s="78">
        <v>2048</v>
      </c>
      <c r="C131" s="79">
        <v>1021106.0769757339</v>
      </c>
      <c r="D131" s="79">
        <v>2998770.6887769611</v>
      </c>
      <c r="E131" s="79">
        <v>0</v>
      </c>
      <c r="F131" s="79">
        <v>0</v>
      </c>
      <c r="G131" s="79">
        <v>671968.0523011575</v>
      </c>
      <c r="H131" s="79">
        <v>4848513.6542445356</v>
      </c>
      <c r="I131" s="79">
        <v>5983</v>
      </c>
      <c r="J131" s="79">
        <f t="shared" si="6"/>
        <v>671968.0523011575</v>
      </c>
      <c r="K131" s="79">
        <v>9546341.4722983874</v>
      </c>
      <c r="L131" s="79">
        <v>1676896.9682690252</v>
      </c>
      <c r="M131" s="79">
        <v>528377.79680611636</v>
      </c>
      <c r="N131" s="79">
        <v>2205274.7650751416</v>
      </c>
      <c r="O131" s="79">
        <v>909854.1691414509</v>
      </c>
      <c r="P131" s="79">
        <v>0</v>
      </c>
      <c r="Q131" s="79">
        <v>0</v>
      </c>
      <c r="R131" s="79">
        <v>0</v>
      </c>
      <c r="S131" s="79">
        <v>909854.1691414509</v>
      </c>
      <c r="T131" s="79">
        <v>65107.580779010939</v>
      </c>
      <c r="U131" s="79">
        <v>8386.6041343985271</v>
      </c>
      <c r="V131" s="79">
        <f t="shared" si="7"/>
        <v>73494.184913409466</v>
      </c>
      <c r="W131" s="79">
        <v>-1085128.2857387601</v>
      </c>
      <c r="X131" s="79">
        <v>2103494.8333912417</v>
      </c>
      <c r="Y131" s="79">
        <v>997524.06981205312</v>
      </c>
      <c r="Z131" s="79">
        <v>0</v>
      </c>
      <c r="AA131" s="79">
        <v>0</v>
      </c>
      <c r="AB131" s="79">
        <v>0</v>
      </c>
      <c r="AC131" s="79">
        <v>3101018.9032032946</v>
      </c>
      <c r="AD131" s="79">
        <v>6445322.5690950928</v>
      </c>
      <c r="AE131" s="79"/>
      <c r="AF131" s="79">
        <v>0</v>
      </c>
      <c r="AG131" s="79">
        <v>0</v>
      </c>
      <c r="AH131" s="79">
        <v>0</v>
      </c>
      <c r="AI131" s="79">
        <v>6445322.5690950928</v>
      </c>
      <c r="AJ131" s="79">
        <v>-1375417.9821712337</v>
      </c>
      <c r="AK131" s="79">
        <v>279441.42852247949</v>
      </c>
      <c r="AL131" s="79">
        <v>-13754.179821712336</v>
      </c>
      <c r="AM131" s="79">
        <v>298640.08060176956</v>
      </c>
      <c r="AN131" s="79">
        <v>0</v>
      </c>
      <c r="AO131" s="79">
        <v>564327.32930253679</v>
      </c>
      <c r="AP131" s="79">
        <v>0</v>
      </c>
      <c r="AQ131" s="79">
        <v>0</v>
      </c>
      <c r="AR131" s="80">
        <v>-811090.65286869695</v>
      </c>
    </row>
    <row r="132" spans="1:44" ht="17" x14ac:dyDescent="0.2">
      <c r="A132" s="81" t="s">
        <v>21</v>
      </c>
      <c r="B132" s="82">
        <v>2049</v>
      </c>
      <c r="C132" s="83">
        <v>1031317.1377454908</v>
      </c>
      <c r="D132" s="83">
        <v>3058746.1025524996</v>
      </c>
      <c r="E132" s="83">
        <v>0</v>
      </c>
      <c r="F132" s="83">
        <v>0</v>
      </c>
      <c r="G132" s="83">
        <v>685407.41334718047</v>
      </c>
      <c r="H132" s="83">
        <v>4891413.6144340355</v>
      </c>
      <c r="I132" s="83">
        <v>5983</v>
      </c>
      <c r="J132" s="83">
        <f t="shared" si="6"/>
        <v>685407.41334718047</v>
      </c>
      <c r="K132" s="83">
        <v>9672867.2680792063</v>
      </c>
      <c r="L132" s="83">
        <v>1710434.9076344052</v>
      </c>
      <c r="M132" s="83">
        <v>538945.35274223867</v>
      </c>
      <c r="N132" s="83">
        <v>2249380.2603766439</v>
      </c>
      <c r="O132" s="83">
        <v>928051.25252427964</v>
      </c>
      <c r="P132" s="83">
        <v>0</v>
      </c>
      <c r="Q132" s="83">
        <v>0</v>
      </c>
      <c r="R132" s="83">
        <v>0</v>
      </c>
      <c r="S132" s="83">
        <v>928051.25252427964</v>
      </c>
      <c r="T132" s="83">
        <v>66409.732394591134</v>
      </c>
      <c r="U132" s="83">
        <v>8554.3362170864948</v>
      </c>
      <c r="V132" s="83">
        <f t="shared" si="7"/>
        <v>74964.068611677634</v>
      </c>
      <c r="W132" s="83">
        <v>-1083731.0785961479</v>
      </c>
      <c r="X132" s="83">
        <v>2168664.5029164525</v>
      </c>
      <c r="Y132" s="83">
        <v>1017474.551208294</v>
      </c>
      <c r="Z132" s="83">
        <v>0</v>
      </c>
      <c r="AA132" s="83">
        <v>0</v>
      </c>
      <c r="AB132" s="83">
        <v>0</v>
      </c>
      <c r="AC132" s="83">
        <v>3186139.0541247465</v>
      </c>
      <c r="AD132" s="83">
        <v>6486728.2139544599</v>
      </c>
      <c r="AE132" s="83"/>
      <c r="AF132" s="83">
        <v>0</v>
      </c>
      <c r="AG132" s="83">
        <v>0</v>
      </c>
      <c r="AH132" s="83">
        <v>0</v>
      </c>
      <c r="AI132" s="83">
        <v>6486728.2139544599</v>
      </c>
      <c r="AJ132" s="83">
        <v>-811090.65286869695</v>
      </c>
      <c r="AK132" s="83">
        <v>282235.84280770418</v>
      </c>
      <c r="AL132" s="83">
        <v>-8110.90652868697</v>
      </c>
      <c r="AM132" s="83">
        <v>300330.95553766377</v>
      </c>
      <c r="AN132" s="83">
        <v>0</v>
      </c>
      <c r="AO132" s="83">
        <v>574455.89181668102</v>
      </c>
      <c r="AP132" s="83">
        <v>0</v>
      </c>
      <c r="AQ132" s="83">
        <v>0</v>
      </c>
      <c r="AR132" s="84">
        <v>-236634.76105201617</v>
      </c>
    </row>
    <row r="133" spans="1:44" ht="17" x14ac:dyDescent="0.2">
      <c r="A133" s="85" t="s">
        <v>21</v>
      </c>
      <c r="B133" s="86">
        <v>2050</v>
      </c>
      <c r="C133" s="87">
        <v>1041630.309122946</v>
      </c>
      <c r="D133" s="87">
        <v>3119921.0246035503</v>
      </c>
      <c r="E133" s="87">
        <v>0</v>
      </c>
      <c r="F133" s="87">
        <v>0</v>
      </c>
      <c r="G133" s="87">
        <v>699115.56161412422</v>
      </c>
      <c r="H133" s="87">
        <v>4934794.1988187954</v>
      </c>
      <c r="I133" s="87">
        <v>5983</v>
      </c>
      <c r="J133" s="87">
        <f t="shared" si="6"/>
        <v>699115.56161412422</v>
      </c>
      <c r="K133" s="87">
        <v>9801444.0941594169</v>
      </c>
      <c r="L133" s="87">
        <v>1744643.6057870938</v>
      </c>
      <c r="M133" s="87">
        <v>549724.25979708345</v>
      </c>
      <c r="N133" s="87">
        <v>2294367.865584177</v>
      </c>
      <c r="O133" s="87">
        <v>946612.2775747655</v>
      </c>
      <c r="P133" s="87">
        <v>0</v>
      </c>
      <c r="Q133" s="87">
        <v>0</v>
      </c>
      <c r="R133" s="87">
        <v>0</v>
      </c>
      <c r="S133" s="87">
        <v>946612.2775747655</v>
      </c>
      <c r="T133" s="87">
        <v>67737.927042482974</v>
      </c>
      <c r="U133" s="87">
        <v>8725.4229414282272</v>
      </c>
      <c r="V133" s="87">
        <f t="shared" si="7"/>
        <v>76463.349983911205</v>
      </c>
      <c r="W133" s="87">
        <v>-1082319.8993821093</v>
      </c>
      <c r="X133" s="87">
        <v>2235123.5937607442</v>
      </c>
      <c r="Y133" s="87">
        <v>1037824.0422324601</v>
      </c>
      <c r="Z133" s="87">
        <v>0</v>
      </c>
      <c r="AA133" s="87">
        <v>0</v>
      </c>
      <c r="AB133" s="87">
        <v>0</v>
      </c>
      <c r="AC133" s="87">
        <v>3272947.6359932041</v>
      </c>
      <c r="AD133" s="87">
        <v>6528496.4581662128</v>
      </c>
      <c r="AE133" s="87"/>
      <c r="AF133" s="87">
        <v>0</v>
      </c>
      <c r="AG133" s="87">
        <v>0</v>
      </c>
      <c r="AH133" s="87">
        <v>0</v>
      </c>
      <c r="AI133" s="87">
        <v>6528496.4581662128</v>
      </c>
      <c r="AJ133" s="87">
        <v>-236634.76105201617</v>
      </c>
      <c r="AK133" s="87">
        <v>285058.20123578125</v>
      </c>
      <c r="AL133" s="87">
        <v>-2366.3476105201626</v>
      </c>
      <c r="AM133" s="87">
        <v>302043.07826351462</v>
      </c>
      <c r="AN133" s="87">
        <v>0</v>
      </c>
      <c r="AO133" s="87">
        <v>584734.93188877567</v>
      </c>
      <c r="AP133" s="87">
        <v>0</v>
      </c>
      <c r="AQ133" s="87">
        <v>0</v>
      </c>
      <c r="AR133" s="88">
        <v>348100.17083675973</v>
      </c>
    </row>
  </sheetData>
  <phoneticPr fontId="3" type="noConversion"/>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93D73-F8DE-41E7-82DA-914E5CE1820D}">
  <dimension ref="A1:AR133"/>
  <sheetViews>
    <sheetView topLeftCell="AK1" workbookViewId="0">
      <selection activeCell="A2" sqref="A2:AR133"/>
    </sheetView>
  </sheetViews>
  <sheetFormatPr baseColWidth="10" defaultColWidth="8.83203125" defaultRowHeight="16" x14ac:dyDescent="0.2"/>
  <cols>
    <col min="1" max="1" width="12" customWidth="1"/>
    <col min="3" max="3" width="32" customWidth="1"/>
    <col min="4" max="4" width="13.5" customWidth="1"/>
    <col min="5" max="5" width="31.83203125" customWidth="1"/>
    <col min="6" max="6" width="35" customWidth="1"/>
    <col min="7" max="7" width="20.33203125" customWidth="1"/>
    <col min="8" max="8" width="17.1640625" customWidth="1"/>
    <col min="9" max="9" width="26.6640625" customWidth="1"/>
    <col min="11" max="11" width="15" customWidth="1"/>
    <col min="12" max="12" width="21.83203125" customWidth="1"/>
    <col min="13" max="13" width="23.5" customWidth="1"/>
    <col min="14" max="14" width="36" customWidth="1"/>
    <col min="15" max="15" width="11.1640625" customWidth="1"/>
    <col min="16" max="16" width="12.6640625" customWidth="1"/>
    <col min="18" max="18" width="18.83203125" customWidth="1"/>
    <col min="19" max="19" width="14.1640625" customWidth="1"/>
    <col min="20" max="20" width="11" customWidth="1"/>
    <col min="21" max="21" width="11.1640625" customWidth="1"/>
    <col min="22" max="22" width="23.83203125" customWidth="1"/>
    <col min="23" max="23" width="34" customWidth="1"/>
    <col min="24" max="24" width="27.33203125" customWidth="1"/>
    <col min="25" max="25" width="15.1640625" customWidth="1"/>
    <col min="26" max="26" width="30" customWidth="1"/>
    <col min="27" max="27" width="16.1640625" customWidth="1"/>
    <col min="28" max="28" width="26.1640625" customWidth="1"/>
    <col min="29" max="29" width="21.83203125" customWidth="1"/>
    <col min="30" max="30" width="27.33203125" customWidth="1"/>
    <col min="31" max="31" width="40.6640625" customWidth="1"/>
    <col min="32" max="32" width="24.83203125" customWidth="1"/>
    <col min="33" max="33" width="31.6640625" customWidth="1"/>
    <col min="34" max="34" width="28.6640625" customWidth="1"/>
    <col min="35" max="35" width="26.6640625" customWidth="1"/>
    <col min="36" max="36" width="32.5" customWidth="1"/>
    <col min="37" max="37" width="35" customWidth="1"/>
    <col min="38" max="38" width="19.1640625" customWidth="1"/>
    <col min="39" max="39" width="29" customWidth="1"/>
    <col min="40" max="40" width="23.1640625" customWidth="1"/>
    <col min="41" max="41" width="19.1640625" customWidth="1"/>
    <col min="42" max="42" width="32.6640625" customWidth="1"/>
    <col min="43" max="43" width="18.6640625" customWidth="1"/>
    <col min="44" max="44" width="26.33203125" customWidth="1"/>
  </cols>
  <sheetData>
    <row r="1" spans="1:44" x14ac:dyDescent="0.2">
      <c r="A1" t="s">
        <v>131</v>
      </c>
      <c r="B1" t="s">
        <v>130</v>
      </c>
      <c r="C1" t="s">
        <v>45</v>
      </c>
      <c r="D1" t="s">
        <v>46</v>
      </c>
      <c r="E1" t="s">
        <v>48</v>
      </c>
      <c r="F1" t="s">
        <v>50</v>
      </c>
      <c r="G1" t="s">
        <v>51</v>
      </c>
      <c r="H1" t="s">
        <v>52</v>
      </c>
      <c r="I1" t="s">
        <v>53</v>
      </c>
      <c r="J1" t="s">
        <v>154</v>
      </c>
      <c r="K1" t="s">
        <v>37</v>
      </c>
      <c r="L1" t="s">
        <v>56</v>
      </c>
      <c r="M1" t="s">
        <v>57</v>
      </c>
      <c r="N1" t="s">
        <v>58</v>
      </c>
      <c r="O1" t="s">
        <v>60</v>
      </c>
      <c r="P1" t="s">
        <v>61</v>
      </c>
      <c r="Q1" t="s">
        <v>62</v>
      </c>
      <c r="R1" t="s">
        <v>63</v>
      </c>
      <c r="S1" t="s">
        <v>64</v>
      </c>
      <c r="T1" t="s">
        <v>65</v>
      </c>
      <c r="U1" t="s">
        <v>66</v>
      </c>
      <c r="V1" t="s">
        <v>156</v>
      </c>
      <c r="W1" t="s">
        <v>81</v>
      </c>
      <c r="X1" t="s">
        <v>67</v>
      </c>
      <c r="Y1" t="s">
        <v>68</v>
      </c>
      <c r="Z1" t="s">
        <v>69</v>
      </c>
      <c r="AA1" t="s">
        <v>70</v>
      </c>
      <c r="AB1" t="s">
        <v>71</v>
      </c>
      <c r="AC1" t="s">
        <v>72</v>
      </c>
      <c r="AD1" t="s">
        <v>73</v>
      </c>
      <c r="AE1" t="s">
        <v>74</v>
      </c>
      <c r="AF1" t="s">
        <v>75</v>
      </c>
      <c r="AG1" t="s">
        <v>76</v>
      </c>
      <c r="AH1" t="s">
        <v>77</v>
      </c>
      <c r="AI1" t="s">
        <v>78</v>
      </c>
      <c r="AJ1" t="s">
        <v>80</v>
      </c>
      <c r="AK1" t="s">
        <v>157</v>
      </c>
      <c r="AL1" t="s">
        <v>82</v>
      </c>
      <c r="AM1" t="s">
        <v>83</v>
      </c>
      <c r="AN1" t="s">
        <v>85</v>
      </c>
      <c r="AO1" t="s">
        <v>86</v>
      </c>
      <c r="AP1" t="s">
        <v>88</v>
      </c>
      <c r="AQ1" t="s">
        <v>89</v>
      </c>
      <c r="AR1" t="s">
        <v>90</v>
      </c>
    </row>
    <row r="2" spans="1:44" x14ac:dyDescent="0.2">
      <c r="A2" t="s">
        <v>18</v>
      </c>
      <c r="B2">
        <v>2018</v>
      </c>
      <c r="C2">
        <v>496900</v>
      </c>
      <c r="D2">
        <v>400132</v>
      </c>
      <c r="E2">
        <v>0</v>
      </c>
      <c r="F2">
        <v>0</v>
      </c>
      <c r="G2">
        <v>700</v>
      </c>
      <c r="H2">
        <v>3591418</v>
      </c>
      <c r="I2">
        <v>5986</v>
      </c>
      <c r="J2">
        <v>700</v>
      </c>
      <c r="K2">
        <v>4495136</v>
      </c>
      <c r="L2">
        <v>322420</v>
      </c>
      <c r="M2">
        <v>138772</v>
      </c>
      <c r="N2">
        <v>461192</v>
      </c>
      <c r="O2">
        <v>173416</v>
      </c>
      <c r="P2">
        <v>0</v>
      </c>
      <c r="Q2">
        <v>0</v>
      </c>
      <c r="R2">
        <v>0</v>
      </c>
      <c r="S2">
        <v>173416</v>
      </c>
      <c r="T2">
        <v>26116</v>
      </c>
      <c r="U2">
        <v>36740</v>
      </c>
      <c r="V2">
        <v>62856</v>
      </c>
      <c r="W2">
        <v>81012</v>
      </c>
      <c r="X2">
        <v>778476</v>
      </c>
      <c r="Y2">
        <v>227606</v>
      </c>
      <c r="Z2">
        <v>729458</v>
      </c>
      <c r="AA2">
        <v>0</v>
      </c>
      <c r="AB2">
        <v>0</v>
      </c>
      <c r="AC2">
        <v>1735540</v>
      </c>
      <c r="AD2">
        <v>2759596</v>
      </c>
      <c r="AF2">
        <v>0</v>
      </c>
      <c r="AG2">
        <v>0</v>
      </c>
      <c r="AH2">
        <v>0</v>
      </c>
      <c r="AI2">
        <v>2759596</v>
      </c>
      <c r="AJ2">
        <v>1007834</v>
      </c>
      <c r="AK2">
        <v>81012</v>
      </c>
      <c r="AL2">
        <v>12774</v>
      </c>
      <c r="AM2">
        <v>123912.45</v>
      </c>
      <c r="AN2">
        <v>172</v>
      </c>
      <c r="AO2">
        <v>217870.45</v>
      </c>
      <c r="AP2">
        <v>236808</v>
      </c>
      <c r="AQ2">
        <v>236808</v>
      </c>
      <c r="AR2">
        <v>988896.45</v>
      </c>
    </row>
    <row r="3" spans="1:44" x14ac:dyDescent="0.2">
      <c r="A3" t="s">
        <v>18</v>
      </c>
      <c r="B3">
        <v>2019</v>
      </c>
      <c r="C3">
        <v>501869</v>
      </c>
      <c r="D3">
        <v>408134.64</v>
      </c>
      <c r="E3">
        <v>0</v>
      </c>
      <c r="F3">
        <v>0</v>
      </c>
      <c r="G3">
        <v>714</v>
      </c>
      <c r="H3">
        <v>2628702.7999999998</v>
      </c>
      <c r="I3">
        <v>5986</v>
      </c>
      <c r="J3">
        <v>714</v>
      </c>
      <c r="K3">
        <v>3545406.44</v>
      </c>
      <c r="L3">
        <v>328868.40000000002</v>
      </c>
      <c r="M3">
        <v>141547.44</v>
      </c>
      <c r="N3">
        <v>470415.84</v>
      </c>
      <c r="O3">
        <v>176884.32</v>
      </c>
      <c r="P3">
        <v>0</v>
      </c>
      <c r="Q3">
        <v>0</v>
      </c>
      <c r="R3">
        <v>0</v>
      </c>
      <c r="S3">
        <v>176884.32</v>
      </c>
      <c r="T3">
        <v>26638.32</v>
      </c>
      <c r="U3">
        <v>37474.800000000003</v>
      </c>
      <c r="V3">
        <v>64113.120000000003</v>
      </c>
      <c r="W3">
        <v>81822.12</v>
      </c>
      <c r="X3">
        <v>793235.4</v>
      </c>
      <c r="Y3">
        <v>232158.12</v>
      </c>
      <c r="Z3">
        <v>729458</v>
      </c>
      <c r="AA3">
        <v>0</v>
      </c>
      <c r="AB3">
        <v>0</v>
      </c>
      <c r="AC3">
        <v>1754851.52</v>
      </c>
      <c r="AD3">
        <v>1790554.92</v>
      </c>
      <c r="AF3">
        <v>0</v>
      </c>
      <c r="AG3">
        <v>0</v>
      </c>
      <c r="AH3">
        <v>0</v>
      </c>
      <c r="AI3">
        <v>1790554.92</v>
      </c>
      <c r="AJ3">
        <v>988896.45</v>
      </c>
      <c r="AK3">
        <v>81822.12</v>
      </c>
      <c r="AL3">
        <v>9888.9645</v>
      </c>
      <c r="AM3">
        <v>35953.111799999999</v>
      </c>
      <c r="AN3">
        <v>0</v>
      </c>
      <c r="AO3">
        <v>127664.1963</v>
      </c>
      <c r="AP3">
        <v>381414</v>
      </c>
      <c r="AQ3">
        <v>381414</v>
      </c>
      <c r="AR3">
        <v>735146.64629999991</v>
      </c>
    </row>
    <row r="4" spans="1:44" x14ac:dyDescent="0.2">
      <c r="A4" t="s">
        <v>18</v>
      </c>
      <c r="B4">
        <v>2020</v>
      </c>
      <c r="C4">
        <v>506887.69</v>
      </c>
      <c r="D4">
        <v>416297.33279999997</v>
      </c>
      <c r="E4">
        <v>0</v>
      </c>
      <c r="F4">
        <v>0</v>
      </c>
      <c r="G4">
        <v>728.28</v>
      </c>
      <c r="H4">
        <v>2646153.2429200001</v>
      </c>
      <c r="I4">
        <v>5986</v>
      </c>
      <c r="J4">
        <v>728.28</v>
      </c>
      <c r="K4">
        <v>3576052.5457199998</v>
      </c>
      <c r="L4">
        <v>335445.76799999998</v>
      </c>
      <c r="M4">
        <v>144378.38879999999</v>
      </c>
      <c r="N4">
        <v>479824.1568</v>
      </c>
      <c r="O4">
        <v>180422.00640000001</v>
      </c>
      <c r="P4">
        <v>0</v>
      </c>
      <c r="Q4">
        <v>0</v>
      </c>
      <c r="R4">
        <v>0</v>
      </c>
      <c r="S4">
        <v>180422.00640000001</v>
      </c>
      <c r="T4">
        <v>27171.0864</v>
      </c>
      <c r="U4">
        <v>38224.296000000002</v>
      </c>
      <c r="V4">
        <v>65395.382400000002</v>
      </c>
      <c r="W4">
        <v>82640.341199999995</v>
      </c>
      <c r="X4">
        <v>808281.88680000009</v>
      </c>
      <c r="Y4">
        <v>236801.2824</v>
      </c>
      <c r="Z4">
        <v>729458</v>
      </c>
      <c r="AA4">
        <v>0</v>
      </c>
      <c r="AB4">
        <v>0</v>
      </c>
      <c r="AC4">
        <v>1774541.1692000001</v>
      </c>
      <c r="AD4">
        <v>1801511.3765199997</v>
      </c>
      <c r="AF4">
        <v>0</v>
      </c>
      <c r="AG4">
        <v>0</v>
      </c>
      <c r="AH4">
        <v>0</v>
      </c>
      <c r="AI4">
        <v>1801511.3765199997</v>
      </c>
      <c r="AJ4">
        <v>735146.64629999991</v>
      </c>
      <c r="AK4">
        <v>82640.341199999995</v>
      </c>
      <c r="AL4">
        <v>7351.4664629999988</v>
      </c>
      <c r="AM4">
        <v>36192.874229999987</v>
      </c>
      <c r="AN4">
        <v>0</v>
      </c>
      <c r="AO4">
        <v>126184.68189299999</v>
      </c>
      <c r="AP4">
        <v>160940</v>
      </c>
      <c r="AQ4">
        <v>160940</v>
      </c>
      <c r="AR4">
        <v>700391.32819299994</v>
      </c>
    </row>
    <row r="5" spans="1:44" x14ac:dyDescent="0.2">
      <c r="A5" t="s">
        <v>18</v>
      </c>
      <c r="B5">
        <v>2021</v>
      </c>
      <c r="C5">
        <v>511956.56689999998</v>
      </c>
      <c r="D5">
        <v>424623.27945599996</v>
      </c>
      <c r="E5">
        <v>0</v>
      </c>
      <c r="F5">
        <v>0</v>
      </c>
      <c r="G5">
        <v>742.84559999999999</v>
      </c>
      <c r="H5">
        <v>2663778.3272357602</v>
      </c>
      <c r="I5">
        <v>5986</v>
      </c>
      <c r="J5">
        <v>742.84559999999999</v>
      </c>
      <c r="K5">
        <v>3607087.0191917601</v>
      </c>
      <c r="L5">
        <v>342154.68335999997</v>
      </c>
      <c r="M5">
        <v>147265.956576</v>
      </c>
      <c r="N5">
        <v>489420.63993599999</v>
      </c>
      <c r="O5">
        <v>184030.446528</v>
      </c>
      <c r="P5">
        <v>0</v>
      </c>
      <c r="Q5">
        <v>0</v>
      </c>
      <c r="R5">
        <v>0</v>
      </c>
      <c r="S5">
        <v>184030.446528</v>
      </c>
      <c r="T5">
        <v>27714.508127999998</v>
      </c>
      <c r="U5">
        <v>38988.781919999994</v>
      </c>
      <c r="V5">
        <v>66703.290047999995</v>
      </c>
      <c r="W5">
        <v>83466.744611999995</v>
      </c>
      <c r="X5">
        <v>823621.12112399982</v>
      </c>
      <c r="Y5">
        <v>241537.30804799998</v>
      </c>
      <c r="Z5">
        <v>729458</v>
      </c>
      <c r="AA5">
        <v>0</v>
      </c>
      <c r="AB5">
        <v>0</v>
      </c>
      <c r="AC5">
        <v>1794616.4291719999</v>
      </c>
      <c r="AD5">
        <v>1812470.5900197602</v>
      </c>
      <c r="AF5">
        <v>0</v>
      </c>
      <c r="AG5">
        <v>0</v>
      </c>
      <c r="AH5">
        <v>0</v>
      </c>
      <c r="AI5">
        <v>1812470.5900197602</v>
      </c>
      <c r="AJ5">
        <v>700391.32819299994</v>
      </c>
      <c r="AK5">
        <v>83466.744611999995</v>
      </c>
      <c r="AL5">
        <v>7003.9132819299994</v>
      </c>
      <c r="AM5">
        <v>36432.311202539997</v>
      </c>
      <c r="AN5">
        <v>0</v>
      </c>
      <c r="AO5">
        <v>126902.96909646998</v>
      </c>
      <c r="AP5">
        <v>568232</v>
      </c>
      <c r="AQ5">
        <v>568232</v>
      </c>
      <c r="AR5">
        <v>259062.29728946986</v>
      </c>
    </row>
    <row r="6" spans="1:44" x14ac:dyDescent="0.2">
      <c r="A6" t="s">
        <v>18</v>
      </c>
      <c r="B6">
        <v>2022</v>
      </c>
      <c r="C6">
        <v>517076.13256900001</v>
      </c>
      <c r="D6">
        <v>433115.74504512001</v>
      </c>
      <c r="E6">
        <v>0</v>
      </c>
      <c r="F6">
        <v>0</v>
      </c>
      <c r="G6">
        <v>757.70251199999996</v>
      </c>
      <c r="H6">
        <v>2681580.0790467141</v>
      </c>
      <c r="I6">
        <v>5986</v>
      </c>
      <c r="J6">
        <v>757.70251199999996</v>
      </c>
      <c r="K6">
        <v>3638515.6591728339</v>
      </c>
      <c r="L6">
        <v>348997.77702719998</v>
      </c>
      <c r="M6">
        <v>150211.27570751999</v>
      </c>
      <c r="N6">
        <v>499209.05273471994</v>
      </c>
      <c r="O6">
        <v>187711.05545856</v>
      </c>
      <c r="P6">
        <v>0</v>
      </c>
      <c r="Q6">
        <v>0</v>
      </c>
      <c r="R6">
        <v>0</v>
      </c>
      <c r="S6">
        <v>187711.05545856</v>
      </c>
      <c r="T6">
        <v>28268.79829056</v>
      </c>
      <c r="U6">
        <v>39768.557558399996</v>
      </c>
      <c r="V6">
        <v>68037.355848959996</v>
      </c>
      <c r="W6">
        <v>84301.412058119997</v>
      </c>
      <c r="X6">
        <v>839258.87610035995</v>
      </c>
      <c r="Y6">
        <v>246368.05420896001</v>
      </c>
      <c r="Z6">
        <v>729458</v>
      </c>
      <c r="AA6">
        <v>0</v>
      </c>
      <c r="AB6">
        <v>0</v>
      </c>
      <c r="AC6">
        <v>1815084.9303093199</v>
      </c>
      <c r="AD6">
        <v>1823430.728863514</v>
      </c>
      <c r="AF6">
        <v>0</v>
      </c>
      <c r="AG6">
        <v>0</v>
      </c>
      <c r="AH6">
        <v>0</v>
      </c>
      <c r="AI6">
        <v>1823430.728863514</v>
      </c>
      <c r="AJ6">
        <v>259062.29728946986</v>
      </c>
      <c r="AK6">
        <v>84301.412058119997</v>
      </c>
      <c r="AL6">
        <v>2590.6229728946987</v>
      </c>
      <c r="AM6">
        <v>36671.365001410202</v>
      </c>
      <c r="AN6">
        <v>0</v>
      </c>
      <c r="AO6">
        <v>123563.40003242489</v>
      </c>
      <c r="AP6">
        <v>280014</v>
      </c>
      <c r="AQ6">
        <v>280014</v>
      </c>
      <c r="AR6">
        <v>102611.69732189475</v>
      </c>
    </row>
    <row r="7" spans="1:44" x14ac:dyDescent="0.2">
      <c r="A7" t="s">
        <v>18</v>
      </c>
      <c r="B7">
        <v>2023</v>
      </c>
      <c r="C7">
        <v>522246.89389468997</v>
      </c>
      <c r="D7">
        <v>441778.0599460224</v>
      </c>
      <c r="E7">
        <v>0</v>
      </c>
      <c r="F7">
        <v>0</v>
      </c>
      <c r="G7">
        <v>772.85656224000002</v>
      </c>
      <c r="H7">
        <v>2699560.5525225694</v>
      </c>
      <c r="I7">
        <v>5986</v>
      </c>
      <c r="J7">
        <v>772.85656224000002</v>
      </c>
      <c r="K7">
        <v>3670344.362925522</v>
      </c>
      <c r="L7">
        <v>355977.73256774398</v>
      </c>
      <c r="M7">
        <v>153215.50122167039</v>
      </c>
      <c r="N7">
        <v>509193.2337894144</v>
      </c>
      <c r="O7">
        <v>191465.2765677312</v>
      </c>
      <c r="P7">
        <v>0</v>
      </c>
      <c r="Q7">
        <v>0</v>
      </c>
      <c r="R7">
        <v>0</v>
      </c>
      <c r="S7">
        <v>191465.2765677312</v>
      </c>
      <c r="T7">
        <v>28834.1742563712</v>
      </c>
      <c r="U7">
        <v>40563.928709567997</v>
      </c>
      <c r="V7">
        <v>69398.102965939193</v>
      </c>
      <c r="W7">
        <v>85144.426178701193</v>
      </c>
      <c r="X7">
        <v>855201.039501786</v>
      </c>
      <c r="Y7">
        <v>251295.4152931392</v>
      </c>
      <c r="Z7">
        <v>729458</v>
      </c>
      <c r="AA7">
        <v>0</v>
      </c>
      <c r="AB7">
        <v>0</v>
      </c>
      <c r="AC7">
        <v>1835954.4547949252</v>
      </c>
      <c r="AD7">
        <v>1834389.9081305969</v>
      </c>
      <c r="AF7">
        <v>0</v>
      </c>
      <c r="AG7">
        <v>0</v>
      </c>
      <c r="AH7">
        <v>0</v>
      </c>
      <c r="AI7">
        <v>1834389.9081305969</v>
      </c>
      <c r="AJ7">
        <v>102611.69732189475</v>
      </c>
      <c r="AK7">
        <v>85144.426178701193</v>
      </c>
      <c r="AL7">
        <v>1026.1169732189476</v>
      </c>
      <c r="AM7">
        <v>36909.976244005979</v>
      </c>
      <c r="AN7">
        <v>0</v>
      </c>
      <c r="AO7">
        <v>123080.51939592612</v>
      </c>
      <c r="AP7">
        <v>1649762</v>
      </c>
      <c r="AQ7">
        <v>1649762</v>
      </c>
      <c r="AR7">
        <v>-1424069.7832821792</v>
      </c>
    </row>
    <row r="8" spans="1:44" x14ac:dyDescent="0.2">
      <c r="A8" t="s">
        <v>18</v>
      </c>
      <c r="B8">
        <v>2024</v>
      </c>
      <c r="C8">
        <v>527469.36283363693</v>
      </c>
      <c r="D8">
        <v>450613.62114494288</v>
      </c>
      <c r="E8">
        <v>0</v>
      </c>
      <c r="F8">
        <v>0</v>
      </c>
      <c r="G8">
        <v>788.31369348480007</v>
      </c>
      <c r="H8">
        <v>2717721.8303579194</v>
      </c>
      <c r="I8">
        <v>5986</v>
      </c>
      <c r="J8">
        <v>788.31369348480007</v>
      </c>
      <c r="K8">
        <v>3702579.128029984</v>
      </c>
      <c r="L8">
        <v>363097.28721909889</v>
      </c>
      <c r="M8">
        <v>156279.81124610381</v>
      </c>
      <c r="N8">
        <v>519377.09846520273</v>
      </c>
      <c r="O8">
        <v>195294.58209908585</v>
      </c>
      <c r="P8">
        <v>0</v>
      </c>
      <c r="Q8">
        <v>0</v>
      </c>
      <c r="R8">
        <v>0</v>
      </c>
      <c r="S8">
        <v>195294.58209908585</v>
      </c>
      <c r="T8">
        <v>29410.857741498625</v>
      </c>
      <c r="U8">
        <v>41375.207283759366</v>
      </c>
      <c r="V8">
        <v>70786.065025257994</v>
      </c>
      <c r="W8">
        <v>85995.87044048823</v>
      </c>
      <c r="X8">
        <v>871453.61603003473</v>
      </c>
      <c r="Y8">
        <v>256321.323599002</v>
      </c>
      <c r="Z8">
        <v>729458</v>
      </c>
      <c r="AA8">
        <v>0</v>
      </c>
      <c r="AB8">
        <v>0</v>
      </c>
      <c r="AC8">
        <v>1857232.9396290367</v>
      </c>
      <c r="AD8">
        <v>1845346.1884009473</v>
      </c>
      <c r="AF8">
        <v>0</v>
      </c>
      <c r="AG8">
        <v>0</v>
      </c>
      <c r="AH8">
        <v>0</v>
      </c>
      <c r="AI8">
        <v>1845346.1884009473</v>
      </c>
      <c r="AJ8">
        <v>-1424069.7832821792</v>
      </c>
      <c r="AK8">
        <v>85995.87044048823</v>
      </c>
      <c r="AL8">
        <v>-14240.697832821792</v>
      </c>
      <c r="AM8">
        <v>37148.083842879387</v>
      </c>
      <c r="AN8">
        <v>0</v>
      </c>
      <c r="AO8">
        <v>108903.25645054583</v>
      </c>
      <c r="AP8">
        <v>637626</v>
      </c>
      <c r="AQ8">
        <v>637626</v>
      </c>
      <c r="AR8">
        <v>-1952792.5268316334</v>
      </c>
    </row>
    <row r="9" spans="1:44" x14ac:dyDescent="0.2">
      <c r="A9" t="s">
        <v>18</v>
      </c>
      <c r="B9">
        <v>2025</v>
      </c>
      <c r="C9">
        <v>532744.05646197323</v>
      </c>
      <c r="D9">
        <v>459625.89356784162</v>
      </c>
      <c r="E9">
        <v>0</v>
      </c>
      <c r="F9">
        <v>0</v>
      </c>
      <c r="G9">
        <v>804.07996735449592</v>
      </c>
      <c r="H9">
        <v>2006608.0242350209</v>
      </c>
      <c r="I9">
        <v>5986</v>
      </c>
      <c r="J9">
        <v>804.07996735449592</v>
      </c>
      <c r="K9">
        <v>3005768.0542321904</v>
      </c>
      <c r="L9">
        <v>370359.23296348081</v>
      </c>
      <c r="M9">
        <v>159405.40747102586</v>
      </c>
      <c r="N9">
        <v>529764.6404345067</v>
      </c>
      <c r="O9">
        <v>199200.47374106752</v>
      </c>
      <c r="P9">
        <v>0</v>
      </c>
      <c r="Q9">
        <v>0</v>
      </c>
      <c r="R9">
        <v>0</v>
      </c>
      <c r="S9">
        <v>199200.47374106752</v>
      </c>
      <c r="T9">
        <v>29999.074896328591</v>
      </c>
      <c r="U9">
        <v>42202.711429434537</v>
      </c>
      <c r="V9">
        <v>72201.786325763125</v>
      </c>
      <c r="W9">
        <v>86855.829144893083</v>
      </c>
      <c r="X9">
        <v>888022.72964623047</v>
      </c>
      <c r="Y9">
        <v>261447.75007098197</v>
      </c>
      <c r="Z9">
        <v>0</v>
      </c>
      <c r="AA9">
        <v>0</v>
      </c>
      <c r="AB9">
        <v>0</v>
      </c>
      <c r="AC9">
        <v>1149470.4797172125</v>
      </c>
      <c r="AD9">
        <v>1856297.5745149779</v>
      </c>
      <c r="AF9">
        <v>0</v>
      </c>
      <c r="AG9">
        <v>0</v>
      </c>
      <c r="AH9">
        <v>0</v>
      </c>
      <c r="AI9">
        <v>1856297.5745149779</v>
      </c>
      <c r="AJ9">
        <v>-1952792.5268316334</v>
      </c>
      <c r="AK9">
        <v>86855.829144893083</v>
      </c>
      <c r="AL9">
        <v>-19527.925268316336</v>
      </c>
      <c r="AM9">
        <v>37385.624966470168</v>
      </c>
      <c r="AN9">
        <v>0</v>
      </c>
      <c r="AO9">
        <v>104713.52884304692</v>
      </c>
      <c r="AP9">
        <v>956092</v>
      </c>
      <c r="AQ9">
        <v>956092</v>
      </c>
      <c r="AR9">
        <v>-2804170.9979885863</v>
      </c>
    </row>
    <row r="10" spans="1:44" x14ac:dyDescent="0.2">
      <c r="A10" t="s">
        <v>18</v>
      </c>
      <c r="B10">
        <v>2026</v>
      </c>
      <c r="C10">
        <v>538071.49702659308</v>
      </c>
      <c r="D10">
        <v>468818.41143919853</v>
      </c>
      <c r="E10">
        <v>0</v>
      </c>
      <c r="F10">
        <v>0</v>
      </c>
      <c r="G10">
        <v>820.16156670158591</v>
      </c>
      <c r="H10">
        <v>2025137.2752948976</v>
      </c>
      <c r="I10">
        <v>5986</v>
      </c>
      <c r="J10">
        <v>820.16156670158591</v>
      </c>
      <c r="K10">
        <v>3038833.3453273908</v>
      </c>
      <c r="L10">
        <v>377766.41762275045</v>
      </c>
      <c r="M10">
        <v>162593.51562044639</v>
      </c>
      <c r="N10">
        <v>540359.93324319681</v>
      </c>
      <c r="O10">
        <v>203184.48321588887</v>
      </c>
      <c r="P10">
        <v>0</v>
      </c>
      <c r="Q10">
        <v>0</v>
      </c>
      <c r="R10">
        <v>0</v>
      </c>
      <c r="S10">
        <v>203184.48321588887</v>
      </c>
      <c r="T10">
        <v>30599.056394255167</v>
      </c>
      <c r="U10">
        <v>43046.765658023236</v>
      </c>
      <c r="V10">
        <v>73645.82205227841</v>
      </c>
      <c r="W10">
        <v>87724.387436342033</v>
      </c>
      <c r="X10">
        <v>904914.62594770605</v>
      </c>
      <c r="Y10">
        <v>266676.70507240167</v>
      </c>
      <c r="Z10">
        <v>0</v>
      </c>
      <c r="AA10">
        <v>0</v>
      </c>
      <c r="AB10">
        <v>0</v>
      </c>
      <c r="AC10">
        <v>1171591.3310201077</v>
      </c>
      <c r="AD10">
        <v>1867242.0143072831</v>
      </c>
      <c r="AF10">
        <v>0</v>
      </c>
      <c r="AG10">
        <v>0</v>
      </c>
      <c r="AH10">
        <v>0</v>
      </c>
      <c r="AI10">
        <v>1867242.0143072831</v>
      </c>
      <c r="AJ10">
        <v>-2804170.9979885863</v>
      </c>
      <c r="AK10">
        <v>87724.387436342033</v>
      </c>
      <c r="AL10">
        <v>-28041.709979885865</v>
      </c>
      <c r="AM10">
        <v>37622.534999000127</v>
      </c>
      <c r="AN10">
        <v>0</v>
      </c>
      <c r="AO10">
        <v>97305.212455456291</v>
      </c>
      <c r="AP10">
        <v>306670</v>
      </c>
      <c r="AQ10">
        <v>306670</v>
      </c>
      <c r="AR10">
        <v>-3013535.7855331302</v>
      </c>
    </row>
    <row r="11" spans="1:44" x14ac:dyDescent="0.2">
      <c r="A11" t="s">
        <v>18</v>
      </c>
      <c r="B11">
        <v>2027</v>
      </c>
      <c r="C11">
        <v>543452.21199685906</v>
      </c>
      <c r="D11">
        <v>478194.77966798248</v>
      </c>
      <c r="E11">
        <v>0</v>
      </c>
      <c r="F11">
        <v>0</v>
      </c>
      <c r="G11">
        <v>836.56479803561763</v>
      </c>
      <c r="H11">
        <v>2043853.7546169176</v>
      </c>
      <c r="I11">
        <v>5986</v>
      </c>
      <c r="J11">
        <v>836.56479803561763</v>
      </c>
      <c r="K11">
        <v>3072323.3110797945</v>
      </c>
      <c r="L11">
        <v>385321.74597520544</v>
      </c>
      <c r="M11">
        <v>165845.38593285531</v>
      </c>
      <c r="N11">
        <v>551167.13190806075</v>
      </c>
      <c r="O11">
        <v>207248.17288020666</v>
      </c>
      <c r="P11">
        <v>0</v>
      </c>
      <c r="Q11">
        <v>0</v>
      </c>
      <c r="R11">
        <v>0</v>
      </c>
      <c r="S11">
        <v>207248.17288020666</v>
      </c>
      <c r="T11">
        <v>31211.037522140268</v>
      </c>
      <c r="U11">
        <v>43907.700971183702</v>
      </c>
      <c r="V11">
        <v>75118.738493323966</v>
      </c>
      <c r="W11">
        <v>88601.631310705459</v>
      </c>
      <c r="X11">
        <v>922135.67459229694</v>
      </c>
      <c r="Y11">
        <v>272010.2391738497</v>
      </c>
      <c r="Z11">
        <v>0</v>
      </c>
      <c r="AA11">
        <v>0</v>
      </c>
      <c r="AB11">
        <v>0</v>
      </c>
      <c r="AC11">
        <v>1194145.9137661466</v>
      </c>
      <c r="AD11">
        <v>1878177.3973136479</v>
      </c>
      <c r="AF11">
        <v>0</v>
      </c>
      <c r="AG11">
        <v>0</v>
      </c>
      <c r="AH11">
        <v>0</v>
      </c>
      <c r="AI11">
        <v>1878177.3973136479</v>
      </c>
      <c r="AJ11">
        <v>-3013535.7855331302</v>
      </c>
      <c r="AK11">
        <v>88601.631310705459</v>
      </c>
      <c r="AL11">
        <v>-30135.357855331305</v>
      </c>
      <c r="AM11">
        <v>37858.747499512661</v>
      </c>
      <c r="AN11">
        <v>0</v>
      </c>
      <c r="AO11">
        <v>96325.020954886815</v>
      </c>
      <c r="AP11">
        <v>365952</v>
      </c>
      <c r="AQ11">
        <v>365952</v>
      </c>
      <c r="AR11">
        <v>-3283162.7645782437</v>
      </c>
    </row>
    <row r="12" spans="1:44" x14ac:dyDescent="0.2">
      <c r="A12" t="s">
        <v>18</v>
      </c>
      <c r="B12">
        <v>2028</v>
      </c>
      <c r="C12">
        <v>548886.7341168276</v>
      </c>
      <c r="D12">
        <v>487758.67526134214</v>
      </c>
      <c r="E12">
        <v>0</v>
      </c>
      <c r="F12">
        <v>0</v>
      </c>
      <c r="G12">
        <v>853.29609399633</v>
      </c>
      <c r="H12">
        <v>2062759.6637070146</v>
      </c>
      <c r="I12">
        <v>5986</v>
      </c>
      <c r="J12">
        <v>853.29609399633</v>
      </c>
      <c r="K12">
        <v>3106244.3691791808</v>
      </c>
      <c r="L12">
        <v>393028.1808947096</v>
      </c>
      <c r="M12">
        <v>169162.29365151245</v>
      </c>
      <c r="N12">
        <v>562190.47454622202</v>
      </c>
      <c r="O12">
        <v>211393.13633781081</v>
      </c>
      <c r="P12">
        <v>0</v>
      </c>
      <c r="Q12">
        <v>0</v>
      </c>
      <c r="R12">
        <v>0</v>
      </c>
      <c r="S12">
        <v>211393.13633781081</v>
      </c>
      <c r="T12">
        <v>31835.258272583076</v>
      </c>
      <c r="U12">
        <v>44785.854990607375</v>
      </c>
      <c r="V12">
        <v>76621.113263190447</v>
      </c>
      <c r="W12">
        <v>89487.647623812518</v>
      </c>
      <c r="X12">
        <v>939692.37177103583</v>
      </c>
      <c r="Y12">
        <v>277450.4439573267</v>
      </c>
      <c r="Z12">
        <v>0</v>
      </c>
      <c r="AA12">
        <v>0</v>
      </c>
      <c r="AB12">
        <v>0</v>
      </c>
      <c r="AC12">
        <v>1217142.8157283626</v>
      </c>
      <c r="AD12">
        <v>1889101.5534508182</v>
      </c>
      <c r="AF12">
        <v>0</v>
      </c>
      <c r="AG12">
        <v>0</v>
      </c>
      <c r="AH12">
        <v>0</v>
      </c>
      <c r="AI12">
        <v>1889101.5534508182</v>
      </c>
      <c r="AJ12">
        <v>-3283162.7645782437</v>
      </c>
      <c r="AK12">
        <v>89487.647623812518</v>
      </c>
      <c r="AL12">
        <v>-32831.627645782442</v>
      </c>
      <c r="AM12">
        <v>38094.194160040781</v>
      </c>
      <c r="AN12">
        <v>0</v>
      </c>
      <c r="AO12">
        <v>94750.214138070849</v>
      </c>
      <c r="AP12">
        <v>380452</v>
      </c>
      <c r="AQ12">
        <v>380452</v>
      </c>
      <c r="AR12">
        <v>-3568864.5504401727</v>
      </c>
    </row>
    <row r="13" spans="1:44" x14ac:dyDescent="0.2">
      <c r="A13" t="s">
        <v>18</v>
      </c>
      <c r="B13">
        <v>2029</v>
      </c>
      <c r="C13">
        <v>554375.60145799583</v>
      </c>
      <c r="D13">
        <v>497513.84876656887</v>
      </c>
      <c r="E13">
        <v>0</v>
      </c>
      <c r="F13">
        <v>0</v>
      </c>
      <c r="G13">
        <v>870.36201587625646</v>
      </c>
      <c r="H13">
        <v>2081857.2349947146</v>
      </c>
      <c r="I13">
        <v>5986</v>
      </c>
      <c r="J13">
        <v>870.36201587625646</v>
      </c>
      <c r="K13">
        <v>3140603.0472351555</v>
      </c>
      <c r="L13">
        <v>400888.74451260368</v>
      </c>
      <c r="M13">
        <v>172545.53952454266</v>
      </c>
      <c r="N13">
        <v>573434.28403714637</v>
      </c>
      <c r="O13">
        <v>215620.99906456697</v>
      </c>
      <c r="P13">
        <v>0</v>
      </c>
      <c r="Q13">
        <v>0</v>
      </c>
      <c r="R13">
        <v>0</v>
      </c>
      <c r="S13">
        <v>215620.99906456697</v>
      </c>
      <c r="T13">
        <v>32471.963438034731</v>
      </c>
      <c r="U13">
        <v>45681.572090419519</v>
      </c>
      <c r="V13">
        <v>78153.535528454246</v>
      </c>
      <c r="W13">
        <v>90382.524100050621</v>
      </c>
      <c r="X13">
        <v>957591.34273021808</v>
      </c>
      <c r="Y13">
        <v>282999.45283647318</v>
      </c>
      <c r="Z13">
        <v>0</v>
      </c>
      <c r="AA13">
        <v>0</v>
      </c>
      <c r="AB13">
        <v>0</v>
      </c>
      <c r="AC13">
        <v>1240590.7955666913</v>
      </c>
      <c r="AD13">
        <v>1900012.2516684642</v>
      </c>
      <c r="AF13">
        <v>0</v>
      </c>
      <c r="AG13">
        <v>0</v>
      </c>
      <c r="AH13">
        <v>0</v>
      </c>
      <c r="AI13">
        <v>1900012.2516684642</v>
      </c>
      <c r="AJ13">
        <v>-3568864.5504401727</v>
      </c>
      <c r="AK13">
        <v>90382.524100050621</v>
      </c>
      <c r="AL13">
        <v>-35688.645504401735</v>
      </c>
      <c r="AM13">
        <v>38328.804762884836</v>
      </c>
      <c r="AN13">
        <v>0</v>
      </c>
      <c r="AO13">
        <v>93022.683358533715</v>
      </c>
      <c r="AP13">
        <v>921908</v>
      </c>
      <c r="AQ13">
        <v>921908</v>
      </c>
      <c r="AR13">
        <v>-4397749.8670816394</v>
      </c>
    </row>
    <row r="14" spans="1:44" x14ac:dyDescent="0.2">
      <c r="A14" t="s">
        <v>18</v>
      </c>
      <c r="B14">
        <v>2030</v>
      </c>
      <c r="C14">
        <v>559919.35747257574</v>
      </c>
      <c r="D14">
        <v>507464.12574190035</v>
      </c>
      <c r="E14">
        <v>0</v>
      </c>
      <c r="F14">
        <v>0</v>
      </c>
      <c r="G14">
        <v>887.76925619378164</v>
      </c>
      <c r="H14">
        <v>2101148.7323391344</v>
      </c>
      <c r="I14">
        <v>5986</v>
      </c>
      <c r="J14">
        <v>887.76925619378164</v>
      </c>
      <c r="K14">
        <v>3175405.9848098047</v>
      </c>
      <c r="L14">
        <v>408906.51940285583</v>
      </c>
      <c r="M14">
        <v>175996.45031503352</v>
      </c>
      <c r="N14">
        <v>584902.96971788933</v>
      </c>
      <c r="O14">
        <v>219933.41904585835</v>
      </c>
      <c r="P14">
        <v>0</v>
      </c>
      <c r="Q14">
        <v>0</v>
      </c>
      <c r="R14">
        <v>0</v>
      </c>
      <c r="S14">
        <v>219933.41904585835</v>
      </c>
      <c r="T14">
        <v>33121.40270679543</v>
      </c>
      <c r="U14">
        <v>46595.203532227912</v>
      </c>
      <c r="V14">
        <v>79716.606239023342</v>
      </c>
      <c r="W14">
        <v>91286.349341051129</v>
      </c>
      <c r="X14">
        <v>975839.34434382198</v>
      </c>
      <c r="Y14">
        <v>288659.44189320266</v>
      </c>
      <c r="Z14">
        <v>0</v>
      </c>
      <c r="AA14">
        <v>0</v>
      </c>
      <c r="AB14">
        <v>0</v>
      </c>
      <c r="AC14">
        <v>1264498.7862370247</v>
      </c>
      <c r="AD14">
        <v>1910907.19857278</v>
      </c>
      <c r="AF14">
        <v>0</v>
      </c>
      <c r="AG14">
        <v>0</v>
      </c>
      <c r="AH14">
        <v>0</v>
      </c>
      <c r="AI14">
        <v>1910907.19857278</v>
      </c>
      <c r="AJ14">
        <v>-4397749.8670816394</v>
      </c>
      <c r="AK14">
        <v>91286.349341051129</v>
      </c>
      <c r="AL14">
        <v>-43977.498670816392</v>
      </c>
      <c r="AM14">
        <v>38562.50713698224</v>
      </c>
      <c r="AN14">
        <v>0</v>
      </c>
      <c r="AO14">
        <v>85871.357807216977</v>
      </c>
      <c r="AP14">
        <v>1030126</v>
      </c>
      <c r="AQ14">
        <v>1030126</v>
      </c>
      <c r="AR14">
        <v>-5342004.5092744213</v>
      </c>
    </row>
    <row r="15" spans="1:44" x14ac:dyDescent="0.2">
      <c r="A15" t="s">
        <v>18</v>
      </c>
      <c r="B15">
        <v>2031</v>
      </c>
      <c r="C15">
        <v>565518.5510473015</v>
      </c>
      <c r="D15">
        <v>517613.40825673833</v>
      </c>
      <c r="E15">
        <v>0</v>
      </c>
      <c r="F15">
        <v>0</v>
      </c>
      <c r="G15">
        <v>905.52464131765726</v>
      </c>
      <c r="H15">
        <v>2120636.4515441232</v>
      </c>
      <c r="I15">
        <v>5986</v>
      </c>
      <c r="J15">
        <v>905.52464131765726</v>
      </c>
      <c r="K15">
        <v>3210659.9354894804</v>
      </c>
      <c r="L15">
        <v>417084.64979091292</v>
      </c>
      <c r="M15">
        <v>179516.37932133419</v>
      </c>
      <c r="N15">
        <v>596601.02911224705</v>
      </c>
      <c r="O15">
        <v>224332.08742677551</v>
      </c>
      <c r="P15">
        <v>0</v>
      </c>
      <c r="Q15">
        <v>0</v>
      </c>
      <c r="R15">
        <v>0</v>
      </c>
      <c r="S15">
        <v>224332.08742677551</v>
      </c>
      <c r="T15">
        <v>33783.830760931342</v>
      </c>
      <c r="U15">
        <v>47527.107602872471</v>
      </c>
      <c r="V15">
        <v>81310.938363803813</v>
      </c>
      <c r="W15">
        <v>92199.21283446165</v>
      </c>
      <c r="X15">
        <v>994443.26773728803</v>
      </c>
      <c r="Y15">
        <v>294432.63073106669</v>
      </c>
      <c r="Z15">
        <v>0</v>
      </c>
      <c r="AA15">
        <v>0</v>
      </c>
      <c r="AB15">
        <v>0</v>
      </c>
      <c r="AC15">
        <v>1288875.8984683547</v>
      </c>
      <c r="AD15">
        <v>1921784.0370211257</v>
      </c>
      <c r="AF15">
        <v>0</v>
      </c>
      <c r="AG15">
        <v>0</v>
      </c>
      <c r="AH15">
        <v>0</v>
      </c>
      <c r="AI15">
        <v>1921784.0370211257</v>
      </c>
      <c r="AJ15">
        <v>-5342004.5092744213</v>
      </c>
      <c r="AK15">
        <v>92199.21283446165</v>
      </c>
      <c r="AL15">
        <v>-53420.045092744222</v>
      </c>
      <c r="AM15">
        <v>38795.227113349945</v>
      </c>
      <c r="AN15">
        <v>0</v>
      </c>
      <c r="AO15">
        <v>77574.394855067367</v>
      </c>
      <c r="AP15">
        <v>140752</v>
      </c>
      <c r="AQ15">
        <v>140752</v>
      </c>
      <c r="AR15">
        <v>-5405182.1144193541</v>
      </c>
    </row>
    <row r="16" spans="1:44" x14ac:dyDescent="0.2">
      <c r="A16" t="s">
        <v>18</v>
      </c>
      <c r="B16">
        <v>2032</v>
      </c>
      <c r="C16">
        <v>571173.73655777459</v>
      </c>
      <c r="D16">
        <v>527965.67642187316</v>
      </c>
      <c r="E16">
        <v>0</v>
      </c>
      <c r="F16">
        <v>0</v>
      </c>
      <c r="G16">
        <v>923.63513414401052</v>
      </c>
      <c r="H16">
        <v>2140322.7208827296</v>
      </c>
      <c r="I16">
        <v>5986</v>
      </c>
      <c r="J16">
        <v>923.63513414401052</v>
      </c>
      <c r="K16">
        <v>3246371.7689965214</v>
      </c>
      <c r="L16">
        <v>425426.34278673126</v>
      </c>
      <c r="M16">
        <v>183106.7069077609</v>
      </c>
      <c r="N16">
        <v>608533.04969449213</v>
      </c>
      <c r="O16">
        <v>228818.72917531105</v>
      </c>
      <c r="P16">
        <v>0</v>
      </c>
      <c r="Q16">
        <v>0</v>
      </c>
      <c r="R16">
        <v>0</v>
      </c>
      <c r="S16">
        <v>228818.72917531105</v>
      </c>
      <c r="T16">
        <v>34459.507376149966</v>
      </c>
      <c r="U16">
        <v>48477.649754929924</v>
      </c>
      <c r="V16">
        <v>82937.15713107989</v>
      </c>
      <c r="W16">
        <v>93121.204962806281</v>
      </c>
      <c r="X16">
        <v>1013410.1409636894</v>
      </c>
      <c r="Y16">
        <v>300321.28334568808</v>
      </c>
      <c r="Z16">
        <v>0</v>
      </c>
      <c r="AA16">
        <v>0</v>
      </c>
      <c r="AB16">
        <v>0</v>
      </c>
      <c r="AC16">
        <v>1313731.4243093776</v>
      </c>
      <c r="AD16">
        <v>1932640.3446871438</v>
      </c>
      <c r="AF16">
        <v>0</v>
      </c>
      <c r="AG16">
        <v>0</v>
      </c>
      <c r="AH16">
        <v>0</v>
      </c>
      <c r="AI16">
        <v>1932640.3446871438</v>
      </c>
      <c r="AJ16">
        <v>-5405182.1144193541</v>
      </c>
      <c r="AK16">
        <v>93121.204962806281</v>
      </c>
      <c r="AL16">
        <v>-54051.821144193542</v>
      </c>
      <c r="AM16">
        <v>39026.888479581277</v>
      </c>
      <c r="AN16">
        <v>0</v>
      </c>
      <c r="AO16">
        <v>78096.272298194017</v>
      </c>
      <c r="AP16">
        <v>5200</v>
      </c>
      <c r="AQ16">
        <v>5200</v>
      </c>
      <c r="AR16">
        <v>-5332285.8421211597</v>
      </c>
    </row>
    <row r="17" spans="1:44" x14ac:dyDescent="0.2">
      <c r="A17" t="s">
        <v>18</v>
      </c>
      <c r="B17">
        <v>2033</v>
      </c>
      <c r="C17">
        <v>576885.4739233522</v>
      </c>
      <c r="D17">
        <v>538524.98995031044</v>
      </c>
      <c r="E17">
        <v>0</v>
      </c>
      <c r="F17">
        <v>0</v>
      </c>
      <c r="G17">
        <v>942.10783682689043</v>
      </c>
      <c r="H17">
        <v>2160209.9016311504</v>
      </c>
      <c r="I17">
        <v>5986</v>
      </c>
      <c r="J17">
        <v>942.10783682689043</v>
      </c>
      <c r="K17">
        <v>3282548.4733416401</v>
      </c>
      <c r="L17">
        <v>433934.86964246572</v>
      </c>
      <c r="M17">
        <v>186768.84104591605</v>
      </c>
      <c r="N17">
        <v>620703.71068838181</v>
      </c>
      <c r="O17">
        <v>233395.10375881719</v>
      </c>
      <c r="P17">
        <v>0</v>
      </c>
      <c r="Q17">
        <v>0</v>
      </c>
      <c r="R17">
        <v>0</v>
      </c>
      <c r="S17">
        <v>233395.10375881719</v>
      </c>
      <c r="T17">
        <v>35148.697523672956</v>
      </c>
      <c r="U17">
        <v>49447.202750028504</v>
      </c>
      <c r="V17">
        <v>84595.900273701467</v>
      </c>
      <c r="W17">
        <v>94052.417012434307</v>
      </c>
      <c r="X17">
        <v>1032747.1317333347</v>
      </c>
      <c r="Y17">
        <v>306327.70901260176</v>
      </c>
      <c r="Z17">
        <v>0</v>
      </c>
      <c r="AA17">
        <v>0</v>
      </c>
      <c r="AB17">
        <v>0</v>
      </c>
      <c r="AC17">
        <v>1339074.8407459366</v>
      </c>
      <c r="AD17">
        <v>1943473.6325957035</v>
      </c>
      <c r="AF17">
        <v>0</v>
      </c>
      <c r="AG17">
        <v>0</v>
      </c>
      <c r="AH17">
        <v>0</v>
      </c>
      <c r="AI17">
        <v>1943473.6325957035</v>
      </c>
      <c r="AJ17">
        <v>-5332285.8421211597</v>
      </c>
      <c r="AK17">
        <v>94052.417012434307</v>
      </c>
      <c r="AL17">
        <v>-53322.858421211604</v>
      </c>
      <c r="AM17">
        <v>39257.412933376872</v>
      </c>
      <c r="AN17">
        <v>0</v>
      </c>
      <c r="AO17">
        <v>79986.971524599576</v>
      </c>
      <c r="AP17">
        <v>279514</v>
      </c>
      <c r="AQ17">
        <v>279514</v>
      </c>
      <c r="AR17">
        <v>-5531812.8705965606</v>
      </c>
    </row>
    <row r="18" spans="1:44" x14ac:dyDescent="0.2">
      <c r="A18" t="s">
        <v>18</v>
      </c>
      <c r="B18">
        <v>2034</v>
      </c>
      <c r="C18">
        <v>582654.32866258593</v>
      </c>
      <c r="D18">
        <v>549295.48974931682</v>
      </c>
      <c r="E18">
        <v>0</v>
      </c>
      <c r="F18">
        <v>0</v>
      </c>
      <c r="G18">
        <v>960.94999356342839</v>
      </c>
      <c r="H18">
        <v>2180300.3886123733</v>
      </c>
      <c r="I18">
        <v>5986</v>
      </c>
      <c r="J18">
        <v>960.94999356342839</v>
      </c>
      <c r="K18">
        <v>3319197.1570178391</v>
      </c>
      <c r="L18">
        <v>442613.56703531515</v>
      </c>
      <c r="M18">
        <v>190504.21786683443</v>
      </c>
      <c r="N18">
        <v>633117.78490214958</v>
      </c>
      <c r="O18">
        <v>238063.00583399358</v>
      </c>
      <c r="P18">
        <v>0</v>
      </c>
      <c r="Q18">
        <v>0</v>
      </c>
      <c r="R18">
        <v>0</v>
      </c>
      <c r="S18">
        <v>238063.00583399358</v>
      </c>
      <c r="T18">
        <v>35851.671474146424</v>
      </c>
      <c r="U18">
        <v>50436.146805029086</v>
      </c>
      <c r="V18">
        <v>86287.81827917551</v>
      </c>
      <c r="W18">
        <v>94992.941182558687</v>
      </c>
      <c r="X18">
        <v>1052461.5501978775</v>
      </c>
      <c r="Y18">
        <v>312454.26319285383</v>
      </c>
      <c r="Z18">
        <v>0</v>
      </c>
      <c r="AA18">
        <v>0</v>
      </c>
      <c r="AB18">
        <v>0</v>
      </c>
      <c r="AC18">
        <v>1364915.8133907313</v>
      </c>
      <c r="AD18">
        <v>1954281.3436271078</v>
      </c>
      <c r="AF18">
        <v>0</v>
      </c>
      <c r="AG18">
        <v>0</v>
      </c>
      <c r="AH18">
        <v>0</v>
      </c>
      <c r="AI18">
        <v>1954281.3436271078</v>
      </c>
      <c r="AJ18">
        <v>-5531812.8705965606</v>
      </c>
      <c r="AK18">
        <v>94992.941182558687</v>
      </c>
      <c r="AL18">
        <v>-55318.128705965602</v>
      </c>
      <c r="AM18">
        <v>39486.720035090497</v>
      </c>
      <c r="AN18">
        <v>0</v>
      </c>
      <c r="AO18">
        <v>79161.532511683588</v>
      </c>
      <c r="AP18">
        <v>315894</v>
      </c>
      <c r="AQ18">
        <v>315894</v>
      </c>
      <c r="AR18">
        <v>-5768545.3380848775</v>
      </c>
    </row>
    <row r="19" spans="1:44" x14ac:dyDescent="0.2">
      <c r="A19" t="s">
        <v>18</v>
      </c>
      <c r="B19">
        <v>2035</v>
      </c>
      <c r="C19">
        <v>588480.87194921181</v>
      </c>
      <c r="D19">
        <v>560281.39954430319</v>
      </c>
      <c r="E19">
        <v>0</v>
      </c>
      <c r="F19">
        <v>0</v>
      </c>
      <c r="G19">
        <v>980.16899343469709</v>
      </c>
      <c r="H19">
        <v>2200596.6107496684</v>
      </c>
      <c r="I19">
        <v>5986</v>
      </c>
      <c r="J19">
        <v>980.16899343469709</v>
      </c>
      <c r="K19">
        <v>3356325.0512366183</v>
      </c>
      <c r="L19">
        <v>451465.83837602148</v>
      </c>
      <c r="M19">
        <v>194314.30222417112</v>
      </c>
      <c r="N19">
        <v>645780.14060019259</v>
      </c>
      <c r="O19">
        <v>242824.26595067346</v>
      </c>
      <c r="P19">
        <v>0</v>
      </c>
      <c r="Q19">
        <v>0</v>
      </c>
      <c r="R19">
        <v>0</v>
      </c>
      <c r="S19">
        <v>242824.26595067346</v>
      </c>
      <c r="T19">
        <v>36568.704903629354</v>
      </c>
      <c r="U19">
        <v>51444.869741129674</v>
      </c>
      <c r="V19">
        <v>88013.574644759035</v>
      </c>
      <c r="W19">
        <v>95942.87059438428</v>
      </c>
      <c r="X19">
        <v>1072560.8517900095</v>
      </c>
      <c r="Y19">
        <v>318703.34845671093</v>
      </c>
      <c r="Z19">
        <v>0</v>
      </c>
      <c r="AA19">
        <v>0</v>
      </c>
      <c r="AB19">
        <v>0</v>
      </c>
      <c r="AC19">
        <v>1391264.2002467206</v>
      </c>
      <c r="AD19">
        <v>1965060.8509898977</v>
      </c>
      <c r="AF19">
        <v>0</v>
      </c>
      <c r="AG19">
        <v>0</v>
      </c>
      <c r="AH19">
        <v>0</v>
      </c>
      <c r="AI19">
        <v>1965060.8509898977</v>
      </c>
      <c r="AJ19">
        <v>-5768545.3380848775</v>
      </c>
      <c r="AK19">
        <v>95942.87059438428</v>
      </c>
      <c r="AL19">
        <v>-57685.453380848776</v>
      </c>
      <c r="AM19">
        <v>39714.727159268805</v>
      </c>
      <c r="AN19">
        <v>0</v>
      </c>
      <c r="AO19">
        <v>77972.144372804309</v>
      </c>
      <c r="AP19">
        <v>588770</v>
      </c>
      <c r="AQ19">
        <v>588770</v>
      </c>
      <c r="AR19">
        <v>-6279343.1937120734</v>
      </c>
    </row>
    <row r="20" spans="1:44" x14ac:dyDescent="0.2">
      <c r="A20" t="s">
        <v>18</v>
      </c>
      <c r="B20">
        <v>2036</v>
      </c>
      <c r="C20">
        <v>594365.68066870398</v>
      </c>
      <c r="D20">
        <v>571487.02753518918</v>
      </c>
      <c r="E20">
        <v>0</v>
      </c>
      <c r="F20">
        <v>0</v>
      </c>
      <c r="G20">
        <v>999.77237330339085</v>
      </c>
      <c r="H20">
        <v>2221101.0316301375</v>
      </c>
      <c r="I20">
        <v>5986</v>
      </c>
      <c r="J20">
        <v>999.77237330339085</v>
      </c>
      <c r="K20">
        <v>3393939.5122073339</v>
      </c>
      <c r="L20">
        <v>460495.15514354187</v>
      </c>
      <c r="M20">
        <v>198200.58826865451</v>
      </c>
      <c r="N20">
        <v>658695.7434121964</v>
      </c>
      <c r="O20">
        <v>247680.75126968691</v>
      </c>
      <c r="P20">
        <v>0</v>
      </c>
      <c r="Q20">
        <v>0</v>
      </c>
      <c r="R20">
        <v>0</v>
      </c>
      <c r="S20">
        <v>247680.75126968691</v>
      </c>
      <c r="T20">
        <v>37300.079001701939</v>
      </c>
      <c r="U20">
        <v>52473.767135952257</v>
      </c>
      <c r="V20">
        <v>89773.846137654196</v>
      </c>
      <c r="W20">
        <v>96902.29930032813</v>
      </c>
      <c r="X20">
        <v>1093052.6401198655</v>
      </c>
      <c r="Y20">
        <v>325077.41542584513</v>
      </c>
      <c r="Z20">
        <v>0</v>
      </c>
      <c r="AA20">
        <v>0</v>
      </c>
      <c r="AB20">
        <v>0</v>
      </c>
      <c r="AC20">
        <v>1418130.0555457107</v>
      </c>
      <c r="AD20">
        <v>1975809.4566616232</v>
      </c>
      <c r="AF20">
        <v>0</v>
      </c>
      <c r="AG20">
        <v>0</v>
      </c>
      <c r="AH20">
        <v>0</v>
      </c>
      <c r="AI20">
        <v>1975809.4566616232</v>
      </c>
      <c r="AJ20">
        <v>-6279343.1937120734</v>
      </c>
      <c r="AK20">
        <v>96902.29930032813</v>
      </c>
      <c r="AL20">
        <v>-62793.431937120738</v>
      </c>
      <c r="AM20">
        <v>39941.349445165441</v>
      </c>
      <c r="AN20">
        <v>0</v>
      </c>
      <c r="AO20">
        <v>74050.216808372832</v>
      </c>
      <c r="AP20">
        <v>130652</v>
      </c>
      <c r="AQ20">
        <v>130652</v>
      </c>
      <c r="AR20">
        <v>-6335944.9769037012</v>
      </c>
    </row>
    <row r="21" spans="1:44" x14ac:dyDescent="0.2">
      <c r="A21" t="s">
        <v>18</v>
      </c>
      <c r="B21">
        <v>2037</v>
      </c>
      <c r="C21">
        <v>600309.33747539087</v>
      </c>
      <c r="D21">
        <v>582916.76808589289</v>
      </c>
      <c r="E21">
        <v>0</v>
      </c>
      <c r="F21">
        <v>0</v>
      </c>
      <c r="G21">
        <v>1019.7678207694587</v>
      </c>
      <c r="H21">
        <v>2241816.150078502</v>
      </c>
      <c r="I21">
        <v>5986</v>
      </c>
      <c r="J21">
        <v>1019.7678207694587</v>
      </c>
      <c r="K21">
        <v>3432048.0234605554</v>
      </c>
      <c r="L21">
        <v>469705.05824641266</v>
      </c>
      <c r="M21">
        <v>202164.60003402759</v>
      </c>
      <c r="N21">
        <v>671869.65828044026</v>
      </c>
      <c r="O21">
        <v>252634.36629508063</v>
      </c>
      <c r="P21">
        <v>0</v>
      </c>
      <c r="Q21">
        <v>0</v>
      </c>
      <c r="R21">
        <v>0</v>
      </c>
      <c r="S21">
        <v>252634.36629508063</v>
      </c>
      <c r="T21">
        <v>38046.080581735972</v>
      </c>
      <c r="U21">
        <v>53523.242478671302</v>
      </c>
      <c r="V21">
        <v>91569.323060407274</v>
      </c>
      <c r="W21">
        <v>97871.322293331381</v>
      </c>
      <c r="X21">
        <v>1113944.6699292595</v>
      </c>
      <c r="Y21">
        <v>331578.96373436204</v>
      </c>
      <c r="Z21">
        <v>0</v>
      </c>
      <c r="AA21">
        <v>0</v>
      </c>
      <c r="AB21">
        <v>0</v>
      </c>
      <c r="AC21">
        <v>1445523.6336636215</v>
      </c>
      <c r="AD21">
        <v>1986524.3897969339</v>
      </c>
      <c r="AF21">
        <v>0</v>
      </c>
      <c r="AG21">
        <v>0</v>
      </c>
      <c r="AH21">
        <v>0</v>
      </c>
      <c r="AI21">
        <v>1986524.3897969339</v>
      </c>
      <c r="AJ21">
        <v>-6335944.9769037012</v>
      </c>
      <c r="AK21">
        <v>97871.322293331381</v>
      </c>
      <c r="AL21">
        <v>-63359.449769037012</v>
      </c>
      <c r="AM21">
        <v>40166.499746207133</v>
      </c>
      <c r="AN21">
        <v>0</v>
      </c>
      <c r="AO21">
        <v>74678.37227050151</v>
      </c>
      <c r="AP21">
        <v>439134</v>
      </c>
      <c r="AQ21">
        <v>439134</v>
      </c>
      <c r="AR21">
        <v>-6700400.6046331991</v>
      </c>
    </row>
    <row r="22" spans="1:44" x14ac:dyDescent="0.2">
      <c r="A22" t="s">
        <v>18</v>
      </c>
      <c r="B22">
        <v>2038</v>
      </c>
      <c r="C22">
        <v>606312.43085014482</v>
      </c>
      <c r="D22">
        <v>594575.10344761086</v>
      </c>
      <c r="E22">
        <v>0</v>
      </c>
      <c r="F22">
        <v>0</v>
      </c>
      <c r="G22">
        <v>1040.1631771848479</v>
      </c>
      <c r="H22">
        <v>2262744.5007413328</v>
      </c>
      <c r="I22">
        <v>5986</v>
      </c>
      <c r="J22">
        <v>1040.1631771848479</v>
      </c>
      <c r="K22">
        <v>3470658.1982162734</v>
      </c>
      <c r="L22">
        <v>479099.15941134095</v>
      </c>
      <c r="M22">
        <v>206207.89203470817</v>
      </c>
      <c r="N22">
        <v>685307.05144604912</v>
      </c>
      <c r="O22">
        <v>257687.05362098227</v>
      </c>
      <c r="P22">
        <v>0</v>
      </c>
      <c r="Q22">
        <v>0</v>
      </c>
      <c r="R22">
        <v>0</v>
      </c>
      <c r="S22">
        <v>257687.05362098227</v>
      </c>
      <c r="T22">
        <v>38807.002193370696</v>
      </c>
      <c r="U22">
        <v>54593.707328244738</v>
      </c>
      <c r="V22">
        <v>93400.709521615441</v>
      </c>
      <c r="W22">
        <v>98850.035516264703</v>
      </c>
      <c r="X22">
        <v>1135244.8501049115</v>
      </c>
      <c r="Y22">
        <v>338210.54300904932</v>
      </c>
      <c r="Z22">
        <v>0</v>
      </c>
      <c r="AA22">
        <v>0</v>
      </c>
      <c r="AB22">
        <v>0</v>
      </c>
      <c r="AC22">
        <v>1473455.3931139607</v>
      </c>
      <c r="AD22">
        <v>1997202.8051023127</v>
      </c>
      <c r="AF22">
        <v>0</v>
      </c>
      <c r="AG22">
        <v>0</v>
      </c>
      <c r="AH22">
        <v>0</v>
      </c>
      <c r="AI22">
        <v>1997202.8051023127</v>
      </c>
      <c r="AJ22">
        <v>-6700400.6046331991</v>
      </c>
      <c r="AK22">
        <v>98850.035516264703</v>
      </c>
      <c r="AL22">
        <v>-67004.006046331997</v>
      </c>
      <c r="AM22">
        <v>40390.088578391027</v>
      </c>
      <c r="AN22">
        <v>0</v>
      </c>
      <c r="AO22">
        <v>72236.118048323726</v>
      </c>
      <c r="AP22">
        <v>140660</v>
      </c>
      <c r="AQ22">
        <v>140660</v>
      </c>
      <c r="AR22">
        <v>-6768824.4865848757</v>
      </c>
    </row>
    <row r="23" spans="1:44" x14ac:dyDescent="0.2">
      <c r="A23" t="s">
        <v>18</v>
      </c>
      <c r="B23">
        <v>2039</v>
      </c>
      <c r="C23">
        <v>612375.5551586462</v>
      </c>
      <c r="D23">
        <v>606466.60551656305</v>
      </c>
      <c r="E23">
        <v>0</v>
      </c>
      <c r="F23">
        <v>0</v>
      </c>
      <c r="G23">
        <v>1060.9664407285447</v>
      </c>
      <c r="H23">
        <v>2283888.6546819117</v>
      </c>
      <c r="I23">
        <v>5986</v>
      </c>
      <c r="J23">
        <v>1060.9664407285447</v>
      </c>
      <c r="K23">
        <v>3509777.7817978496</v>
      </c>
      <c r="L23">
        <v>488681.14259956777</v>
      </c>
      <c r="M23">
        <v>210332.04987540233</v>
      </c>
      <c r="N23">
        <v>699013.19247497013</v>
      </c>
      <c r="O23">
        <v>262840.7946934019</v>
      </c>
      <c r="P23">
        <v>0</v>
      </c>
      <c r="Q23">
        <v>0</v>
      </c>
      <c r="R23">
        <v>0</v>
      </c>
      <c r="S23">
        <v>262840.7946934019</v>
      </c>
      <c r="T23">
        <v>39583.142237238113</v>
      </c>
      <c r="U23">
        <v>55685.581474809624</v>
      </c>
      <c r="V23">
        <v>95268.723712047737</v>
      </c>
      <c r="W23">
        <v>99838.535871427346</v>
      </c>
      <c r="X23">
        <v>1156961.246751847</v>
      </c>
      <c r="Y23">
        <v>344974.75386923028</v>
      </c>
      <c r="Z23">
        <v>0</v>
      </c>
      <c r="AA23">
        <v>0</v>
      </c>
      <c r="AB23">
        <v>0</v>
      </c>
      <c r="AC23">
        <v>1501936.0006210771</v>
      </c>
      <c r="AD23">
        <v>2007841.7811767724</v>
      </c>
      <c r="AF23">
        <v>0</v>
      </c>
      <c r="AG23">
        <v>0</v>
      </c>
      <c r="AH23">
        <v>0</v>
      </c>
      <c r="AI23">
        <v>2007841.7811767724</v>
      </c>
      <c r="AJ23">
        <v>-6768824.4865848757</v>
      </c>
      <c r="AK23">
        <v>99838.535871427346</v>
      </c>
      <c r="AL23">
        <v>-67688.244865848756</v>
      </c>
      <c r="AM23">
        <v>40612.024067591206</v>
      </c>
      <c r="AN23">
        <v>0</v>
      </c>
      <c r="AO23">
        <v>72762.315073169797</v>
      </c>
      <c r="AP23">
        <v>556934</v>
      </c>
      <c r="AQ23">
        <v>556934</v>
      </c>
      <c r="AR23">
        <v>-7252996.171511706</v>
      </c>
    </row>
    <row r="24" spans="1:44" x14ac:dyDescent="0.2">
      <c r="A24" t="s">
        <v>18</v>
      </c>
      <c r="B24">
        <v>2040</v>
      </c>
      <c r="C24">
        <v>618499.31071023282</v>
      </c>
      <c r="D24">
        <v>618595.93762689433</v>
      </c>
      <c r="E24">
        <v>0</v>
      </c>
      <c r="F24">
        <v>0</v>
      </c>
      <c r="G24">
        <v>1082.1857695431158</v>
      </c>
      <c r="H24">
        <v>2305251.2199859424</v>
      </c>
      <c r="I24">
        <v>5986</v>
      </c>
      <c r="J24">
        <v>1082.1857695431158</v>
      </c>
      <c r="K24">
        <v>3549414.6540926127</v>
      </c>
      <c r="L24">
        <v>498454.76545155916</v>
      </c>
      <c r="M24">
        <v>214538.69087291037</v>
      </c>
      <c r="N24">
        <v>712993.45632446953</v>
      </c>
      <c r="O24">
        <v>268097.61058726994</v>
      </c>
      <c r="P24">
        <v>0</v>
      </c>
      <c r="Q24">
        <v>0</v>
      </c>
      <c r="R24">
        <v>0</v>
      </c>
      <c r="S24">
        <v>268097.61058726994</v>
      </c>
      <c r="T24">
        <v>40374.805081982871</v>
      </c>
      <c r="U24">
        <v>56799.29310430582</v>
      </c>
      <c r="V24">
        <v>97174.098186288698</v>
      </c>
      <c r="W24">
        <v>100836.92123014164</v>
      </c>
      <c r="X24">
        <v>1179102.0863281698</v>
      </c>
      <c r="Y24">
        <v>351874.24894661485</v>
      </c>
      <c r="Z24">
        <v>0</v>
      </c>
      <c r="AA24">
        <v>0</v>
      </c>
      <c r="AB24">
        <v>0</v>
      </c>
      <c r="AC24">
        <v>1530976.3352747846</v>
      </c>
      <c r="AD24">
        <v>2018438.3188178281</v>
      </c>
      <c r="AF24">
        <v>0</v>
      </c>
      <c r="AG24">
        <v>0</v>
      </c>
      <c r="AH24">
        <v>0</v>
      </c>
      <c r="AI24">
        <v>2018438.3188178281</v>
      </c>
      <c r="AJ24">
        <v>-7252996.171511706</v>
      </c>
      <c r="AK24">
        <v>100836.92123014164</v>
      </c>
      <c r="AL24">
        <v>-72529.961715117053</v>
      </c>
      <c r="AM24">
        <v>40832.211895751709</v>
      </c>
      <c r="AN24">
        <v>0</v>
      </c>
      <c r="AO24">
        <v>69139.171410776296</v>
      </c>
      <c r="AP24">
        <v>122350</v>
      </c>
      <c r="AQ24">
        <v>122350</v>
      </c>
      <c r="AR24">
        <v>-7306207.0001009293</v>
      </c>
    </row>
    <row r="25" spans="1:44" x14ac:dyDescent="0.2">
      <c r="A25" t="s">
        <v>18</v>
      </c>
      <c r="B25">
        <v>2041</v>
      </c>
      <c r="C25">
        <v>624684.30381733505</v>
      </c>
      <c r="D25">
        <v>630967.85637943202</v>
      </c>
      <c r="E25">
        <v>0</v>
      </c>
      <c r="F25">
        <v>0</v>
      </c>
      <c r="G25">
        <v>1103.8294849339779</v>
      </c>
      <c r="H25">
        <v>2326834.8423783034</v>
      </c>
      <c r="I25">
        <v>5986</v>
      </c>
      <c r="J25">
        <v>1103.8294849339779</v>
      </c>
      <c r="K25">
        <v>3589576.8320600046</v>
      </c>
      <c r="L25">
        <v>508423.86076059024</v>
      </c>
      <c r="M25">
        <v>218829.46469036854</v>
      </c>
      <c r="N25">
        <v>727253.3254509588</v>
      </c>
      <c r="O25">
        <v>273459.56279901532</v>
      </c>
      <c r="P25">
        <v>0</v>
      </c>
      <c r="Q25">
        <v>0</v>
      </c>
      <c r="R25">
        <v>0</v>
      </c>
      <c r="S25">
        <v>273459.56279901532</v>
      </c>
      <c r="T25">
        <v>41182.301183622527</v>
      </c>
      <c r="U25">
        <v>57935.278966391925</v>
      </c>
      <c r="V25">
        <v>99117.580150014459</v>
      </c>
      <c r="W25">
        <v>101845.29044244305</v>
      </c>
      <c r="X25">
        <v>1201675.7588424315</v>
      </c>
      <c r="Y25">
        <v>358911.7339255471</v>
      </c>
      <c r="Z25">
        <v>0</v>
      </c>
      <c r="AA25">
        <v>0</v>
      </c>
      <c r="AB25">
        <v>0</v>
      </c>
      <c r="AC25">
        <v>1560587.4927679785</v>
      </c>
      <c r="AD25">
        <v>2028989.3392920261</v>
      </c>
      <c r="AF25">
        <v>0</v>
      </c>
      <c r="AG25">
        <v>0</v>
      </c>
      <c r="AH25">
        <v>0</v>
      </c>
      <c r="AI25">
        <v>2028989.3392920261</v>
      </c>
      <c r="AJ25">
        <v>-7306207.0001009293</v>
      </c>
      <c r="AK25">
        <v>101845.29044244305</v>
      </c>
      <c r="AL25">
        <v>-73062.070001009299</v>
      </c>
      <c r="AM25">
        <v>41050.55524594352</v>
      </c>
      <c r="AN25">
        <v>0</v>
      </c>
      <c r="AO25">
        <v>69833.77568737726</v>
      </c>
      <c r="AP25">
        <v>0</v>
      </c>
      <c r="AQ25">
        <v>0</v>
      </c>
      <c r="AR25">
        <v>-7236373.2244135514</v>
      </c>
    </row>
    <row r="26" spans="1:44" x14ac:dyDescent="0.2">
      <c r="A26" t="s">
        <v>18</v>
      </c>
      <c r="B26">
        <v>2042</v>
      </c>
      <c r="C26">
        <v>630931.14685550856</v>
      </c>
      <c r="D26">
        <v>643587.21350702073</v>
      </c>
      <c r="E26">
        <v>0</v>
      </c>
      <c r="F26">
        <v>0</v>
      </c>
      <c r="G26">
        <v>1125.9060746326575</v>
      </c>
      <c r="H26">
        <v>2348642.205851065</v>
      </c>
      <c r="I26">
        <v>5986</v>
      </c>
      <c r="J26">
        <v>1125.9060746326575</v>
      </c>
      <c r="K26">
        <v>3630272.4722882267</v>
      </c>
      <c r="L26">
        <v>518592.33797580207</v>
      </c>
      <c r="M26">
        <v>223206.05398417593</v>
      </c>
      <c r="N26">
        <v>741798.39195997803</v>
      </c>
      <c r="O26">
        <v>278928.7540549956</v>
      </c>
      <c r="P26">
        <v>0</v>
      </c>
      <c r="Q26">
        <v>0</v>
      </c>
      <c r="R26">
        <v>0</v>
      </c>
      <c r="S26">
        <v>278928.7540549956</v>
      </c>
      <c r="T26">
        <v>42005.947207294979</v>
      </c>
      <c r="U26">
        <v>59093.984545719766</v>
      </c>
      <c r="V26">
        <v>101099.93175301474</v>
      </c>
      <c r="W26">
        <v>102863.7433468675</v>
      </c>
      <c r="X26">
        <v>1224690.8211148558</v>
      </c>
      <c r="Y26">
        <v>366089.96860405809</v>
      </c>
      <c r="Z26">
        <v>0</v>
      </c>
      <c r="AA26">
        <v>0</v>
      </c>
      <c r="AB26">
        <v>0</v>
      </c>
      <c r="AC26">
        <v>1590780.7897189138</v>
      </c>
      <c r="AD26">
        <v>2039491.6825693129</v>
      </c>
      <c r="AF26">
        <v>0</v>
      </c>
      <c r="AG26">
        <v>0</v>
      </c>
      <c r="AH26">
        <v>0</v>
      </c>
      <c r="AI26">
        <v>2039491.6825693129</v>
      </c>
      <c r="AJ26">
        <v>-7236373.2244135514</v>
      </c>
      <c r="AK26">
        <v>102863.7433468675</v>
      </c>
      <c r="AL26">
        <v>-72363.732244135521</v>
      </c>
      <c r="AM26">
        <v>41266.954746261916</v>
      </c>
      <c r="AN26">
        <v>0</v>
      </c>
      <c r="AO26">
        <v>71766.965848993888</v>
      </c>
      <c r="AP26">
        <v>0</v>
      </c>
      <c r="AQ26">
        <v>0</v>
      </c>
      <c r="AR26">
        <v>-7164606.2585645579</v>
      </c>
    </row>
    <row r="27" spans="1:44" x14ac:dyDescent="0.2">
      <c r="A27" t="s">
        <v>18</v>
      </c>
      <c r="B27">
        <v>2043</v>
      </c>
      <c r="C27">
        <v>637240.45832406369</v>
      </c>
      <c r="D27">
        <v>656458.95777716115</v>
      </c>
      <c r="E27">
        <v>0</v>
      </c>
      <c r="F27">
        <v>0</v>
      </c>
      <c r="G27">
        <v>1148.4241961253106</v>
      </c>
      <c r="H27">
        <v>2370676.0333029819</v>
      </c>
      <c r="I27">
        <v>5986</v>
      </c>
      <c r="J27">
        <v>1148.4241961253106</v>
      </c>
      <c r="K27">
        <v>3671509.8736003321</v>
      </c>
      <c r="L27">
        <v>528964.18473531806</v>
      </c>
      <c r="M27">
        <v>227670.17506385944</v>
      </c>
      <c r="N27">
        <v>756634.3597991775</v>
      </c>
      <c r="O27">
        <v>284507.32913609553</v>
      </c>
      <c r="P27">
        <v>0</v>
      </c>
      <c r="Q27">
        <v>0</v>
      </c>
      <c r="R27">
        <v>0</v>
      </c>
      <c r="S27">
        <v>284507.32913609553</v>
      </c>
      <c r="T27">
        <v>42846.066151440878</v>
      </c>
      <c r="U27">
        <v>60275.864236634166</v>
      </c>
      <c r="V27">
        <v>103121.93038807504</v>
      </c>
      <c r="W27">
        <v>-312782.80960983189</v>
      </c>
      <c r="X27">
        <v>831480.80971351627</v>
      </c>
      <c r="Y27">
        <v>373411.76797613921</v>
      </c>
      <c r="Z27">
        <v>0</v>
      </c>
      <c r="AA27">
        <v>0</v>
      </c>
      <c r="AB27">
        <v>0</v>
      </c>
      <c r="AC27">
        <v>1204892.5776896556</v>
      </c>
      <c r="AD27">
        <v>2466617.2959106765</v>
      </c>
      <c r="AF27">
        <v>0</v>
      </c>
      <c r="AG27">
        <v>0</v>
      </c>
      <c r="AH27">
        <v>0</v>
      </c>
      <c r="AI27">
        <v>2466617.2959106765</v>
      </c>
      <c r="AJ27">
        <v>-7164606.2585645579</v>
      </c>
      <c r="AK27">
        <v>103892.38078033619</v>
      </c>
      <c r="AL27">
        <v>-71646.062585645588</v>
      </c>
      <c r="AM27">
        <v>78982.075547655812</v>
      </c>
      <c r="AN27">
        <v>0</v>
      </c>
      <c r="AO27">
        <v>111228.39374234641</v>
      </c>
      <c r="AP27">
        <v>0</v>
      </c>
      <c r="AQ27">
        <v>0</v>
      </c>
      <c r="AR27">
        <v>-7053377.8648222117</v>
      </c>
    </row>
    <row r="28" spans="1:44" x14ac:dyDescent="0.2">
      <c r="A28" t="s">
        <v>18</v>
      </c>
      <c r="B28">
        <v>2044</v>
      </c>
      <c r="C28">
        <v>643612.86290730431</v>
      </c>
      <c r="D28">
        <v>669588.13693270448</v>
      </c>
      <c r="E28">
        <v>0</v>
      </c>
      <c r="F28">
        <v>0</v>
      </c>
      <c r="G28">
        <v>1171.3926800478171</v>
      </c>
      <c r="H28">
        <v>2392939.0871906811</v>
      </c>
      <c r="I28">
        <v>5986</v>
      </c>
      <c r="J28">
        <v>1171.3926800478171</v>
      </c>
      <c r="K28">
        <v>3713297.4797107377</v>
      </c>
      <c r="L28">
        <v>539543.46843002457</v>
      </c>
      <c r="M28">
        <v>232223.57856513668</v>
      </c>
      <c r="N28">
        <v>771767.04699516122</v>
      </c>
      <c r="O28">
        <v>290197.4757188175</v>
      </c>
      <c r="P28">
        <v>0</v>
      </c>
      <c r="Q28">
        <v>0</v>
      </c>
      <c r="R28">
        <v>0</v>
      </c>
      <c r="S28">
        <v>290197.4757188175</v>
      </c>
      <c r="T28">
        <v>43702.987474469701</v>
      </c>
      <c r="U28">
        <v>61481.381521366857</v>
      </c>
      <c r="V28">
        <v>105184.36899583656</v>
      </c>
      <c r="W28">
        <v>-312263.34770593024</v>
      </c>
      <c r="X28">
        <v>854885.54400388501</v>
      </c>
      <c r="Y28">
        <v>380880.00333566207</v>
      </c>
      <c r="Z28">
        <v>0</v>
      </c>
      <c r="AA28">
        <v>0</v>
      </c>
      <c r="AB28">
        <v>0</v>
      </c>
      <c r="AC28">
        <v>1235765.547339547</v>
      </c>
      <c r="AD28">
        <v>2477531.9323711907</v>
      </c>
      <c r="AF28">
        <v>0</v>
      </c>
      <c r="AG28">
        <v>0</v>
      </c>
      <c r="AH28">
        <v>0</v>
      </c>
      <c r="AI28">
        <v>2477531.9323711907</v>
      </c>
      <c r="AJ28">
        <v>-7053377.8648222117</v>
      </c>
      <c r="AK28">
        <v>104931.30458813954</v>
      </c>
      <c r="AL28">
        <v>-70533.778648222127</v>
      </c>
      <c r="AM28">
        <v>79241.03029632484</v>
      </c>
      <c r="AN28">
        <v>0</v>
      </c>
      <c r="AO28">
        <v>113638.55623624225</v>
      </c>
      <c r="AP28">
        <v>0</v>
      </c>
      <c r="AQ28">
        <v>0</v>
      </c>
      <c r="AR28">
        <v>-6939739.3085859697</v>
      </c>
    </row>
    <row r="29" spans="1:44" x14ac:dyDescent="0.2">
      <c r="A29" t="s">
        <v>18</v>
      </c>
      <c r="B29">
        <v>2045</v>
      </c>
      <c r="C29">
        <v>650048.99153637711</v>
      </c>
      <c r="D29">
        <v>682979.89967135841</v>
      </c>
      <c r="E29">
        <v>0</v>
      </c>
      <c r="F29">
        <v>0</v>
      </c>
      <c r="G29">
        <v>1194.8205336487731</v>
      </c>
      <c r="H29">
        <v>2415434.1701917732</v>
      </c>
      <c r="I29">
        <v>5986</v>
      </c>
      <c r="J29">
        <v>1194.8205336487731</v>
      </c>
      <c r="K29">
        <v>3755643.8819331573</v>
      </c>
      <c r="L29">
        <v>550334.33779862488</v>
      </c>
      <c r="M29">
        <v>236868.05013643936</v>
      </c>
      <c r="N29">
        <v>787202.38793506427</v>
      </c>
      <c r="O29">
        <v>296001.42523319379</v>
      </c>
      <c r="P29">
        <v>0</v>
      </c>
      <c r="Q29">
        <v>0</v>
      </c>
      <c r="R29">
        <v>0</v>
      </c>
      <c r="S29">
        <v>296001.42523319379</v>
      </c>
      <c r="T29">
        <v>44577.047223959082</v>
      </c>
      <c r="U29">
        <v>62711.009151794176</v>
      </c>
      <c r="V29">
        <v>107288.05637575325</v>
      </c>
      <c r="W29">
        <v>-311738.69118298957</v>
      </c>
      <c r="X29">
        <v>878753.17836102168</v>
      </c>
      <c r="Y29">
        <v>388497.60340237524</v>
      </c>
      <c r="Z29">
        <v>0</v>
      </c>
      <c r="AA29">
        <v>0</v>
      </c>
      <c r="AB29">
        <v>0</v>
      </c>
      <c r="AC29">
        <v>1267250.7817633969</v>
      </c>
      <c r="AD29">
        <v>2488393.1001697602</v>
      </c>
      <c r="AF29">
        <v>0</v>
      </c>
      <c r="AG29">
        <v>0</v>
      </c>
      <c r="AH29">
        <v>0</v>
      </c>
      <c r="AI29">
        <v>2488393.1001697602</v>
      </c>
      <c r="AJ29">
        <v>-6939739.3085859697</v>
      </c>
      <c r="AK29">
        <v>105980.61763402091</v>
      </c>
      <c r="AL29">
        <v>-69397.393085859687</v>
      </c>
      <c r="AM29">
        <v>79498.194686344388</v>
      </c>
      <c r="AN29">
        <v>0</v>
      </c>
      <c r="AO29">
        <v>116081.41923450561</v>
      </c>
      <c r="AP29">
        <v>0</v>
      </c>
      <c r="AQ29">
        <v>0</v>
      </c>
      <c r="AR29">
        <v>-6823657.8893514639</v>
      </c>
    </row>
    <row r="30" spans="1:44" x14ac:dyDescent="0.2">
      <c r="A30" t="s">
        <v>18</v>
      </c>
      <c r="B30">
        <v>2046</v>
      </c>
      <c r="C30">
        <v>656549.48145174095</v>
      </c>
      <c r="D30">
        <v>696639.49766478571</v>
      </c>
      <c r="E30">
        <v>0</v>
      </c>
      <c r="F30">
        <v>0</v>
      </c>
      <c r="G30">
        <v>1218.7169443217488</v>
      </c>
      <c r="H30">
        <v>2438164.1258801096</v>
      </c>
      <c r="I30">
        <v>5986</v>
      </c>
      <c r="J30">
        <v>1218.7169443217488</v>
      </c>
      <c r="K30">
        <v>3798557.821940958</v>
      </c>
      <c r="L30">
        <v>561341.02455459756</v>
      </c>
      <c r="M30">
        <v>241605.41113916819</v>
      </c>
      <c r="N30">
        <v>802946.43569376576</v>
      </c>
      <c r="O30">
        <v>301921.45373785769</v>
      </c>
      <c r="P30">
        <v>0</v>
      </c>
      <c r="Q30">
        <v>0</v>
      </c>
      <c r="R30">
        <v>0</v>
      </c>
      <c r="S30">
        <v>301921.45373785769</v>
      </c>
      <c r="T30">
        <v>45468.588168438277</v>
      </c>
      <c r="U30">
        <v>63965.229334830074</v>
      </c>
      <c r="V30">
        <v>109433.81750326835</v>
      </c>
      <c r="W30">
        <v>-311208.78809481947</v>
      </c>
      <c r="X30">
        <v>903092.91884007235</v>
      </c>
      <c r="Y30">
        <v>396267.55547042284</v>
      </c>
      <c r="Z30">
        <v>0</v>
      </c>
      <c r="AA30">
        <v>0</v>
      </c>
      <c r="AB30">
        <v>0</v>
      </c>
      <c r="AC30">
        <v>1299360.4743104952</v>
      </c>
      <c r="AD30">
        <v>2499197.3476304626</v>
      </c>
      <c r="AF30">
        <v>0</v>
      </c>
      <c r="AG30">
        <v>0</v>
      </c>
      <c r="AH30">
        <v>0</v>
      </c>
      <c r="AI30">
        <v>2499197.3476304626</v>
      </c>
      <c r="AJ30">
        <v>-6823657.8893514639</v>
      </c>
      <c r="AK30">
        <v>107040.42381036111</v>
      </c>
      <c r="AL30">
        <v>-68236.578893514641</v>
      </c>
      <c r="AM30">
        <v>79753.463216005301</v>
      </c>
      <c r="AN30">
        <v>0</v>
      </c>
      <c r="AO30">
        <v>118557.30813285177</v>
      </c>
      <c r="AP30">
        <v>0</v>
      </c>
      <c r="AQ30">
        <v>0</v>
      </c>
      <c r="AR30">
        <v>-6705100.5812186124</v>
      </c>
    </row>
    <row r="31" spans="1:44" x14ac:dyDescent="0.2">
      <c r="A31" t="s">
        <v>18</v>
      </c>
      <c r="B31">
        <v>2047</v>
      </c>
      <c r="C31">
        <v>663114.9762662584</v>
      </c>
      <c r="D31">
        <v>710572.28761808132</v>
      </c>
      <c r="E31">
        <v>0</v>
      </c>
      <c r="F31">
        <v>0</v>
      </c>
      <c r="G31">
        <v>1243.0912832081835</v>
      </c>
      <c r="H31">
        <v>2461131.839413425</v>
      </c>
      <c r="I31">
        <v>5986</v>
      </c>
      <c r="J31">
        <v>1243.0912832081835</v>
      </c>
      <c r="K31">
        <v>3842048.1945809731</v>
      </c>
      <c r="L31">
        <v>572567.84504568938</v>
      </c>
      <c r="M31">
        <v>246437.5193619515</v>
      </c>
      <c r="N31">
        <v>819005.36440764088</v>
      </c>
      <c r="O31">
        <v>307959.88281261484</v>
      </c>
      <c r="P31">
        <v>0</v>
      </c>
      <c r="Q31">
        <v>0</v>
      </c>
      <c r="R31">
        <v>0</v>
      </c>
      <c r="S31">
        <v>307959.88281261484</v>
      </c>
      <c r="T31">
        <v>46377.959931807032</v>
      </c>
      <c r="U31">
        <v>65244.533921526665</v>
      </c>
      <c r="V31">
        <v>111622.4938533337</v>
      </c>
      <c r="W31">
        <v>-310673.58597576764</v>
      </c>
      <c r="X31">
        <v>927914.15509782196</v>
      </c>
      <c r="Y31">
        <v>404192.90657983121</v>
      </c>
      <c r="Z31">
        <v>0</v>
      </c>
      <c r="AA31">
        <v>0</v>
      </c>
      <c r="AB31">
        <v>0</v>
      </c>
      <c r="AC31">
        <v>1332107.0616776531</v>
      </c>
      <c r="AD31">
        <v>2509941.1329033198</v>
      </c>
      <c r="AF31">
        <v>0</v>
      </c>
      <c r="AG31">
        <v>0</v>
      </c>
      <c r="AH31">
        <v>0</v>
      </c>
      <c r="AI31">
        <v>2509941.1329033198</v>
      </c>
      <c r="AJ31">
        <v>-6705100.5812186124</v>
      </c>
      <c r="AK31">
        <v>108110.82804846474</v>
      </c>
      <c r="AL31">
        <v>-67051.005812186122</v>
      </c>
      <c r="AM31">
        <v>80006.727576618767</v>
      </c>
      <c r="AN31">
        <v>0</v>
      </c>
      <c r="AO31">
        <v>121066.54981289738</v>
      </c>
      <c r="AP31">
        <v>0</v>
      </c>
      <c r="AQ31">
        <v>0</v>
      </c>
      <c r="AR31">
        <v>-6584034.0314057153</v>
      </c>
    </row>
    <row r="32" spans="1:44" x14ac:dyDescent="0.2">
      <c r="A32" t="s">
        <v>18</v>
      </c>
      <c r="B32">
        <v>2048</v>
      </c>
      <c r="C32">
        <v>669746.12602892111</v>
      </c>
      <c r="D32">
        <v>724783.73337044299</v>
      </c>
      <c r="E32">
        <v>0</v>
      </c>
      <c r="F32">
        <v>0</v>
      </c>
      <c r="G32">
        <v>1267.9531088723475</v>
      </c>
      <c r="H32">
        <v>2484340.2382335979</v>
      </c>
      <c r="I32">
        <v>5986</v>
      </c>
      <c r="J32">
        <v>1267.9531088723475</v>
      </c>
      <c r="K32">
        <v>3886124.0507418346</v>
      </c>
      <c r="L32">
        <v>584019.20194660325</v>
      </c>
      <c r="M32">
        <v>251366.26974919057</v>
      </c>
      <c r="N32">
        <v>835385.47169579379</v>
      </c>
      <c r="O32">
        <v>314119.08046886715</v>
      </c>
      <c r="P32">
        <v>0</v>
      </c>
      <c r="Q32">
        <v>0</v>
      </c>
      <c r="R32">
        <v>0</v>
      </c>
      <c r="S32">
        <v>314119.08046886715</v>
      </c>
      <c r="T32">
        <v>47305.519130443179</v>
      </c>
      <c r="U32">
        <v>66549.424599957201</v>
      </c>
      <c r="V32">
        <v>113854.94373040038</v>
      </c>
      <c r="W32">
        <v>-310133.0318355253</v>
      </c>
      <c r="X32">
        <v>953226.46405953611</v>
      </c>
      <c r="Y32">
        <v>412276.76471142785</v>
      </c>
      <c r="Z32">
        <v>0</v>
      </c>
      <c r="AA32">
        <v>0</v>
      </c>
      <c r="AB32">
        <v>0</v>
      </c>
      <c r="AC32">
        <v>1365503.2287709638</v>
      </c>
      <c r="AD32">
        <v>2520620.8219708707</v>
      </c>
      <c r="AF32">
        <v>0</v>
      </c>
      <c r="AG32">
        <v>0</v>
      </c>
      <c r="AH32">
        <v>0</v>
      </c>
      <c r="AI32">
        <v>2520620.8219708707</v>
      </c>
      <c r="AJ32">
        <v>-6584034.0314057153</v>
      </c>
      <c r="AK32">
        <v>109191.93632894941</v>
      </c>
      <c r="AL32">
        <v>-65840.340314057146</v>
      </c>
      <c r="AM32">
        <v>80257.876589407431</v>
      </c>
      <c r="AN32">
        <v>0</v>
      </c>
      <c r="AO32">
        <v>123609.47260429969</v>
      </c>
      <c r="AP32">
        <v>0</v>
      </c>
      <c r="AQ32">
        <v>0</v>
      </c>
      <c r="AR32">
        <v>-6460424.5588014154</v>
      </c>
    </row>
    <row r="33" spans="1:44" x14ac:dyDescent="0.2">
      <c r="A33" t="s">
        <v>18</v>
      </c>
      <c r="B33">
        <v>2049</v>
      </c>
      <c r="C33">
        <v>676443.58728921018</v>
      </c>
      <c r="D33">
        <v>739279.40803785168</v>
      </c>
      <c r="E33">
        <v>0</v>
      </c>
      <c r="F33">
        <v>0</v>
      </c>
      <c r="G33">
        <v>1293.3121710497942</v>
      </c>
      <c r="H33">
        <v>2507792.2927797753</v>
      </c>
      <c r="I33">
        <v>5986</v>
      </c>
      <c r="J33">
        <v>1293.3121710497942</v>
      </c>
      <c r="K33">
        <v>3930794.6002778872</v>
      </c>
      <c r="L33">
        <v>595699.58598553517</v>
      </c>
      <c r="M33">
        <v>256393.59514417432</v>
      </c>
      <c r="N33">
        <v>852093.18112970947</v>
      </c>
      <c r="O33">
        <v>320401.46207824443</v>
      </c>
      <c r="P33">
        <v>0</v>
      </c>
      <c r="Q33">
        <v>0</v>
      </c>
      <c r="R33">
        <v>0</v>
      </c>
      <c r="S33">
        <v>320401.46207824443</v>
      </c>
      <c r="T33">
        <v>48251.62951305203</v>
      </c>
      <c r="U33">
        <v>67880.413091956332</v>
      </c>
      <c r="V33">
        <v>116132.04260500836</v>
      </c>
      <c r="W33">
        <v>-309587.07215388055</v>
      </c>
      <c r="X33">
        <v>979039.61365908175</v>
      </c>
      <c r="Y33">
        <v>420522.30000565632</v>
      </c>
      <c r="Z33">
        <v>0</v>
      </c>
      <c r="AA33">
        <v>0</v>
      </c>
      <c r="AB33">
        <v>0</v>
      </c>
      <c r="AC33">
        <v>1399561.9136647382</v>
      </c>
      <c r="AD33">
        <v>2531232.686613149</v>
      </c>
      <c r="AF33">
        <v>0</v>
      </c>
      <c r="AG33">
        <v>0</v>
      </c>
      <c r="AH33">
        <v>0</v>
      </c>
      <c r="AI33">
        <v>2531232.686613149</v>
      </c>
      <c r="AJ33">
        <v>-6460424.5588014154</v>
      </c>
      <c r="AK33">
        <v>110283.85569223887</v>
      </c>
      <c r="AL33">
        <v>-64604.245588014157</v>
      </c>
      <c r="AM33">
        <v>80506.79614106442</v>
      </c>
      <c r="AN33">
        <v>0</v>
      </c>
      <c r="AO33">
        <v>126186.40624528914</v>
      </c>
      <c r="AP33">
        <v>0</v>
      </c>
      <c r="AQ33">
        <v>0</v>
      </c>
      <c r="AR33">
        <v>-6334238.1525561269</v>
      </c>
    </row>
    <row r="34" spans="1:44" x14ac:dyDescent="0.2">
      <c r="A34" t="s">
        <v>18</v>
      </c>
      <c r="B34">
        <v>2050</v>
      </c>
      <c r="C34">
        <v>683208.02316210244</v>
      </c>
      <c r="D34">
        <v>754064.99619860889</v>
      </c>
      <c r="E34">
        <v>0</v>
      </c>
      <c r="F34">
        <v>0</v>
      </c>
      <c r="G34">
        <v>1319.1784144707901</v>
      </c>
      <c r="H34">
        <v>2531491.0172146084</v>
      </c>
      <c r="I34">
        <v>5986</v>
      </c>
      <c r="J34">
        <v>1319.1784144707901</v>
      </c>
      <c r="K34">
        <v>3976069.2149897907</v>
      </c>
      <c r="L34">
        <v>607613.57770524593</v>
      </c>
      <c r="M34">
        <v>261521.46704705787</v>
      </c>
      <c r="N34">
        <v>869135.04475230374</v>
      </c>
      <c r="O34">
        <v>326809.49131980934</v>
      </c>
      <c r="P34">
        <v>0</v>
      </c>
      <c r="Q34">
        <v>0</v>
      </c>
      <c r="R34">
        <v>0</v>
      </c>
      <c r="S34">
        <v>326809.49131980934</v>
      </c>
      <c r="T34">
        <v>49216.66210331308</v>
      </c>
      <c r="U34">
        <v>69238.02135379547</v>
      </c>
      <c r="V34">
        <v>118454.68345710855</v>
      </c>
      <c r="W34">
        <v>-309035.65287541936</v>
      </c>
      <c r="X34">
        <v>1005363.5666538022</v>
      </c>
      <c r="Y34">
        <v>428932.74600576953</v>
      </c>
      <c r="Z34">
        <v>0</v>
      </c>
      <c r="AA34">
        <v>0</v>
      </c>
      <c r="AB34">
        <v>0</v>
      </c>
      <c r="AC34">
        <v>1434296.3126595716</v>
      </c>
      <c r="AD34">
        <v>2541772.9023302188</v>
      </c>
      <c r="AF34">
        <v>0</v>
      </c>
      <c r="AG34">
        <v>0</v>
      </c>
      <c r="AH34">
        <v>0</v>
      </c>
      <c r="AI34">
        <v>2541772.9023302188</v>
      </c>
      <c r="AJ34">
        <v>-6334238.1525561269</v>
      </c>
      <c r="AK34">
        <v>111386.69424916127</v>
      </c>
      <c r="AL34">
        <v>-63342.381525561264</v>
      </c>
      <c r="AM34">
        <v>80753.369117953218</v>
      </c>
      <c r="AN34">
        <v>0</v>
      </c>
      <c r="AO34">
        <v>128797.68184155322</v>
      </c>
      <c r="AP34">
        <v>0</v>
      </c>
      <c r="AQ34">
        <v>0</v>
      </c>
      <c r="AR34">
        <v>-6205440.4707145728</v>
      </c>
    </row>
    <row r="35" spans="1:44" x14ac:dyDescent="0.2">
      <c r="A35" t="s">
        <v>19</v>
      </c>
      <c r="B35">
        <v>2018</v>
      </c>
      <c r="C35">
        <v>519420</v>
      </c>
      <c r="D35">
        <v>884870</v>
      </c>
      <c r="E35">
        <v>0</v>
      </c>
      <c r="F35">
        <v>0</v>
      </c>
      <c r="G35">
        <v>1354</v>
      </c>
      <c r="H35">
        <v>3169368</v>
      </c>
      <c r="I35">
        <v>5985</v>
      </c>
      <c r="J35">
        <v>1354</v>
      </c>
      <c r="K35">
        <v>4580997</v>
      </c>
      <c r="L35">
        <v>334666</v>
      </c>
      <c r="M35">
        <v>151414</v>
      </c>
      <c r="N35">
        <v>486080</v>
      </c>
      <c r="O35">
        <v>22824</v>
      </c>
      <c r="P35">
        <v>0</v>
      </c>
      <c r="Q35">
        <v>0</v>
      </c>
      <c r="R35">
        <v>0</v>
      </c>
      <c r="S35">
        <v>22824</v>
      </c>
      <c r="T35">
        <v>58788</v>
      </c>
      <c r="U35">
        <v>-220.32</v>
      </c>
      <c r="V35">
        <v>58567.68</v>
      </c>
      <c r="W35">
        <v>166462</v>
      </c>
      <c r="X35">
        <v>733933.68</v>
      </c>
      <c r="Y35">
        <v>366644</v>
      </c>
      <c r="Z35">
        <v>719644</v>
      </c>
      <c r="AA35">
        <v>0</v>
      </c>
      <c r="AB35">
        <v>0</v>
      </c>
      <c r="AC35">
        <v>1820221.6800000002</v>
      </c>
      <c r="AD35">
        <v>2760775.32</v>
      </c>
      <c r="AF35">
        <v>0</v>
      </c>
      <c r="AG35">
        <v>0</v>
      </c>
      <c r="AH35">
        <v>0</v>
      </c>
      <c r="AI35">
        <v>2760775.32</v>
      </c>
      <c r="AJ35">
        <v>1588276</v>
      </c>
      <c r="AK35">
        <v>166462</v>
      </c>
      <c r="AL35">
        <v>21592</v>
      </c>
      <c r="AM35">
        <v>123965.56439999999</v>
      </c>
      <c r="AN35">
        <v>170</v>
      </c>
      <c r="AO35">
        <v>312189.56439999997</v>
      </c>
      <c r="AP35">
        <v>314210</v>
      </c>
      <c r="AQ35">
        <v>314210</v>
      </c>
      <c r="AR35">
        <v>1586255.5644</v>
      </c>
    </row>
    <row r="36" spans="1:44" x14ac:dyDescent="0.2">
      <c r="A36" t="s">
        <v>19</v>
      </c>
      <c r="B36">
        <v>2019</v>
      </c>
      <c r="C36">
        <v>524614.19999999995</v>
      </c>
      <c r="D36">
        <v>902567.4</v>
      </c>
      <c r="E36">
        <v>0</v>
      </c>
      <c r="F36">
        <v>0</v>
      </c>
      <c r="G36">
        <v>1381.08</v>
      </c>
      <c r="H36">
        <v>2208009.2960000001</v>
      </c>
      <c r="I36">
        <v>5985</v>
      </c>
      <c r="J36">
        <v>1381.08</v>
      </c>
      <c r="K36">
        <v>3642556.9760000003</v>
      </c>
      <c r="L36">
        <v>341359.32</v>
      </c>
      <c r="M36">
        <v>154442.28</v>
      </c>
      <c r="N36">
        <v>495801.59999999998</v>
      </c>
      <c r="O36">
        <v>23280.48</v>
      </c>
      <c r="P36">
        <v>0</v>
      </c>
      <c r="Q36">
        <v>0</v>
      </c>
      <c r="R36">
        <v>0</v>
      </c>
      <c r="S36">
        <v>23280.48</v>
      </c>
      <c r="T36">
        <v>59963.76</v>
      </c>
      <c r="U36">
        <v>-224.72639999999998</v>
      </c>
      <c r="V36">
        <v>59739.033600000002</v>
      </c>
      <c r="W36">
        <v>168126.62</v>
      </c>
      <c r="X36">
        <v>746947.73359999992</v>
      </c>
      <c r="Y36">
        <v>373976.88</v>
      </c>
      <c r="Z36">
        <v>719644</v>
      </c>
      <c r="AA36">
        <v>0</v>
      </c>
      <c r="AB36">
        <v>0</v>
      </c>
      <c r="AC36">
        <v>1840568.6135999998</v>
      </c>
      <c r="AD36">
        <v>1801988.3624000004</v>
      </c>
      <c r="AF36">
        <v>0</v>
      </c>
      <c r="AG36">
        <v>0</v>
      </c>
      <c r="AH36">
        <v>0</v>
      </c>
      <c r="AI36">
        <v>1801988.3624000004</v>
      </c>
      <c r="AJ36">
        <v>1586255.5644</v>
      </c>
      <c r="AK36">
        <v>168126.62</v>
      </c>
      <c r="AL36">
        <v>15862.555644</v>
      </c>
      <c r="AM36">
        <v>36677.108988000029</v>
      </c>
      <c r="AN36">
        <v>0</v>
      </c>
      <c r="AO36">
        <v>220666.28463200002</v>
      </c>
      <c r="AP36">
        <v>728430</v>
      </c>
      <c r="AQ36">
        <v>728430</v>
      </c>
      <c r="AR36">
        <v>1078491.8490320002</v>
      </c>
    </row>
    <row r="37" spans="1:44" x14ac:dyDescent="0.2">
      <c r="A37" t="s">
        <v>19</v>
      </c>
      <c r="B37">
        <v>2020</v>
      </c>
      <c r="C37">
        <v>529860.34199999995</v>
      </c>
      <c r="D37">
        <v>920618.74800000002</v>
      </c>
      <c r="E37">
        <v>0</v>
      </c>
      <c r="F37">
        <v>0</v>
      </c>
      <c r="G37">
        <v>1408.7016000000001</v>
      </c>
      <c r="H37">
        <v>1507201.9915680001</v>
      </c>
      <c r="I37">
        <v>5985</v>
      </c>
      <c r="J37">
        <v>1408.7016000000001</v>
      </c>
      <c r="K37">
        <v>2965074.7831680002</v>
      </c>
      <c r="L37">
        <v>348186.50640000001</v>
      </c>
      <c r="M37">
        <v>157531.1256</v>
      </c>
      <c r="N37">
        <v>505717.63199999998</v>
      </c>
      <c r="O37">
        <v>23746.089599999999</v>
      </c>
      <c r="P37">
        <v>0</v>
      </c>
      <c r="Q37">
        <v>0</v>
      </c>
      <c r="R37">
        <v>0</v>
      </c>
      <c r="S37">
        <v>23746.089599999999</v>
      </c>
      <c r="T37">
        <v>61163.035199999998</v>
      </c>
      <c r="U37">
        <v>-229.22092799999999</v>
      </c>
      <c r="V37">
        <v>60933.814271999996</v>
      </c>
      <c r="W37">
        <v>169807.88620000001</v>
      </c>
      <c r="X37">
        <v>760205.42207199987</v>
      </c>
      <c r="Y37">
        <v>381456.41759999999</v>
      </c>
      <c r="Z37">
        <v>0</v>
      </c>
      <c r="AA37">
        <v>0</v>
      </c>
      <c r="AB37">
        <v>0</v>
      </c>
      <c r="AC37">
        <v>1141661.8396719999</v>
      </c>
      <c r="AD37">
        <v>1823412.9434960003</v>
      </c>
      <c r="AF37">
        <v>0</v>
      </c>
      <c r="AG37">
        <v>0</v>
      </c>
      <c r="AH37">
        <v>0</v>
      </c>
      <c r="AI37">
        <v>1823412.9434960003</v>
      </c>
      <c r="AJ37">
        <v>1078491.8490320002</v>
      </c>
      <c r="AK37">
        <v>169807.88620000001</v>
      </c>
      <c r="AL37">
        <v>10784.91849032</v>
      </c>
      <c r="AM37">
        <v>37599.910592759996</v>
      </c>
      <c r="AN37">
        <v>0</v>
      </c>
      <c r="AO37">
        <v>218192.71528308</v>
      </c>
      <c r="AP37">
        <v>487306</v>
      </c>
      <c r="AQ37">
        <v>487306</v>
      </c>
      <c r="AR37">
        <v>809378.56431508006</v>
      </c>
    </row>
    <row r="38" spans="1:44" x14ac:dyDescent="0.2">
      <c r="A38" t="s">
        <v>19</v>
      </c>
      <c r="B38">
        <v>2021</v>
      </c>
      <c r="C38">
        <v>535158.94542</v>
      </c>
      <c r="D38">
        <v>939031.12295999995</v>
      </c>
      <c r="E38">
        <v>0</v>
      </c>
      <c r="F38">
        <v>0</v>
      </c>
      <c r="G38">
        <v>1436.875632</v>
      </c>
      <c r="H38">
        <v>1526244.6972053442</v>
      </c>
      <c r="I38">
        <v>5985</v>
      </c>
      <c r="J38">
        <v>1436.875632</v>
      </c>
      <c r="K38">
        <v>3007856.6412173444</v>
      </c>
      <c r="L38">
        <v>355150.23652799998</v>
      </c>
      <c r="M38">
        <v>160681.748112</v>
      </c>
      <c r="N38">
        <v>515831.98463999998</v>
      </c>
      <c r="O38">
        <v>24221.011391999997</v>
      </c>
      <c r="P38">
        <v>0</v>
      </c>
      <c r="Q38">
        <v>0</v>
      </c>
      <c r="R38">
        <v>0</v>
      </c>
      <c r="S38">
        <v>24221.011391999997</v>
      </c>
      <c r="T38">
        <v>62386.295903999999</v>
      </c>
      <c r="U38">
        <v>-233.80534655999998</v>
      </c>
      <c r="V38">
        <v>62152.490557439996</v>
      </c>
      <c r="W38">
        <v>171505.96506199997</v>
      </c>
      <c r="X38">
        <v>773711.45165143989</v>
      </c>
      <c r="Y38">
        <v>389085.54595199996</v>
      </c>
      <c r="Z38">
        <v>0</v>
      </c>
      <c r="AA38">
        <v>0</v>
      </c>
      <c r="AB38">
        <v>300</v>
      </c>
      <c r="AC38">
        <v>1162496.9976034397</v>
      </c>
      <c r="AD38">
        <v>1845359.6436139047</v>
      </c>
      <c r="AF38">
        <v>0</v>
      </c>
      <c r="AG38">
        <v>0</v>
      </c>
      <c r="AH38">
        <v>0</v>
      </c>
      <c r="AI38">
        <v>1845359.6436139047</v>
      </c>
      <c r="AJ38">
        <v>809378.56431508006</v>
      </c>
      <c r="AK38">
        <v>171505.96506199997</v>
      </c>
      <c r="AL38">
        <v>8093.7856431508008</v>
      </c>
      <c r="AM38">
        <v>38534.866359865206</v>
      </c>
      <c r="AN38">
        <v>0</v>
      </c>
      <c r="AO38">
        <v>218134.61706501598</v>
      </c>
      <c r="AP38">
        <v>532480</v>
      </c>
      <c r="AQ38">
        <v>532480</v>
      </c>
      <c r="AR38">
        <v>495033.18138009607</v>
      </c>
    </row>
    <row r="39" spans="1:44" x14ac:dyDescent="0.2">
      <c r="A39" t="s">
        <v>19</v>
      </c>
      <c r="B39">
        <v>2022</v>
      </c>
      <c r="C39">
        <v>540510.53487420001</v>
      </c>
      <c r="D39">
        <v>957811.74541919993</v>
      </c>
      <c r="E39">
        <v>0</v>
      </c>
      <c r="F39">
        <v>0</v>
      </c>
      <c r="G39">
        <v>1465.61314464</v>
      </c>
      <c r="H39">
        <v>1545496.062929891</v>
      </c>
      <c r="I39">
        <v>5985</v>
      </c>
      <c r="J39">
        <v>1465.61314464</v>
      </c>
      <c r="K39">
        <v>3051268.9563679313</v>
      </c>
      <c r="L39">
        <v>362253.24125855998</v>
      </c>
      <c r="M39">
        <v>163895.38307424</v>
      </c>
      <c r="N39">
        <v>526148.62433280004</v>
      </c>
      <c r="O39">
        <v>24705.431619840001</v>
      </c>
      <c r="P39">
        <v>0</v>
      </c>
      <c r="Q39">
        <v>0</v>
      </c>
      <c r="R39">
        <v>0</v>
      </c>
      <c r="S39">
        <v>24705.431619840001</v>
      </c>
      <c r="T39">
        <v>63634.021822080002</v>
      </c>
      <c r="U39">
        <v>-238.4814534912</v>
      </c>
      <c r="V39">
        <v>63395.540368588801</v>
      </c>
      <c r="W39">
        <v>173221.02471262001</v>
      </c>
      <c r="X39">
        <v>787470.62103384896</v>
      </c>
      <c r="Y39">
        <v>396867.25687103998</v>
      </c>
      <c r="Z39">
        <v>0</v>
      </c>
      <c r="AA39">
        <v>0</v>
      </c>
      <c r="AB39">
        <v>0</v>
      </c>
      <c r="AC39">
        <v>1184337.8779048889</v>
      </c>
      <c r="AD39">
        <v>1866931.0784630424</v>
      </c>
      <c r="AF39">
        <v>0</v>
      </c>
      <c r="AG39">
        <v>0</v>
      </c>
      <c r="AH39">
        <v>0</v>
      </c>
      <c r="AI39">
        <v>1866931.0784630424</v>
      </c>
      <c r="AJ39">
        <v>495033.18138009607</v>
      </c>
      <c r="AK39">
        <v>173221.02471262001</v>
      </c>
      <c r="AL39">
        <v>4950.3318138009608</v>
      </c>
      <c r="AM39">
        <v>39482.156353865001</v>
      </c>
      <c r="AN39">
        <v>0</v>
      </c>
      <c r="AO39">
        <v>217653.51288028597</v>
      </c>
      <c r="AP39">
        <v>818610</v>
      </c>
      <c r="AQ39">
        <v>818610</v>
      </c>
      <c r="AR39">
        <v>-105923.30573961796</v>
      </c>
    </row>
    <row r="40" spans="1:44" x14ac:dyDescent="0.2">
      <c r="A40" t="s">
        <v>19</v>
      </c>
      <c r="B40">
        <v>2023</v>
      </c>
      <c r="C40">
        <v>545915.64022294199</v>
      </c>
      <c r="D40">
        <v>976967.98032758397</v>
      </c>
      <c r="E40">
        <v>0</v>
      </c>
      <c r="F40">
        <v>0</v>
      </c>
      <c r="G40">
        <v>1494.9254075327999</v>
      </c>
      <c r="H40">
        <v>1564958.7789544603</v>
      </c>
      <c r="I40">
        <v>5985</v>
      </c>
      <c r="J40">
        <v>1494.9254075327999</v>
      </c>
      <c r="K40">
        <v>3095322.3249125192</v>
      </c>
      <c r="L40">
        <v>369498.30608373118</v>
      </c>
      <c r="M40">
        <v>167173.29073572479</v>
      </c>
      <c r="N40">
        <v>536671.59681945597</v>
      </c>
      <c r="O40">
        <v>25199.540252236799</v>
      </c>
      <c r="P40">
        <v>0</v>
      </c>
      <c r="Q40">
        <v>0</v>
      </c>
      <c r="R40">
        <v>0</v>
      </c>
      <c r="S40">
        <v>25199.540252236799</v>
      </c>
      <c r="T40">
        <v>64906.702258521604</v>
      </c>
      <c r="U40">
        <v>-243.25108256102399</v>
      </c>
      <c r="V40">
        <v>64663.451175960581</v>
      </c>
      <c r="W40">
        <v>174953.23495974619</v>
      </c>
      <c r="X40">
        <v>801487.82320739958</v>
      </c>
      <c r="Y40">
        <v>404804.60200846079</v>
      </c>
      <c r="Z40">
        <v>0</v>
      </c>
      <c r="AA40">
        <v>0</v>
      </c>
      <c r="AB40">
        <v>0</v>
      </c>
      <c r="AC40">
        <v>1206292.4252158604</v>
      </c>
      <c r="AD40">
        <v>1889029.8996966588</v>
      </c>
      <c r="AF40">
        <v>0</v>
      </c>
      <c r="AG40">
        <v>0</v>
      </c>
      <c r="AH40">
        <v>0</v>
      </c>
      <c r="AI40">
        <v>1889029.8996966588</v>
      </c>
      <c r="AJ40">
        <v>-105923.30573961796</v>
      </c>
      <c r="AK40">
        <v>174953.23495974619</v>
      </c>
      <c r="AL40">
        <v>-1059.2330573961797</v>
      </c>
      <c r="AM40">
        <v>40441.963610412808</v>
      </c>
      <c r="AN40">
        <v>0</v>
      </c>
      <c r="AO40">
        <v>214335.96551276284</v>
      </c>
      <c r="AP40">
        <v>444796</v>
      </c>
      <c r="AQ40">
        <v>444796</v>
      </c>
      <c r="AR40">
        <v>-336383.34022685513</v>
      </c>
    </row>
    <row r="41" spans="1:44" x14ac:dyDescent="0.2">
      <c r="A41" t="s">
        <v>19</v>
      </c>
      <c r="B41">
        <v>2024</v>
      </c>
      <c r="C41">
        <v>551374.79662517144</v>
      </c>
      <c r="D41">
        <v>996507.33993413579</v>
      </c>
      <c r="E41">
        <v>0</v>
      </c>
      <c r="F41">
        <v>0</v>
      </c>
      <c r="G41">
        <v>1524.8239156834561</v>
      </c>
      <c r="H41">
        <v>1584635.57637785</v>
      </c>
      <c r="I41">
        <v>5985</v>
      </c>
      <c r="J41">
        <v>1524.8239156834561</v>
      </c>
      <c r="K41">
        <v>3140027.5368528403</v>
      </c>
      <c r="L41">
        <v>376888.27220540587</v>
      </c>
      <c r="M41">
        <v>170516.75655043931</v>
      </c>
      <c r="N41">
        <v>547405.02875584515</v>
      </c>
      <c r="O41">
        <v>25703.531057281536</v>
      </c>
      <c r="P41">
        <v>0</v>
      </c>
      <c r="Q41">
        <v>0</v>
      </c>
      <c r="R41">
        <v>0</v>
      </c>
      <c r="S41">
        <v>25703.531057281536</v>
      </c>
      <c r="T41">
        <v>66204.836303692035</v>
      </c>
      <c r="U41">
        <v>-248.11610421224449</v>
      </c>
      <c r="V41">
        <v>65956.720199479794</v>
      </c>
      <c r="W41">
        <v>176702.76730934368</v>
      </c>
      <c r="X41">
        <v>815768.0473219502</v>
      </c>
      <c r="Y41">
        <v>412900.69404863002</v>
      </c>
      <c r="Z41">
        <v>0</v>
      </c>
      <c r="AA41">
        <v>0</v>
      </c>
      <c r="AB41">
        <v>0</v>
      </c>
      <c r="AC41">
        <v>1228668.7413705802</v>
      </c>
      <c r="AD41">
        <v>1911358.7954822602</v>
      </c>
      <c r="AF41">
        <v>0</v>
      </c>
      <c r="AG41">
        <v>0</v>
      </c>
      <c r="AH41">
        <v>0</v>
      </c>
      <c r="AI41">
        <v>1911358.7954822602</v>
      </c>
      <c r="AJ41">
        <v>-336383.34022685513</v>
      </c>
      <c r="AK41">
        <v>176702.76730934368</v>
      </c>
      <c r="AL41">
        <v>-3363.8334022685513</v>
      </c>
      <c r="AM41">
        <v>41414.474189386325</v>
      </c>
      <c r="AN41">
        <v>0</v>
      </c>
      <c r="AO41">
        <v>214753.40809646144</v>
      </c>
      <c r="AP41">
        <v>447330</v>
      </c>
      <c r="AQ41">
        <v>447330</v>
      </c>
      <c r="AR41">
        <v>-568959.93213039369</v>
      </c>
    </row>
    <row r="42" spans="1:44" x14ac:dyDescent="0.2">
      <c r="A42" t="s">
        <v>19</v>
      </c>
      <c r="B42">
        <v>2025</v>
      </c>
      <c r="C42">
        <v>556888.54459142301</v>
      </c>
      <c r="D42">
        <v>1016437.4867328182</v>
      </c>
      <c r="E42">
        <v>0</v>
      </c>
      <c r="F42">
        <v>0</v>
      </c>
      <c r="G42">
        <v>1555.3203939971249</v>
      </c>
      <c r="H42">
        <v>1604529.2278886642</v>
      </c>
      <c r="I42">
        <v>5985</v>
      </c>
      <c r="J42">
        <v>1555.3203939971249</v>
      </c>
      <c r="K42">
        <v>3185395.5796069028</v>
      </c>
      <c r="L42">
        <v>384426.03764951386</v>
      </c>
      <c r="M42">
        <v>173927.09168144804</v>
      </c>
      <c r="N42">
        <v>558353.12933096197</v>
      </c>
      <c r="O42">
        <v>26217.601678427163</v>
      </c>
      <c r="P42">
        <v>0</v>
      </c>
      <c r="Q42">
        <v>0</v>
      </c>
      <c r="R42">
        <v>0</v>
      </c>
      <c r="S42">
        <v>26217.601678427163</v>
      </c>
      <c r="T42">
        <v>67528.93302976586</v>
      </c>
      <c r="U42">
        <v>-253.07842629648931</v>
      </c>
      <c r="V42">
        <v>67275.854603469372</v>
      </c>
      <c r="W42">
        <v>178469.79498243707</v>
      </c>
      <c r="X42">
        <v>830316.38059529557</v>
      </c>
      <c r="Y42">
        <v>421158.70792960253</v>
      </c>
      <c r="Z42">
        <v>0</v>
      </c>
      <c r="AA42">
        <v>0</v>
      </c>
      <c r="AB42">
        <v>0</v>
      </c>
      <c r="AC42">
        <v>1251475.088524898</v>
      </c>
      <c r="AD42">
        <v>1933920.4910820047</v>
      </c>
      <c r="AF42">
        <v>0</v>
      </c>
      <c r="AG42">
        <v>0</v>
      </c>
      <c r="AH42">
        <v>0</v>
      </c>
      <c r="AI42">
        <v>1933920.4910820047</v>
      </c>
      <c r="AJ42">
        <v>-568959.93213039369</v>
      </c>
      <c r="AK42">
        <v>178469.79498243707</v>
      </c>
      <c r="AL42">
        <v>-5689.5993213039374</v>
      </c>
      <c r="AM42">
        <v>42399.87722900691</v>
      </c>
      <c r="AN42">
        <v>0</v>
      </c>
      <c r="AO42">
        <v>215180.07289014003</v>
      </c>
      <c r="AP42">
        <v>554164</v>
      </c>
      <c r="AQ42">
        <v>554164</v>
      </c>
      <c r="AR42">
        <v>-907943.85924025369</v>
      </c>
    </row>
    <row r="43" spans="1:44" x14ac:dyDescent="0.2">
      <c r="A43" t="s">
        <v>19</v>
      </c>
      <c r="B43">
        <v>2026</v>
      </c>
      <c r="C43">
        <v>562457.43003733747</v>
      </c>
      <c r="D43">
        <v>1036766.2364674747</v>
      </c>
      <c r="E43">
        <v>0</v>
      </c>
      <c r="F43">
        <v>0</v>
      </c>
      <c r="G43">
        <v>1586.4268018770674</v>
      </c>
      <c r="H43">
        <v>1624642.5484822064</v>
      </c>
      <c r="I43">
        <v>5985</v>
      </c>
      <c r="J43">
        <v>1586.4268018770674</v>
      </c>
      <c r="K43">
        <v>3231437.6417888957</v>
      </c>
      <c r="L43">
        <v>392114.55840250419</v>
      </c>
      <c r="M43">
        <v>177405.63351507703</v>
      </c>
      <c r="N43">
        <v>569520.19191758125</v>
      </c>
      <c r="O43">
        <v>26741.953711995709</v>
      </c>
      <c r="P43">
        <v>0</v>
      </c>
      <c r="Q43">
        <v>0</v>
      </c>
      <c r="R43">
        <v>0</v>
      </c>
      <c r="S43">
        <v>26741.953711995709</v>
      </c>
      <c r="T43">
        <v>68879.511690361192</v>
      </c>
      <c r="U43">
        <v>-258.13999482241911</v>
      </c>
      <c r="V43">
        <v>68621.371695538779</v>
      </c>
      <c r="W43">
        <v>180254.49293226149</v>
      </c>
      <c r="X43">
        <v>845138.01025737729</v>
      </c>
      <c r="Y43">
        <v>429581.88208819466</v>
      </c>
      <c r="Z43">
        <v>0</v>
      </c>
      <c r="AA43">
        <v>0</v>
      </c>
      <c r="AB43">
        <v>0</v>
      </c>
      <c r="AC43">
        <v>1274719.8923455719</v>
      </c>
      <c r="AD43">
        <v>1956717.7494433238</v>
      </c>
      <c r="AF43">
        <v>0</v>
      </c>
      <c r="AG43">
        <v>0</v>
      </c>
      <c r="AH43">
        <v>0</v>
      </c>
      <c r="AI43">
        <v>1956717.7494433238</v>
      </c>
      <c r="AJ43">
        <v>-907943.85924025369</v>
      </c>
      <c r="AK43">
        <v>180254.49293226149</v>
      </c>
      <c r="AL43">
        <v>-9079.4385924025373</v>
      </c>
      <c r="AM43">
        <v>43398.365000978287</v>
      </c>
      <c r="AN43">
        <v>0</v>
      </c>
      <c r="AO43">
        <v>214573.41934083725</v>
      </c>
      <c r="AP43">
        <v>341900</v>
      </c>
      <c r="AQ43">
        <v>341900</v>
      </c>
      <c r="AR43">
        <v>-1035270.4398994164</v>
      </c>
    </row>
    <row r="44" spans="1:44" x14ac:dyDescent="0.2">
      <c r="A44" t="s">
        <v>19</v>
      </c>
      <c r="B44">
        <v>2027</v>
      </c>
      <c r="C44">
        <v>568082.00433771079</v>
      </c>
      <c r="D44">
        <v>1057501.5611968243</v>
      </c>
      <c r="E44">
        <v>0</v>
      </c>
      <c r="F44">
        <v>0</v>
      </c>
      <c r="G44">
        <v>1618.1553379146089</v>
      </c>
      <c r="H44">
        <v>1644978.3961906768</v>
      </c>
      <c r="I44">
        <v>5985</v>
      </c>
      <c r="J44">
        <v>1618.1553379146089</v>
      </c>
      <c r="K44">
        <v>3278165.1170631265</v>
      </c>
      <c r="L44">
        <v>399956.84957055427</v>
      </c>
      <c r="M44">
        <v>180953.74618537858</v>
      </c>
      <c r="N44">
        <v>580910.59575593285</v>
      </c>
      <c r="O44">
        <v>27276.792786235623</v>
      </c>
      <c r="P44">
        <v>0</v>
      </c>
      <c r="Q44">
        <v>0</v>
      </c>
      <c r="R44">
        <v>0</v>
      </c>
      <c r="S44">
        <v>27276.792786235623</v>
      </c>
      <c r="T44">
        <v>70257.101924168412</v>
      </c>
      <c r="U44">
        <v>-263.30279471886752</v>
      </c>
      <c r="V44">
        <v>69993.799129449544</v>
      </c>
      <c r="W44">
        <v>182057.03786158413</v>
      </c>
      <c r="X44">
        <v>860238.22553320206</v>
      </c>
      <c r="Y44">
        <v>438173.51972995856</v>
      </c>
      <c r="Z44">
        <v>0</v>
      </c>
      <c r="AA44">
        <v>0</v>
      </c>
      <c r="AB44">
        <v>0</v>
      </c>
      <c r="AC44">
        <v>1298411.7452631607</v>
      </c>
      <c r="AD44">
        <v>1979753.3717999659</v>
      </c>
      <c r="AF44">
        <v>0</v>
      </c>
      <c r="AG44">
        <v>0</v>
      </c>
      <c r="AH44">
        <v>0</v>
      </c>
      <c r="AI44">
        <v>1979753.3717999659</v>
      </c>
      <c r="AJ44">
        <v>-1035270.4398994164</v>
      </c>
      <c r="AK44">
        <v>182057.03786158413</v>
      </c>
      <c r="AL44">
        <v>-10352.704398994165</v>
      </c>
      <c r="AM44">
        <v>44410.132966662968</v>
      </c>
      <c r="AN44">
        <v>0</v>
      </c>
      <c r="AO44">
        <v>216114.46642925293</v>
      </c>
      <c r="AP44">
        <v>231790</v>
      </c>
      <c r="AQ44">
        <v>231790</v>
      </c>
      <c r="AR44">
        <v>-1050945.9734701635</v>
      </c>
    </row>
    <row r="45" spans="1:44" x14ac:dyDescent="0.2">
      <c r="A45" t="s">
        <v>19</v>
      </c>
      <c r="B45">
        <v>2028</v>
      </c>
      <c r="C45">
        <v>573762.82438108802</v>
      </c>
      <c r="D45">
        <v>1078651.5924207608</v>
      </c>
      <c r="E45">
        <v>0</v>
      </c>
      <c r="F45">
        <v>0</v>
      </c>
      <c r="G45">
        <v>1650.5184446729011</v>
      </c>
      <c r="H45">
        <v>1665539.6728269465</v>
      </c>
      <c r="I45">
        <v>5985</v>
      </c>
      <c r="J45">
        <v>1650.5184446729011</v>
      </c>
      <c r="K45">
        <v>3325589.6080734683</v>
      </c>
      <c r="L45">
        <v>407955.98656196537</v>
      </c>
      <c r="M45">
        <v>184572.82110908616</v>
      </c>
      <c r="N45">
        <v>592528.80767105147</v>
      </c>
      <c r="O45">
        <v>27822.328641960336</v>
      </c>
      <c r="P45">
        <v>0</v>
      </c>
      <c r="Q45">
        <v>0</v>
      </c>
      <c r="R45">
        <v>0</v>
      </c>
      <c r="S45">
        <v>27822.328641960336</v>
      </c>
      <c r="T45">
        <v>71662.243962651773</v>
      </c>
      <c r="U45">
        <v>-268.56885061324488</v>
      </c>
      <c r="V45">
        <v>71393.675112038531</v>
      </c>
      <c r="W45">
        <v>183877.60824019997</v>
      </c>
      <c r="X45">
        <v>875622.41966525035</v>
      </c>
      <c r="Y45">
        <v>446936.99012455775</v>
      </c>
      <c r="Z45">
        <v>0</v>
      </c>
      <c r="AA45">
        <v>0</v>
      </c>
      <c r="AB45">
        <v>0</v>
      </c>
      <c r="AC45">
        <v>1322559.4097898081</v>
      </c>
      <c r="AD45">
        <v>2003030.1982836602</v>
      </c>
      <c r="AF45">
        <v>0</v>
      </c>
      <c r="AG45">
        <v>0</v>
      </c>
      <c r="AH45">
        <v>0</v>
      </c>
      <c r="AI45">
        <v>2003030.1982836602</v>
      </c>
      <c r="AJ45">
        <v>-1050945.9734701635</v>
      </c>
      <c r="AK45">
        <v>183877.60824019997</v>
      </c>
      <c r="AL45">
        <v>-10509.459734701635</v>
      </c>
      <c r="AM45">
        <v>45435.379834318017</v>
      </c>
      <c r="AN45">
        <v>0</v>
      </c>
      <c r="AO45">
        <v>218803.52833981634</v>
      </c>
      <c r="AP45">
        <v>1563328</v>
      </c>
      <c r="AQ45">
        <v>1563328</v>
      </c>
      <c r="AR45">
        <v>-2395470.4451303473</v>
      </c>
    </row>
    <row r="46" spans="1:44" x14ac:dyDescent="0.2">
      <c r="A46" t="s">
        <v>19</v>
      </c>
      <c r="B46">
        <v>2029</v>
      </c>
      <c r="C46">
        <v>579500.45262489875</v>
      </c>
      <c r="D46">
        <v>1100224.6242691758</v>
      </c>
      <c r="E46">
        <v>0</v>
      </c>
      <c r="F46">
        <v>0</v>
      </c>
      <c r="G46">
        <v>1683.5288135663588</v>
      </c>
      <c r="H46">
        <v>1686329.3247421575</v>
      </c>
      <c r="I46">
        <v>5985</v>
      </c>
      <c r="J46">
        <v>1683.5288135663588</v>
      </c>
      <c r="K46">
        <v>3373722.9304497987</v>
      </c>
      <c r="L46">
        <v>416115.10629320459</v>
      </c>
      <c r="M46">
        <v>188264.27753126784</v>
      </c>
      <c r="N46">
        <v>604379.38382447243</v>
      </c>
      <c r="O46">
        <v>28378.775214799538</v>
      </c>
      <c r="P46">
        <v>0</v>
      </c>
      <c r="Q46">
        <v>0</v>
      </c>
      <c r="R46">
        <v>0</v>
      </c>
      <c r="S46">
        <v>28378.775214799538</v>
      </c>
      <c r="T46">
        <v>73095.488841904807</v>
      </c>
      <c r="U46">
        <v>-273.94022762550975</v>
      </c>
      <c r="V46">
        <v>72821.548614279294</v>
      </c>
      <c r="W46">
        <v>185716.38432260192</v>
      </c>
      <c r="X46">
        <v>891296.0919761532</v>
      </c>
      <c r="Y46">
        <v>455875.72992704879</v>
      </c>
      <c r="Z46">
        <v>0</v>
      </c>
      <c r="AA46">
        <v>0</v>
      </c>
      <c r="AB46">
        <v>0</v>
      </c>
      <c r="AC46">
        <v>1347171.821903202</v>
      </c>
      <c r="AD46">
        <v>2026551.1085465967</v>
      </c>
      <c r="AF46">
        <v>0</v>
      </c>
      <c r="AG46">
        <v>0</v>
      </c>
      <c r="AH46">
        <v>0</v>
      </c>
      <c r="AI46">
        <v>2026551.1085465967</v>
      </c>
      <c r="AJ46">
        <v>-2395470.4451303473</v>
      </c>
      <c r="AK46">
        <v>185716.38432260192</v>
      </c>
      <c r="AL46">
        <v>-23954.704451303471</v>
      </c>
      <c r="AM46">
        <v>46474.307617409351</v>
      </c>
      <c r="AN46">
        <v>0</v>
      </c>
      <c r="AO46">
        <v>208235.98748870782</v>
      </c>
      <c r="AP46">
        <v>0</v>
      </c>
      <c r="AQ46">
        <v>0</v>
      </c>
      <c r="AR46">
        <v>-2187234.4576416393</v>
      </c>
    </row>
    <row r="47" spans="1:44" x14ac:dyDescent="0.2">
      <c r="A47" t="s">
        <v>19</v>
      </c>
      <c r="B47">
        <v>2030</v>
      </c>
      <c r="C47">
        <v>585295.45715114777</v>
      </c>
      <c r="D47">
        <v>1122229.1167545593</v>
      </c>
      <c r="E47">
        <v>0</v>
      </c>
      <c r="F47">
        <v>0</v>
      </c>
      <c r="G47">
        <v>1717.1993898376863</v>
      </c>
      <c r="H47">
        <v>1707350.3435974235</v>
      </c>
      <c r="I47">
        <v>5985</v>
      </c>
      <c r="J47">
        <v>1717.1993898376863</v>
      </c>
      <c r="K47">
        <v>3422577.1168929683</v>
      </c>
      <c r="L47">
        <v>424437.40841906879</v>
      </c>
      <c r="M47">
        <v>192029.56308189323</v>
      </c>
      <c r="N47">
        <v>616466.97150096204</v>
      </c>
      <c r="O47">
        <v>28946.350719095532</v>
      </c>
      <c r="P47">
        <v>0</v>
      </c>
      <c r="Q47">
        <v>0</v>
      </c>
      <c r="R47">
        <v>0</v>
      </c>
      <c r="S47">
        <v>28946.350719095532</v>
      </c>
      <c r="T47">
        <v>74557.398618742911</v>
      </c>
      <c r="U47">
        <v>-279.41903217801996</v>
      </c>
      <c r="V47">
        <v>74277.979586564892</v>
      </c>
      <c r="W47">
        <v>187573.54816582796</v>
      </c>
      <c r="X47">
        <v>907264.84997245052</v>
      </c>
      <c r="Y47">
        <v>464993.24452558986</v>
      </c>
      <c r="Z47">
        <v>0</v>
      </c>
      <c r="AA47">
        <v>0</v>
      </c>
      <c r="AB47">
        <v>0</v>
      </c>
      <c r="AC47">
        <v>1372258.0944980404</v>
      </c>
      <c r="AD47">
        <v>2050319.0223949279</v>
      </c>
      <c r="AF47">
        <v>0</v>
      </c>
      <c r="AG47">
        <v>0</v>
      </c>
      <c r="AH47">
        <v>0</v>
      </c>
      <c r="AI47">
        <v>2050319.0223949279</v>
      </c>
      <c r="AJ47">
        <v>-2187234.4576416393</v>
      </c>
      <c r="AK47">
        <v>187573.54816582796</v>
      </c>
      <c r="AL47">
        <v>-21872.344576416392</v>
      </c>
      <c r="AM47">
        <v>47527.121694026573</v>
      </c>
      <c r="AN47">
        <v>0</v>
      </c>
      <c r="AO47">
        <v>213228.32528343814</v>
      </c>
      <c r="AP47">
        <v>2031406</v>
      </c>
      <c r="AQ47">
        <v>2031406</v>
      </c>
      <c r="AR47">
        <v>-4005412.1323582008</v>
      </c>
    </row>
    <row r="48" spans="1:44" x14ac:dyDescent="0.2">
      <c r="A48" t="s">
        <v>19</v>
      </c>
      <c r="B48">
        <v>2031</v>
      </c>
      <c r="C48">
        <v>591148.41172265925</v>
      </c>
      <c r="D48">
        <v>1144673.6990896505</v>
      </c>
      <c r="E48">
        <v>0</v>
      </c>
      <c r="F48">
        <v>0</v>
      </c>
      <c r="G48">
        <v>1751.5433776344398</v>
      </c>
      <c r="H48">
        <v>1728605.7671499006</v>
      </c>
      <c r="I48">
        <v>5985</v>
      </c>
      <c r="J48">
        <v>1751.5433776344398</v>
      </c>
      <c r="K48">
        <v>3472164.4213398444</v>
      </c>
      <c r="L48">
        <v>432926.15658745012</v>
      </c>
      <c r="M48">
        <v>195870.15434353109</v>
      </c>
      <c r="N48">
        <v>628796.31093098118</v>
      </c>
      <c r="O48">
        <v>29525.277733477444</v>
      </c>
      <c r="P48">
        <v>0</v>
      </c>
      <c r="Q48">
        <v>0</v>
      </c>
      <c r="R48">
        <v>0</v>
      </c>
      <c r="S48">
        <v>29525.277733477444</v>
      </c>
      <c r="T48">
        <v>76048.54659111776</v>
      </c>
      <c r="U48">
        <v>-285.00741282158037</v>
      </c>
      <c r="V48">
        <v>75763.539178296181</v>
      </c>
      <c r="W48">
        <v>189449.28364748624</v>
      </c>
      <c r="X48">
        <v>923534.41149024095</v>
      </c>
      <c r="Y48">
        <v>474293.10941610159</v>
      </c>
      <c r="Z48">
        <v>0</v>
      </c>
      <c r="AA48">
        <v>0</v>
      </c>
      <c r="AB48">
        <v>0</v>
      </c>
      <c r="AC48">
        <v>1397827.5209063427</v>
      </c>
      <c r="AD48">
        <v>2074336.9004335017</v>
      </c>
      <c r="AF48">
        <v>0</v>
      </c>
      <c r="AG48">
        <v>0</v>
      </c>
      <c r="AH48">
        <v>0</v>
      </c>
      <c r="AI48">
        <v>2074336.9004335017</v>
      </c>
      <c r="AJ48">
        <v>-4005412.1323582008</v>
      </c>
      <c r="AK48">
        <v>189449.28364748624</v>
      </c>
      <c r="AL48">
        <v>-40054.121323582011</v>
      </c>
      <c r="AM48">
        <v>48594.030867418835</v>
      </c>
      <c r="AN48">
        <v>0</v>
      </c>
      <c r="AO48">
        <v>197989.19319132305</v>
      </c>
      <c r="AP48">
        <v>431860</v>
      </c>
      <c r="AQ48">
        <v>431860</v>
      </c>
      <c r="AR48">
        <v>-4239282.9391668784</v>
      </c>
    </row>
    <row r="49" spans="1:44" x14ac:dyDescent="0.2">
      <c r="A49" t="s">
        <v>19</v>
      </c>
      <c r="B49">
        <v>2032</v>
      </c>
      <c r="C49">
        <v>597059.89583988592</v>
      </c>
      <c r="D49">
        <v>1167567.1730714436</v>
      </c>
      <c r="E49">
        <v>0</v>
      </c>
      <c r="F49">
        <v>0</v>
      </c>
      <c r="G49">
        <v>1786.5742451871288</v>
      </c>
      <c r="H49">
        <v>1750098.680053506</v>
      </c>
      <c r="I49">
        <v>5985</v>
      </c>
      <c r="J49">
        <v>1786.5742451871288</v>
      </c>
      <c r="K49">
        <v>3522497.3232100224</v>
      </c>
      <c r="L49">
        <v>441584.67971919919</v>
      </c>
      <c r="M49">
        <v>199787.55743040174</v>
      </c>
      <c r="N49">
        <v>641372.23714960087</v>
      </c>
      <c r="O49">
        <v>30115.783288146995</v>
      </c>
      <c r="P49">
        <v>0</v>
      </c>
      <c r="Q49">
        <v>0</v>
      </c>
      <c r="R49">
        <v>0</v>
      </c>
      <c r="S49">
        <v>30115.783288146995</v>
      </c>
      <c r="T49">
        <v>77569.517522940121</v>
      </c>
      <c r="U49">
        <v>-290.70756107801196</v>
      </c>
      <c r="V49">
        <v>77278.809961862105</v>
      </c>
      <c r="W49">
        <v>191343.77648396112</v>
      </c>
      <c r="X49">
        <v>940110.60688357102</v>
      </c>
      <c r="Y49">
        <v>483778.97160442371</v>
      </c>
      <c r="Z49">
        <v>0</v>
      </c>
      <c r="AA49">
        <v>0</v>
      </c>
      <c r="AB49">
        <v>0</v>
      </c>
      <c r="AC49">
        <v>1423889.5784879946</v>
      </c>
      <c r="AD49">
        <v>2098607.7447220278</v>
      </c>
      <c r="AF49">
        <v>0</v>
      </c>
      <c r="AG49">
        <v>0</v>
      </c>
      <c r="AH49">
        <v>0</v>
      </c>
      <c r="AI49">
        <v>2098607.7447220278</v>
      </c>
      <c r="AJ49">
        <v>-4239282.9391668784</v>
      </c>
      <c r="AK49">
        <v>191343.77648396112</v>
      </c>
      <c r="AL49">
        <v>-42392.829391668784</v>
      </c>
      <c r="AM49">
        <v>49675.24742767409</v>
      </c>
      <c r="AN49">
        <v>0</v>
      </c>
      <c r="AO49">
        <v>198626.19451996643</v>
      </c>
      <c r="AP49">
        <v>27560</v>
      </c>
      <c r="AQ49">
        <v>27560</v>
      </c>
      <c r="AR49">
        <v>-4068216.7446469115</v>
      </c>
    </row>
    <row r="50" spans="1:44" x14ac:dyDescent="0.2">
      <c r="A50" t="s">
        <v>19</v>
      </c>
      <c r="B50">
        <v>2033</v>
      </c>
      <c r="C50">
        <v>603030.49479828461</v>
      </c>
      <c r="D50">
        <v>1190918.5165328723</v>
      </c>
      <c r="E50">
        <v>0</v>
      </c>
      <c r="F50">
        <v>0</v>
      </c>
      <c r="G50">
        <v>1822.3057300908711</v>
      </c>
      <c r="H50">
        <v>1771832.2146745692</v>
      </c>
      <c r="I50">
        <v>5985</v>
      </c>
      <c r="J50">
        <v>1822.3057300908711</v>
      </c>
      <c r="K50">
        <v>3573588.531735817</v>
      </c>
      <c r="L50">
        <v>450416.37331358303</v>
      </c>
      <c r="M50">
        <v>203783.3085790097</v>
      </c>
      <c r="N50">
        <v>654199.68189259269</v>
      </c>
      <c r="O50">
        <v>30718.098953909925</v>
      </c>
      <c r="P50">
        <v>0</v>
      </c>
      <c r="Q50">
        <v>0</v>
      </c>
      <c r="R50">
        <v>0</v>
      </c>
      <c r="S50">
        <v>30718.098953909925</v>
      </c>
      <c r="T50">
        <v>79120.907873398915</v>
      </c>
      <c r="U50">
        <v>-296.52171229957213</v>
      </c>
      <c r="V50">
        <v>78824.386161099348</v>
      </c>
      <c r="W50">
        <v>193257.21424880068</v>
      </c>
      <c r="X50">
        <v>956999.38125640259</v>
      </c>
      <c r="Y50">
        <v>493454.55103651201</v>
      </c>
      <c r="Z50">
        <v>0</v>
      </c>
      <c r="AA50">
        <v>0</v>
      </c>
      <c r="AB50">
        <v>0</v>
      </c>
      <c r="AC50">
        <v>1450453.9322929145</v>
      </c>
      <c r="AD50">
        <v>2123134.5994429025</v>
      </c>
      <c r="AF50">
        <v>0</v>
      </c>
      <c r="AG50">
        <v>0</v>
      </c>
      <c r="AH50">
        <v>0</v>
      </c>
      <c r="AI50">
        <v>2123134.5994429025</v>
      </c>
      <c r="AJ50">
        <v>-4068216.7446469115</v>
      </c>
      <c r="AK50">
        <v>193257.21424880068</v>
      </c>
      <c r="AL50">
        <v>-40682.167446469117</v>
      </c>
      <c r="AM50">
        <v>50770.987214563458</v>
      </c>
      <c r="AN50">
        <v>0</v>
      </c>
      <c r="AO50">
        <v>203346.03401689505</v>
      </c>
      <c r="AP50">
        <v>326366</v>
      </c>
      <c r="AQ50">
        <v>326366</v>
      </c>
      <c r="AR50">
        <v>-4191236.7106300169</v>
      </c>
    </row>
    <row r="51" spans="1:44" x14ac:dyDescent="0.2">
      <c r="A51" t="s">
        <v>19</v>
      </c>
      <c r="B51">
        <v>2034</v>
      </c>
      <c r="C51">
        <v>609060.79974626761</v>
      </c>
      <c r="D51">
        <v>1214736.8868635299</v>
      </c>
      <c r="E51">
        <v>0</v>
      </c>
      <c r="F51">
        <v>0</v>
      </c>
      <c r="G51">
        <v>1858.7518446926888</v>
      </c>
      <c r="H51">
        <v>1793809.5519227041</v>
      </c>
      <c r="I51">
        <v>5985</v>
      </c>
      <c r="J51">
        <v>1858.7518446926888</v>
      </c>
      <c r="K51">
        <v>3625450.9903771942</v>
      </c>
      <c r="L51">
        <v>459424.70077985479</v>
      </c>
      <c r="M51">
        <v>207858.97475058993</v>
      </c>
      <c r="N51">
        <v>667283.67553044471</v>
      </c>
      <c r="O51">
        <v>31332.460932988128</v>
      </c>
      <c r="P51">
        <v>0</v>
      </c>
      <c r="Q51">
        <v>0</v>
      </c>
      <c r="R51">
        <v>0</v>
      </c>
      <c r="S51">
        <v>31332.460932988128</v>
      </c>
      <c r="T51">
        <v>80703.326030866898</v>
      </c>
      <c r="U51">
        <v>-302.45214654556361</v>
      </c>
      <c r="V51">
        <v>80400.873884321336</v>
      </c>
      <c r="W51">
        <v>195189.78639128874</v>
      </c>
      <c r="X51">
        <v>974206.79673904297</v>
      </c>
      <c r="Y51">
        <v>503323.64205724234</v>
      </c>
      <c r="Z51">
        <v>0</v>
      </c>
      <c r="AA51">
        <v>0</v>
      </c>
      <c r="AB51">
        <v>0</v>
      </c>
      <c r="AC51">
        <v>1477530.4387962853</v>
      </c>
      <c r="AD51">
        <v>2147920.5515809087</v>
      </c>
      <c r="AF51">
        <v>0</v>
      </c>
      <c r="AG51">
        <v>0</v>
      </c>
      <c r="AH51">
        <v>0</v>
      </c>
      <c r="AI51">
        <v>2147920.5515809087</v>
      </c>
      <c r="AJ51">
        <v>-4191236.7106300169</v>
      </c>
      <c r="AK51">
        <v>195189.78639128874</v>
      </c>
      <c r="AL51">
        <v>-41912.367106300168</v>
      </c>
      <c r="AM51">
        <v>51881.469681574039</v>
      </c>
      <c r="AN51">
        <v>0</v>
      </c>
      <c r="AO51">
        <v>205158.8889665626</v>
      </c>
      <c r="AP51">
        <v>54978</v>
      </c>
      <c r="AQ51">
        <v>54978</v>
      </c>
      <c r="AR51">
        <v>-4041055.8216634542</v>
      </c>
    </row>
    <row r="52" spans="1:44" x14ac:dyDescent="0.2">
      <c r="A52" t="s">
        <v>19</v>
      </c>
      <c r="B52">
        <v>2035</v>
      </c>
      <c r="C52">
        <v>615151.40774373035</v>
      </c>
      <c r="D52">
        <v>1239031.6246008007</v>
      </c>
      <c r="E52">
        <v>0</v>
      </c>
      <c r="F52">
        <v>0</v>
      </c>
      <c r="G52">
        <v>1895.9268815865425</v>
      </c>
      <c r="H52">
        <v>1816033.9220971933</v>
      </c>
      <c r="I52">
        <v>5985</v>
      </c>
      <c r="J52">
        <v>1895.9268815865425</v>
      </c>
      <c r="K52">
        <v>3678097.8813233105</v>
      </c>
      <c r="L52">
        <v>468613.19479545188</v>
      </c>
      <c r="M52">
        <v>212016.15424560173</v>
      </c>
      <c r="N52">
        <v>680629.34904105356</v>
      </c>
      <c r="O52">
        <v>31959.110151647896</v>
      </c>
      <c r="P52">
        <v>0</v>
      </c>
      <c r="Q52">
        <v>0</v>
      </c>
      <c r="R52">
        <v>0</v>
      </c>
      <c r="S52">
        <v>31959.110151647896</v>
      </c>
      <c r="T52">
        <v>82317.392551484241</v>
      </c>
      <c r="U52">
        <v>-308.50118947647491</v>
      </c>
      <c r="V52">
        <v>82008.891362007766</v>
      </c>
      <c r="W52">
        <v>197141.68425520163</v>
      </c>
      <c r="X52">
        <v>991739.03480991093</v>
      </c>
      <c r="Y52">
        <v>513390.11489838723</v>
      </c>
      <c r="Z52">
        <v>0</v>
      </c>
      <c r="AA52">
        <v>0</v>
      </c>
      <c r="AB52">
        <v>0</v>
      </c>
      <c r="AC52">
        <v>1505129.149708298</v>
      </c>
      <c r="AD52">
        <v>2172968.7316150125</v>
      </c>
      <c r="AF52">
        <v>0</v>
      </c>
      <c r="AG52">
        <v>0</v>
      </c>
      <c r="AH52">
        <v>0</v>
      </c>
      <c r="AI52">
        <v>2172968.7316150125</v>
      </c>
      <c r="AJ52">
        <v>-4041055.8216634542</v>
      </c>
      <c r="AK52">
        <v>197141.68425520163</v>
      </c>
      <c r="AL52">
        <v>-40410.558216634541</v>
      </c>
      <c r="AM52">
        <v>53006.917961152009</v>
      </c>
      <c r="AN52">
        <v>0</v>
      </c>
      <c r="AO52">
        <v>209738.04399971911</v>
      </c>
      <c r="AP52">
        <v>1234584</v>
      </c>
      <c r="AQ52">
        <v>1234584</v>
      </c>
      <c r="AR52">
        <v>-5065901.7776637357</v>
      </c>
    </row>
    <row r="53" spans="1:44" x14ac:dyDescent="0.2">
      <c r="A53" t="s">
        <v>19</v>
      </c>
      <c r="B53">
        <v>2036</v>
      </c>
      <c r="C53">
        <v>621302.92182116769</v>
      </c>
      <c r="D53">
        <v>1263812.2570928165</v>
      </c>
      <c r="E53">
        <v>0</v>
      </c>
      <c r="F53">
        <v>0</v>
      </c>
      <c r="G53">
        <v>1933.8454192182733</v>
      </c>
      <c r="H53">
        <v>1838508.6057491929</v>
      </c>
      <c r="I53">
        <v>5985</v>
      </c>
      <c r="J53">
        <v>1933.8454192182733</v>
      </c>
      <c r="K53">
        <v>3731542.6300823954</v>
      </c>
      <c r="L53">
        <v>477985.45869136089</v>
      </c>
      <c r="M53">
        <v>216256.47733051376</v>
      </c>
      <c r="N53">
        <v>694241.93602187466</v>
      </c>
      <c r="O53">
        <v>32598.292354680849</v>
      </c>
      <c r="P53">
        <v>0</v>
      </c>
      <c r="Q53">
        <v>0</v>
      </c>
      <c r="R53">
        <v>0</v>
      </c>
      <c r="S53">
        <v>32598.292354680849</v>
      </c>
      <c r="T53">
        <v>83963.740402513926</v>
      </c>
      <c r="U53">
        <v>-314.67121326600437</v>
      </c>
      <c r="V53">
        <v>83649.069189247923</v>
      </c>
      <c r="W53">
        <v>199113.10109775368</v>
      </c>
      <c r="X53">
        <v>1009602.3986635571</v>
      </c>
      <c r="Y53">
        <v>523657.91719635495</v>
      </c>
      <c r="Z53">
        <v>0</v>
      </c>
      <c r="AA53">
        <v>0</v>
      </c>
      <c r="AB53">
        <v>0</v>
      </c>
      <c r="AC53">
        <v>1533260.315859912</v>
      </c>
      <c r="AD53">
        <v>2198282.3142224834</v>
      </c>
      <c r="AF53">
        <v>0</v>
      </c>
      <c r="AG53">
        <v>0</v>
      </c>
      <c r="AH53">
        <v>0</v>
      </c>
      <c r="AI53">
        <v>2198282.3142224834</v>
      </c>
      <c r="AJ53">
        <v>-5065901.7776637357</v>
      </c>
      <c r="AK53">
        <v>199113.10109775368</v>
      </c>
      <c r="AL53">
        <v>-50659.017776637353</v>
      </c>
      <c r="AM53">
        <v>54147.558931180982</v>
      </c>
      <c r="AN53">
        <v>0</v>
      </c>
      <c r="AO53">
        <v>202601.64225229732</v>
      </c>
      <c r="AP53">
        <v>231790</v>
      </c>
      <c r="AQ53">
        <v>231790</v>
      </c>
      <c r="AR53">
        <v>-5095090.1354114376</v>
      </c>
    </row>
    <row r="54" spans="1:44" x14ac:dyDescent="0.2">
      <c r="A54" t="s">
        <v>19</v>
      </c>
      <c r="B54">
        <v>2037</v>
      </c>
      <c r="C54">
        <v>627515.95103937923</v>
      </c>
      <c r="D54">
        <v>1289088.5022346727</v>
      </c>
      <c r="E54">
        <v>0</v>
      </c>
      <c r="F54">
        <v>0</v>
      </c>
      <c r="G54">
        <v>1972.5223276026386</v>
      </c>
      <c r="H54">
        <v>1861236.9345600542</v>
      </c>
      <c r="I54">
        <v>5985</v>
      </c>
      <c r="J54">
        <v>1972.5223276026386</v>
      </c>
      <c r="K54">
        <v>3785798.9101617085</v>
      </c>
      <c r="L54">
        <v>487545.16786518809</v>
      </c>
      <c r="M54">
        <v>220581.60687712402</v>
      </c>
      <c r="N54">
        <v>708126.77474231215</v>
      </c>
      <c r="O54">
        <v>33250.258201774464</v>
      </c>
      <c r="P54">
        <v>0</v>
      </c>
      <c r="Q54">
        <v>0</v>
      </c>
      <c r="R54">
        <v>0</v>
      </c>
      <c r="S54">
        <v>33250.258201774464</v>
      </c>
      <c r="T54">
        <v>85643.01521056419</v>
      </c>
      <c r="U54">
        <v>-320.96463753132446</v>
      </c>
      <c r="V54">
        <v>85322.050573032859</v>
      </c>
      <c r="W54">
        <v>201104.23210873117</v>
      </c>
      <c r="X54">
        <v>1027803.3156258506</v>
      </c>
      <c r="Y54">
        <v>534131.07554028207</v>
      </c>
      <c r="Z54">
        <v>0</v>
      </c>
      <c r="AA54">
        <v>0</v>
      </c>
      <c r="AB54">
        <v>0</v>
      </c>
      <c r="AC54">
        <v>1561934.3911661326</v>
      </c>
      <c r="AD54">
        <v>2223864.5189955756</v>
      </c>
      <c r="AF54">
        <v>0</v>
      </c>
      <c r="AG54">
        <v>0</v>
      </c>
      <c r="AH54">
        <v>0</v>
      </c>
      <c r="AI54">
        <v>2223864.5189955756</v>
      </c>
      <c r="AJ54">
        <v>-5095090.1354114376</v>
      </c>
      <c r="AK54">
        <v>201104.23210873117</v>
      </c>
      <c r="AL54">
        <v>-50950.90135411438</v>
      </c>
      <c r="AM54">
        <v>55303.623282718559</v>
      </c>
      <c r="AN54">
        <v>0</v>
      </c>
      <c r="AO54">
        <v>205456.95403733535</v>
      </c>
      <c r="AP54">
        <v>95420</v>
      </c>
      <c r="AQ54">
        <v>95420</v>
      </c>
      <c r="AR54">
        <v>-4985053.1813741028</v>
      </c>
    </row>
    <row r="55" spans="1:44" x14ac:dyDescent="0.2">
      <c r="A55" t="s">
        <v>19</v>
      </c>
      <c r="B55">
        <v>2038</v>
      </c>
      <c r="C55">
        <v>633791.11054977309</v>
      </c>
      <c r="D55">
        <v>1314870.2722793664</v>
      </c>
      <c r="E55">
        <v>0</v>
      </c>
      <c r="F55">
        <v>0</v>
      </c>
      <c r="G55">
        <v>2011.9727741546917</v>
      </c>
      <c r="H55">
        <v>1884222.2922360832</v>
      </c>
      <c r="I55">
        <v>5985</v>
      </c>
      <c r="J55">
        <v>2011.9727741546917</v>
      </c>
      <c r="K55">
        <v>3840880.6478393776</v>
      </c>
      <c r="L55">
        <v>497296.07122249191</v>
      </c>
      <c r="M55">
        <v>224993.23901466653</v>
      </c>
      <c r="N55">
        <v>722289.31023715844</v>
      </c>
      <c r="O55">
        <v>33915.263365809958</v>
      </c>
      <c r="P55">
        <v>0</v>
      </c>
      <c r="Q55">
        <v>0</v>
      </c>
      <c r="R55">
        <v>0</v>
      </c>
      <c r="S55">
        <v>33915.263365809958</v>
      </c>
      <c r="T55">
        <v>87355.875514775485</v>
      </c>
      <c r="U55">
        <v>-327.383930281951</v>
      </c>
      <c r="V55">
        <v>87028.491584493531</v>
      </c>
      <c r="W55">
        <v>203115.2744298185</v>
      </c>
      <c r="X55">
        <v>1046348.3396172804</v>
      </c>
      <c r="Y55">
        <v>544813.69705108774</v>
      </c>
      <c r="Z55">
        <v>0</v>
      </c>
      <c r="AA55">
        <v>0</v>
      </c>
      <c r="AB55">
        <v>0</v>
      </c>
      <c r="AC55">
        <v>1591162.0366683681</v>
      </c>
      <c r="AD55">
        <v>2249718.6111710095</v>
      </c>
      <c r="AF55">
        <v>0</v>
      </c>
      <c r="AG55">
        <v>0</v>
      </c>
      <c r="AH55">
        <v>0</v>
      </c>
      <c r="AI55">
        <v>2249718.6111710095</v>
      </c>
      <c r="AJ55">
        <v>-4985053.1813741028</v>
      </c>
      <c r="AK55">
        <v>203115.2744298185</v>
      </c>
      <c r="AL55">
        <v>-49850.531813741029</v>
      </c>
      <c r="AM55">
        <v>56475.345589016069</v>
      </c>
      <c r="AN55">
        <v>0</v>
      </c>
      <c r="AO55">
        <v>209740.08820509355</v>
      </c>
      <c r="AP55">
        <v>18720</v>
      </c>
      <c r="AQ55">
        <v>18720</v>
      </c>
      <c r="AR55">
        <v>-4794033.0931690093</v>
      </c>
    </row>
    <row r="56" spans="1:44" x14ac:dyDescent="0.2">
      <c r="A56" t="s">
        <v>19</v>
      </c>
      <c r="B56">
        <v>2039</v>
      </c>
      <c r="C56">
        <v>640129.02165527071</v>
      </c>
      <c r="D56">
        <v>1341167.6777249535</v>
      </c>
      <c r="E56">
        <v>0</v>
      </c>
      <c r="F56">
        <v>0</v>
      </c>
      <c r="G56">
        <v>2052.2122296377852</v>
      </c>
      <c r="H56">
        <v>1907468.1154200484</v>
      </c>
      <c r="I56">
        <v>5985</v>
      </c>
      <c r="J56">
        <v>2052.2122296377852</v>
      </c>
      <c r="K56">
        <v>3896802.0270299101</v>
      </c>
      <c r="L56">
        <v>507241.99264694168</v>
      </c>
      <c r="M56">
        <v>229493.10379495984</v>
      </c>
      <c r="N56">
        <v>736735.09644190152</v>
      </c>
      <c r="O56">
        <v>34593.568633126153</v>
      </c>
      <c r="P56">
        <v>0</v>
      </c>
      <c r="Q56">
        <v>0</v>
      </c>
      <c r="R56">
        <v>0</v>
      </c>
      <c r="S56">
        <v>34593.568633126153</v>
      </c>
      <c r="T56">
        <v>89102.993025070988</v>
      </c>
      <c r="U56">
        <v>-333.93160888759002</v>
      </c>
      <c r="V56">
        <v>88769.061416183395</v>
      </c>
      <c r="W56">
        <v>205146.42717411666</v>
      </c>
      <c r="X56">
        <v>1065244.1536653277</v>
      </c>
      <c r="Y56">
        <v>555709.97099210939</v>
      </c>
      <c r="Z56">
        <v>0</v>
      </c>
      <c r="AA56">
        <v>0</v>
      </c>
      <c r="AB56">
        <v>0</v>
      </c>
      <c r="AC56">
        <v>1620954.1246574372</v>
      </c>
      <c r="AD56">
        <v>2275847.9023724729</v>
      </c>
      <c r="AF56">
        <v>0</v>
      </c>
      <c r="AG56">
        <v>0</v>
      </c>
      <c r="AH56">
        <v>0</v>
      </c>
      <c r="AI56">
        <v>2275847.9023724729</v>
      </c>
      <c r="AJ56">
        <v>-4794033.0931690093</v>
      </c>
      <c r="AK56">
        <v>205146.42717411666</v>
      </c>
      <c r="AL56">
        <v>-47940.330931690092</v>
      </c>
      <c r="AM56">
        <v>57662.96437584595</v>
      </c>
      <c r="AN56">
        <v>0</v>
      </c>
      <c r="AO56">
        <v>214869.06061827252</v>
      </c>
      <c r="AP56">
        <v>242190</v>
      </c>
      <c r="AQ56">
        <v>242190</v>
      </c>
      <c r="AR56">
        <v>-4821354.0325507373</v>
      </c>
    </row>
    <row r="57" spans="1:44" x14ac:dyDescent="0.2">
      <c r="A57" t="s">
        <v>19</v>
      </c>
      <c r="B57">
        <v>2040</v>
      </c>
      <c r="C57">
        <v>646530.31187182362</v>
      </c>
      <c r="D57">
        <v>1367991.0312794526</v>
      </c>
      <c r="E57">
        <v>0</v>
      </c>
      <c r="F57">
        <v>0</v>
      </c>
      <c r="G57">
        <v>2093.2564742305412</v>
      </c>
      <c r="H57">
        <v>1930977.894619769</v>
      </c>
      <c r="I57">
        <v>5985</v>
      </c>
      <c r="J57">
        <v>2093.2564742305412</v>
      </c>
      <c r="K57">
        <v>3953577.4942452759</v>
      </c>
      <c r="L57">
        <v>517386.83249988058</v>
      </c>
      <c r="M57">
        <v>234082.96587085904</v>
      </c>
      <c r="N57">
        <v>751469.79837073968</v>
      </c>
      <c r="O57">
        <v>35285.440005788681</v>
      </c>
      <c r="P57">
        <v>0</v>
      </c>
      <c r="Q57">
        <v>0</v>
      </c>
      <c r="R57">
        <v>0</v>
      </c>
      <c r="S57">
        <v>35285.440005788681</v>
      </c>
      <c r="T57">
        <v>90885.052885572411</v>
      </c>
      <c r="U57">
        <v>-340.61024106534182</v>
      </c>
      <c r="V57">
        <v>90544.442644507071</v>
      </c>
      <c r="W57">
        <v>207197.89144585788</v>
      </c>
      <c r="X57">
        <v>1084497.5724668934</v>
      </c>
      <c r="Y57">
        <v>566824.17041195161</v>
      </c>
      <c r="Z57">
        <v>0</v>
      </c>
      <c r="AA57">
        <v>0</v>
      </c>
      <c r="AB57">
        <v>0</v>
      </c>
      <c r="AC57">
        <v>1651321.742878845</v>
      </c>
      <c r="AD57">
        <v>2302255.7513664309</v>
      </c>
      <c r="AF57">
        <v>0</v>
      </c>
      <c r="AG57">
        <v>0</v>
      </c>
      <c r="AH57">
        <v>0</v>
      </c>
      <c r="AI57">
        <v>2302255.7513664309</v>
      </c>
      <c r="AJ57">
        <v>-4821354.0325507373</v>
      </c>
      <c r="AK57">
        <v>207197.89144585788</v>
      </c>
      <c r="AL57">
        <v>-48213.540325507369</v>
      </c>
      <c r="AM57">
        <v>58866.722193162939</v>
      </c>
      <c r="AN57">
        <v>0</v>
      </c>
      <c r="AO57">
        <v>217851.07331351345</v>
      </c>
      <c r="AP57">
        <v>90220</v>
      </c>
      <c r="AQ57">
        <v>90220</v>
      </c>
      <c r="AR57">
        <v>-4693722.9592372235</v>
      </c>
    </row>
    <row r="58" spans="1:44" x14ac:dyDescent="0.2">
      <c r="A58" t="s">
        <v>19</v>
      </c>
      <c r="B58">
        <v>2041</v>
      </c>
      <c r="C58">
        <v>652995.61499054171</v>
      </c>
      <c r="D58">
        <v>1395350.8519050416</v>
      </c>
      <c r="E58">
        <v>0</v>
      </c>
      <c r="F58">
        <v>0</v>
      </c>
      <c r="G58">
        <v>2135.1216037151517</v>
      </c>
      <c r="H58">
        <v>1954755.1751541106</v>
      </c>
      <c r="I58">
        <v>5985</v>
      </c>
      <c r="J58">
        <v>2135.1216037151517</v>
      </c>
      <c r="K58">
        <v>4011221.7636534092</v>
      </c>
      <c r="L58">
        <v>527734.56914987811</v>
      </c>
      <c r="M58">
        <v>238764.6251882762</v>
      </c>
      <c r="N58">
        <v>766499.19433815428</v>
      </c>
      <c r="O58">
        <v>35991.148805904442</v>
      </c>
      <c r="P58">
        <v>0</v>
      </c>
      <c r="Q58">
        <v>0</v>
      </c>
      <c r="R58">
        <v>0</v>
      </c>
      <c r="S58">
        <v>35991.148805904442</v>
      </c>
      <c r="T58">
        <v>92702.753943283853</v>
      </c>
      <c r="U58">
        <v>-347.42244588664857</v>
      </c>
      <c r="V58">
        <v>92355.331497397201</v>
      </c>
      <c r="W58">
        <v>209269.87036031642</v>
      </c>
      <c r="X58">
        <v>1104115.5450017722</v>
      </c>
      <c r="Y58">
        <v>578160.65382019058</v>
      </c>
      <c r="Z58">
        <v>0</v>
      </c>
      <c r="AA58">
        <v>0</v>
      </c>
      <c r="AB58">
        <v>0</v>
      </c>
      <c r="AC58">
        <v>1682276.1988219628</v>
      </c>
      <c r="AD58">
        <v>2328945.5648314464</v>
      </c>
      <c r="AF58">
        <v>0</v>
      </c>
      <c r="AG58">
        <v>0</v>
      </c>
      <c r="AH58">
        <v>0</v>
      </c>
      <c r="AI58">
        <v>2328945.5648314464</v>
      </c>
      <c r="AJ58">
        <v>-4693722.9592372235</v>
      </c>
      <c r="AK58">
        <v>209269.87036031642</v>
      </c>
      <c r="AL58">
        <v>-46937.229592372241</v>
      </c>
      <c r="AM58">
        <v>60086.865688124257</v>
      </c>
      <c r="AN58">
        <v>0</v>
      </c>
      <c r="AO58">
        <v>222419.50645606843</v>
      </c>
      <c r="AP58">
        <v>0</v>
      </c>
      <c r="AQ58">
        <v>0</v>
      </c>
      <c r="AR58">
        <v>-4471303.4527811557</v>
      </c>
    </row>
    <row r="59" spans="1:44" x14ac:dyDescent="0.2">
      <c r="A59" t="s">
        <v>19</v>
      </c>
      <c r="B59">
        <v>2042</v>
      </c>
      <c r="C59">
        <v>659525.57114044728</v>
      </c>
      <c r="D59">
        <v>1423257.8689431425</v>
      </c>
      <c r="E59">
        <v>0</v>
      </c>
      <c r="F59">
        <v>0</v>
      </c>
      <c r="G59">
        <v>2177.8240357894547</v>
      </c>
      <c r="H59">
        <v>1978803.5581167256</v>
      </c>
      <c r="I59">
        <v>5985</v>
      </c>
      <c r="J59">
        <v>2177.8240357894547</v>
      </c>
      <c r="K59">
        <v>4069749.8222361049</v>
      </c>
      <c r="L59">
        <v>538289.26053287566</v>
      </c>
      <c r="M59">
        <v>243539.91769204172</v>
      </c>
      <c r="N59">
        <v>781829.17822491738</v>
      </c>
      <c r="O59">
        <v>36710.971782022534</v>
      </c>
      <c r="P59">
        <v>0</v>
      </c>
      <c r="Q59">
        <v>0</v>
      </c>
      <c r="R59">
        <v>0</v>
      </c>
      <c r="S59">
        <v>36710.971782022534</v>
      </c>
      <c r="T59">
        <v>94556.809022149537</v>
      </c>
      <c r="U59">
        <v>-354.37089480438158</v>
      </c>
      <c r="V59">
        <v>94202.438127345158</v>
      </c>
      <c r="W59">
        <v>211362.56906391963</v>
      </c>
      <c r="X59">
        <v>1124105.1571982047</v>
      </c>
      <c r="Y59">
        <v>589723.86689659441</v>
      </c>
      <c r="Z59">
        <v>0</v>
      </c>
      <c r="AA59">
        <v>0</v>
      </c>
      <c r="AB59">
        <v>0</v>
      </c>
      <c r="AC59">
        <v>1713829.0240947991</v>
      </c>
      <c r="AD59">
        <v>2355920.7981413058</v>
      </c>
      <c r="AF59">
        <v>0</v>
      </c>
      <c r="AG59">
        <v>0</v>
      </c>
      <c r="AH59">
        <v>0</v>
      </c>
      <c r="AI59">
        <v>2355920.7981413058</v>
      </c>
      <c r="AJ59">
        <v>-4471303.4527811557</v>
      </c>
      <c r="AK59">
        <v>211362.56906391963</v>
      </c>
      <c r="AL59">
        <v>-44713.034527811556</v>
      </c>
      <c r="AM59">
        <v>61323.645679495821</v>
      </c>
      <c r="AN59">
        <v>0</v>
      </c>
      <c r="AO59">
        <v>227973.1802156039</v>
      </c>
      <c r="AP59">
        <v>0</v>
      </c>
      <c r="AQ59">
        <v>0</v>
      </c>
      <c r="AR59">
        <v>-4243330.2725655511</v>
      </c>
    </row>
    <row r="60" spans="1:44" x14ac:dyDescent="0.2">
      <c r="A60" t="s">
        <v>19</v>
      </c>
      <c r="B60">
        <v>2043</v>
      </c>
      <c r="C60">
        <v>666120.82685185177</v>
      </c>
      <c r="D60">
        <v>1451723.0263220053</v>
      </c>
      <c r="E60">
        <v>0</v>
      </c>
      <c r="F60">
        <v>0</v>
      </c>
      <c r="G60">
        <v>2221.3805165052436</v>
      </c>
      <c r="H60">
        <v>2003126.7013578848</v>
      </c>
      <c r="I60">
        <v>5985</v>
      </c>
      <c r="J60">
        <v>2221.3805165052436</v>
      </c>
      <c r="K60">
        <v>4129176.9350482472</v>
      </c>
      <c r="L60">
        <v>549055.04574353318</v>
      </c>
      <c r="M60">
        <v>248410.71604588255</v>
      </c>
      <c r="N60">
        <v>797465.76178941573</v>
      </c>
      <c r="O60">
        <v>37445.191217662985</v>
      </c>
      <c r="P60">
        <v>0</v>
      </c>
      <c r="Q60">
        <v>0</v>
      </c>
      <c r="R60">
        <v>0</v>
      </c>
      <c r="S60">
        <v>37445.191217662985</v>
      </c>
      <c r="T60">
        <v>96447.945202592527</v>
      </c>
      <c r="U60">
        <v>-361.45831270046921</v>
      </c>
      <c r="V60">
        <v>96086.486889892054</v>
      </c>
      <c r="W60">
        <v>-253083.90262272058</v>
      </c>
      <c r="X60">
        <v>677913.53727425018</v>
      </c>
      <c r="Y60">
        <v>601518.34423452627</v>
      </c>
      <c r="Z60">
        <v>0</v>
      </c>
      <c r="AA60">
        <v>0</v>
      </c>
      <c r="AB60">
        <v>0</v>
      </c>
      <c r="AC60">
        <v>1279431.8815087765</v>
      </c>
      <c r="AD60">
        <v>2849745.0535394708</v>
      </c>
      <c r="AF60">
        <v>0</v>
      </c>
      <c r="AG60">
        <v>0</v>
      </c>
      <c r="AH60">
        <v>0</v>
      </c>
      <c r="AI60">
        <v>2849745.0535394708</v>
      </c>
      <c r="AJ60">
        <v>-4243330.2725655511</v>
      </c>
      <c r="AK60">
        <v>213476.19475455885</v>
      </c>
      <c r="AL60">
        <v>-42433.302725655514</v>
      </c>
      <c r="AM60">
        <v>104567.72599742601</v>
      </c>
      <c r="AN60">
        <v>0</v>
      </c>
      <c r="AO60">
        <v>275610.61802632932</v>
      </c>
      <c r="AP60">
        <v>0</v>
      </c>
      <c r="AQ60">
        <v>0</v>
      </c>
      <c r="AR60">
        <v>-3967719.6545392219</v>
      </c>
    </row>
    <row r="61" spans="1:44" x14ac:dyDescent="0.2">
      <c r="A61" t="s">
        <v>19</v>
      </c>
      <c r="B61">
        <v>2044</v>
      </c>
      <c r="C61">
        <v>672782.03512037033</v>
      </c>
      <c r="D61">
        <v>1480757.4868484456</v>
      </c>
      <c r="E61">
        <v>0</v>
      </c>
      <c r="F61">
        <v>0</v>
      </c>
      <c r="G61">
        <v>2265.808126835349</v>
      </c>
      <c r="H61">
        <v>2027728.320484749</v>
      </c>
      <c r="I61">
        <v>5985</v>
      </c>
      <c r="J61">
        <v>2265.808126835349</v>
      </c>
      <c r="K61">
        <v>4189518.6505804001</v>
      </c>
      <c r="L61">
        <v>560036.14665840392</v>
      </c>
      <c r="M61">
        <v>253378.93036680022</v>
      </c>
      <c r="N61">
        <v>813415.0770252042</v>
      </c>
      <c r="O61">
        <v>38194.095042016248</v>
      </c>
      <c r="P61">
        <v>0</v>
      </c>
      <c r="Q61">
        <v>0</v>
      </c>
      <c r="R61">
        <v>0</v>
      </c>
      <c r="S61">
        <v>38194.095042016248</v>
      </c>
      <c r="T61">
        <v>98376.904106644375</v>
      </c>
      <c r="U61">
        <v>-368.68747895447865</v>
      </c>
      <c r="V61">
        <v>98008.216627689893</v>
      </c>
      <c r="W61">
        <v>-252016.52164894779</v>
      </c>
      <c r="X61">
        <v>697600.86704596248</v>
      </c>
      <c r="Y61">
        <v>613548.71111921687</v>
      </c>
      <c r="Z61">
        <v>0</v>
      </c>
      <c r="AA61">
        <v>0</v>
      </c>
      <c r="AB61">
        <v>0</v>
      </c>
      <c r="AC61">
        <v>1311149.5781651794</v>
      </c>
      <c r="AD61">
        <v>2878369.0724152206</v>
      </c>
      <c r="AF61">
        <v>0</v>
      </c>
      <c r="AG61">
        <v>0</v>
      </c>
      <c r="AH61">
        <v>0</v>
      </c>
      <c r="AI61">
        <v>2878369.0724152206</v>
      </c>
      <c r="AJ61">
        <v>-3967719.6545392219</v>
      </c>
      <c r="AK61">
        <v>215610.95670210442</v>
      </c>
      <c r="AL61">
        <v>-39677.196545392217</v>
      </c>
      <c r="AM61">
        <v>105934.61279252396</v>
      </c>
      <c r="AN61">
        <v>0</v>
      </c>
      <c r="AO61">
        <v>281868.37294923619</v>
      </c>
      <c r="AP61">
        <v>0</v>
      </c>
      <c r="AQ61">
        <v>0</v>
      </c>
      <c r="AR61">
        <v>-3685851.2815899858</v>
      </c>
    </row>
    <row r="62" spans="1:44" x14ac:dyDescent="0.2">
      <c r="A62" t="s">
        <v>19</v>
      </c>
      <c r="B62">
        <v>2045</v>
      </c>
      <c r="C62">
        <v>679509.85547157377</v>
      </c>
      <c r="D62">
        <v>1510372.6365854142</v>
      </c>
      <c r="E62">
        <v>0</v>
      </c>
      <c r="F62">
        <v>0</v>
      </c>
      <c r="G62">
        <v>2311.1242893720555</v>
      </c>
      <c r="H62">
        <v>2052612.1898804421</v>
      </c>
      <c r="I62">
        <v>5985</v>
      </c>
      <c r="J62">
        <v>2311.1242893720555</v>
      </c>
      <c r="K62">
        <v>4250790.8062268021</v>
      </c>
      <c r="L62">
        <v>571236.86959157186</v>
      </c>
      <c r="M62">
        <v>258446.5089741362</v>
      </c>
      <c r="N62">
        <v>829683.37856570806</v>
      </c>
      <c r="O62">
        <v>38957.976942856571</v>
      </c>
      <c r="P62">
        <v>0</v>
      </c>
      <c r="Q62">
        <v>0</v>
      </c>
      <c r="R62">
        <v>0</v>
      </c>
      <c r="S62">
        <v>38957.976942856571</v>
      </c>
      <c r="T62">
        <v>100344.44218877725</v>
      </c>
      <c r="U62">
        <v>-376.06122853356811</v>
      </c>
      <c r="V62">
        <v>99968.380960243681</v>
      </c>
      <c r="W62">
        <v>-250938.46686543728</v>
      </c>
      <c r="X62">
        <v>717671.26960337092</v>
      </c>
      <c r="Y62">
        <v>625819.68534160114</v>
      </c>
      <c r="Z62">
        <v>0</v>
      </c>
      <c r="AA62">
        <v>0</v>
      </c>
      <c r="AB62">
        <v>0</v>
      </c>
      <c r="AC62">
        <v>1343490.9549449719</v>
      </c>
      <c r="AD62">
        <v>2907299.8512818301</v>
      </c>
      <c r="AF62">
        <v>0</v>
      </c>
      <c r="AG62">
        <v>0</v>
      </c>
      <c r="AH62">
        <v>0</v>
      </c>
      <c r="AI62">
        <v>2907299.8512818301</v>
      </c>
      <c r="AJ62">
        <v>-3685851.2815899858</v>
      </c>
      <c r="AK62">
        <v>217767.06626912541</v>
      </c>
      <c r="AL62">
        <v>-36858.512815899856</v>
      </c>
      <c r="AM62">
        <v>107319.87497827533</v>
      </c>
      <c r="AN62">
        <v>0</v>
      </c>
      <c r="AO62">
        <v>288228.42843150091</v>
      </c>
      <c r="AP62">
        <v>0</v>
      </c>
      <c r="AQ62">
        <v>0</v>
      </c>
      <c r="AR62">
        <v>-3397622.8531584847</v>
      </c>
    </row>
    <row r="63" spans="1:44" x14ac:dyDescent="0.2">
      <c r="A63" t="s">
        <v>19</v>
      </c>
      <c r="B63">
        <v>2046</v>
      </c>
      <c r="C63">
        <v>686304.95402628963</v>
      </c>
      <c r="D63">
        <v>1540580.0893171227</v>
      </c>
      <c r="E63">
        <v>0</v>
      </c>
      <c r="F63">
        <v>0</v>
      </c>
      <c r="G63">
        <v>2357.3467751594972</v>
      </c>
      <c r="H63">
        <v>2077782.1437422861</v>
      </c>
      <c r="I63">
        <v>5985</v>
      </c>
      <c r="J63">
        <v>2357.3467751594972</v>
      </c>
      <c r="K63">
        <v>4313009.5338608585</v>
      </c>
      <c r="L63">
        <v>582661.60698340344</v>
      </c>
      <c r="M63">
        <v>263615.43915361899</v>
      </c>
      <c r="N63">
        <v>846277.04613702244</v>
      </c>
      <c r="O63">
        <v>39737.136481713707</v>
      </c>
      <c r="P63">
        <v>0</v>
      </c>
      <c r="Q63">
        <v>0</v>
      </c>
      <c r="R63">
        <v>0</v>
      </c>
      <c r="S63">
        <v>39737.136481713707</v>
      </c>
      <c r="T63">
        <v>102351.33103255281</v>
      </c>
      <c r="U63">
        <v>-383.58245310423956</v>
      </c>
      <c r="V63">
        <v>101967.74857944857</v>
      </c>
      <c r="W63">
        <v>-249849.63153409166</v>
      </c>
      <c r="X63">
        <v>738132.29966409318</v>
      </c>
      <c r="Y63">
        <v>638336.07904843322</v>
      </c>
      <c r="Z63">
        <v>0</v>
      </c>
      <c r="AA63">
        <v>0</v>
      </c>
      <c r="AB63">
        <v>0</v>
      </c>
      <c r="AC63">
        <v>1376468.3787125265</v>
      </c>
      <c r="AD63">
        <v>2936541.155148332</v>
      </c>
      <c r="AF63">
        <v>0</v>
      </c>
      <c r="AG63">
        <v>0</v>
      </c>
      <c r="AH63">
        <v>0</v>
      </c>
      <c r="AI63">
        <v>2936541.155148332</v>
      </c>
      <c r="AJ63">
        <v>-3397622.8531584847</v>
      </c>
      <c r="AK63">
        <v>219944.73693181667</v>
      </c>
      <c r="AL63">
        <v>-33976.228531584849</v>
      </c>
      <c r="AM63">
        <v>108723.79043904078</v>
      </c>
      <c r="AN63">
        <v>0</v>
      </c>
      <c r="AO63">
        <v>294692.29883927258</v>
      </c>
      <c r="AP63">
        <v>0</v>
      </c>
      <c r="AQ63">
        <v>0</v>
      </c>
      <c r="AR63">
        <v>-3102930.5543192122</v>
      </c>
    </row>
    <row r="64" spans="1:44" x14ac:dyDescent="0.2">
      <c r="A64" t="s">
        <v>19</v>
      </c>
      <c r="B64">
        <v>2047</v>
      </c>
      <c r="C64">
        <v>693168.00356655254</v>
      </c>
      <c r="D64">
        <v>1571391.6911034649</v>
      </c>
      <c r="E64">
        <v>0</v>
      </c>
      <c r="F64">
        <v>0</v>
      </c>
      <c r="G64">
        <v>2404.4937106626867</v>
      </c>
      <c r="H64">
        <v>2103242.0771395732</v>
      </c>
      <c r="I64">
        <v>5985</v>
      </c>
      <c r="J64">
        <v>2404.4937106626867</v>
      </c>
      <c r="K64">
        <v>4376191.2655202532</v>
      </c>
      <c r="L64">
        <v>594314.8391230714</v>
      </c>
      <c r="M64">
        <v>268887.74793669133</v>
      </c>
      <c r="N64">
        <v>863202.58705976279</v>
      </c>
      <c r="O64">
        <v>40531.879211347979</v>
      </c>
      <c r="P64">
        <v>0</v>
      </c>
      <c r="Q64">
        <v>0</v>
      </c>
      <c r="R64">
        <v>0</v>
      </c>
      <c r="S64">
        <v>40531.879211347979</v>
      </c>
      <c r="T64">
        <v>104398.35765320386</v>
      </c>
      <c r="U64">
        <v>-391.25410216632429</v>
      </c>
      <c r="V64">
        <v>104007.10355103754</v>
      </c>
      <c r="W64">
        <v>-248749.90784943258</v>
      </c>
      <c r="X64">
        <v>758991.66197271587</v>
      </c>
      <c r="Y64">
        <v>651102.80062940181</v>
      </c>
      <c r="Z64">
        <v>0</v>
      </c>
      <c r="AA64">
        <v>0</v>
      </c>
      <c r="AB64">
        <v>0</v>
      </c>
      <c r="AC64">
        <v>1410094.4626021176</v>
      </c>
      <c r="AD64">
        <v>2966096.8029181357</v>
      </c>
      <c r="AF64">
        <v>0</v>
      </c>
      <c r="AG64">
        <v>0</v>
      </c>
      <c r="AH64">
        <v>0</v>
      </c>
      <c r="AI64">
        <v>2966096.8029181357</v>
      </c>
      <c r="AJ64">
        <v>-3102930.5543192122</v>
      </c>
      <c r="AK64">
        <v>222144.18430113484</v>
      </c>
      <c r="AL64">
        <v>-31029.305543192124</v>
      </c>
      <c r="AM64">
        <v>110146.64172063356</v>
      </c>
      <c r="AN64">
        <v>0</v>
      </c>
      <c r="AO64">
        <v>301261.52047857625</v>
      </c>
      <c r="AP64">
        <v>0</v>
      </c>
      <c r="AQ64">
        <v>0</v>
      </c>
      <c r="AR64">
        <v>-2801669.0338406358</v>
      </c>
    </row>
    <row r="65" spans="1:44" x14ac:dyDescent="0.2">
      <c r="A65" t="s">
        <v>19</v>
      </c>
      <c r="B65">
        <v>2048</v>
      </c>
      <c r="C65">
        <v>700099.68360221817</v>
      </c>
      <c r="D65">
        <v>1602819.5249255344</v>
      </c>
      <c r="E65">
        <v>0</v>
      </c>
      <c r="F65">
        <v>0</v>
      </c>
      <c r="G65">
        <v>2452.5835848759407</v>
      </c>
      <c r="H65">
        <v>2128995.9470912549</v>
      </c>
      <c r="I65">
        <v>5985</v>
      </c>
      <c r="J65">
        <v>2452.5835848759407</v>
      </c>
      <c r="K65">
        <v>4440352.7392038833</v>
      </c>
      <c r="L65">
        <v>606201.13590553286</v>
      </c>
      <c r="M65">
        <v>274265.50289542513</v>
      </c>
      <c r="N65">
        <v>880466.63880095794</v>
      </c>
      <c r="O65">
        <v>41342.516795574942</v>
      </c>
      <c r="P65">
        <v>0</v>
      </c>
      <c r="Q65">
        <v>0</v>
      </c>
      <c r="R65">
        <v>0</v>
      </c>
      <c r="S65">
        <v>41342.516795574942</v>
      </c>
      <c r="T65">
        <v>106486.32480626795</v>
      </c>
      <c r="U65">
        <v>-399.0791842096508</v>
      </c>
      <c r="V65">
        <v>106087.2456220583</v>
      </c>
      <c r="W65">
        <v>-247639.18692792687</v>
      </c>
      <c r="X65">
        <v>780257.2142906643</v>
      </c>
      <c r="Y65">
        <v>664124.8566419899</v>
      </c>
      <c r="Z65">
        <v>0</v>
      </c>
      <c r="AA65">
        <v>0</v>
      </c>
      <c r="AB65">
        <v>0</v>
      </c>
      <c r="AC65">
        <v>1444382.0709326542</v>
      </c>
      <c r="AD65">
        <v>2995970.6682712291</v>
      </c>
      <c r="AF65">
        <v>0</v>
      </c>
      <c r="AG65">
        <v>0</v>
      </c>
      <c r="AH65">
        <v>0</v>
      </c>
      <c r="AI65">
        <v>2995970.6682712291</v>
      </c>
      <c r="AJ65">
        <v>-2801669.0338406358</v>
      </c>
      <c r="AK65">
        <v>224365.62614414626</v>
      </c>
      <c r="AL65">
        <v>-28016.690338406359</v>
      </c>
      <c r="AM65">
        <v>111588.71611458631</v>
      </c>
      <c r="AN65">
        <v>0</v>
      </c>
      <c r="AO65">
        <v>307937.65192032617</v>
      </c>
      <c r="AP65">
        <v>0</v>
      </c>
      <c r="AQ65">
        <v>0</v>
      </c>
      <c r="AR65">
        <v>-2493731.3819203097</v>
      </c>
    </row>
    <row r="66" spans="1:44" x14ac:dyDescent="0.2">
      <c r="A66" t="s">
        <v>19</v>
      </c>
      <c r="B66">
        <v>2049</v>
      </c>
      <c r="C66">
        <v>707100.68043824018</v>
      </c>
      <c r="D66">
        <v>1634875.9154240447</v>
      </c>
      <c r="E66">
        <v>0</v>
      </c>
      <c r="F66">
        <v>0</v>
      </c>
      <c r="G66">
        <v>2501.6352565734587</v>
      </c>
      <c r="H66">
        <v>2155047.7736639339</v>
      </c>
      <c r="I66">
        <v>5985</v>
      </c>
      <c r="J66">
        <v>2501.6352565734587</v>
      </c>
      <c r="K66">
        <v>4505511.0047827922</v>
      </c>
      <c r="L66">
        <v>618325.15862364345</v>
      </c>
      <c r="M66">
        <v>279750.8129533336</v>
      </c>
      <c r="N66">
        <v>898075.97157697706</v>
      </c>
      <c r="O66">
        <v>42169.367131486426</v>
      </c>
      <c r="P66">
        <v>0</v>
      </c>
      <c r="Q66">
        <v>0</v>
      </c>
      <c r="R66">
        <v>0</v>
      </c>
      <c r="S66">
        <v>42169.367131486426</v>
      </c>
      <c r="T66">
        <v>108616.05130239327</v>
      </c>
      <c r="U66">
        <v>-407.06076789384377</v>
      </c>
      <c r="V66">
        <v>108208.99053449943</v>
      </c>
      <c r="W66">
        <v>-246517.35879720619</v>
      </c>
      <c r="X66">
        <v>801936.9704457568</v>
      </c>
      <c r="Y66">
        <v>677407.35377482953</v>
      </c>
      <c r="Z66">
        <v>0</v>
      </c>
      <c r="AA66">
        <v>0</v>
      </c>
      <c r="AB66">
        <v>0</v>
      </c>
      <c r="AC66">
        <v>1479344.3242205863</v>
      </c>
      <c r="AD66">
        <v>3026166.6805622056</v>
      </c>
      <c r="AF66">
        <v>0</v>
      </c>
      <c r="AG66">
        <v>0</v>
      </c>
      <c r="AH66">
        <v>0</v>
      </c>
      <c r="AI66">
        <v>3026166.6805622056</v>
      </c>
      <c r="AJ66">
        <v>-2493731.3819203097</v>
      </c>
      <c r="AK66">
        <v>226609.28240558764</v>
      </c>
      <c r="AL66">
        <v>-24937.313819203097</v>
      </c>
      <c r="AM66">
        <v>113050.30574401343</v>
      </c>
      <c r="AN66">
        <v>155567</v>
      </c>
      <c r="AO66">
        <v>470289.27433039795</v>
      </c>
      <c r="AP66">
        <v>0</v>
      </c>
      <c r="AQ66">
        <v>0</v>
      </c>
      <c r="AR66">
        <v>-2023442.1075899117</v>
      </c>
    </row>
    <row r="67" spans="1:44" x14ac:dyDescent="0.2">
      <c r="A67" t="s">
        <v>19</v>
      </c>
      <c r="B67">
        <v>2050</v>
      </c>
      <c r="C67">
        <v>714171.68724262272</v>
      </c>
      <c r="D67">
        <v>1667573.4337325259</v>
      </c>
      <c r="E67">
        <v>0</v>
      </c>
      <c r="F67">
        <v>0</v>
      </c>
      <c r="G67">
        <v>2551.6679617049285</v>
      </c>
      <c r="H67">
        <v>2181401.6410905523</v>
      </c>
      <c r="I67">
        <v>5985</v>
      </c>
      <c r="J67">
        <v>2551.6679617049285</v>
      </c>
      <c r="K67">
        <v>4571683.4300274067</v>
      </c>
      <c r="L67">
        <v>630691.66179611639</v>
      </c>
      <c r="M67">
        <v>285345.82921240031</v>
      </c>
      <c r="N67">
        <v>916037.49100851663</v>
      </c>
      <c r="O67">
        <v>43012.754474116169</v>
      </c>
      <c r="P67">
        <v>0</v>
      </c>
      <c r="Q67">
        <v>0</v>
      </c>
      <c r="R67">
        <v>0</v>
      </c>
      <c r="S67">
        <v>43012.754474116169</v>
      </c>
      <c r="T67">
        <v>110788.37232844117</v>
      </c>
      <c r="U67">
        <v>-415.20198325172072</v>
      </c>
      <c r="V67">
        <v>110373.17034518944</v>
      </c>
      <c r="W67">
        <v>-245384.31238517823</v>
      </c>
      <c r="X67">
        <v>824039.10344264423</v>
      </c>
      <c r="Y67">
        <v>690955.50085032627</v>
      </c>
      <c r="Z67">
        <v>0</v>
      </c>
      <c r="AA67">
        <v>0</v>
      </c>
      <c r="AB67">
        <v>0</v>
      </c>
      <c r="AC67">
        <v>1514994.6042929706</v>
      </c>
      <c r="AD67">
        <v>3056688.825734436</v>
      </c>
      <c r="AF67">
        <v>0</v>
      </c>
      <c r="AG67">
        <v>0</v>
      </c>
      <c r="AH67">
        <v>0</v>
      </c>
      <c r="AI67">
        <v>3056688.825734436</v>
      </c>
      <c r="AJ67">
        <v>-2023442.1075899117</v>
      </c>
      <c r="AK67">
        <v>228875.37522964357</v>
      </c>
      <c r="AL67">
        <v>-20234.421075899118</v>
      </c>
      <c r="AM67">
        <v>114531.70765110054</v>
      </c>
      <c r="AN67">
        <v>155567</v>
      </c>
      <c r="AO67">
        <v>478739.66180484497</v>
      </c>
      <c r="AP67">
        <v>0</v>
      </c>
      <c r="AQ67">
        <v>0</v>
      </c>
      <c r="AR67">
        <v>-1544702.4457850668</v>
      </c>
    </row>
    <row r="68" spans="1:44" x14ac:dyDescent="0.2">
      <c r="A68" t="s">
        <v>150</v>
      </c>
      <c r="B68">
        <v>2018</v>
      </c>
      <c r="C68">
        <v>5605716</v>
      </c>
      <c r="D68">
        <v>4499090</v>
      </c>
      <c r="E68">
        <v>0</v>
      </c>
      <c r="F68">
        <v>0</v>
      </c>
      <c r="G68">
        <v>431334</v>
      </c>
      <c r="H68">
        <v>22215894</v>
      </c>
      <c r="I68">
        <v>5984</v>
      </c>
      <c r="J68">
        <v>431334</v>
      </c>
      <c r="K68">
        <v>32758018</v>
      </c>
      <c r="L68">
        <v>3134178</v>
      </c>
      <c r="M68">
        <v>2996748</v>
      </c>
      <c r="N68">
        <v>6130926</v>
      </c>
      <c r="O68">
        <v>992296</v>
      </c>
      <c r="P68">
        <v>0</v>
      </c>
      <c r="Q68">
        <v>0</v>
      </c>
      <c r="R68">
        <v>0</v>
      </c>
      <c r="S68">
        <v>992296</v>
      </c>
      <c r="T68">
        <v>264520</v>
      </c>
      <c r="U68">
        <v>74682.36</v>
      </c>
      <c r="V68">
        <v>339202.36</v>
      </c>
      <c r="W68">
        <v>971728</v>
      </c>
      <c r="X68">
        <v>8434152.3599999994</v>
      </c>
      <c r="Y68">
        <v>3234312</v>
      </c>
      <c r="Z68">
        <v>9852998</v>
      </c>
      <c r="AA68">
        <v>0</v>
      </c>
      <c r="AB68">
        <v>0</v>
      </c>
      <c r="AC68">
        <v>21521462.359999999</v>
      </c>
      <c r="AD68">
        <v>11236555.640000001</v>
      </c>
      <c r="AF68">
        <v>0</v>
      </c>
      <c r="AG68">
        <v>0</v>
      </c>
      <c r="AH68">
        <v>0</v>
      </c>
      <c r="AI68">
        <v>11236555.640000001</v>
      </c>
      <c r="AJ68">
        <v>8669976</v>
      </c>
      <c r="AK68">
        <v>971728</v>
      </c>
      <c r="AL68">
        <v>107624</v>
      </c>
      <c r="AM68">
        <v>505375.72380000004</v>
      </c>
      <c r="AN68">
        <v>168</v>
      </c>
      <c r="AO68">
        <v>1584895.7238</v>
      </c>
      <c r="AP68">
        <v>2447770</v>
      </c>
      <c r="AQ68">
        <v>2447770</v>
      </c>
      <c r="AR68">
        <v>7807101.7237999998</v>
      </c>
    </row>
    <row r="69" spans="1:44" x14ac:dyDescent="0.2">
      <c r="A69" t="s">
        <v>150</v>
      </c>
      <c r="B69">
        <v>2019</v>
      </c>
      <c r="C69">
        <v>5661773.1600000001</v>
      </c>
      <c r="D69">
        <v>4589071.8</v>
      </c>
      <c r="E69">
        <v>0</v>
      </c>
      <c r="F69">
        <v>0</v>
      </c>
      <c r="G69">
        <v>439960.68</v>
      </c>
      <c r="H69">
        <v>21366026.713999998</v>
      </c>
      <c r="I69">
        <v>5984</v>
      </c>
      <c r="J69">
        <v>439960.68</v>
      </c>
      <c r="K69">
        <v>32062816.353999998</v>
      </c>
      <c r="L69">
        <v>3196861.56</v>
      </c>
      <c r="M69">
        <v>3056682.96</v>
      </c>
      <c r="N69">
        <v>6253544.5199999996</v>
      </c>
      <c r="O69">
        <v>1012141.92</v>
      </c>
      <c r="P69">
        <v>0</v>
      </c>
      <c r="Q69">
        <v>0</v>
      </c>
      <c r="R69">
        <v>0</v>
      </c>
      <c r="S69">
        <v>1012141.92</v>
      </c>
      <c r="T69">
        <v>269810.40000000002</v>
      </c>
      <c r="U69">
        <v>76176.007200000007</v>
      </c>
      <c r="V69">
        <v>345986.40720000002</v>
      </c>
      <c r="W69">
        <v>981445.28</v>
      </c>
      <c r="X69">
        <v>8593118.1272</v>
      </c>
      <c r="Y69">
        <v>3298998.24</v>
      </c>
      <c r="Z69">
        <v>9852998</v>
      </c>
      <c r="AA69">
        <v>0</v>
      </c>
      <c r="AB69">
        <v>0</v>
      </c>
      <c r="AC69">
        <v>21745114.367200002</v>
      </c>
      <c r="AD69">
        <v>10317701.986799996</v>
      </c>
      <c r="AF69">
        <v>0</v>
      </c>
      <c r="AG69">
        <v>0</v>
      </c>
      <c r="AH69">
        <v>0</v>
      </c>
      <c r="AI69">
        <v>10317701.986799996</v>
      </c>
      <c r="AJ69">
        <v>7807101.7237999998</v>
      </c>
      <c r="AK69">
        <v>981445.28</v>
      </c>
      <c r="AL69">
        <v>78071.017238</v>
      </c>
      <c r="AM69">
        <v>421332.63897599984</v>
      </c>
      <c r="AN69">
        <v>0</v>
      </c>
      <c r="AO69">
        <v>1480848.9362139998</v>
      </c>
      <c r="AP69">
        <v>3540666</v>
      </c>
      <c r="AQ69">
        <v>3540666</v>
      </c>
      <c r="AR69">
        <v>5747284.6600139998</v>
      </c>
    </row>
    <row r="70" spans="1:44" x14ac:dyDescent="0.2">
      <c r="A70" t="s">
        <v>150</v>
      </c>
      <c r="B70">
        <v>2020</v>
      </c>
      <c r="C70">
        <v>5718390.8915999997</v>
      </c>
      <c r="D70">
        <v>4680853.2359999996</v>
      </c>
      <c r="E70">
        <v>0</v>
      </c>
      <c r="F70">
        <v>0</v>
      </c>
      <c r="G70">
        <v>448759.89360000001</v>
      </c>
      <c r="H70">
        <v>21497676.193172</v>
      </c>
      <c r="I70">
        <v>5984</v>
      </c>
      <c r="J70">
        <v>448759.89360000001</v>
      </c>
      <c r="K70">
        <v>32351664.214372002</v>
      </c>
      <c r="L70">
        <v>3260798.7911999999</v>
      </c>
      <c r="M70">
        <v>3117816.6192000001</v>
      </c>
      <c r="N70">
        <v>6378615.4103999995</v>
      </c>
      <c r="O70">
        <v>1032384.7583999999</v>
      </c>
      <c r="P70">
        <v>0</v>
      </c>
      <c r="Q70">
        <v>0</v>
      </c>
      <c r="R70">
        <v>0</v>
      </c>
      <c r="S70">
        <v>1032384.7583999999</v>
      </c>
      <c r="T70">
        <v>275206.60800000001</v>
      </c>
      <c r="U70">
        <v>77699.527344000002</v>
      </c>
      <c r="V70">
        <v>352906.13534400001</v>
      </c>
      <c r="W70">
        <v>991259.7328</v>
      </c>
      <c r="X70">
        <v>8755166.0369439982</v>
      </c>
      <c r="Y70">
        <v>3364978.2047999999</v>
      </c>
      <c r="Z70">
        <v>9852998</v>
      </c>
      <c r="AA70">
        <v>0</v>
      </c>
      <c r="AB70">
        <v>0</v>
      </c>
      <c r="AC70">
        <v>21973142.241743997</v>
      </c>
      <c r="AD70">
        <v>10378521.972628005</v>
      </c>
      <c r="AF70">
        <v>0</v>
      </c>
      <c r="AG70">
        <v>0</v>
      </c>
      <c r="AH70">
        <v>0</v>
      </c>
      <c r="AI70">
        <v>10378521.972628005</v>
      </c>
      <c r="AJ70">
        <v>5747284.6600139998</v>
      </c>
      <c r="AK70">
        <v>991259.7328</v>
      </c>
      <c r="AL70">
        <v>57472.846600139994</v>
      </c>
      <c r="AM70">
        <v>425507.51720052032</v>
      </c>
      <c r="AN70">
        <v>0</v>
      </c>
      <c r="AO70">
        <v>1474240.0966006604</v>
      </c>
      <c r="AP70">
        <v>6793266</v>
      </c>
      <c r="AQ70">
        <v>6793266</v>
      </c>
      <c r="AR70">
        <v>428258.75661465945</v>
      </c>
    </row>
    <row r="71" spans="1:44" x14ac:dyDescent="0.2">
      <c r="A71" t="s">
        <v>150</v>
      </c>
      <c r="B71">
        <v>2021</v>
      </c>
      <c r="C71">
        <v>5775574.8005159991</v>
      </c>
      <c r="D71">
        <v>4774470.3007199997</v>
      </c>
      <c r="E71">
        <v>0</v>
      </c>
      <c r="F71">
        <v>0</v>
      </c>
      <c r="G71">
        <v>457735.09147199994</v>
      </c>
      <c r="H71">
        <v>21630872.372566376</v>
      </c>
      <c r="I71">
        <v>5984</v>
      </c>
      <c r="J71">
        <v>457735.09147199994</v>
      </c>
      <c r="K71">
        <v>32644636.565274373</v>
      </c>
      <c r="L71">
        <v>3326014.7670239997</v>
      </c>
      <c r="M71">
        <v>3180172.9515839997</v>
      </c>
      <c r="N71">
        <v>6506187.7186079994</v>
      </c>
      <c r="O71">
        <v>1053032.4535679999</v>
      </c>
      <c r="P71">
        <v>0</v>
      </c>
      <c r="Q71">
        <v>0</v>
      </c>
      <c r="R71">
        <v>0</v>
      </c>
      <c r="S71">
        <v>1053032.4535679999</v>
      </c>
      <c r="T71">
        <v>280710.74015999999</v>
      </c>
      <c r="U71">
        <v>79253.517890880001</v>
      </c>
      <c r="V71">
        <v>359964.25805087999</v>
      </c>
      <c r="W71">
        <v>1001172.3301279999</v>
      </c>
      <c r="X71">
        <v>8920356.7603548784</v>
      </c>
      <c r="Y71">
        <v>3432277.768896</v>
      </c>
      <c r="Z71">
        <v>9852998</v>
      </c>
      <c r="AA71">
        <v>0</v>
      </c>
      <c r="AB71">
        <v>0</v>
      </c>
      <c r="AC71">
        <v>22205632.529250879</v>
      </c>
      <c r="AD71">
        <v>10439004.036023494</v>
      </c>
      <c r="AF71">
        <v>0</v>
      </c>
      <c r="AG71">
        <v>0</v>
      </c>
      <c r="AH71">
        <v>0</v>
      </c>
      <c r="AI71">
        <v>10439004.036023494</v>
      </c>
      <c r="AJ71">
        <v>428258.75661465945</v>
      </c>
      <c r="AK71">
        <v>1001172.3301279999</v>
      </c>
      <c r="AL71">
        <v>4282.5875661465952</v>
      </c>
      <c r="AM71">
        <v>429700.90044398047</v>
      </c>
      <c r="AN71">
        <v>0</v>
      </c>
      <c r="AO71">
        <v>1435155.818138127</v>
      </c>
      <c r="AP71">
        <v>5568012</v>
      </c>
      <c r="AQ71">
        <v>5568012</v>
      </c>
      <c r="AR71">
        <v>-3704597.4252472138</v>
      </c>
    </row>
    <row r="72" spans="1:44" x14ac:dyDescent="0.2">
      <c r="A72" t="s">
        <v>150</v>
      </c>
      <c r="B72">
        <v>2022</v>
      </c>
      <c r="C72">
        <v>5833330.5485211601</v>
      </c>
      <c r="D72">
        <v>4869959.7067344002</v>
      </c>
      <c r="E72">
        <v>0</v>
      </c>
      <c r="F72">
        <v>0</v>
      </c>
      <c r="G72">
        <v>466889.79330144002</v>
      </c>
      <c r="H72">
        <v>21765636.519626684</v>
      </c>
      <c r="I72">
        <v>5984</v>
      </c>
      <c r="J72">
        <v>466889.79330144002</v>
      </c>
      <c r="K72">
        <v>32941800.568183687</v>
      </c>
      <c r="L72">
        <v>3392535.06236448</v>
      </c>
      <c r="M72">
        <v>3243776.4106156798</v>
      </c>
      <c r="N72">
        <v>6636311.4729801603</v>
      </c>
      <c r="O72">
        <v>1074093.1026393599</v>
      </c>
      <c r="P72">
        <v>0</v>
      </c>
      <c r="Q72">
        <v>0</v>
      </c>
      <c r="R72">
        <v>0</v>
      </c>
      <c r="S72">
        <v>1074093.1026393599</v>
      </c>
      <c r="T72">
        <v>286324.95496319997</v>
      </c>
      <c r="U72">
        <v>80838.588248697604</v>
      </c>
      <c r="V72">
        <v>367163.5432118976</v>
      </c>
      <c r="W72">
        <v>1011184.0534292801</v>
      </c>
      <c r="X72">
        <v>9088752.1722606979</v>
      </c>
      <c r="Y72">
        <v>3500923.3242739202</v>
      </c>
      <c r="Z72">
        <v>9852998</v>
      </c>
      <c r="AA72">
        <v>0</v>
      </c>
      <c r="AB72">
        <v>0</v>
      </c>
      <c r="AC72">
        <v>22442673.496534616</v>
      </c>
      <c r="AD72">
        <v>10499127.071649071</v>
      </c>
      <c r="AF72">
        <v>0</v>
      </c>
      <c r="AG72">
        <v>0</v>
      </c>
      <c r="AH72">
        <v>0</v>
      </c>
      <c r="AI72">
        <v>10499127.071649071</v>
      </c>
      <c r="AJ72">
        <v>-3704597.4252472138</v>
      </c>
      <c r="AK72">
        <v>1011184.0534292801</v>
      </c>
      <c r="AL72">
        <v>-37045.974252472137</v>
      </c>
      <c r="AM72">
        <v>433912.50888130465</v>
      </c>
      <c r="AN72">
        <v>0</v>
      </c>
      <c r="AO72">
        <v>1408050.5880581127</v>
      </c>
      <c r="AP72">
        <v>7666542</v>
      </c>
      <c r="AQ72">
        <v>7666542</v>
      </c>
      <c r="AR72">
        <v>-9963088.8371891007</v>
      </c>
    </row>
    <row r="73" spans="1:44" x14ac:dyDescent="0.2">
      <c r="A73" t="s">
        <v>150</v>
      </c>
      <c r="B73">
        <v>2023</v>
      </c>
      <c r="C73">
        <v>5891663.8540063715</v>
      </c>
      <c r="D73">
        <v>4967358.9008690882</v>
      </c>
      <c r="E73">
        <v>0</v>
      </c>
      <c r="F73">
        <v>0</v>
      </c>
      <c r="G73">
        <v>476227.58916746883</v>
      </c>
      <c r="H73">
        <v>21901990.240050409</v>
      </c>
      <c r="I73">
        <v>5984</v>
      </c>
      <c r="J73">
        <v>476227.58916746883</v>
      </c>
      <c r="K73">
        <v>33243224.584093336</v>
      </c>
      <c r="L73">
        <v>3460385.7636117698</v>
      </c>
      <c r="M73">
        <v>3308651.9388279938</v>
      </c>
      <c r="N73">
        <v>6769037.7024397636</v>
      </c>
      <c r="O73">
        <v>1095574.9646921472</v>
      </c>
      <c r="P73">
        <v>0</v>
      </c>
      <c r="Q73">
        <v>0</v>
      </c>
      <c r="R73">
        <v>0</v>
      </c>
      <c r="S73">
        <v>1095574.9646921472</v>
      </c>
      <c r="T73">
        <v>292051.45406246401</v>
      </c>
      <c r="U73">
        <v>82455.360013671554</v>
      </c>
      <c r="V73">
        <v>374506.81407613558</v>
      </c>
      <c r="W73">
        <v>1021295.8939635727</v>
      </c>
      <c r="X73">
        <v>9260415.3751716185</v>
      </c>
      <c r="Y73">
        <v>3570941.7907593986</v>
      </c>
      <c r="Z73">
        <v>9852998</v>
      </c>
      <c r="AA73">
        <v>0</v>
      </c>
      <c r="AB73">
        <v>0</v>
      </c>
      <c r="AC73">
        <v>22684355.165931016</v>
      </c>
      <c r="AD73">
        <v>10558869.41816232</v>
      </c>
      <c r="AF73">
        <v>0</v>
      </c>
      <c r="AG73">
        <v>0</v>
      </c>
      <c r="AH73">
        <v>0</v>
      </c>
      <c r="AI73">
        <v>10558869.41816232</v>
      </c>
      <c r="AJ73">
        <v>-9963088.8371891007</v>
      </c>
      <c r="AK73">
        <v>1021295.8939635727</v>
      </c>
      <c r="AL73">
        <v>-99630.888371891022</v>
      </c>
      <c r="AM73">
        <v>438142.05059165944</v>
      </c>
      <c r="AN73">
        <v>0</v>
      </c>
      <c r="AO73">
        <v>1359807.0561833412</v>
      </c>
      <c r="AP73">
        <v>3743086</v>
      </c>
      <c r="AQ73">
        <v>3743086</v>
      </c>
      <c r="AR73">
        <v>-12346367.781005759</v>
      </c>
    </row>
    <row r="74" spans="1:44" x14ac:dyDescent="0.2">
      <c r="A74" t="s">
        <v>150</v>
      </c>
      <c r="B74">
        <v>2024</v>
      </c>
      <c r="C74">
        <v>5950580.4925464364</v>
      </c>
      <c r="D74">
        <v>5066706.0788864698</v>
      </c>
      <c r="E74">
        <v>0</v>
      </c>
      <c r="F74">
        <v>0</v>
      </c>
      <c r="G74">
        <v>485752.1409508182</v>
      </c>
      <c r="H74">
        <v>22039955.483759649</v>
      </c>
      <c r="I74">
        <v>5984</v>
      </c>
      <c r="J74">
        <v>485752.1409508182</v>
      </c>
      <c r="K74">
        <v>33548978.196143374</v>
      </c>
      <c r="L74">
        <v>3529593.478884005</v>
      </c>
      <c r="M74">
        <v>3374824.9776045536</v>
      </c>
      <c r="N74">
        <v>6904418.456488559</v>
      </c>
      <c r="O74">
        <v>1117486.4639859903</v>
      </c>
      <c r="P74">
        <v>0</v>
      </c>
      <c r="Q74">
        <v>0</v>
      </c>
      <c r="R74">
        <v>0</v>
      </c>
      <c r="S74">
        <v>1117486.4639859903</v>
      </c>
      <c r="T74">
        <v>297892.48314371333</v>
      </c>
      <c r="U74">
        <v>84104.467213944983</v>
      </c>
      <c r="V74">
        <v>381996.95035765832</v>
      </c>
      <c r="W74">
        <v>1031508.8529032087</v>
      </c>
      <c r="X74">
        <v>9435410.7237354182</v>
      </c>
      <c r="Y74">
        <v>3642360.6265745866</v>
      </c>
      <c r="Z74">
        <v>9852998</v>
      </c>
      <c r="AA74">
        <v>0</v>
      </c>
      <c r="AB74">
        <v>0</v>
      </c>
      <c r="AC74">
        <v>22930769.350310005</v>
      </c>
      <c r="AD74">
        <v>10618208.845833369</v>
      </c>
      <c r="AF74">
        <v>0</v>
      </c>
      <c r="AG74">
        <v>0</v>
      </c>
      <c r="AH74">
        <v>0</v>
      </c>
      <c r="AI74">
        <v>10618208.845833369</v>
      </c>
      <c r="AJ74">
        <v>-12346367.781005759</v>
      </c>
      <c r="AK74">
        <v>1031508.8529032087</v>
      </c>
      <c r="AL74">
        <v>-123463.67781005759</v>
      </c>
      <c r="AM74">
        <v>442389.22125154908</v>
      </c>
      <c r="AN74">
        <v>0</v>
      </c>
      <c r="AO74">
        <v>1350434.3963447004</v>
      </c>
      <c r="AP74">
        <v>7478496</v>
      </c>
      <c r="AQ74">
        <v>7478496</v>
      </c>
      <c r="AR74">
        <v>-18474429.38466106</v>
      </c>
    </row>
    <row r="75" spans="1:44" x14ac:dyDescent="0.2">
      <c r="A75" t="s">
        <v>150</v>
      </c>
      <c r="B75">
        <v>2025</v>
      </c>
      <c r="C75">
        <v>6010086.2974718986</v>
      </c>
      <c r="D75">
        <v>5168040.2004641984</v>
      </c>
      <c r="E75">
        <v>0</v>
      </c>
      <c r="F75">
        <v>0</v>
      </c>
      <c r="G75">
        <v>495467.18376983446</v>
      </c>
      <c r="H75">
        <v>22179554.550983891</v>
      </c>
      <c r="I75">
        <v>5984</v>
      </c>
      <c r="J75">
        <v>495467.18376983446</v>
      </c>
      <c r="K75">
        <v>33859132.23268982</v>
      </c>
      <c r="L75">
        <v>3600185.3484616843</v>
      </c>
      <c r="M75">
        <v>3442321.4771566442</v>
      </c>
      <c r="N75">
        <v>7042506.8256183285</v>
      </c>
      <c r="O75">
        <v>1139836.1932657098</v>
      </c>
      <c r="P75">
        <v>0</v>
      </c>
      <c r="Q75">
        <v>0</v>
      </c>
      <c r="R75">
        <v>0</v>
      </c>
      <c r="S75">
        <v>1139836.1932657098</v>
      </c>
      <c r="T75">
        <v>303850.33280658751</v>
      </c>
      <c r="U75">
        <v>85786.556558223863</v>
      </c>
      <c r="V75">
        <v>389636.88936481136</v>
      </c>
      <c r="W75">
        <v>1041823.9414322404</v>
      </c>
      <c r="X75">
        <v>9613803.8496810906</v>
      </c>
      <c r="Y75">
        <v>3715207.8391060773</v>
      </c>
      <c r="Z75">
        <v>9852998</v>
      </c>
      <c r="AA75">
        <v>0</v>
      </c>
      <c r="AB75">
        <v>0</v>
      </c>
      <c r="AC75">
        <v>23182009.68878717</v>
      </c>
      <c r="AD75">
        <v>10677122.54390265</v>
      </c>
      <c r="AF75">
        <v>0</v>
      </c>
      <c r="AG75">
        <v>0</v>
      </c>
      <c r="AH75">
        <v>0</v>
      </c>
      <c r="AI75">
        <v>10677122.54390265</v>
      </c>
      <c r="AJ75">
        <v>-18474429.38466106</v>
      </c>
      <c r="AK75">
        <v>1041823.9414322404</v>
      </c>
      <c r="AL75">
        <v>-184744.29384661058</v>
      </c>
      <c r="AM75">
        <v>446653.70382111642</v>
      </c>
      <c r="AN75">
        <v>0</v>
      </c>
      <c r="AO75">
        <v>1303733.3514067463</v>
      </c>
      <c r="AP75">
        <v>15045822</v>
      </c>
      <c r="AQ75">
        <v>15045822</v>
      </c>
      <c r="AR75">
        <v>-32216518.033254314</v>
      </c>
    </row>
    <row r="76" spans="1:44" x14ac:dyDescent="0.2">
      <c r="A76" t="s">
        <v>150</v>
      </c>
      <c r="B76">
        <v>2026</v>
      </c>
      <c r="C76">
        <v>6070187.1604466196</v>
      </c>
      <c r="D76">
        <v>5271401.0044734832</v>
      </c>
      <c r="E76">
        <v>0</v>
      </c>
      <c r="F76">
        <v>0</v>
      </c>
      <c r="G76">
        <v>505376.52744523122</v>
      </c>
      <c r="H76">
        <v>22320810.098457064</v>
      </c>
      <c r="I76">
        <v>5984</v>
      </c>
      <c r="J76">
        <v>505376.52744523122</v>
      </c>
      <c r="K76">
        <v>34173758.790822402</v>
      </c>
      <c r="L76">
        <v>3672189.0554309185</v>
      </c>
      <c r="M76">
        <v>3511167.9066997771</v>
      </c>
      <c r="N76">
        <v>7183356.9621306956</v>
      </c>
      <c r="O76">
        <v>1162632.9171310242</v>
      </c>
      <c r="P76">
        <v>0</v>
      </c>
      <c r="Q76">
        <v>0</v>
      </c>
      <c r="R76">
        <v>0</v>
      </c>
      <c r="S76">
        <v>1162632.9171310242</v>
      </c>
      <c r="T76">
        <v>309927.33946271928</v>
      </c>
      <c r="U76">
        <v>87502.287689388351</v>
      </c>
      <c r="V76">
        <v>397429.62715210766</v>
      </c>
      <c r="W76">
        <v>1052242.1808465631</v>
      </c>
      <c r="X76">
        <v>9795661.6872603893</v>
      </c>
      <c r="Y76">
        <v>3789511.9958881992</v>
      </c>
      <c r="Z76">
        <v>9852998</v>
      </c>
      <c r="AA76">
        <v>0</v>
      </c>
      <c r="AB76">
        <v>0</v>
      </c>
      <c r="AC76">
        <v>23438171.683148589</v>
      </c>
      <c r="AD76">
        <v>10735587.107673813</v>
      </c>
      <c r="AF76">
        <v>0</v>
      </c>
      <c r="AG76">
        <v>0</v>
      </c>
      <c r="AH76">
        <v>0</v>
      </c>
      <c r="AI76">
        <v>10735587.107673813</v>
      </c>
      <c r="AJ76">
        <v>-32216518.033254314</v>
      </c>
      <c r="AK76">
        <v>1052242.1808465631</v>
      </c>
      <c r="AL76">
        <v>-322165.18033254315</v>
      </c>
      <c r="AM76">
        <v>450935.16822352132</v>
      </c>
      <c r="AN76">
        <v>0</v>
      </c>
      <c r="AO76">
        <v>1181012.1687375414</v>
      </c>
      <c r="AP76">
        <v>5392496</v>
      </c>
      <c r="AQ76">
        <v>5392496</v>
      </c>
      <c r="AR76">
        <v>-36428001.864516772</v>
      </c>
    </row>
    <row r="77" spans="1:44" x14ac:dyDescent="0.2">
      <c r="A77" t="s">
        <v>150</v>
      </c>
      <c r="B77">
        <v>2027</v>
      </c>
      <c r="C77">
        <v>6130889.0320510864</v>
      </c>
      <c r="D77">
        <v>5376829.0245629521</v>
      </c>
      <c r="E77">
        <v>0</v>
      </c>
      <c r="F77">
        <v>0</v>
      </c>
      <c r="G77">
        <v>515484.05799413583</v>
      </c>
      <c r="H77">
        <v>22463745.145731024</v>
      </c>
      <c r="I77">
        <v>5984</v>
      </c>
      <c r="J77">
        <v>515484.05799413583</v>
      </c>
      <c r="K77">
        <v>34492931.2603392</v>
      </c>
      <c r="L77">
        <v>3745632.8365395367</v>
      </c>
      <c r="M77">
        <v>3581391.2648337726</v>
      </c>
      <c r="N77">
        <v>7327024.1013733093</v>
      </c>
      <c r="O77">
        <v>1185885.5754736445</v>
      </c>
      <c r="P77">
        <v>0</v>
      </c>
      <c r="Q77">
        <v>0</v>
      </c>
      <c r="R77">
        <v>0</v>
      </c>
      <c r="S77">
        <v>1185885.5754736445</v>
      </c>
      <c r="T77">
        <v>316125.88625197369</v>
      </c>
      <c r="U77">
        <v>89252.333443176118</v>
      </c>
      <c r="V77">
        <v>405378.2196951498</v>
      </c>
      <c r="W77">
        <v>1062764.6026550289</v>
      </c>
      <c r="X77">
        <v>9981052.499197131</v>
      </c>
      <c r="Y77">
        <v>3865302.2358059636</v>
      </c>
      <c r="Z77">
        <v>9852998</v>
      </c>
      <c r="AA77">
        <v>0</v>
      </c>
      <c r="AB77">
        <v>0</v>
      </c>
      <c r="AC77">
        <v>23699352.735003095</v>
      </c>
      <c r="AD77">
        <v>10793578.525336105</v>
      </c>
      <c r="AF77">
        <v>0</v>
      </c>
      <c r="AG77">
        <v>0</v>
      </c>
      <c r="AH77">
        <v>0</v>
      </c>
      <c r="AI77">
        <v>10793578.525336105</v>
      </c>
      <c r="AJ77">
        <v>-36428001.864516772</v>
      </c>
      <c r="AK77">
        <v>1062764.6026550289</v>
      </c>
      <c r="AL77">
        <v>-364280.01864516776</v>
      </c>
      <c r="AM77">
        <v>455233.2710172339</v>
      </c>
      <c r="AN77">
        <v>0</v>
      </c>
      <c r="AO77">
        <v>1153717.8550270949</v>
      </c>
      <c r="AP77">
        <v>4968306</v>
      </c>
      <c r="AQ77">
        <v>4968306</v>
      </c>
      <c r="AR77">
        <v>-40242590.009489685</v>
      </c>
    </row>
    <row r="78" spans="1:44" x14ac:dyDescent="0.2">
      <c r="A78" t="s">
        <v>150</v>
      </c>
      <c r="B78">
        <v>2028</v>
      </c>
      <c r="C78">
        <v>6192197.922371597</v>
      </c>
      <c r="D78">
        <v>5484365.6050542118</v>
      </c>
      <c r="E78">
        <v>0</v>
      </c>
      <c r="F78">
        <v>0</v>
      </c>
      <c r="G78">
        <v>525793.73915401858</v>
      </c>
      <c r="H78">
        <v>22608383.081607793</v>
      </c>
      <c r="I78">
        <v>5984</v>
      </c>
      <c r="J78">
        <v>525793.73915401858</v>
      </c>
      <c r="K78">
        <v>34816724.348187618</v>
      </c>
      <c r="L78">
        <v>3820545.4932703278</v>
      </c>
      <c r="M78">
        <v>3653019.0901304483</v>
      </c>
      <c r="N78">
        <v>7473564.5834007766</v>
      </c>
      <c r="O78">
        <v>1209603.2869831175</v>
      </c>
      <c r="P78">
        <v>0</v>
      </c>
      <c r="Q78">
        <v>0</v>
      </c>
      <c r="R78">
        <v>0</v>
      </c>
      <c r="S78">
        <v>1209603.2869831175</v>
      </c>
      <c r="T78">
        <v>322448.40397701313</v>
      </c>
      <c r="U78">
        <v>91037.380112039653</v>
      </c>
      <c r="V78">
        <v>413485.78408905282</v>
      </c>
      <c r="W78">
        <v>1073392.2486815793</v>
      </c>
      <c r="X78">
        <v>10170045.903154524</v>
      </c>
      <c r="Y78">
        <v>3942608.2805220829</v>
      </c>
      <c r="Z78">
        <v>9852998</v>
      </c>
      <c r="AA78">
        <v>0</v>
      </c>
      <c r="AB78">
        <v>0</v>
      </c>
      <c r="AC78">
        <v>23965652.183676608</v>
      </c>
      <c r="AD78">
        <v>10851072.16451101</v>
      </c>
      <c r="AF78">
        <v>0</v>
      </c>
      <c r="AG78">
        <v>0</v>
      </c>
      <c r="AH78">
        <v>0</v>
      </c>
      <c r="AI78">
        <v>10851072.16451101</v>
      </c>
      <c r="AJ78">
        <v>-40242590.009489685</v>
      </c>
      <c r="AK78">
        <v>1073392.2486815793</v>
      </c>
      <c r="AL78">
        <v>-402425.90009489679</v>
      </c>
      <c r="AM78">
        <v>459547.65506111283</v>
      </c>
      <c r="AN78">
        <v>0</v>
      </c>
      <c r="AO78">
        <v>1130514.0036477954</v>
      </c>
      <c r="AP78">
        <v>2813582</v>
      </c>
      <c r="AQ78">
        <v>2813582</v>
      </c>
      <c r="AR78">
        <v>-41925658.005841888</v>
      </c>
    </row>
    <row r="79" spans="1:44" x14ac:dyDescent="0.2">
      <c r="A79" t="s">
        <v>150</v>
      </c>
      <c r="B79">
        <v>2029</v>
      </c>
      <c r="C79">
        <v>6254119.9015953112</v>
      </c>
      <c r="D79">
        <v>5594052.9171552947</v>
      </c>
      <c r="E79">
        <v>0</v>
      </c>
      <c r="F79">
        <v>0</v>
      </c>
      <c r="G79">
        <v>536309.61393709888</v>
      </c>
      <c r="H79">
        <v>22754747.670692831</v>
      </c>
      <c r="I79">
        <v>5984</v>
      </c>
      <c r="J79">
        <v>536309.61393709888</v>
      </c>
      <c r="K79">
        <v>35145214.103380531</v>
      </c>
      <c r="L79">
        <v>3896956.4031357337</v>
      </c>
      <c r="M79">
        <v>3726079.4719330566</v>
      </c>
      <c r="N79">
        <v>7623035.8750687903</v>
      </c>
      <c r="O79">
        <v>1233795.3527227796</v>
      </c>
      <c r="P79">
        <v>0</v>
      </c>
      <c r="Q79">
        <v>0</v>
      </c>
      <c r="R79">
        <v>0</v>
      </c>
      <c r="S79">
        <v>1233795.3527227796</v>
      </c>
      <c r="T79">
        <v>328897.37205655337</v>
      </c>
      <c r="U79">
        <v>92858.127714280432</v>
      </c>
      <c r="V79">
        <v>421755.49977083382</v>
      </c>
      <c r="W79">
        <v>1084126.1711683946</v>
      </c>
      <c r="X79">
        <v>10362712.898730798</v>
      </c>
      <c r="Y79">
        <v>4021460.4461325239</v>
      </c>
      <c r="Z79">
        <v>9852998</v>
      </c>
      <c r="AA79">
        <v>0</v>
      </c>
      <c r="AB79">
        <v>0</v>
      </c>
      <c r="AC79">
        <v>24237171.344863322</v>
      </c>
      <c r="AD79">
        <v>10908042.758517209</v>
      </c>
      <c r="AF79">
        <v>0</v>
      </c>
      <c r="AG79">
        <v>0</v>
      </c>
      <c r="AH79">
        <v>0</v>
      </c>
      <c r="AI79">
        <v>10908042.758517209</v>
      </c>
      <c r="AJ79">
        <v>-41925658.005841888</v>
      </c>
      <c r="AK79">
        <v>1084126.1711683946</v>
      </c>
      <c r="AL79">
        <v>-419256.58005841891</v>
      </c>
      <c r="AM79">
        <v>463877.94917210448</v>
      </c>
      <c r="AN79">
        <v>0</v>
      </c>
      <c r="AO79">
        <v>1128747.5402820802</v>
      </c>
      <c r="AP79">
        <v>4458380</v>
      </c>
      <c r="AQ79">
        <v>4458380</v>
      </c>
      <c r="AR79">
        <v>-45255290.46555981</v>
      </c>
    </row>
    <row r="80" spans="1:44" x14ac:dyDescent="0.2">
      <c r="A80" t="s">
        <v>150</v>
      </c>
      <c r="B80">
        <v>2030</v>
      </c>
      <c r="C80">
        <v>6316661.1006112648</v>
      </c>
      <c r="D80">
        <v>5705933.9754984016</v>
      </c>
      <c r="E80">
        <v>0</v>
      </c>
      <c r="F80">
        <v>0</v>
      </c>
      <c r="G80">
        <v>547035.80621584086</v>
      </c>
      <c r="H80">
        <v>13049865.060071703</v>
      </c>
      <c r="I80">
        <v>5984</v>
      </c>
      <c r="J80">
        <v>547035.80621584086</v>
      </c>
      <c r="K80">
        <v>25625479.942397211</v>
      </c>
      <c r="L80">
        <v>3974895.531198449</v>
      </c>
      <c r="M80">
        <v>3800601.0613717185</v>
      </c>
      <c r="N80">
        <v>7775496.592570167</v>
      </c>
      <c r="O80">
        <v>1258471.2597772353</v>
      </c>
      <c r="P80">
        <v>0</v>
      </c>
      <c r="Q80">
        <v>0</v>
      </c>
      <c r="R80">
        <v>0</v>
      </c>
      <c r="S80">
        <v>1258471.2597772353</v>
      </c>
      <c r="T80">
        <v>335475.31949768448</v>
      </c>
      <c r="U80">
        <v>94715.290268566052</v>
      </c>
      <c r="V80">
        <v>430190.60976625053</v>
      </c>
      <c r="W80">
        <v>1094967.4328800787</v>
      </c>
      <c r="X80">
        <v>10559125.894993732</v>
      </c>
      <c r="Y80">
        <v>4101889.6550551751</v>
      </c>
      <c r="Z80">
        <v>0</v>
      </c>
      <c r="AA80">
        <v>0</v>
      </c>
      <c r="AB80">
        <v>0</v>
      </c>
      <c r="AC80">
        <v>14661015.550048906</v>
      </c>
      <c r="AD80">
        <v>10964464.392348304</v>
      </c>
      <c r="AF80">
        <v>0</v>
      </c>
      <c r="AG80">
        <v>0</v>
      </c>
      <c r="AH80">
        <v>0</v>
      </c>
      <c r="AI80">
        <v>10964464.392348304</v>
      </c>
      <c r="AJ80">
        <v>-45255290.46555981</v>
      </c>
      <c r="AK80">
        <v>1094967.4328800787</v>
      </c>
      <c r="AL80">
        <v>-452552.9046555981</v>
      </c>
      <c r="AM80">
        <v>468223.76777541445</v>
      </c>
      <c r="AN80">
        <v>0</v>
      </c>
      <c r="AO80">
        <v>1110638.2959998951</v>
      </c>
      <c r="AP80">
        <v>9574666</v>
      </c>
      <c r="AQ80">
        <v>9574666</v>
      </c>
      <c r="AR80">
        <v>-53719318.169559911</v>
      </c>
    </row>
    <row r="81" spans="1:44" x14ac:dyDescent="0.2">
      <c r="A81" t="s">
        <v>150</v>
      </c>
      <c r="B81">
        <v>2031</v>
      </c>
      <c r="C81">
        <v>6379827.7116173776</v>
      </c>
      <c r="D81">
        <v>5820052.6550083691</v>
      </c>
      <c r="E81">
        <v>0</v>
      </c>
      <c r="F81">
        <v>0</v>
      </c>
      <c r="G81">
        <v>557976.52234015765</v>
      </c>
      <c r="H81">
        <v>13199755.786112506</v>
      </c>
      <c r="I81">
        <v>5984</v>
      </c>
      <c r="J81">
        <v>557976.52234015765</v>
      </c>
      <c r="K81">
        <v>25963596.675078411</v>
      </c>
      <c r="L81">
        <v>4054393.4418224175</v>
      </c>
      <c r="M81">
        <v>3876613.0825991523</v>
      </c>
      <c r="N81">
        <v>7931006.5244215699</v>
      </c>
      <c r="O81">
        <v>1283640.6849727801</v>
      </c>
      <c r="P81">
        <v>0</v>
      </c>
      <c r="Q81">
        <v>0</v>
      </c>
      <c r="R81">
        <v>0</v>
      </c>
      <c r="S81">
        <v>1283640.6849727801</v>
      </c>
      <c r="T81">
        <v>342184.82588763814</v>
      </c>
      <c r="U81">
        <v>96609.59607393737</v>
      </c>
      <c r="V81">
        <v>438794.42196157551</v>
      </c>
      <c r="W81">
        <v>1105917.1072088794</v>
      </c>
      <c r="X81">
        <v>10759358.738564806</v>
      </c>
      <c r="Y81">
        <v>4183927.4481562781</v>
      </c>
      <c r="Z81">
        <v>0</v>
      </c>
      <c r="AA81">
        <v>0</v>
      </c>
      <c r="AB81">
        <v>0</v>
      </c>
      <c r="AC81">
        <v>14943286.186721085</v>
      </c>
      <c r="AD81">
        <v>11020310.488357326</v>
      </c>
      <c r="AF81">
        <v>0</v>
      </c>
      <c r="AG81">
        <v>0</v>
      </c>
      <c r="AH81">
        <v>0</v>
      </c>
      <c r="AI81">
        <v>11020310.488357326</v>
      </c>
      <c r="AJ81">
        <v>-53719318.169559911</v>
      </c>
      <c r="AK81">
        <v>1105917.1072088794</v>
      </c>
      <c r="AL81">
        <v>-537193.18169559911</v>
      </c>
      <c r="AM81">
        <v>472584.71054698882</v>
      </c>
      <c r="AN81">
        <v>0</v>
      </c>
      <c r="AO81">
        <v>1041308.6360602691</v>
      </c>
      <c r="AP81">
        <v>2992852</v>
      </c>
      <c r="AQ81">
        <v>2992852</v>
      </c>
      <c r="AR81">
        <v>-55670861.533499643</v>
      </c>
    </row>
    <row r="82" spans="1:44" x14ac:dyDescent="0.2">
      <c r="A82" t="s">
        <v>150</v>
      </c>
      <c r="B82">
        <v>2032</v>
      </c>
      <c r="C82">
        <v>6443625.9887335524</v>
      </c>
      <c r="D82">
        <v>5936453.7081085378</v>
      </c>
      <c r="E82">
        <v>0</v>
      </c>
      <c r="F82">
        <v>0</v>
      </c>
      <c r="G82">
        <v>569136.05278696085</v>
      </c>
      <c r="H82">
        <v>13351446.781396545</v>
      </c>
      <c r="I82">
        <v>5984</v>
      </c>
      <c r="J82">
        <v>569136.05278696085</v>
      </c>
      <c r="K82">
        <v>26306646.531025596</v>
      </c>
      <c r="L82">
        <v>4135481.3106588665</v>
      </c>
      <c r="M82">
        <v>3954145.3442511358</v>
      </c>
      <c r="N82">
        <v>8089626.6549100019</v>
      </c>
      <c r="O82">
        <v>1309313.4986722358</v>
      </c>
      <c r="P82">
        <v>0</v>
      </c>
      <c r="Q82">
        <v>0</v>
      </c>
      <c r="R82">
        <v>0</v>
      </c>
      <c r="S82">
        <v>1309313.4986722358</v>
      </c>
      <c r="T82">
        <v>349028.52240539092</v>
      </c>
      <c r="U82">
        <v>98541.787995416118</v>
      </c>
      <c r="V82">
        <v>447570.31040080707</v>
      </c>
      <c r="W82">
        <v>1116976.2782809685</v>
      </c>
      <c r="X82">
        <v>10963486.742264014</v>
      </c>
      <c r="Y82">
        <v>4267605.9971194044</v>
      </c>
      <c r="Z82">
        <v>0</v>
      </c>
      <c r="AA82">
        <v>0</v>
      </c>
      <c r="AB82">
        <v>0</v>
      </c>
      <c r="AC82">
        <v>15231092.739383418</v>
      </c>
      <c r="AD82">
        <v>11075553.791642178</v>
      </c>
      <c r="AF82">
        <v>0</v>
      </c>
      <c r="AG82">
        <v>0</v>
      </c>
      <c r="AH82">
        <v>0</v>
      </c>
      <c r="AI82">
        <v>11075553.791642178</v>
      </c>
      <c r="AJ82">
        <v>-55670861.533499643</v>
      </c>
      <c r="AK82">
        <v>1116976.2782809685</v>
      </c>
      <c r="AL82">
        <v>-556708.61533499649</v>
      </c>
      <c r="AM82">
        <v>476960.36204815545</v>
      </c>
      <c r="AN82">
        <v>0</v>
      </c>
      <c r="AO82">
        <v>1037228.0249941275</v>
      </c>
      <c r="AP82">
        <v>3107598</v>
      </c>
      <c r="AQ82">
        <v>3107598</v>
      </c>
      <c r="AR82">
        <v>-57741231.508505516</v>
      </c>
    </row>
    <row r="83" spans="1:44" x14ac:dyDescent="0.2">
      <c r="A83" t="s">
        <v>150</v>
      </c>
      <c r="B83">
        <v>2033</v>
      </c>
      <c r="C83">
        <v>6508062.2486208864</v>
      </c>
      <c r="D83">
        <v>6055182.7822707063</v>
      </c>
      <c r="E83">
        <v>0</v>
      </c>
      <c r="F83">
        <v>0</v>
      </c>
      <c r="G83">
        <v>580518.77384269994</v>
      </c>
      <c r="H83">
        <v>13504963.381779693</v>
      </c>
      <c r="I83">
        <v>5984</v>
      </c>
      <c r="J83">
        <v>580518.77384269994</v>
      </c>
      <c r="K83">
        <v>26654711.186513986</v>
      </c>
      <c r="L83">
        <v>4218190.9368720427</v>
      </c>
      <c r="M83">
        <v>4033228.2511361577</v>
      </c>
      <c r="N83">
        <v>8251419.1880082004</v>
      </c>
      <c r="O83">
        <v>1335499.76864568</v>
      </c>
      <c r="P83">
        <v>0</v>
      </c>
      <c r="Q83">
        <v>0</v>
      </c>
      <c r="R83">
        <v>0</v>
      </c>
      <c r="S83">
        <v>1335499.76864568</v>
      </c>
      <c r="T83">
        <v>356009.09285349865</v>
      </c>
      <c r="U83">
        <v>100512.62375532441</v>
      </c>
      <c r="V83">
        <v>456521.71660882304</v>
      </c>
      <c r="W83">
        <v>1128146.0410637779</v>
      </c>
      <c r="X83">
        <v>11171586.714326482</v>
      </c>
      <c r="Y83">
        <v>4352958.117061791</v>
      </c>
      <c r="Z83">
        <v>0</v>
      </c>
      <c r="AA83">
        <v>0</v>
      </c>
      <c r="AB83">
        <v>0</v>
      </c>
      <c r="AC83">
        <v>15524544.831388272</v>
      </c>
      <c r="AD83">
        <v>11130166.355125714</v>
      </c>
      <c r="AF83">
        <v>0</v>
      </c>
      <c r="AG83">
        <v>0</v>
      </c>
      <c r="AH83">
        <v>0</v>
      </c>
      <c r="AI83">
        <v>11130166.355125714</v>
      </c>
      <c r="AJ83">
        <v>-57741231.508505516</v>
      </c>
      <c r="AK83">
        <v>1128146.0410637779</v>
      </c>
      <c r="AL83">
        <v>-577412.31508505519</v>
      </c>
      <c r="AM83">
        <v>481350.29135224741</v>
      </c>
      <c r="AN83">
        <v>0</v>
      </c>
      <c r="AO83">
        <v>1032084.0173309701</v>
      </c>
      <c r="AP83">
        <v>4696806</v>
      </c>
      <c r="AQ83">
        <v>4696806</v>
      </c>
      <c r="AR83">
        <v>-61405953.491174541</v>
      </c>
    </row>
    <row r="84" spans="1:44" x14ac:dyDescent="0.2">
      <c r="A84" t="s">
        <v>150</v>
      </c>
      <c r="B84">
        <v>2034</v>
      </c>
      <c r="C84">
        <v>6573142.8711070968</v>
      </c>
      <c r="D84">
        <v>6176286.4379161214</v>
      </c>
      <c r="E84">
        <v>0</v>
      </c>
      <c r="F84">
        <v>0</v>
      </c>
      <c r="G84">
        <v>592129.1493195541</v>
      </c>
      <c r="H84">
        <v>13660331.333587058</v>
      </c>
      <c r="I84">
        <v>5984</v>
      </c>
      <c r="J84">
        <v>592129.1493195541</v>
      </c>
      <c r="K84">
        <v>27007873.79192983</v>
      </c>
      <c r="L84">
        <v>4302554.7556094844</v>
      </c>
      <c r="M84">
        <v>4113892.8161588814</v>
      </c>
      <c r="N84">
        <v>8416447.5717683658</v>
      </c>
      <c r="O84">
        <v>1362209.7640185941</v>
      </c>
      <c r="P84">
        <v>0</v>
      </c>
      <c r="Q84">
        <v>0</v>
      </c>
      <c r="R84">
        <v>0</v>
      </c>
      <c r="S84">
        <v>1362209.7640185941</v>
      </c>
      <c r="T84">
        <v>363129.27471056872</v>
      </c>
      <c r="U84">
        <v>102522.87623043092</v>
      </c>
      <c r="V84">
        <v>465652.15094099962</v>
      </c>
      <c r="W84">
        <v>1139427.5014744159</v>
      </c>
      <c r="X84">
        <v>11383736.988202376</v>
      </c>
      <c r="Y84">
        <v>4440017.2794030271</v>
      </c>
      <c r="Z84">
        <v>0</v>
      </c>
      <c r="AA84">
        <v>0</v>
      </c>
      <c r="AB84">
        <v>0</v>
      </c>
      <c r="AC84">
        <v>15823754.267605403</v>
      </c>
      <c r="AD84">
        <v>11184119.524324426</v>
      </c>
      <c r="AF84">
        <v>0</v>
      </c>
      <c r="AG84">
        <v>0</v>
      </c>
      <c r="AH84">
        <v>0</v>
      </c>
      <c r="AI84">
        <v>11184119.524324426</v>
      </c>
      <c r="AJ84">
        <v>-61405953.491174541</v>
      </c>
      <c r="AK84">
        <v>1139427.5014744159</v>
      </c>
      <c r="AL84">
        <v>-614059.53491174546</v>
      </c>
      <c r="AM84">
        <v>485754.05166305276</v>
      </c>
      <c r="AN84">
        <v>0</v>
      </c>
      <c r="AO84">
        <v>1011122.0182257232</v>
      </c>
      <c r="AP84">
        <v>3498818</v>
      </c>
      <c r="AQ84">
        <v>3498818</v>
      </c>
      <c r="AR84">
        <v>-63893649.472948819</v>
      </c>
    </row>
    <row r="85" spans="1:44" x14ac:dyDescent="0.2">
      <c r="A85" t="s">
        <v>150</v>
      </c>
      <c r="B85">
        <v>2035</v>
      </c>
      <c r="C85">
        <v>6638874.2998181684</v>
      </c>
      <c r="D85">
        <v>6299812.1666744445</v>
      </c>
      <c r="E85">
        <v>0</v>
      </c>
      <c r="F85">
        <v>0</v>
      </c>
      <c r="G85">
        <v>603971.73230594513</v>
      </c>
      <c r="H85">
        <v>13817576.800943432</v>
      </c>
      <c r="I85">
        <v>5984</v>
      </c>
      <c r="J85">
        <v>603971.73230594513</v>
      </c>
      <c r="K85">
        <v>27366218.99974199</v>
      </c>
      <c r="L85">
        <v>4388605.850721674</v>
      </c>
      <c r="M85">
        <v>4196170.6724820593</v>
      </c>
      <c r="N85">
        <v>8584776.5232037343</v>
      </c>
      <c r="O85">
        <v>1389453.959298966</v>
      </c>
      <c r="P85">
        <v>0</v>
      </c>
      <c r="Q85">
        <v>0</v>
      </c>
      <c r="R85">
        <v>0</v>
      </c>
      <c r="S85">
        <v>1389453.959298966</v>
      </c>
      <c r="T85">
        <v>370391.86020478013</v>
      </c>
      <c r="U85">
        <v>104573.33375503955</v>
      </c>
      <c r="V85">
        <v>474965.19395981968</v>
      </c>
      <c r="W85">
        <v>1150821.7764891603</v>
      </c>
      <c r="X85">
        <v>11600017.452951681</v>
      </c>
      <c r="Y85">
        <v>4528817.6249910882</v>
      </c>
      <c r="Z85">
        <v>0</v>
      </c>
      <c r="AA85">
        <v>0</v>
      </c>
      <c r="AB85">
        <v>0</v>
      </c>
      <c r="AC85">
        <v>16128835.07794277</v>
      </c>
      <c r="AD85">
        <v>11237383.92179922</v>
      </c>
      <c r="AF85">
        <v>0</v>
      </c>
      <c r="AG85">
        <v>0</v>
      </c>
      <c r="AH85">
        <v>0</v>
      </c>
      <c r="AI85">
        <v>11237383.92179922</v>
      </c>
      <c r="AJ85">
        <v>-63893649.472948819</v>
      </c>
      <c r="AK85">
        <v>1150821.7764891603</v>
      </c>
      <c r="AL85">
        <v>-638936.49472948816</v>
      </c>
      <c r="AM85">
        <v>490171.17992491164</v>
      </c>
      <c r="AN85">
        <v>0</v>
      </c>
      <c r="AO85">
        <v>1002056.4616845837</v>
      </c>
      <c r="AP85">
        <v>4961610</v>
      </c>
      <c r="AQ85">
        <v>4961610</v>
      </c>
      <c r="AR85">
        <v>-67853203.011264235</v>
      </c>
    </row>
    <row r="86" spans="1:44" x14ac:dyDescent="0.2">
      <c r="A86" t="s">
        <v>150</v>
      </c>
      <c r="B86">
        <v>2036</v>
      </c>
      <c r="C86">
        <v>6705263.0428163502</v>
      </c>
      <c r="D86">
        <v>6425808.4100079332</v>
      </c>
      <c r="E86">
        <v>0</v>
      </c>
      <c r="F86">
        <v>0</v>
      </c>
      <c r="G86">
        <v>616051.16695206403</v>
      </c>
      <c r="H86">
        <v>13976726.3732423</v>
      </c>
      <c r="I86">
        <v>5984</v>
      </c>
      <c r="J86">
        <v>616051.16695206403</v>
      </c>
      <c r="K86">
        <v>27729832.99301865</v>
      </c>
      <c r="L86">
        <v>4476377.9677361073</v>
      </c>
      <c r="M86">
        <v>4280094.0859316997</v>
      </c>
      <c r="N86">
        <v>8756472.0536678061</v>
      </c>
      <c r="O86">
        <v>1417243.0384849452</v>
      </c>
      <c r="P86">
        <v>0</v>
      </c>
      <c r="Q86">
        <v>0</v>
      </c>
      <c r="R86">
        <v>0</v>
      </c>
      <c r="S86">
        <v>1417243.0384849452</v>
      </c>
      <c r="T86">
        <v>377799.69740887568</v>
      </c>
      <c r="U86">
        <v>106664.80043014033</v>
      </c>
      <c r="V86">
        <v>484464.49783901602</v>
      </c>
      <c r="W86">
        <v>1162329.9942540519</v>
      </c>
      <c r="X86">
        <v>11820509.58424582</v>
      </c>
      <c r="Y86">
        <v>4619393.9774909094</v>
      </c>
      <c r="Z86">
        <v>0</v>
      </c>
      <c r="AA86">
        <v>0</v>
      </c>
      <c r="AB86">
        <v>0</v>
      </c>
      <c r="AC86">
        <v>16439903.561736729</v>
      </c>
      <c r="AD86">
        <v>11289929.431281921</v>
      </c>
      <c r="AF86">
        <v>0</v>
      </c>
      <c r="AG86">
        <v>0</v>
      </c>
      <c r="AH86">
        <v>0</v>
      </c>
      <c r="AI86">
        <v>11289929.431281921</v>
      </c>
      <c r="AJ86">
        <v>-67853203.011264235</v>
      </c>
      <c r="AK86">
        <v>1162329.9942540519</v>
      </c>
      <c r="AL86">
        <v>-678532.03011264233</v>
      </c>
      <c r="AM86">
        <v>494601.19642429426</v>
      </c>
      <c r="AN86">
        <v>0</v>
      </c>
      <c r="AO86">
        <v>978399.16056570387</v>
      </c>
      <c r="AP86">
        <v>4143832</v>
      </c>
      <c r="AQ86">
        <v>4143832</v>
      </c>
      <c r="AR86">
        <v>-71018635.850698531</v>
      </c>
    </row>
    <row r="87" spans="1:44" x14ac:dyDescent="0.2">
      <c r="A87" t="s">
        <v>150</v>
      </c>
      <c r="B87">
        <v>2037</v>
      </c>
      <c r="C87">
        <v>6772315.6732445126</v>
      </c>
      <c r="D87">
        <v>6554324.5782080917</v>
      </c>
      <c r="E87">
        <v>0</v>
      </c>
      <c r="F87">
        <v>0</v>
      </c>
      <c r="G87">
        <v>628372.1902911053</v>
      </c>
      <c r="H87">
        <v>14137807.07275597</v>
      </c>
      <c r="I87">
        <v>5984</v>
      </c>
      <c r="J87">
        <v>628372.1902911053</v>
      </c>
      <c r="K87">
        <v>28098803.514499679</v>
      </c>
      <c r="L87">
        <v>4565905.5270908289</v>
      </c>
      <c r="M87">
        <v>4365695.9676503344</v>
      </c>
      <c r="N87">
        <v>8931601.4947411641</v>
      </c>
      <c r="O87">
        <v>1445587.8992546441</v>
      </c>
      <c r="P87">
        <v>0</v>
      </c>
      <c r="Q87">
        <v>0</v>
      </c>
      <c r="R87">
        <v>0</v>
      </c>
      <c r="S87">
        <v>1445587.8992546441</v>
      </c>
      <c r="T87">
        <v>385355.69135705318</v>
      </c>
      <c r="U87">
        <v>108798.09643874313</v>
      </c>
      <c r="V87">
        <v>494153.78779579629</v>
      </c>
      <c r="W87">
        <v>1173953.2941965922</v>
      </c>
      <c r="X87">
        <v>12045296.475988198</v>
      </c>
      <c r="Y87">
        <v>4711781.8570407275</v>
      </c>
      <c r="Z87">
        <v>0</v>
      </c>
      <c r="AA87">
        <v>0</v>
      </c>
      <c r="AB87">
        <v>0</v>
      </c>
      <c r="AC87">
        <v>16757078.333028926</v>
      </c>
      <c r="AD87">
        <v>11341725.181470754</v>
      </c>
      <c r="AF87">
        <v>0</v>
      </c>
      <c r="AG87">
        <v>0</v>
      </c>
      <c r="AH87">
        <v>0</v>
      </c>
      <c r="AI87">
        <v>11341725.181470754</v>
      </c>
      <c r="AJ87">
        <v>-71018635.850698531</v>
      </c>
      <c r="AK87">
        <v>1173953.2941965922</v>
      </c>
      <c r="AL87">
        <v>-710186.35850698524</v>
      </c>
      <c r="AM87">
        <v>499043.60438267252</v>
      </c>
      <c r="AN87">
        <v>0</v>
      </c>
      <c r="AO87">
        <v>962810.54007227952</v>
      </c>
      <c r="AP87">
        <v>3391738</v>
      </c>
      <c r="AQ87">
        <v>3391738</v>
      </c>
      <c r="AR87">
        <v>-73447563.310626253</v>
      </c>
    </row>
    <row r="88" spans="1:44" x14ac:dyDescent="0.2">
      <c r="A88" t="s">
        <v>150</v>
      </c>
      <c r="B88">
        <v>2038</v>
      </c>
      <c r="C88">
        <v>6840038.8299769582</v>
      </c>
      <c r="D88">
        <v>6685411.0697722537</v>
      </c>
      <c r="E88">
        <v>0</v>
      </c>
      <c r="F88">
        <v>0</v>
      </c>
      <c r="G88">
        <v>640939.63409692748</v>
      </c>
      <c r="H88">
        <v>14300846.362389676</v>
      </c>
      <c r="I88">
        <v>5984</v>
      </c>
      <c r="J88">
        <v>640939.63409692748</v>
      </c>
      <c r="K88">
        <v>28473219.896235816</v>
      </c>
      <c r="L88">
        <v>4657223.6376326466</v>
      </c>
      <c r="M88">
        <v>4453009.8870033408</v>
      </c>
      <c r="N88">
        <v>9110233.5246359874</v>
      </c>
      <c r="O88">
        <v>1474499.657239737</v>
      </c>
      <c r="P88">
        <v>0</v>
      </c>
      <c r="Q88">
        <v>0</v>
      </c>
      <c r="R88">
        <v>0</v>
      </c>
      <c r="S88">
        <v>1474499.657239737</v>
      </c>
      <c r="T88">
        <v>393062.80518419424</v>
      </c>
      <c r="U88">
        <v>110974.05836751801</v>
      </c>
      <c r="V88">
        <v>504036.86355171225</v>
      </c>
      <c r="W88">
        <v>1185692.827138558</v>
      </c>
      <c r="X88">
        <v>12274462.872565996</v>
      </c>
      <c r="Y88">
        <v>4806017.4941815427</v>
      </c>
      <c r="Z88">
        <v>0</v>
      </c>
      <c r="AA88">
        <v>0</v>
      </c>
      <c r="AB88">
        <v>0</v>
      </c>
      <c r="AC88">
        <v>17080480.366747539</v>
      </c>
      <c r="AD88">
        <v>11392739.529488277</v>
      </c>
      <c r="AF88">
        <v>0</v>
      </c>
      <c r="AG88">
        <v>0</v>
      </c>
      <c r="AH88">
        <v>0</v>
      </c>
      <c r="AI88">
        <v>11392739.529488277</v>
      </c>
      <c r="AJ88">
        <v>-73447563.310626253</v>
      </c>
      <c r="AK88">
        <v>1185692.827138558</v>
      </c>
      <c r="AL88">
        <v>-734475.63310626242</v>
      </c>
      <c r="AM88">
        <v>503497.88954051764</v>
      </c>
      <c r="AN88">
        <v>0</v>
      </c>
      <c r="AO88">
        <v>954715.08357281331</v>
      </c>
      <c r="AP88">
        <v>816898</v>
      </c>
      <c r="AQ88">
        <v>816898</v>
      </c>
      <c r="AR88">
        <v>-73309746.227053434</v>
      </c>
    </row>
    <row r="89" spans="1:44" x14ac:dyDescent="0.2">
      <c r="A89" t="s">
        <v>150</v>
      </c>
      <c r="B89">
        <v>2039</v>
      </c>
      <c r="C89">
        <v>6908439.218276727</v>
      </c>
      <c r="D89">
        <v>6819119.2911676979</v>
      </c>
      <c r="E89">
        <v>0</v>
      </c>
      <c r="F89">
        <v>0</v>
      </c>
      <c r="G89">
        <v>653758.42677886598</v>
      </c>
      <c r="H89">
        <v>14465872.153582394</v>
      </c>
      <c r="I89">
        <v>5984</v>
      </c>
      <c r="J89">
        <v>653758.42677886598</v>
      </c>
      <c r="K89">
        <v>28853173.089805685</v>
      </c>
      <c r="L89">
        <v>4750368.1103852987</v>
      </c>
      <c r="M89">
        <v>4542070.0847434076</v>
      </c>
      <c r="N89">
        <v>9292438.1951287054</v>
      </c>
      <c r="O89">
        <v>1503989.6503845316</v>
      </c>
      <c r="P89">
        <v>0</v>
      </c>
      <c r="Q89">
        <v>0</v>
      </c>
      <c r="R89">
        <v>0</v>
      </c>
      <c r="S89">
        <v>1503989.6503845316</v>
      </c>
      <c r="T89">
        <v>400924.06128787814</v>
      </c>
      <c r="U89">
        <v>113193.53953486835</v>
      </c>
      <c r="V89">
        <v>514117.60082274652</v>
      </c>
      <c r="W89">
        <v>1197549.7554099436</v>
      </c>
      <c r="X89">
        <v>12508095.201745927</v>
      </c>
      <c r="Y89">
        <v>4902137.8440651735</v>
      </c>
      <c r="Z89">
        <v>0</v>
      </c>
      <c r="AA89">
        <v>0</v>
      </c>
      <c r="AB89">
        <v>0</v>
      </c>
      <c r="AC89">
        <v>17410233.045811102</v>
      </c>
      <c r="AD89">
        <v>11442940.043994583</v>
      </c>
      <c r="AF89">
        <v>0</v>
      </c>
      <c r="AG89">
        <v>0</v>
      </c>
      <c r="AH89">
        <v>0</v>
      </c>
      <c r="AI89">
        <v>11442940.043994583</v>
      </c>
      <c r="AJ89">
        <v>-73309746.227053434</v>
      </c>
      <c r="AK89">
        <v>1197549.7554099436</v>
      </c>
      <c r="AL89">
        <v>-733097.46227053436</v>
      </c>
      <c r="AM89">
        <v>507963.51973222173</v>
      </c>
      <c r="AN89">
        <v>0</v>
      </c>
      <c r="AO89">
        <v>972415.812871631</v>
      </c>
      <c r="AP89">
        <v>3663122</v>
      </c>
      <c r="AQ89">
        <v>3663122</v>
      </c>
      <c r="AR89">
        <v>-76000452.414181814</v>
      </c>
    </row>
    <row r="90" spans="1:44" x14ac:dyDescent="0.2">
      <c r="A90" t="s">
        <v>150</v>
      </c>
      <c r="B90">
        <v>2040</v>
      </c>
      <c r="C90">
        <v>6977523.6104594963</v>
      </c>
      <c r="D90">
        <v>6955501.6769910529</v>
      </c>
      <c r="E90">
        <v>0</v>
      </c>
      <c r="F90">
        <v>0</v>
      </c>
      <c r="G90">
        <v>666833.59531444334</v>
      </c>
      <c r="H90">
        <v>14632912.81435724</v>
      </c>
      <c r="I90">
        <v>5984</v>
      </c>
      <c r="J90">
        <v>666833.59531444334</v>
      </c>
      <c r="K90">
        <v>29238755.697122231</v>
      </c>
      <c r="L90">
        <v>4845375.4725930048</v>
      </c>
      <c r="M90">
        <v>4632911.4864382762</v>
      </c>
      <c r="N90">
        <v>9478286.9590312801</v>
      </c>
      <c r="O90">
        <v>1534069.4433922223</v>
      </c>
      <c r="P90">
        <v>0</v>
      </c>
      <c r="Q90">
        <v>0</v>
      </c>
      <c r="R90">
        <v>0</v>
      </c>
      <c r="S90">
        <v>1534069.4433922223</v>
      </c>
      <c r="T90">
        <v>408942.54251363571</v>
      </c>
      <c r="U90">
        <v>115457.41032556572</v>
      </c>
      <c r="V90">
        <v>524399.95283920143</v>
      </c>
      <c r="W90">
        <v>1209525.2529640433</v>
      </c>
      <c r="X90">
        <v>12746281.608226748</v>
      </c>
      <c r="Y90">
        <v>5000180.6009464767</v>
      </c>
      <c r="Z90">
        <v>0</v>
      </c>
      <c r="AA90">
        <v>0</v>
      </c>
      <c r="AB90">
        <v>0</v>
      </c>
      <c r="AC90">
        <v>17746462.209173225</v>
      </c>
      <c r="AD90">
        <v>11492293.487949006</v>
      </c>
      <c r="AF90">
        <v>0</v>
      </c>
      <c r="AG90">
        <v>0</v>
      </c>
      <c r="AH90">
        <v>0</v>
      </c>
      <c r="AI90">
        <v>11492293.487949006</v>
      </c>
      <c r="AJ90">
        <v>-76000452.414181814</v>
      </c>
      <c r="AK90">
        <v>1209525.2529640433</v>
      </c>
      <c r="AL90">
        <v>-760004.52414181805</v>
      </c>
      <c r="AM90">
        <v>512439.94445176882</v>
      </c>
      <c r="AN90">
        <v>0</v>
      </c>
      <c r="AO90">
        <v>961960.67327399412</v>
      </c>
      <c r="AP90">
        <v>3955678</v>
      </c>
      <c r="AQ90">
        <v>3955678</v>
      </c>
      <c r="AR90">
        <v>-78994169.740907818</v>
      </c>
    </row>
    <row r="91" spans="1:44" x14ac:dyDescent="0.2">
      <c r="A91" t="s">
        <v>150</v>
      </c>
      <c r="B91">
        <v>2041</v>
      </c>
      <c r="C91">
        <v>7047298.8465640899</v>
      </c>
      <c r="D91">
        <v>7094611.7105308725</v>
      </c>
      <c r="E91">
        <v>0</v>
      </c>
      <c r="F91">
        <v>0</v>
      </c>
      <c r="G91">
        <v>680170.26722073206</v>
      </c>
      <c r="H91">
        <v>14801997.177524388</v>
      </c>
      <c r="I91">
        <v>5984</v>
      </c>
      <c r="J91">
        <v>680170.26722073206</v>
      </c>
      <c r="K91">
        <v>29630062.001840081</v>
      </c>
      <c r="L91">
        <v>4942282.9820448644</v>
      </c>
      <c r="M91">
        <v>4725569.7161670411</v>
      </c>
      <c r="N91">
        <v>9667852.6982119046</v>
      </c>
      <c r="O91">
        <v>1564750.8322600664</v>
      </c>
      <c r="P91">
        <v>0</v>
      </c>
      <c r="Q91">
        <v>0</v>
      </c>
      <c r="R91">
        <v>0</v>
      </c>
      <c r="S91">
        <v>1564750.8322600664</v>
      </c>
      <c r="T91">
        <v>417121.39336390834</v>
      </c>
      <c r="U91">
        <v>117766.55853207702</v>
      </c>
      <c r="V91">
        <v>534887.9518959854</v>
      </c>
      <c r="W91">
        <v>1221620.5054936835</v>
      </c>
      <c r="X91">
        <v>12989111.987861641</v>
      </c>
      <c r="Y91">
        <v>5100184.2129654055</v>
      </c>
      <c r="Z91">
        <v>0</v>
      </c>
      <c r="AA91">
        <v>0</v>
      </c>
      <c r="AB91">
        <v>0</v>
      </c>
      <c r="AC91">
        <v>18089296.200827047</v>
      </c>
      <c r="AD91">
        <v>11540765.801013034</v>
      </c>
      <c r="AF91">
        <v>0</v>
      </c>
      <c r="AG91">
        <v>0</v>
      </c>
      <c r="AH91">
        <v>0</v>
      </c>
      <c r="AI91">
        <v>11540765.801013034</v>
      </c>
      <c r="AJ91">
        <v>-78994169.740907818</v>
      </c>
      <c r="AK91">
        <v>1221620.5054936835</v>
      </c>
      <c r="AL91">
        <v>-789941.69740907813</v>
      </c>
      <c r="AM91">
        <v>516926.59440895548</v>
      </c>
      <c r="AN91">
        <v>0</v>
      </c>
      <c r="AO91">
        <v>948605.40249356092</v>
      </c>
      <c r="AP91">
        <v>0</v>
      </c>
      <c r="AQ91">
        <v>0</v>
      </c>
      <c r="AR91">
        <v>-78045564.338414252</v>
      </c>
    </row>
    <row r="92" spans="1:44" x14ac:dyDescent="0.2">
      <c r="A92" t="s">
        <v>150</v>
      </c>
      <c r="B92">
        <v>2042</v>
      </c>
      <c r="C92">
        <v>7117771.8350297324</v>
      </c>
      <c r="D92">
        <v>7236503.9447414903</v>
      </c>
      <c r="E92">
        <v>0</v>
      </c>
      <c r="F92">
        <v>0</v>
      </c>
      <c r="G92">
        <v>693773.6725651467</v>
      </c>
      <c r="H92">
        <v>14973154.549039457</v>
      </c>
      <c r="I92">
        <v>5984</v>
      </c>
      <c r="J92">
        <v>693773.6725651467</v>
      </c>
      <c r="K92">
        <v>30027188.001375828</v>
      </c>
      <c r="L92">
        <v>5041128.6416857615</v>
      </c>
      <c r="M92">
        <v>4820081.1104903817</v>
      </c>
      <c r="N92">
        <v>9861209.7521761432</v>
      </c>
      <c r="O92">
        <v>1596045.8489052679</v>
      </c>
      <c r="P92">
        <v>0</v>
      </c>
      <c r="Q92">
        <v>0</v>
      </c>
      <c r="R92">
        <v>0</v>
      </c>
      <c r="S92">
        <v>1596045.8489052679</v>
      </c>
      <c r="T92">
        <v>425463.82123118651</v>
      </c>
      <c r="U92">
        <v>120121.88970271857</v>
      </c>
      <c r="V92">
        <v>545585.71093390509</v>
      </c>
      <c r="W92">
        <v>1233836.7105486207</v>
      </c>
      <c r="X92">
        <v>13236678.022563936</v>
      </c>
      <c r="Y92">
        <v>5202187.897224714</v>
      </c>
      <c r="Z92">
        <v>0</v>
      </c>
      <c r="AA92">
        <v>0</v>
      </c>
      <c r="AB92">
        <v>0</v>
      </c>
      <c r="AC92">
        <v>18438865.919788651</v>
      </c>
      <c r="AD92">
        <v>11588322.081587177</v>
      </c>
      <c r="AF92">
        <v>0</v>
      </c>
      <c r="AG92">
        <v>0</v>
      </c>
      <c r="AH92">
        <v>0</v>
      </c>
      <c r="AI92">
        <v>11588322.081587177</v>
      </c>
      <c r="AJ92">
        <v>-78045564.338414252</v>
      </c>
      <c r="AK92">
        <v>1233836.7105486207</v>
      </c>
      <c r="AL92">
        <v>-780455.64338414255</v>
      </c>
      <c r="AM92">
        <v>521422.88107596815</v>
      </c>
      <c r="AN92">
        <v>0</v>
      </c>
      <c r="AO92">
        <v>974803.94824044628</v>
      </c>
      <c r="AP92">
        <v>0</v>
      </c>
      <c r="AQ92">
        <v>0</v>
      </c>
      <c r="AR92">
        <v>-77070760.390173808</v>
      </c>
    </row>
    <row r="93" spans="1:44" x14ac:dyDescent="0.2">
      <c r="A93" t="s">
        <v>150</v>
      </c>
      <c r="B93">
        <v>2043</v>
      </c>
      <c r="C93">
        <v>7188949.5533800302</v>
      </c>
      <c r="D93">
        <v>7381234.0236363197</v>
      </c>
      <c r="E93">
        <v>0</v>
      </c>
      <c r="F93">
        <v>0</v>
      </c>
      <c r="G93">
        <v>707649.14601644967</v>
      </c>
      <c r="H93">
        <v>15146414.716520369</v>
      </c>
      <c r="I93">
        <v>5984</v>
      </c>
      <c r="J93">
        <v>707649.14601644967</v>
      </c>
      <c r="K93">
        <v>30430231.439553168</v>
      </c>
      <c r="L93">
        <v>5141951.2145194774</v>
      </c>
      <c r="M93">
        <v>4916482.7327001896</v>
      </c>
      <c r="N93">
        <v>10058433.947219666</v>
      </c>
      <c r="O93">
        <v>1627966.7658833733</v>
      </c>
      <c r="P93">
        <v>0</v>
      </c>
      <c r="Q93">
        <v>0</v>
      </c>
      <c r="R93">
        <v>0</v>
      </c>
      <c r="S93">
        <v>1627966.7658833733</v>
      </c>
      <c r="T93">
        <v>433973.09765581024</v>
      </c>
      <c r="U93">
        <v>122524.32749677294</v>
      </c>
      <c r="V93">
        <v>556497.42515258316</v>
      </c>
      <c r="W93">
        <v>-4303411.4611729467</v>
      </c>
      <c r="X93">
        <v>7939486.6770826755</v>
      </c>
      <c r="Y93">
        <v>5306231.6551692085</v>
      </c>
      <c r="Z93">
        <v>0</v>
      </c>
      <c r="AA93">
        <v>0</v>
      </c>
      <c r="AB93">
        <v>0</v>
      </c>
      <c r="AC93">
        <v>13245718.332251884</v>
      </c>
      <c r="AD93">
        <v>17184513.107301284</v>
      </c>
      <c r="AF93">
        <v>0</v>
      </c>
      <c r="AG93">
        <v>0</v>
      </c>
      <c r="AH93">
        <v>0</v>
      </c>
      <c r="AI93">
        <v>17184513.107301284</v>
      </c>
      <c r="AJ93">
        <v>-77070760.390173808</v>
      </c>
      <c r="AK93">
        <v>1246175.077654107</v>
      </c>
      <c r="AL93">
        <v>-770707.60390173807</v>
      </c>
      <c r="AM93">
        <v>1025390.9847185436</v>
      </c>
      <c r="AN93">
        <v>0</v>
      </c>
      <c r="AO93">
        <v>1500858.4584709127</v>
      </c>
      <c r="AP93">
        <v>0</v>
      </c>
      <c r="AQ93">
        <v>0</v>
      </c>
      <c r="AR93">
        <v>-75569901.931702897</v>
      </c>
    </row>
    <row r="94" spans="1:44" x14ac:dyDescent="0.2">
      <c r="A94" t="s">
        <v>150</v>
      </c>
      <c r="B94">
        <v>2044</v>
      </c>
      <c r="C94">
        <v>7260839.0489138309</v>
      </c>
      <c r="D94">
        <v>7528858.7041090475</v>
      </c>
      <c r="E94">
        <v>0</v>
      </c>
      <c r="F94">
        <v>0</v>
      </c>
      <c r="G94">
        <v>721802.12893677875</v>
      </c>
      <c r="H94">
        <v>15321807.957925851</v>
      </c>
      <c r="I94">
        <v>5984</v>
      </c>
      <c r="J94">
        <v>721802.12893677875</v>
      </c>
      <c r="K94">
        <v>30839291.839885511</v>
      </c>
      <c r="L94">
        <v>5244790.2388098668</v>
      </c>
      <c r="M94">
        <v>5014812.3873541933</v>
      </c>
      <c r="N94">
        <v>10259602.62616406</v>
      </c>
      <c r="O94">
        <v>1660526.1012010409</v>
      </c>
      <c r="P94">
        <v>0</v>
      </c>
      <c r="Q94">
        <v>0</v>
      </c>
      <c r="R94">
        <v>0</v>
      </c>
      <c r="S94">
        <v>1660526.1012010409</v>
      </c>
      <c r="T94">
        <v>442652.55960892653</v>
      </c>
      <c r="U94">
        <v>124974.81404670842</v>
      </c>
      <c r="V94">
        <v>567627.37365563493</v>
      </c>
      <c r="W94">
        <v>-4297180.5857846756</v>
      </c>
      <c r="X94">
        <v>8190575.5152360611</v>
      </c>
      <c r="Y94">
        <v>5412356.2882725932</v>
      </c>
      <c r="Z94">
        <v>0</v>
      </c>
      <c r="AA94">
        <v>0</v>
      </c>
      <c r="AB94">
        <v>0</v>
      </c>
      <c r="AC94">
        <v>13602931.803508654</v>
      </c>
      <c r="AD94">
        <v>17236360.036376856</v>
      </c>
      <c r="AF94">
        <v>0</v>
      </c>
      <c r="AG94">
        <v>0</v>
      </c>
      <c r="AH94">
        <v>0</v>
      </c>
      <c r="AI94">
        <v>17236360.036376856</v>
      </c>
      <c r="AJ94">
        <v>-75569901.931702897</v>
      </c>
      <c r="AK94">
        <v>1258636.828430648</v>
      </c>
      <c r="AL94">
        <v>-755699.01931702904</v>
      </c>
      <c r="AM94">
        <v>1030465.4787298579</v>
      </c>
      <c r="AN94">
        <v>0</v>
      </c>
      <c r="AO94">
        <v>1533403.287843477</v>
      </c>
      <c r="AP94">
        <v>0</v>
      </c>
      <c r="AQ94">
        <v>0</v>
      </c>
      <c r="AR94">
        <v>-74036498.643859416</v>
      </c>
    </row>
    <row r="95" spans="1:44" x14ac:dyDescent="0.2">
      <c r="A95" t="s">
        <v>150</v>
      </c>
      <c r="B95">
        <v>2045</v>
      </c>
      <c r="C95">
        <v>7333447.4394029668</v>
      </c>
      <c r="D95">
        <v>7679435.8781912271</v>
      </c>
      <c r="E95">
        <v>0</v>
      </c>
      <c r="F95">
        <v>0</v>
      </c>
      <c r="G95">
        <v>736238.17151551414</v>
      </c>
      <c r="H95">
        <v>15499365.050398616</v>
      </c>
      <c r="I95">
        <v>5984</v>
      </c>
      <c r="J95">
        <v>736238.17151551414</v>
      </c>
      <c r="K95">
        <v>31254470.53950832</v>
      </c>
      <c r="L95">
        <v>5349686.0435860632</v>
      </c>
      <c r="M95">
        <v>5115108.6351012764</v>
      </c>
      <c r="N95">
        <v>10464794.67868734</v>
      </c>
      <c r="O95">
        <v>1693736.6232250615</v>
      </c>
      <c r="P95">
        <v>0</v>
      </c>
      <c r="Q95">
        <v>0</v>
      </c>
      <c r="R95">
        <v>0</v>
      </c>
      <c r="S95">
        <v>1693736.6232250615</v>
      </c>
      <c r="T95">
        <v>451505.61080110498</v>
      </c>
      <c r="U95">
        <v>127474.31032764255</v>
      </c>
      <c r="V95">
        <v>578979.92112874752</v>
      </c>
      <c r="W95">
        <v>-4290887.4016425228</v>
      </c>
      <c r="X95">
        <v>8446623.8213986233</v>
      </c>
      <c r="Y95">
        <v>5520603.4140380444</v>
      </c>
      <c r="Z95">
        <v>0</v>
      </c>
      <c r="AA95">
        <v>0</v>
      </c>
      <c r="AB95">
        <v>0</v>
      </c>
      <c r="AC95">
        <v>13967227.235436667</v>
      </c>
      <c r="AD95">
        <v>17287243.304071654</v>
      </c>
      <c r="AF95">
        <v>0</v>
      </c>
      <c r="AG95">
        <v>0</v>
      </c>
      <c r="AH95">
        <v>0</v>
      </c>
      <c r="AI95">
        <v>17287243.304071654</v>
      </c>
      <c r="AJ95">
        <v>-74036498.643859416</v>
      </c>
      <c r="AK95">
        <v>1271223.1967149542</v>
      </c>
      <c r="AL95">
        <v>-740364.98643859418</v>
      </c>
      <c r="AM95">
        <v>1035553.3315465675</v>
      </c>
      <c r="AN95">
        <v>0</v>
      </c>
      <c r="AO95">
        <v>1566411.5418229275</v>
      </c>
      <c r="AP95">
        <v>0</v>
      </c>
      <c r="AQ95">
        <v>0</v>
      </c>
      <c r="AR95">
        <v>-72470087.102036491</v>
      </c>
    </row>
    <row r="96" spans="1:44" x14ac:dyDescent="0.2">
      <c r="A96" t="s">
        <v>150</v>
      </c>
      <c r="B96">
        <v>2046</v>
      </c>
      <c r="C96">
        <v>7406781.9137969967</v>
      </c>
      <c r="D96">
        <v>7833024.5957550528</v>
      </c>
      <c r="E96">
        <v>0</v>
      </c>
      <c r="F96">
        <v>0</v>
      </c>
      <c r="G96">
        <v>750962.93494582456</v>
      </c>
      <c r="H96">
        <v>15679117.279276557</v>
      </c>
      <c r="I96">
        <v>5984</v>
      </c>
      <c r="J96">
        <v>750962.93494582456</v>
      </c>
      <c r="K96">
        <v>31675870.723774433</v>
      </c>
      <c r="L96">
        <v>5456679.7644577865</v>
      </c>
      <c r="M96">
        <v>5217410.807803303</v>
      </c>
      <c r="N96">
        <v>10674090.572261089</v>
      </c>
      <c r="O96">
        <v>1727611.3556895631</v>
      </c>
      <c r="P96">
        <v>0</v>
      </c>
      <c r="Q96">
        <v>0</v>
      </c>
      <c r="R96">
        <v>0</v>
      </c>
      <c r="S96">
        <v>1727611.3556895631</v>
      </c>
      <c r="T96">
        <v>460535.72301712714</v>
      </c>
      <c r="U96">
        <v>130023.79653419544</v>
      </c>
      <c r="V96">
        <v>590559.51955132256</v>
      </c>
      <c r="W96">
        <v>-4284531.2856589481</v>
      </c>
      <c r="X96">
        <v>8707730.1618430261</v>
      </c>
      <c r="Y96">
        <v>5631015.4823188065</v>
      </c>
      <c r="Z96">
        <v>0</v>
      </c>
      <c r="AA96">
        <v>0</v>
      </c>
      <c r="AB96">
        <v>0</v>
      </c>
      <c r="AC96">
        <v>14338745.644161832</v>
      </c>
      <c r="AD96">
        <v>17337125.079612602</v>
      </c>
      <c r="AF96">
        <v>0</v>
      </c>
      <c r="AG96">
        <v>0</v>
      </c>
      <c r="AH96">
        <v>0</v>
      </c>
      <c r="AI96">
        <v>17337125.079612602</v>
      </c>
      <c r="AJ96">
        <v>-72470087.102036491</v>
      </c>
      <c r="AK96">
        <v>1283935.4286821038</v>
      </c>
      <c r="AL96">
        <v>-724700.87102036504</v>
      </c>
      <c r="AM96">
        <v>1040653.9290340329</v>
      </c>
      <c r="AN96">
        <v>0</v>
      </c>
      <c r="AO96">
        <v>1599888.4866957716</v>
      </c>
      <c r="AP96">
        <v>0</v>
      </c>
      <c r="AQ96">
        <v>0</v>
      </c>
      <c r="AR96">
        <v>-70870198.615340725</v>
      </c>
    </row>
    <row r="97" spans="1:44" x14ac:dyDescent="0.2">
      <c r="A97" t="s">
        <v>150</v>
      </c>
      <c r="B97">
        <v>2047</v>
      </c>
      <c r="C97">
        <v>7480849.7329349667</v>
      </c>
      <c r="D97">
        <v>7989685.087670153</v>
      </c>
      <c r="E97">
        <v>0</v>
      </c>
      <c r="F97">
        <v>0</v>
      </c>
      <c r="G97">
        <v>765982.19364474097</v>
      </c>
      <c r="H97">
        <v>15861096.447275108</v>
      </c>
      <c r="I97">
        <v>5984</v>
      </c>
      <c r="J97">
        <v>765982.19364474097</v>
      </c>
      <c r="K97">
        <v>32103597.461524971</v>
      </c>
      <c r="L97">
        <v>5565813.3597469404</v>
      </c>
      <c r="M97">
        <v>5321759.0239593685</v>
      </c>
      <c r="N97">
        <v>10887572.383706309</v>
      </c>
      <c r="O97">
        <v>1762163.5828033539</v>
      </c>
      <c r="P97">
        <v>0</v>
      </c>
      <c r="Q97">
        <v>0</v>
      </c>
      <c r="R97">
        <v>0</v>
      </c>
      <c r="S97">
        <v>1762163.5828033539</v>
      </c>
      <c r="T97">
        <v>469746.43747746962</v>
      </c>
      <c r="U97">
        <v>132624.27246487932</v>
      </c>
      <c r="V97">
        <v>602370.709942349</v>
      </c>
      <c r="W97">
        <v>-4278111.6085155373</v>
      </c>
      <c r="X97">
        <v>8973995.0679364726</v>
      </c>
      <c r="Y97">
        <v>5743635.791965181</v>
      </c>
      <c r="Z97">
        <v>0</v>
      </c>
      <c r="AA97">
        <v>0</v>
      </c>
      <c r="AB97">
        <v>0</v>
      </c>
      <c r="AC97">
        <v>14717630.859901654</v>
      </c>
      <c r="AD97">
        <v>17385966.601623319</v>
      </c>
      <c r="AF97">
        <v>0</v>
      </c>
      <c r="AG97">
        <v>0</v>
      </c>
      <c r="AH97">
        <v>0</v>
      </c>
      <c r="AI97">
        <v>17385966.601623319</v>
      </c>
      <c r="AJ97">
        <v>-70870198.615340725</v>
      </c>
      <c r="AK97">
        <v>1296774.7829689248</v>
      </c>
      <c r="AL97">
        <v>-708701.98615340726</v>
      </c>
      <c r="AM97">
        <v>1045766.6359618128</v>
      </c>
      <c r="AN97">
        <v>0</v>
      </c>
      <c r="AO97">
        <v>1633839.4327773303</v>
      </c>
      <c r="AP97">
        <v>0</v>
      </c>
      <c r="AQ97">
        <v>0</v>
      </c>
      <c r="AR97">
        <v>-69236359.182563394</v>
      </c>
    </row>
    <row r="98" spans="1:44" x14ac:dyDescent="0.2">
      <c r="A98" t="s">
        <v>150</v>
      </c>
      <c r="B98">
        <v>2048</v>
      </c>
      <c r="C98">
        <v>7555658.2302643182</v>
      </c>
      <c r="D98">
        <v>8149478.7894235561</v>
      </c>
      <c r="E98">
        <v>0</v>
      </c>
      <c r="F98">
        <v>0</v>
      </c>
      <c r="G98">
        <v>781301.8375176359</v>
      </c>
      <c r="H98">
        <v>16045334.883844234</v>
      </c>
      <c r="I98">
        <v>5984</v>
      </c>
      <c r="J98">
        <v>781301.8375176359</v>
      </c>
      <c r="K98">
        <v>32537757.741049744</v>
      </c>
      <c r="L98">
        <v>5677129.6269418802</v>
      </c>
      <c r="M98">
        <v>5428194.204438556</v>
      </c>
      <c r="N98">
        <v>11105323.831380436</v>
      </c>
      <c r="O98">
        <v>1797406.8544594212</v>
      </c>
      <c r="P98">
        <v>0</v>
      </c>
      <c r="Q98">
        <v>0</v>
      </c>
      <c r="R98">
        <v>0</v>
      </c>
      <c r="S98">
        <v>1797406.8544594212</v>
      </c>
      <c r="T98">
        <v>479141.36622701905</v>
      </c>
      <c r="U98">
        <v>135276.75791417691</v>
      </c>
      <c r="V98">
        <v>614418.12414119602</v>
      </c>
      <c r="W98">
        <v>-4271627.734600693</v>
      </c>
      <c r="X98">
        <v>9245521.0753803607</v>
      </c>
      <c r="Y98">
        <v>5858508.507804485</v>
      </c>
      <c r="Z98">
        <v>0</v>
      </c>
      <c r="AA98">
        <v>0</v>
      </c>
      <c r="AB98">
        <v>0</v>
      </c>
      <c r="AC98">
        <v>15104029.583184846</v>
      </c>
      <c r="AD98">
        <v>17433728.157864898</v>
      </c>
      <c r="AF98">
        <v>0</v>
      </c>
      <c r="AG98">
        <v>0</v>
      </c>
      <c r="AH98">
        <v>0</v>
      </c>
      <c r="AI98">
        <v>17433728.157864898</v>
      </c>
      <c r="AJ98">
        <v>-69236359.182563394</v>
      </c>
      <c r="AK98">
        <v>1309742.5307986143</v>
      </c>
      <c r="AL98">
        <v>-692363.59182563401</v>
      </c>
      <c r="AM98">
        <v>1050890.7954936193</v>
      </c>
      <c r="AN98">
        <v>0</v>
      </c>
      <c r="AO98">
        <v>1668269.7344665995</v>
      </c>
      <c r="AP98">
        <v>0</v>
      </c>
      <c r="AQ98">
        <v>0</v>
      </c>
      <c r="AR98">
        <v>-67568089.448096797</v>
      </c>
    </row>
    <row r="99" spans="1:44" x14ac:dyDescent="0.2">
      <c r="A99" t="s">
        <v>150</v>
      </c>
      <c r="B99">
        <v>2049</v>
      </c>
      <c r="C99">
        <v>7631214.8125669584</v>
      </c>
      <c r="D99">
        <v>8312468.3652120261</v>
      </c>
      <c r="E99">
        <v>0</v>
      </c>
      <c r="F99">
        <v>0</v>
      </c>
      <c r="G99">
        <v>796927.87426798837</v>
      </c>
      <c r="H99">
        <v>16231865.454703335</v>
      </c>
      <c r="I99">
        <v>5984</v>
      </c>
      <c r="J99">
        <v>796927.87426798837</v>
      </c>
      <c r="K99">
        <v>32978460.506750308</v>
      </c>
      <c r="L99">
        <v>5790672.2194807166</v>
      </c>
      <c r="M99">
        <v>5536758.0885273265</v>
      </c>
      <c r="N99">
        <v>11327430.308008043</v>
      </c>
      <c r="O99">
        <v>1833354.9915486092</v>
      </c>
      <c r="P99">
        <v>0</v>
      </c>
      <c r="Q99">
        <v>0</v>
      </c>
      <c r="R99">
        <v>0</v>
      </c>
      <c r="S99">
        <v>1833354.9915486092</v>
      </c>
      <c r="T99">
        <v>488724.19355155935</v>
      </c>
      <c r="U99">
        <v>137982.29307246042</v>
      </c>
      <c r="V99">
        <v>626706.4866240198</v>
      </c>
      <c r="W99">
        <v>-4265079.0219467003</v>
      </c>
      <c r="X99">
        <v>9522412.764233971</v>
      </c>
      <c r="Y99">
        <v>5975678.6779605737</v>
      </c>
      <c r="Z99">
        <v>0</v>
      </c>
      <c r="AA99">
        <v>0</v>
      </c>
      <c r="AB99">
        <v>0</v>
      </c>
      <c r="AC99">
        <v>15498091.442194544</v>
      </c>
      <c r="AD99">
        <v>17480369.064555764</v>
      </c>
      <c r="AF99">
        <v>0</v>
      </c>
      <c r="AG99">
        <v>0</v>
      </c>
      <c r="AH99">
        <v>0</v>
      </c>
      <c r="AI99">
        <v>17480369.064555764</v>
      </c>
      <c r="AJ99">
        <v>-67568089.448096797</v>
      </c>
      <c r="AK99">
        <v>1322839.9561066001</v>
      </c>
      <c r="AL99">
        <v>-675680.89448096801</v>
      </c>
      <c r="AM99">
        <v>1056025.7286661873</v>
      </c>
      <c r="AN99">
        <v>0</v>
      </c>
      <c r="AO99">
        <v>1703184.7902918193</v>
      </c>
      <c r="AP99">
        <v>0</v>
      </c>
      <c r="AQ99">
        <v>0</v>
      </c>
      <c r="AR99">
        <v>-65864904.657804981</v>
      </c>
    </row>
    <row r="100" spans="1:44" x14ac:dyDescent="0.2">
      <c r="A100" t="s">
        <v>150</v>
      </c>
      <c r="B100">
        <v>2050</v>
      </c>
      <c r="C100">
        <v>7707526.9606926301</v>
      </c>
      <c r="D100">
        <v>8478717.7325162683</v>
      </c>
      <c r="E100">
        <v>0</v>
      </c>
      <c r="F100">
        <v>0</v>
      </c>
      <c r="G100">
        <v>812866.43175334833</v>
      </c>
      <c r="H100">
        <v>16420721.571557663</v>
      </c>
      <c r="I100">
        <v>5984</v>
      </c>
      <c r="J100">
        <v>812866.43175334833</v>
      </c>
      <c r="K100">
        <v>33425816.696519911</v>
      </c>
      <c r="L100">
        <v>5906485.6638703318</v>
      </c>
      <c r="M100">
        <v>5647493.2502978742</v>
      </c>
      <c r="N100">
        <v>11553978.914168205</v>
      </c>
      <c r="O100">
        <v>1870022.0913795817</v>
      </c>
      <c r="P100">
        <v>0</v>
      </c>
      <c r="Q100">
        <v>0</v>
      </c>
      <c r="R100">
        <v>0</v>
      </c>
      <c r="S100">
        <v>1870022.0913795817</v>
      </c>
      <c r="T100">
        <v>498498.67742259061</v>
      </c>
      <c r="U100">
        <v>140741.93893390967</v>
      </c>
      <c r="V100">
        <v>639240.61635650031</v>
      </c>
      <c r="W100">
        <v>-4258464.8221661672</v>
      </c>
      <c r="X100">
        <v>9804776.7997381184</v>
      </c>
      <c r="Y100">
        <v>6095192.2515197862</v>
      </c>
      <c r="Z100">
        <v>0</v>
      </c>
      <c r="AA100">
        <v>0</v>
      </c>
      <c r="AB100">
        <v>0</v>
      </c>
      <c r="AC100">
        <v>15899969.051257905</v>
      </c>
      <c r="AD100">
        <v>17525847.645262007</v>
      </c>
      <c r="AF100">
        <v>0</v>
      </c>
      <c r="AG100">
        <v>0</v>
      </c>
      <c r="AH100">
        <v>0</v>
      </c>
      <c r="AI100">
        <v>17525847.645262007</v>
      </c>
      <c r="AJ100">
        <v>-65864904.657804981</v>
      </c>
      <c r="AK100">
        <v>1336068.3556676663</v>
      </c>
      <c r="AL100">
        <v>-658649.04657804978</v>
      </c>
      <c r="AM100">
        <v>1061170.733856834</v>
      </c>
      <c r="AN100">
        <v>0</v>
      </c>
      <c r="AO100">
        <v>1738590.0429464504</v>
      </c>
      <c r="AP100">
        <v>0</v>
      </c>
      <c r="AQ100">
        <v>0</v>
      </c>
      <c r="AR100">
        <v>-64126314.614858523</v>
      </c>
    </row>
    <row r="101" spans="1:44" x14ac:dyDescent="0.2">
      <c r="A101" t="s">
        <v>21</v>
      </c>
      <c r="B101">
        <v>2018</v>
      </c>
      <c r="C101">
        <v>757582</v>
      </c>
      <c r="D101">
        <v>1655534</v>
      </c>
      <c r="E101">
        <v>0</v>
      </c>
      <c r="F101">
        <v>0</v>
      </c>
      <c r="G101">
        <v>370974</v>
      </c>
      <c r="H101">
        <v>7186554</v>
      </c>
      <c r="I101">
        <v>5983</v>
      </c>
      <c r="J101">
        <v>370974</v>
      </c>
      <c r="K101">
        <v>9976627</v>
      </c>
      <c r="L101">
        <v>925766</v>
      </c>
      <c r="M101">
        <v>291702</v>
      </c>
      <c r="N101">
        <v>1217468</v>
      </c>
      <c r="O101">
        <v>502304</v>
      </c>
      <c r="P101">
        <v>0</v>
      </c>
      <c r="Q101">
        <v>0</v>
      </c>
      <c r="R101">
        <v>0</v>
      </c>
      <c r="S101">
        <v>502304</v>
      </c>
      <c r="T101">
        <v>35944</v>
      </c>
      <c r="U101">
        <v>4630</v>
      </c>
      <c r="V101">
        <v>40574</v>
      </c>
      <c r="W101">
        <v>207324</v>
      </c>
      <c r="X101">
        <v>1967670</v>
      </c>
      <c r="Y101">
        <v>550704</v>
      </c>
      <c r="Z101">
        <v>2449698</v>
      </c>
      <c r="AA101">
        <v>0</v>
      </c>
      <c r="AB101">
        <v>0</v>
      </c>
      <c r="AC101">
        <v>4968072</v>
      </c>
      <c r="AD101">
        <v>5008555</v>
      </c>
      <c r="AF101">
        <v>0</v>
      </c>
      <c r="AG101">
        <v>0</v>
      </c>
      <c r="AH101">
        <v>0</v>
      </c>
      <c r="AI101">
        <v>5008555</v>
      </c>
      <c r="AJ101">
        <v>1472156</v>
      </c>
      <c r="AK101">
        <v>207324</v>
      </c>
      <c r="AL101">
        <v>14128</v>
      </c>
      <c r="AM101">
        <v>225115.74</v>
      </c>
      <c r="AN101">
        <v>166</v>
      </c>
      <c r="AO101">
        <v>446733.74</v>
      </c>
      <c r="AP101">
        <v>736400</v>
      </c>
      <c r="AQ101">
        <v>736400</v>
      </c>
      <c r="AR101">
        <v>1182489.74</v>
      </c>
    </row>
    <row r="102" spans="1:44" x14ac:dyDescent="0.2">
      <c r="A102" t="s">
        <v>21</v>
      </c>
      <c r="B102">
        <v>2019</v>
      </c>
      <c r="C102">
        <v>765157.82</v>
      </c>
      <c r="D102">
        <v>1688644.68</v>
      </c>
      <c r="E102">
        <v>0</v>
      </c>
      <c r="F102">
        <v>0</v>
      </c>
      <c r="G102">
        <v>378393.48</v>
      </c>
      <c r="H102">
        <v>6237592.5040000007</v>
      </c>
      <c r="I102">
        <v>5983</v>
      </c>
      <c r="J102">
        <v>378393.48</v>
      </c>
      <c r="K102">
        <v>9075771.4840000011</v>
      </c>
      <c r="L102">
        <v>944281.32000000007</v>
      </c>
      <c r="M102">
        <v>297536.03999999998</v>
      </c>
      <c r="N102">
        <v>1241817.3600000001</v>
      </c>
      <c r="O102">
        <v>512350.08</v>
      </c>
      <c r="P102">
        <v>0</v>
      </c>
      <c r="Q102">
        <v>0</v>
      </c>
      <c r="R102">
        <v>0</v>
      </c>
      <c r="S102">
        <v>512350.08</v>
      </c>
      <c r="T102">
        <v>36662.879999999997</v>
      </c>
      <c r="U102">
        <v>4722.6000000000004</v>
      </c>
      <c r="V102">
        <v>41385.479999999996</v>
      </c>
      <c r="W102">
        <v>209397.24</v>
      </c>
      <c r="X102">
        <v>2004950.1600000001</v>
      </c>
      <c r="Y102">
        <v>561718.07999999996</v>
      </c>
      <c r="Z102">
        <v>2449698</v>
      </c>
      <c r="AA102">
        <v>0</v>
      </c>
      <c r="AB102">
        <v>0</v>
      </c>
      <c r="AC102">
        <v>5016366.24</v>
      </c>
      <c r="AD102">
        <v>4059405.2440000009</v>
      </c>
      <c r="AF102">
        <v>0</v>
      </c>
      <c r="AG102">
        <v>0</v>
      </c>
      <c r="AH102">
        <v>0</v>
      </c>
      <c r="AI102">
        <v>4059405.2440000009</v>
      </c>
      <c r="AJ102">
        <v>1182489.74</v>
      </c>
      <c r="AK102">
        <v>209397.24</v>
      </c>
      <c r="AL102">
        <v>11824.8974</v>
      </c>
      <c r="AM102">
        <v>137995.46550000002</v>
      </c>
      <c r="AN102">
        <v>0</v>
      </c>
      <c r="AO102">
        <v>359217.6029</v>
      </c>
      <c r="AP102">
        <v>631700</v>
      </c>
      <c r="AQ102">
        <v>631700</v>
      </c>
      <c r="AR102">
        <v>910007.34290000005</v>
      </c>
    </row>
    <row r="103" spans="1:44" x14ac:dyDescent="0.2">
      <c r="A103" t="s">
        <v>21</v>
      </c>
      <c r="B103">
        <v>2020</v>
      </c>
      <c r="C103">
        <v>772809.39820000005</v>
      </c>
      <c r="D103">
        <v>1722417.5736</v>
      </c>
      <c r="E103">
        <v>0</v>
      </c>
      <c r="F103">
        <v>0</v>
      </c>
      <c r="G103">
        <v>385961.34960000002</v>
      </c>
      <c r="H103">
        <v>6268948.4685920002</v>
      </c>
      <c r="I103">
        <v>5983</v>
      </c>
      <c r="J103">
        <v>385961.34960000002</v>
      </c>
      <c r="K103">
        <v>9156119.7899920009</v>
      </c>
      <c r="L103">
        <v>963166.94640000002</v>
      </c>
      <c r="M103">
        <v>303486.76079999999</v>
      </c>
      <c r="N103">
        <v>1266653.7072000001</v>
      </c>
      <c r="O103">
        <v>522597.08159999998</v>
      </c>
      <c r="P103">
        <v>0</v>
      </c>
      <c r="Q103">
        <v>0</v>
      </c>
      <c r="R103">
        <v>0</v>
      </c>
      <c r="S103">
        <v>522597.08159999998</v>
      </c>
      <c r="T103">
        <v>37396.137600000002</v>
      </c>
      <c r="U103">
        <v>4817.0519999999997</v>
      </c>
      <c r="V103">
        <v>42213.189599999998</v>
      </c>
      <c r="W103">
        <v>211491.21239999999</v>
      </c>
      <c r="X103">
        <v>2042955.1908</v>
      </c>
      <c r="Y103">
        <v>572952.44160000002</v>
      </c>
      <c r="Z103">
        <v>2449698</v>
      </c>
      <c r="AA103">
        <v>0</v>
      </c>
      <c r="AB103">
        <v>0</v>
      </c>
      <c r="AC103">
        <v>5065605.6324000005</v>
      </c>
      <c r="AD103">
        <v>4090514.1575920004</v>
      </c>
      <c r="AF103">
        <v>0</v>
      </c>
      <c r="AG103">
        <v>0</v>
      </c>
      <c r="AH103">
        <v>0</v>
      </c>
      <c r="AI103">
        <v>4090514.1575920004</v>
      </c>
      <c r="AJ103">
        <v>910007.34290000005</v>
      </c>
      <c r="AK103">
        <v>211491.21239999999</v>
      </c>
      <c r="AL103">
        <v>9100.073429</v>
      </c>
      <c r="AM103">
        <v>139087.47471299995</v>
      </c>
      <c r="AN103">
        <v>0</v>
      </c>
      <c r="AO103">
        <v>359678.76054199995</v>
      </c>
      <c r="AP103">
        <v>1365000</v>
      </c>
      <c r="AQ103">
        <v>1365000</v>
      </c>
      <c r="AR103">
        <v>-95313.896558000066</v>
      </c>
    </row>
    <row r="104" spans="1:44" x14ac:dyDescent="0.2">
      <c r="A104" t="s">
        <v>21</v>
      </c>
      <c r="B104">
        <v>2021</v>
      </c>
      <c r="C104">
        <v>780537.49218199996</v>
      </c>
      <c r="D104">
        <v>1756865.9250719999</v>
      </c>
      <c r="E104">
        <v>0</v>
      </c>
      <c r="F104">
        <v>0</v>
      </c>
      <c r="G104">
        <v>393680.57659199997</v>
      </c>
      <c r="H104">
        <v>6300635.9666311368</v>
      </c>
      <c r="I104">
        <v>5983</v>
      </c>
      <c r="J104">
        <v>393680.57659199997</v>
      </c>
      <c r="K104">
        <v>9237702.9604771361</v>
      </c>
      <c r="L104">
        <v>982430.28532799997</v>
      </c>
      <c r="M104">
        <v>309556.49601599999</v>
      </c>
      <c r="N104">
        <v>1291986.781344</v>
      </c>
      <c r="O104">
        <v>533049.02323199995</v>
      </c>
      <c r="P104">
        <v>0</v>
      </c>
      <c r="Q104">
        <v>0</v>
      </c>
      <c r="R104">
        <v>0</v>
      </c>
      <c r="S104">
        <v>533049.02323199995</v>
      </c>
      <c r="T104">
        <v>38144.060352</v>
      </c>
      <c r="U104">
        <v>4913.3930399999999</v>
      </c>
      <c r="V104">
        <v>43057.453392000003</v>
      </c>
      <c r="W104">
        <v>213606.12452399998</v>
      </c>
      <c r="X104">
        <v>2081699.3824919998</v>
      </c>
      <c r="Y104">
        <v>584411.4904319999</v>
      </c>
      <c r="Z104">
        <v>2449698</v>
      </c>
      <c r="AA104">
        <v>0</v>
      </c>
      <c r="AB104">
        <v>0</v>
      </c>
      <c r="AC104">
        <v>5115808.872924</v>
      </c>
      <c r="AD104">
        <v>4121894.0875531361</v>
      </c>
      <c r="AF104">
        <v>0</v>
      </c>
      <c r="AG104">
        <v>0</v>
      </c>
      <c r="AH104">
        <v>0</v>
      </c>
      <c r="AI104">
        <v>4121894.0875531361</v>
      </c>
      <c r="AJ104">
        <v>-95313.896558000066</v>
      </c>
      <c r="AK104">
        <v>213606.12452399998</v>
      </c>
      <c r="AL104">
        <v>-953.13896558000079</v>
      </c>
      <c r="AM104">
        <v>140192.84738528999</v>
      </c>
      <c r="AN104">
        <v>0</v>
      </c>
      <c r="AO104">
        <v>352845.83294370997</v>
      </c>
      <c r="AP104">
        <v>582600</v>
      </c>
      <c r="AQ104">
        <v>582600</v>
      </c>
      <c r="AR104">
        <v>-325068.06361429009</v>
      </c>
    </row>
    <row r="105" spans="1:44" x14ac:dyDescent="0.2">
      <c r="A105" t="s">
        <v>21</v>
      </c>
      <c r="B105">
        <v>2022</v>
      </c>
      <c r="C105">
        <v>788342.86710381997</v>
      </c>
      <c r="D105">
        <v>1792003.24357344</v>
      </c>
      <c r="E105">
        <v>0</v>
      </c>
      <c r="F105">
        <v>0</v>
      </c>
      <c r="G105">
        <v>401554.18812383997</v>
      </c>
      <c r="H105">
        <v>6332659.1313039856</v>
      </c>
      <c r="I105">
        <v>5983</v>
      </c>
      <c r="J105">
        <v>401554.18812383997</v>
      </c>
      <c r="K105">
        <v>9320542.4301050864</v>
      </c>
      <c r="L105">
        <v>1002078.8910345599</v>
      </c>
      <c r="M105">
        <v>315747.62593631999</v>
      </c>
      <c r="N105">
        <v>1317826.5169708799</v>
      </c>
      <c r="O105">
        <v>543710.00369664002</v>
      </c>
      <c r="P105">
        <v>0</v>
      </c>
      <c r="Q105">
        <v>0</v>
      </c>
      <c r="R105">
        <v>0</v>
      </c>
      <c r="S105">
        <v>543710.00369664002</v>
      </c>
      <c r="T105">
        <v>38906.941559040002</v>
      </c>
      <c r="U105">
        <v>5011.6609007999996</v>
      </c>
      <c r="V105">
        <v>43918.602459840004</v>
      </c>
      <c r="W105">
        <v>215742.18576923999</v>
      </c>
      <c r="X105">
        <v>2121197.3088965998</v>
      </c>
      <c r="Y105">
        <v>596099.72024063999</v>
      </c>
      <c r="Z105">
        <v>2449698</v>
      </c>
      <c r="AA105">
        <v>0</v>
      </c>
      <c r="AB105">
        <v>0</v>
      </c>
      <c r="AC105">
        <v>5166995.0291372398</v>
      </c>
      <c r="AD105">
        <v>4153547.4009678466</v>
      </c>
      <c r="AF105">
        <v>0</v>
      </c>
      <c r="AG105">
        <v>0</v>
      </c>
      <c r="AH105">
        <v>0</v>
      </c>
      <c r="AI105">
        <v>4153547.4009678466</v>
      </c>
      <c r="AJ105">
        <v>-325068.06361429009</v>
      </c>
      <c r="AK105">
        <v>215742.18576923999</v>
      </c>
      <c r="AL105">
        <v>-3250.6806361429008</v>
      </c>
      <c r="AM105">
        <v>141311.76601880611</v>
      </c>
      <c r="AN105">
        <v>0</v>
      </c>
      <c r="AO105">
        <v>353803.2711519032</v>
      </c>
      <c r="AP105">
        <v>1758200</v>
      </c>
      <c r="AQ105">
        <v>1758200</v>
      </c>
      <c r="AR105">
        <v>-1729464.7924623871</v>
      </c>
    </row>
    <row r="106" spans="1:44" x14ac:dyDescent="0.2">
      <c r="A106" t="s">
        <v>21</v>
      </c>
      <c r="B106">
        <v>2023</v>
      </c>
      <c r="C106">
        <v>796226.2957748581</v>
      </c>
      <c r="D106">
        <v>1827843.3084449088</v>
      </c>
      <c r="E106">
        <v>0</v>
      </c>
      <c r="F106">
        <v>0</v>
      </c>
      <c r="G106">
        <v>409585.27188631683</v>
      </c>
      <c r="H106">
        <v>6365022.1571530411</v>
      </c>
      <c r="I106">
        <v>5983</v>
      </c>
      <c r="J106">
        <v>409585.27188631683</v>
      </c>
      <c r="K106">
        <v>9404660.0332591236</v>
      </c>
      <c r="L106">
        <v>1022120.4688552512</v>
      </c>
      <c r="M106">
        <v>322062.5784550464</v>
      </c>
      <c r="N106">
        <v>1344183.0473102976</v>
      </c>
      <c r="O106">
        <v>554584.20377057279</v>
      </c>
      <c r="P106">
        <v>0</v>
      </c>
      <c r="Q106">
        <v>0</v>
      </c>
      <c r="R106">
        <v>0</v>
      </c>
      <c r="S106">
        <v>554584.20377057279</v>
      </c>
      <c r="T106">
        <v>39685.080390220799</v>
      </c>
      <c r="U106">
        <v>5111.8941188159997</v>
      </c>
      <c r="V106">
        <v>44796.974509036801</v>
      </c>
      <c r="W106">
        <v>217899.60762693238</v>
      </c>
      <c r="X106">
        <v>2161463.8332168395</v>
      </c>
      <c r="Y106">
        <v>608021.7146454528</v>
      </c>
      <c r="Z106">
        <v>2449698</v>
      </c>
      <c r="AA106">
        <v>0</v>
      </c>
      <c r="AB106">
        <v>0</v>
      </c>
      <c r="AC106">
        <v>5219183.5478622923</v>
      </c>
      <c r="AD106">
        <v>4185476.4853968313</v>
      </c>
      <c r="AF106">
        <v>0</v>
      </c>
      <c r="AG106">
        <v>0</v>
      </c>
      <c r="AH106">
        <v>0</v>
      </c>
      <c r="AI106">
        <v>4185476.4853968313</v>
      </c>
      <c r="AJ106">
        <v>-1729464.7924623871</v>
      </c>
      <c r="AK106">
        <v>217899.60762693238</v>
      </c>
      <c r="AL106">
        <v>-17294.64792462387</v>
      </c>
      <c r="AM106">
        <v>142444.41591785059</v>
      </c>
      <c r="AN106">
        <v>0</v>
      </c>
      <c r="AO106">
        <v>343049.37562015909</v>
      </c>
      <c r="AP106">
        <v>518400</v>
      </c>
      <c r="AQ106">
        <v>518400</v>
      </c>
      <c r="AR106">
        <v>-1904815.4168422278</v>
      </c>
    </row>
    <row r="107" spans="1:44" x14ac:dyDescent="0.2">
      <c r="A107" t="s">
        <v>21</v>
      </c>
      <c r="B107">
        <v>2024</v>
      </c>
      <c r="C107">
        <v>804188.55873260694</v>
      </c>
      <c r="D107">
        <v>1864400.1746138071</v>
      </c>
      <c r="E107">
        <v>0</v>
      </c>
      <c r="F107">
        <v>0</v>
      </c>
      <c r="G107">
        <v>417776.97732404317</v>
      </c>
      <c r="H107">
        <v>6397729.3011200903</v>
      </c>
      <c r="I107">
        <v>5983</v>
      </c>
      <c r="J107">
        <v>417776.97732404317</v>
      </c>
      <c r="K107">
        <v>9490078.0117905475</v>
      </c>
      <c r="L107">
        <v>1042562.8782323563</v>
      </c>
      <c r="M107">
        <v>328503.83002414735</v>
      </c>
      <c r="N107">
        <v>1371066.7082565036</v>
      </c>
      <c r="O107">
        <v>565675.88784598431</v>
      </c>
      <c r="P107">
        <v>0</v>
      </c>
      <c r="Q107">
        <v>0</v>
      </c>
      <c r="R107">
        <v>0</v>
      </c>
      <c r="S107">
        <v>565675.88784598431</v>
      </c>
      <c r="T107">
        <v>40478.781998025217</v>
      </c>
      <c r="U107">
        <v>5214.1320011923199</v>
      </c>
      <c r="V107">
        <v>45692.913999217533</v>
      </c>
      <c r="W107">
        <v>220078.60370320175</v>
      </c>
      <c r="X107">
        <v>2202514.1138049071</v>
      </c>
      <c r="Y107">
        <v>620182.1489383619</v>
      </c>
      <c r="Z107">
        <v>2449698</v>
      </c>
      <c r="AA107">
        <v>0</v>
      </c>
      <c r="AB107">
        <v>0</v>
      </c>
      <c r="AC107">
        <v>5272394.2627432691</v>
      </c>
      <c r="AD107">
        <v>4217683.7490472784</v>
      </c>
      <c r="AF107">
        <v>0</v>
      </c>
      <c r="AG107">
        <v>0</v>
      </c>
      <c r="AH107">
        <v>0</v>
      </c>
      <c r="AI107">
        <v>4217683.7490472784</v>
      </c>
      <c r="AJ107">
        <v>-1904815.4168422278</v>
      </c>
      <c r="AK107">
        <v>220078.60370320175</v>
      </c>
      <c r="AL107">
        <v>-19048.154168422279</v>
      </c>
      <c r="AM107">
        <v>143590.98523666276</v>
      </c>
      <c r="AN107">
        <v>0</v>
      </c>
      <c r="AO107">
        <v>344621.4347714422</v>
      </c>
      <c r="AP107">
        <v>316400</v>
      </c>
      <c r="AQ107">
        <v>316400</v>
      </c>
      <c r="AR107">
        <v>-1876593.9820707857</v>
      </c>
    </row>
    <row r="108" spans="1:44" x14ac:dyDescent="0.2">
      <c r="A108" t="s">
        <v>21</v>
      </c>
      <c r="B108">
        <v>2025</v>
      </c>
      <c r="C108">
        <v>812230.44431993272</v>
      </c>
      <c r="D108">
        <v>1901688.1781060828</v>
      </c>
      <c r="E108">
        <v>0</v>
      </c>
      <c r="F108">
        <v>0</v>
      </c>
      <c r="G108">
        <v>426132.51687052392</v>
      </c>
      <c r="H108">
        <v>6430784.8836088534</v>
      </c>
      <c r="I108">
        <v>5983</v>
      </c>
      <c r="J108">
        <v>426132.51687052392</v>
      </c>
      <c r="K108">
        <v>9576819.0229053926</v>
      </c>
      <c r="L108">
        <v>1063414.1357970033</v>
      </c>
      <c r="M108">
        <v>335073.90662463021</v>
      </c>
      <c r="N108">
        <v>1398488.0424216334</v>
      </c>
      <c r="O108">
        <v>576989.4056029038</v>
      </c>
      <c r="P108">
        <v>0</v>
      </c>
      <c r="Q108">
        <v>0</v>
      </c>
      <c r="R108">
        <v>0</v>
      </c>
      <c r="S108">
        <v>576989.4056029038</v>
      </c>
      <c r="T108">
        <v>41288.357637985711</v>
      </c>
      <c r="U108">
        <v>5318.4146412161654</v>
      </c>
      <c r="V108">
        <v>46606.772279201876</v>
      </c>
      <c r="W108">
        <v>222279.38974023372</v>
      </c>
      <c r="X108">
        <v>2244363.6100439727</v>
      </c>
      <c r="Y108">
        <v>632585.79191712895</v>
      </c>
      <c r="Z108">
        <v>2449698</v>
      </c>
      <c r="AA108">
        <v>0</v>
      </c>
      <c r="AB108">
        <v>0</v>
      </c>
      <c r="AC108">
        <v>5326647.4019611012</v>
      </c>
      <c r="AD108">
        <v>4250171.6209442914</v>
      </c>
      <c r="AF108">
        <v>0</v>
      </c>
      <c r="AG108">
        <v>0</v>
      </c>
      <c r="AH108">
        <v>0</v>
      </c>
      <c r="AI108">
        <v>4250171.6209442914</v>
      </c>
      <c r="AJ108">
        <v>-1876593.9820707857</v>
      </c>
      <c r="AK108">
        <v>222279.38974023372</v>
      </c>
      <c r="AL108">
        <v>-18765.939820707859</v>
      </c>
      <c r="AM108">
        <v>144751.66502785563</v>
      </c>
      <c r="AN108">
        <v>0</v>
      </c>
      <c r="AO108">
        <v>348265.11494738149</v>
      </c>
      <c r="AP108">
        <v>324000</v>
      </c>
      <c r="AQ108">
        <v>324000</v>
      </c>
      <c r="AR108">
        <v>-1852328.8671234043</v>
      </c>
    </row>
    <row r="109" spans="1:44" x14ac:dyDescent="0.2">
      <c r="A109" t="s">
        <v>21</v>
      </c>
      <c r="B109">
        <v>2026</v>
      </c>
      <c r="C109">
        <v>820352.74876313226</v>
      </c>
      <c r="D109">
        <v>1939721.9416682047</v>
      </c>
      <c r="E109">
        <v>0</v>
      </c>
      <c r="F109">
        <v>0</v>
      </c>
      <c r="G109">
        <v>434655.16720793443</v>
      </c>
      <c r="H109">
        <v>6464193.2895672601</v>
      </c>
      <c r="I109">
        <v>5983</v>
      </c>
      <c r="J109">
        <v>434655.16720793443</v>
      </c>
      <c r="K109">
        <v>9664906.1472065318</v>
      </c>
      <c r="L109">
        <v>1084682.4185129434</v>
      </c>
      <c r="M109">
        <v>341775.38475712284</v>
      </c>
      <c r="N109">
        <v>1426457.8032700662</v>
      </c>
      <c r="O109">
        <v>588529.19371496199</v>
      </c>
      <c r="P109">
        <v>0</v>
      </c>
      <c r="Q109">
        <v>0</v>
      </c>
      <c r="R109">
        <v>0</v>
      </c>
      <c r="S109">
        <v>588529.19371496199</v>
      </c>
      <c r="T109">
        <v>42114.124790745431</v>
      </c>
      <c r="U109">
        <v>5424.7829340404896</v>
      </c>
      <c r="V109">
        <v>47538.907724785924</v>
      </c>
      <c r="W109">
        <v>224502.1836376361</v>
      </c>
      <c r="X109">
        <v>2287028.0883474499</v>
      </c>
      <c r="Y109">
        <v>645237.50775547163</v>
      </c>
      <c r="Z109">
        <v>2449698</v>
      </c>
      <c r="AA109">
        <v>0</v>
      </c>
      <c r="AB109">
        <v>0</v>
      </c>
      <c r="AC109">
        <v>5381963.5961029213</v>
      </c>
      <c r="AD109">
        <v>4282942.5511036105</v>
      </c>
      <c r="AF109">
        <v>0</v>
      </c>
      <c r="AG109">
        <v>0</v>
      </c>
      <c r="AH109">
        <v>0</v>
      </c>
      <c r="AI109">
        <v>4282942.5511036105</v>
      </c>
      <c r="AJ109">
        <v>-1852328.8671234043</v>
      </c>
      <c r="AK109">
        <v>224502.1836376361</v>
      </c>
      <c r="AL109">
        <v>-18523.288671234044</v>
      </c>
      <c r="AM109">
        <v>145926.64929173695</v>
      </c>
      <c r="AN109">
        <v>0</v>
      </c>
      <c r="AO109">
        <v>351905.54425813898</v>
      </c>
      <c r="AP109">
        <v>582400</v>
      </c>
      <c r="AQ109">
        <v>582400</v>
      </c>
      <c r="AR109">
        <v>-2082823.3228652652</v>
      </c>
    </row>
    <row r="110" spans="1:44" x14ac:dyDescent="0.2">
      <c r="A110" t="s">
        <v>21</v>
      </c>
      <c r="B110">
        <v>2027</v>
      </c>
      <c r="C110">
        <v>828556.27625076368</v>
      </c>
      <c r="D110">
        <v>1978516.3805015688</v>
      </c>
      <c r="E110">
        <v>0</v>
      </c>
      <c r="F110">
        <v>0</v>
      </c>
      <c r="G110">
        <v>443348.27055209316</v>
      </c>
      <c r="H110">
        <v>4048260.9695897447</v>
      </c>
      <c r="I110">
        <v>5983</v>
      </c>
      <c r="J110">
        <v>443348.27055209316</v>
      </c>
      <c r="K110">
        <v>7304664.89689417</v>
      </c>
      <c r="L110">
        <v>1106376.0668832022</v>
      </c>
      <c r="M110">
        <v>348610.89245226531</v>
      </c>
      <c r="N110">
        <v>1454986.9593354675</v>
      </c>
      <c r="O110">
        <v>600299.77758926118</v>
      </c>
      <c r="P110">
        <v>0</v>
      </c>
      <c r="Q110">
        <v>0</v>
      </c>
      <c r="R110">
        <v>0</v>
      </c>
      <c r="S110">
        <v>600299.77758926118</v>
      </c>
      <c r="T110">
        <v>42956.407286560338</v>
      </c>
      <c r="U110">
        <v>5533.278592721299</v>
      </c>
      <c r="V110">
        <v>48489.685879281635</v>
      </c>
      <c r="W110">
        <v>226747.20547401247</v>
      </c>
      <c r="X110">
        <v>2330523.6282780226</v>
      </c>
      <c r="Y110">
        <v>658142.25791058107</v>
      </c>
      <c r="Z110">
        <v>0</v>
      </c>
      <c r="AA110">
        <v>0</v>
      </c>
      <c r="AB110">
        <v>0</v>
      </c>
      <c r="AC110">
        <v>2988665.8861886039</v>
      </c>
      <c r="AD110">
        <v>4315999.010705566</v>
      </c>
      <c r="AF110">
        <v>0</v>
      </c>
      <c r="AG110">
        <v>0</v>
      </c>
      <c r="AH110">
        <v>0</v>
      </c>
      <c r="AI110">
        <v>4315999.010705566</v>
      </c>
      <c r="AJ110">
        <v>-2082823.3228652652</v>
      </c>
      <c r="AK110">
        <v>226747.20547401247</v>
      </c>
      <c r="AL110">
        <v>-20828.233228652654</v>
      </c>
      <c r="AM110">
        <v>147116.1350265292</v>
      </c>
      <c r="AN110">
        <v>0</v>
      </c>
      <c r="AO110">
        <v>353035.10727188899</v>
      </c>
      <c r="AP110">
        <v>431000</v>
      </c>
      <c r="AQ110">
        <v>431000</v>
      </c>
      <c r="AR110">
        <v>-2160788.2155933762</v>
      </c>
    </row>
    <row r="111" spans="1:44" x14ac:dyDescent="0.2">
      <c r="A111" t="s">
        <v>21</v>
      </c>
      <c r="B111">
        <v>2028</v>
      </c>
      <c r="C111">
        <v>836841.83901327127</v>
      </c>
      <c r="D111">
        <v>2018086.7081116003</v>
      </c>
      <c r="E111">
        <v>0</v>
      </c>
      <c r="F111">
        <v>0</v>
      </c>
      <c r="G111">
        <v>452215.23596313503</v>
      </c>
      <c r="H111">
        <v>4082388.4410399334</v>
      </c>
      <c r="I111">
        <v>5983</v>
      </c>
      <c r="J111">
        <v>452215.23596313503</v>
      </c>
      <c r="K111">
        <v>7395515.2241279399</v>
      </c>
      <c r="L111">
        <v>1128503.5882208664</v>
      </c>
      <c r="M111">
        <v>355583.11030131066</v>
      </c>
      <c r="N111">
        <v>1484086.6985221771</v>
      </c>
      <c r="O111">
        <v>612305.77314104652</v>
      </c>
      <c r="P111">
        <v>0</v>
      </c>
      <c r="Q111">
        <v>0</v>
      </c>
      <c r="R111">
        <v>0</v>
      </c>
      <c r="S111">
        <v>612305.77314104652</v>
      </c>
      <c r="T111">
        <v>43815.535432291552</v>
      </c>
      <c r="U111">
        <v>5643.9441645757252</v>
      </c>
      <c r="V111">
        <v>49459.479596867277</v>
      </c>
      <c r="W111">
        <v>229014.67752875263</v>
      </c>
      <c r="X111">
        <v>2374866.6287888433</v>
      </c>
      <c r="Y111">
        <v>671305.10306879273</v>
      </c>
      <c r="Z111">
        <v>0</v>
      </c>
      <c r="AA111">
        <v>0</v>
      </c>
      <c r="AB111">
        <v>0</v>
      </c>
      <c r="AC111">
        <v>3046171.731857636</v>
      </c>
      <c r="AD111">
        <v>4349343.4922703039</v>
      </c>
      <c r="AF111">
        <v>0</v>
      </c>
      <c r="AG111">
        <v>0</v>
      </c>
      <c r="AH111">
        <v>0</v>
      </c>
      <c r="AI111">
        <v>4349343.4922703039</v>
      </c>
      <c r="AJ111">
        <v>-2160788.2155933762</v>
      </c>
      <c r="AK111">
        <v>229014.67752875263</v>
      </c>
      <c r="AL111">
        <v>-21607.882155933763</v>
      </c>
      <c r="AM111">
        <v>148320.32227950683</v>
      </c>
      <c r="AN111">
        <v>0</v>
      </c>
      <c r="AO111">
        <v>355727.11765232566</v>
      </c>
      <c r="AP111">
        <v>534000</v>
      </c>
      <c r="AQ111">
        <v>534000</v>
      </c>
      <c r="AR111">
        <v>-2339061.0979410508</v>
      </c>
    </row>
    <row r="112" spans="1:44" x14ac:dyDescent="0.2">
      <c r="A112" t="s">
        <v>21</v>
      </c>
      <c r="B112">
        <v>2029</v>
      </c>
      <c r="C112">
        <v>845210.25740340387</v>
      </c>
      <c r="D112">
        <v>2058448.4422738319</v>
      </c>
      <c r="E112">
        <v>0</v>
      </c>
      <c r="F112">
        <v>0</v>
      </c>
      <c r="G112">
        <v>461259.54068239767</v>
      </c>
      <c r="H112">
        <v>4116882.2891941336</v>
      </c>
      <c r="I112">
        <v>5983</v>
      </c>
      <c r="J112">
        <v>461259.54068239767</v>
      </c>
      <c r="K112">
        <v>7487783.5295537673</v>
      </c>
      <c r="L112">
        <v>1151073.6599852834</v>
      </c>
      <c r="M112">
        <v>362694.77250733681</v>
      </c>
      <c r="N112">
        <v>1513768.4324926203</v>
      </c>
      <c r="O112">
        <v>624551.88860386726</v>
      </c>
      <c r="P112">
        <v>0</v>
      </c>
      <c r="Q112">
        <v>0</v>
      </c>
      <c r="R112">
        <v>0</v>
      </c>
      <c r="S112">
        <v>624551.88860386726</v>
      </c>
      <c r="T112">
        <v>44691.84614093737</v>
      </c>
      <c r="U112">
        <v>5756.8230478672385</v>
      </c>
      <c r="V112">
        <v>50448.669188804612</v>
      </c>
      <c r="W112">
        <v>231304.82430404008</v>
      </c>
      <c r="X112">
        <v>2420073.8145893319</v>
      </c>
      <c r="Y112">
        <v>684731.20513016847</v>
      </c>
      <c r="Z112">
        <v>0</v>
      </c>
      <c r="AA112">
        <v>0</v>
      </c>
      <c r="AB112">
        <v>0</v>
      </c>
      <c r="AC112">
        <v>3104805.0197195001</v>
      </c>
      <c r="AD112">
        <v>4382978.5098342672</v>
      </c>
      <c r="AF112">
        <v>0</v>
      </c>
      <c r="AG112">
        <v>0</v>
      </c>
      <c r="AH112">
        <v>0</v>
      </c>
      <c r="AI112">
        <v>4382978.5098342672</v>
      </c>
      <c r="AJ112">
        <v>-2339061.0979410508</v>
      </c>
      <c r="AK112">
        <v>231304.82430404008</v>
      </c>
      <c r="AL112">
        <v>-23390.610979410507</v>
      </c>
      <c r="AM112">
        <v>149539.41419906853</v>
      </c>
      <c r="AN112">
        <v>0</v>
      </c>
      <c r="AO112">
        <v>357453.62752369815</v>
      </c>
      <c r="AP112">
        <v>524000</v>
      </c>
      <c r="AQ112">
        <v>524000</v>
      </c>
      <c r="AR112">
        <v>-2505607.4704173524</v>
      </c>
    </row>
    <row r="113" spans="1:44" x14ac:dyDescent="0.2">
      <c r="A113" t="s">
        <v>21</v>
      </c>
      <c r="B113">
        <v>2030</v>
      </c>
      <c r="C113">
        <v>853662.35997743788</v>
      </c>
      <c r="D113">
        <v>2099617.4111193088</v>
      </c>
      <c r="E113">
        <v>0</v>
      </c>
      <c r="F113">
        <v>0</v>
      </c>
      <c r="G113">
        <v>470484.73149604566</v>
      </c>
      <c r="H113">
        <v>4151747.1684060097</v>
      </c>
      <c r="I113">
        <v>5983</v>
      </c>
      <c r="J113">
        <v>470484.73149604566</v>
      </c>
      <c r="K113">
        <v>7581494.6709988024</v>
      </c>
      <c r="L113">
        <v>1174095.1331849892</v>
      </c>
      <c r="M113">
        <v>369948.66795748356</v>
      </c>
      <c r="N113">
        <v>1544043.8011424728</v>
      </c>
      <c r="O113">
        <v>637042.92637594475</v>
      </c>
      <c r="P113">
        <v>0</v>
      </c>
      <c r="Q113">
        <v>0</v>
      </c>
      <c r="R113">
        <v>0</v>
      </c>
      <c r="S113">
        <v>637042.92637594475</v>
      </c>
      <c r="T113">
        <v>45585.683063756129</v>
      </c>
      <c r="U113">
        <v>5871.9595088245842</v>
      </c>
      <c r="V113">
        <v>51457.642572580713</v>
      </c>
      <c r="W113">
        <v>233617.87254708051</v>
      </c>
      <c r="X113">
        <v>2466162.2426380785</v>
      </c>
      <c r="Y113">
        <v>698425.82923277188</v>
      </c>
      <c r="Z113">
        <v>0</v>
      </c>
      <c r="AA113">
        <v>0</v>
      </c>
      <c r="AB113">
        <v>0</v>
      </c>
      <c r="AC113">
        <v>3164588.0718708504</v>
      </c>
      <c r="AD113">
        <v>4416906.599127952</v>
      </c>
      <c r="AF113">
        <v>0</v>
      </c>
      <c r="AG113">
        <v>0</v>
      </c>
      <c r="AH113">
        <v>0</v>
      </c>
      <c r="AI113">
        <v>4416906.599127952</v>
      </c>
      <c r="AJ113">
        <v>-2505607.4704173524</v>
      </c>
      <c r="AK113">
        <v>233617.87254708051</v>
      </c>
      <c r="AL113">
        <v>-25056.074704173523</v>
      </c>
      <c r="AM113">
        <v>150773.61708776109</v>
      </c>
      <c r="AN113">
        <v>0</v>
      </c>
      <c r="AO113">
        <v>359335.41493066808</v>
      </c>
      <c r="AP113">
        <v>404000</v>
      </c>
      <c r="AQ113">
        <v>404000</v>
      </c>
      <c r="AR113">
        <v>-2550272.0554866842</v>
      </c>
    </row>
    <row r="114" spans="1:44" x14ac:dyDescent="0.2">
      <c r="A114" t="s">
        <v>21</v>
      </c>
      <c r="B114">
        <v>2031</v>
      </c>
      <c r="C114">
        <v>862198.98357721232</v>
      </c>
      <c r="D114">
        <v>2141609.7593416949</v>
      </c>
      <c r="E114">
        <v>0</v>
      </c>
      <c r="F114">
        <v>0</v>
      </c>
      <c r="G114">
        <v>479894.42612596654</v>
      </c>
      <c r="H114">
        <v>4186987.8032928724</v>
      </c>
      <c r="I114">
        <v>5983</v>
      </c>
      <c r="J114">
        <v>479894.42612596654</v>
      </c>
      <c r="K114">
        <v>7676673.9723377461</v>
      </c>
      <c r="L114">
        <v>1197577.035848689</v>
      </c>
      <c r="M114">
        <v>377347.64131663321</v>
      </c>
      <c r="N114">
        <v>1574924.6771653222</v>
      </c>
      <c r="O114">
        <v>649783.78490346356</v>
      </c>
      <c r="P114">
        <v>0</v>
      </c>
      <c r="Q114">
        <v>0</v>
      </c>
      <c r="R114">
        <v>0</v>
      </c>
      <c r="S114">
        <v>649783.78490346356</v>
      </c>
      <c r="T114">
        <v>46497.396725031249</v>
      </c>
      <c r="U114">
        <v>5989.3986990010762</v>
      </c>
      <c r="V114">
        <v>52486.795424032323</v>
      </c>
      <c r="W114">
        <v>235954.05127255133</v>
      </c>
      <c r="X114">
        <v>2513149.3087653695</v>
      </c>
      <c r="Y114">
        <v>712394.34581742727</v>
      </c>
      <c r="Z114">
        <v>0</v>
      </c>
      <c r="AA114">
        <v>0</v>
      </c>
      <c r="AB114">
        <v>0</v>
      </c>
      <c r="AC114">
        <v>3225543.6545827966</v>
      </c>
      <c r="AD114">
        <v>4451130.3177549494</v>
      </c>
      <c r="AF114">
        <v>0</v>
      </c>
      <c r="AG114">
        <v>0</v>
      </c>
      <c r="AH114">
        <v>0</v>
      </c>
      <c r="AI114">
        <v>4451130.3177549494</v>
      </c>
      <c r="AJ114">
        <v>-2550272.0554866842</v>
      </c>
      <c r="AK114">
        <v>235954.05127255133</v>
      </c>
      <c r="AL114">
        <v>-25502.720554866843</v>
      </c>
      <c r="AM114">
        <v>152023.14045627468</v>
      </c>
      <c r="AN114">
        <v>0</v>
      </c>
      <c r="AO114">
        <v>362474.47117395914</v>
      </c>
      <c r="AP114">
        <v>314000</v>
      </c>
      <c r="AQ114">
        <v>314000</v>
      </c>
      <c r="AR114">
        <v>-2501797.5843127249</v>
      </c>
    </row>
    <row r="115" spans="1:44" x14ac:dyDescent="0.2">
      <c r="A115" t="s">
        <v>21</v>
      </c>
      <c r="B115">
        <v>2032</v>
      </c>
      <c r="C115">
        <v>870820.97341298452</v>
      </c>
      <c r="D115">
        <v>2184441.9545285292</v>
      </c>
      <c r="E115">
        <v>0</v>
      </c>
      <c r="F115">
        <v>0</v>
      </c>
      <c r="G115">
        <v>489492.31464848592</v>
      </c>
      <c r="H115">
        <v>4222608.9899439802</v>
      </c>
      <c r="I115">
        <v>5983</v>
      </c>
      <c r="J115">
        <v>489492.31464848592</v>
      </c>
      <c r="K115">
        <v>7773347.2325339802</v>
      </c>
      <c r="L115">
        <v>1221528.5765656629</v>
      </c>
      <c r="M115">
        <v>384894.59414296591</v>
      </c>
      <c r="N115">
        <v>1606423.1707086288</v>
      </c>
      <c r="O115">
        <v>662779.46060153295</v>
      </c>
      <c r="P115">
        <v>0</v>
      </c>
      <c r="Q115">
        <v>0</v>
      </c>
      <c r="R115">
        <v>0</v>
      </c>
      <c r="S115">
        <v>662779.46060153295</v>
      </c>
      <c r="T115">
        <v>47427.344659531875</v>
      </c>
      <c r="U115">
        <v>6109.1866729810981</v>
      </c>
      <c r="V115">
        <v>53536.531332512975</v>
      </c>
      <c r="W115">
        <v>238313.59178527686</v>
      </c>
      <c r="X115">
        <v>2561052.7544279513</v>
      </c>
      <c r="Y115">
        <v>726642.23273377598</v>
      </c>
      <c r="Z115">
        <v>0</v>
      </c>
      <c r="AA115">
        <v>0</v>
      </c>
      <c r="AB115">
        <v>0</v>
      </c>
      <c r="AC115">
        <v>3287694.9871617272</v>
      </c>
      <c r="AD115">
        <v>4485652.2453722525</v>
      </c>
      <c r="AF115">
        <v>0</v>
      </c>
      <c r="AG115">
        <v>0</v>
      </c>
      <c r="AH115">
        <v>0</v>
      </c>
      <c r="AI115">
        <v>4485652.2453722525</v>
      </c>
      <c r="AJ115">
        <v>-2501797.5843127249</v>
      </c>
      <c r="AK115">
        <v>238313.59178527686</v>
      </c>
      <c r="AL115">
        <v>-25017.975843127253</v>
      </c>
      <c r="AM115">
        <v>153288.19707842614</v>
      </c>
      <c r="AN115">
        <v>0</v>
      </c>
      <c r="AO115">
        <v>366583.81302057573</v>
      </c>
      <c r="AP115">
        <v>690400</v>
      </c>
      <c r="AQ115">
        <v>690400</v>
      </c>
      <c r="AR115">
        <v>-2825613.7712921491</v>
      </c>
    </row>
    <row r="116" spans="1:44" x14ac:dyDescent="0.2">
      <c r="A116" t="s">
        <v>21</v>
      </c>
      <c r="B116">
        <v>2033</v>
      </c>
      <c r="C116">
        <v>879529.18314711412</v>
      </c>
      <c r="D116">
        <v>2228130.7936190991</v>
      </c>
      <c r="E116">
        <v>0</v>
      </c>
      <c r="F116">
        <v>0</v>
      </c>
      <c r="G116">
        <v>499282.16094145551</v>
      </c>
      <c r="H116">
        <v>4258615.5971512925</v>
      </c>
      <c r="I116">
        <v>5983</v>
      </c>
      <c r="J116">
        <v>499282.16094145551</v>
      </c>
      <c r="K116">
        <v>7871540.7348589618</v>
      </c>
      <c r="L116">
        <v>1245959.1480969759</v>
      </c>
      <c r="M116">
        <v>392592.48602582514</v>
      </c>
      <c r="N116">
        <v>1638551.634122801</v>
      </c>
      <c r="O116">
        <v>676035.04981356335</v>
      </c>
      <c r="P116">
        <v>0</v>
      </c>
      <c r="Q116">
        <v>0</v>
      </c>
      <c r="R116">
        <v>0</v>
      </c>
      <c r="S116">
        <v>676035.04981356335</v>
      </c>
      <c r="T116">
        <v>48375.891552722504</v>
      </c>
      <c r="U116">
        <v>6231.3704064407184</v>
      </c>
      <c r="V116">
        <v>54607.261959163225</v>
      </c>
      <c r="W116">
        <v>240696.72770312955</v>
      </c>
      <c r="X116">
        <v>2609890.6735986574</v>
      </c>
      <c r="Y116">
        <v>741175.0773884512</v>
      </c>
      <c r="Z116">
        <v>0</v>
      </c>
      <c r="AA116">
        <v>0</v>
      </c>
      <c r="AB116">
        <v>0</v>
      </c>
      <c r="AC116">
        <v>3351065.7509871088</v>
      </c>
      <c r="AD116">
        <v>4520474.983871853</v>
      </c>
      <c r="AF116">
        <v>0</v>
      </c>
      <c r="AG116">
        <v>0</v>
      </c>
      <c r="AH116">
        <v>0</v>
      </c>
      <c r="AI116">
        <v>4520474.983871853</v>
      </c>
      <c r="AJ116">
        <v>-2825613.7712921491</v>
      </c>
      <c r="AK116">
        <v>240696.72770312955</v>
      </c>
      <c r="AL116">
        <v>-28256.137712921492</v>
      </c>
      <c r="AM116">
        <v>154569.00304715076</v>
      </c>
      <c r="AN116">
        <v>0</v>
      </c>
      <c r="AO116">
        <v>367009.59303735883</v>
      </c>
      <c r="AP116">
        <v>586000</v>
      </c>
      <c r="AQ116">
        <v>586000</v>
      </c>
      <c r="AR116">
        <v>-3044604.1782547906</v>
      </c>
    </row>
    <row r="117" spans="1:44" x14ac:dyDescent="0.2">
      <c r="A117" t="s">
        <v>21</v>
      </c>
      <c r="B117">
        <v>2034</v>
      </c>
      <c r="C117">
        <v>888324.47497858561</v>
      </c>
      <c r="D117">
        <v>2272693.4094914813</v>
      </c>
      <c r="E117">
        <v>0</v>
      </c>
      <c r="F117">
        <v>0</v>
      </c>
      <c r="G117">
        <v>509267.80416028469</v>
      </c>
      <c r="H117">
        <v>4295012.5676631061</v>
      </c>
      <c r="I117">
        <v>5983</v>
      </c>
      <c r="J117">
        <v>509267.80416028469</v>
      </c>
      <c r="K117">
        <v>7971281.2562934579</v>
      </c>
      <c r="L117">
        <v>1270878.3310589155</v>
      </c>
      <c r="M117">
        <v>400444.33574634173</v>
      </c>
      <c r="N117">
        <v>1671322.6668052571</v>
      </c>
      <c r="O117">
        <v>689555.7508098348</v>
      </c>
      <c r="P117">
        <v>0</v>
      </c>
      <c r="Q117">
        <v>0</v>
      </c>
      <c r="R117">
        <v>0</v>
      </c>
      <c r="S117">
        <v>689555.7508098348</v>
      </c>
      <c r="T117">
        <v>49343.409383776961</v>
      </c>
      <c r="U117">
        <v>6355.9978145695341</v>
      </c>
      <c r="V117">
        <v>55699.407198346496</v>
      </c>
      <c r="W117">
        <v>243103.69498016092</v>
      </c>
      <c r="X117">
        <v>2659681.5197935994</v>
      </c>
      <c r="Y117">
        <v>755998.57893622038</v>
      </c>
      <c r="Z117">
        <v>0</v>
      </c>
      <c r="AA117">
        <v>0</v>
      </c>
      <c r="AB117">
        <v>0</v>
      </c>
      <c r="AC117">
        <v>3415680.09872982</v>
      </c>
      <c r="AD117">
        <v>4555601.1575636379</v>
      </c>
      <c r="AF117">
        <v>0</v>
      </c>
      <c r="AG117">
        <v>0</v>
      </c>
      <c r="AH117">
        <v>0</v>
      </c>
      <c r="AI117">
        <v>4555601.1575636379</v>
      </c>
      <c r="AJ117">
        <v>-3044604.1782547906</v>
      </c>
      <c r="AK117">
        <v>243103.69498016092</v>
      </c>
      <c r="AL117">
        <v>-30446.041782547905</v>
      </c>
      <c r="AM117">
        <v>155865.77783152155</v>
      </c>
      <c r="AN117">
        <v>0</v>
      </c>
      <c r="AO117">
        <v>368523.43102913455</v>
      </c>
      <c r="AP117">
        <v>336000</v>
      </c>
      <c r="AQ117">
        <v>336000</v>
      </c>
      <c r="AR117">
        <v>-3012080.7472256557</v>
      </c>
    </row>
    <row r="118" spans="1:44" x14ac:dyDescent="0.2">
      <c r="A118" t="s">
        <v>21</v>
      </c>
      <c r="B118">
        <v>2035</v>
      </c>
      <c r="C118">
        <v>897207.71972837148</v>
      </c>
      <c r="D118">
        <v>2318147.2776813111</v>
      </c>
      <c r="E118">
        <v>0</v>
      </c>
      <c r="F118">
        <v>0</v>
      </c>
      <c r="G118">
        <v>519453.16024349042</v>
      </c>
      <c r="H118">
        <v>4331804.9194610035</v>
      </c>
      <c r="I118">
        <v>5983</v>
      </c>
      <c r="J118">
        <v>519453.16024349042</v>
      </c>
      <c r="K118">
        <v>8072596.077114176</v>
      </c>
      <c r="L118">
        <v>1296295.897680094</v>
      </c>
      <c r="M118">
        <v>408453.2224612686</v>
      </c>
      <c r="N118">
        <v>1704749.1201413625</v>
      </c>
      <c r="O118">
        <v>703346.86582603154</v>
      </c>
      <c r="P118">
        <v>0</v>
      </c>
      <c r="Q118">
        <v>0</v>
      </c>
      <c r="R118">
        <v>0</v>
      </c>
      <c r="S118">
        <v>703346.86582603154</v>
      </c>
      <c r="T118">
        <v>50330.277571452505</v>
      </c>
      <c r="U118">
        <v>6483.1177708609248</v>
      </c>
      <c r="V118">
        <v>56813.39534231343</v>
      </c>
      <c r="W118">
        <v>245534.73192996255</v>
      </c>
      <c r="X118">
        <v>2710444.1132396697</v>
      </c>
      <c r="Y118">
        <v>771118.55051494483</v>
      </c>
      <c r="Z118">
        <v>0</v>
      </c>
      <c r="AA118">
        <v>0</v>
      </c>
      <c r="AB118">
        <v>0</v>
      </c>
      <c r="AC118">
        <v>3481562.6637546145</v>
      </c>
      <c r="AD118">
        <v>4591033.4133595619</v>
      </c>
      <c r="AF118">
        <v>0</v>
      </c>
      <c r="AG118">
        <v>0</v>
      </c>
      <c r="AH118">
        <v>0</v>
      </c>
      <c r="AI118">
        <v>4591033.4133595619</v>
      </c>
      <c r="AJ118">
        <v>-3012080.7472256557</v>
      </c>
      <c r="AK118">
        <v>245534.73192996255</v>
      </c>
      <c r="AL118">
        <v>-30120.807472256558</v>
      </c>
      <c r="AM118">
        <v>157178.74433481405</v>
      </c>
      <c r="AN118">
        <v>0</v>
      </c>
      <c r="AO118">
        <v>372592.66879252007</v>
      </c>
      <c r="AP118">
        <v>556000</v>
      </c>
      <c r="AQ118">
        <v>556000</v>
      </c>
      <c r="AR118">
        <v>-3195488.0784331355</v>
      </c>
    </row>
    <row r="119" spans="1:44" x14ac:dyDescent="0.2">
      <c r="A119" t="s">
        <v>21</v>
      </c>
      <c r="B119">
        <v>2036</v>
      </c>
      <c r="C119">
        <v>906179.79692565522</v>
      </c>
      <c r="D119">
        <v>2364510.2232349371</v>
      </c>
      <c r="E119">
        <v>0</v>
      </c>
      <c r="F119">
        <v>0</v>
      </c>
      <c r="G119">
        <v>529842.22344836022</v>
      </c>
      <c r="H119">
        <v>4368997.7470605858</v>
      </c>
      <c r="I119">
        <v>5983</v>
      </c>
      <c r="J119">
        <v>529842.22344836022</v>
      </c>
      <c r="K119">
        <v>8175512.9906695383</v>
      </c>
      <c r="L119">
        <v>1322221.8156336958</v>
      </c>
      <c r="M119">
        <v>416622.28691049392</v>
      </c>
      <c r="N119">
        <v>1738844.1025441897</v>
      </c>
      <c r="O119">
        <v>717413.80314255215</v>
      </c>
      <c r="P119">
        <v>0</v>
      </c>
      <c r="Q119">
        <v>0</v>
      </c>
      <c r="R119">
        <v>0</v>
      </c>
      <c r="S119">
        <v>717413.80314255215</v>
      </c>
      <c r="T119">
        <v>51336.883122881547</v>
      </c>
      <c r="U119">
        <v>6612.7801262781431</v>
      </c>
      <c r="V119">
        <v>57949.66324915969</v>
      </c>
      <c r="W119">
        <v>247990.0792492622</v>
      </c>
      <c r="X119">
        <v>2762197.6481851637</v>
      </c>
      <c r="Y119">
        <v>786540.92152524367</v>
      </c>
      <c r="Z119">
        <v>0</v>
      </c>
      <c r="AA119">
        <v>0</v>
      </c>
      <c r="AB119">
        <v>0</v>
      </c>
      <c r="AC119">
        <v>3548738.5697104074</v>
      </c>
      <c r="AD119">
        <v>4626774.4209591309</v>
      </c>
      <c r="AF119">
        <v>0</v>
      </c>
      <c r="AG119">
        <v>0</v>
      </c>
      <c r="AH119">
        <v>0</v>
      </c>
      <c r="AI119">
        <v>4626774.4209591309</v>
      </c>
      <c r="AJ119">
        <v>-3195488.0784331355</v>
      </c>
      <c r="AK119">
        <v>247990.0792492622</v>
      </c>
      <c r="AL119">
        <v>-31954.880784331359</v>
      </c>
      <c r="AM119">
        <v>158508.12895363895</v>
      </c>
      <c r="AN119">
        <v>0</v>
      </c>
      <c r="AO119">
        <v>374543.32741856982</v>
      </c>
      <c r="AP119">
        <v>925400</v>
      </c>
      <c r="AQ119">
        <v>925400</v>
      </c>
      <c r="AR119">
        <v>-3746344.7510145656</v>
      </c>
    </row>
    <row r="120" spans="1:44" x14ac:dyDescent="0.2">
      <c r="A120" t="s">
        <v>21</v>
      </c>
      <c r="B120">
        <v>2037</v>
      </c>
      <c r="C120">
        <v>915241.59489491151</v>
      </c>
      <c r="D120">
        <v>2411800.4276996357</v>
      </c>
      <c r="E120">
        <v>0</v>
      </c>
      <c r="F120">
        <v>0</v>
      </c>
      <c r="G120">
        <v>540439.0679173274</v>
      </c>
      <c r="H120">
        <v>4406596.2228364348</v>
      </c>
      <c r="I120">
        <v>5983</v>
      </c>
      <c r="J120">
        <v>540439.0679173274</v>
      </c>
      <c r="K120">
        <v>8280060.3133483101</v>
      </c>
      <c r="L120">
        <v>1348666.2519463697</v>
      </c>
      <c r="M120">
        <v>424954.73264870379</v>
      </c>
      <c r="N120">
        <v>1773620.9845950734</v>
      </c>
      <c r="O120">
        <v>731762.0792054031</v>
      </c>
      <c r="P120">
        <v>0</v>
      </c>
      <c r="Q120">
        <v>0</v>
      </c>
      <c r="R120">
        <v>0</v>
      </c>
      <c r="S120">
        <v>731762.0792054031</v>
      </c>
      <c r="T120">
        <v>52363.620785339175</v>
      </c>
      <c r="U120">
        <v>6745.0357288037058</v>
      </c>
      <c r="V120">
        <v>59108.65651414288</v>
      </c>
      <c r="W120">
        <v>250469.98004175475</v>
      </c>
      <c r="X120">
        <v>2814961.7003563745</v>
      </c>
      <c r="Y120">
        <v>802271.73995574855</v>
      </c>
      <c r="Z120">
        <v>0</v>
      </c>
      <c r="AA120">
        <v>0</v>
      </c>
      <c r="AB120">
        <v>0</v>
      </c>
      <c r="AC120">
        <v>3617233.4403121229</v>
      </c>
      <c r="AD120">
        <v>4662826.8730361871</v>
      </c>
      <c r="AF120">
        <v>0</v>
      </c>
      <c r="AG120">
        <v>0</v>
      </c>
      <c r="AH120">
        <v>0</v>
      </c>
      <c r="AI120">
        <v>4662826.8730361871</v>
      </c>
      <c r="AJ120">
        <v>-3746344.7510145656</v>
      </c>
      <c r="AK120">
        <v>250469.98004175475</v>
      </c>
      <c r="AL120">
        <v>-37463.447510145656</v>
      </c>
      <c r="AM120">
        <v>159854.16163816163</v>
      </c>
      <c r="AN120">
        <v>0</v>
      </c>
      <c r="AO120">
        <v>372860.69416977069</v>
      </c>
      <c r="AP120">
        <v>336000</v>
      </c>
      <c r="AQ120">
        <v>336000</v>
      </c>
      <c r="AR120">
        <v>-3709484.0568447951</v>
      </c>
    </row>
    <row r="121" spans="1:44" x14ac:dyDescent="0.2">
      <c r="A121" t="s">
        <v>21</v>
      </c>
      <c r="B121">
        <v>2038</v>
      </c>
      <c r="C121">
        <v>924394.0108438608</v>
      </c>
      <c r="D121">
        <v>2460036.4362536287</v>
      </c>
      <c r="E121">
        <v>0</v>
      </c>
      <c r="F121">
        <v>0</v>
      </c>
      <c r="G121">
        <v>551247.84927567397</v>
      </c>
      <c r="H121">
        <v>4444605.5983717758</v>
      </c>
      <c r="I121">
        <v>5983</v>
      </c>
      <c r="J121">
        <v>551247.84927567397</v>
      </c>
      <c r="K121">
        <v>8386266.8947449392</v>
      </c>
      <c r="L121">
        <v>1375639.576985297</v>
      </c>
      <c r="M121">
        <v>433453.8273016779</v>
      </c>
      <c r="N121">
        <v>1809093.404286975</v>
      </c>
      <c r="O121">
        <v>746397.3207895112</v>
      </c>
      <c r="P121">
        <v>0</v>
      </c>
      <c r="Q121">
        <v>0</v>
      </c>
      <c r="R121">
        <v>0</v>
      </c>
      <c r="S121">
        <v>746397.3207895112</v>
      </c>
      <c r="T121">
        <v>53410.893201045961</v>
      </c>
      <c r="U121">
        <v>6879.93644337978</v>
      </c>
      <c r="V121">
        <v>60290.829644425743</v>
      </c>
      <c r="W121">
        <v>252974.67984217231</v>
      </c>
      <c r="X121">
        <v>2868756.2345630843</v>
      </c>
      <c r="Y121">
        <v>818317.1747548636</v>
      </c>
      <c r="Z121">
        <v>0</v>
      </c>
      <c r="AA121">
        <v>0</v>
      </c>
      <c r="AB121">
        <v>0</v>
      </c>
      <c r="AC121">
        <v>3687073.4093179479</v>
      </c>
      <c r="AD121">
        <v>4699193.4854269912</v>
      </c>
      <c r="AF121">
        <v>0</v>
      </c>
      <c r="AG121">
        <v>0</v>
      </c>
      <c r="AH121">
        <v>0</v>
      </c>
      <c r="AI121">
        <v>4699193.4854269912</v>
      </c>
      <c r="AJ121">
        <v>-3709484.0568447951</v>
      </c>
      <c r="AK121">
        <v>252974.67984217231</v>
      </c>
      <c r="AL121">
        <v>-37094.840568447951</v>
      </c>
      <c r="AM121">
        <v>161217.07595342933</v>
      </c>
      <c r="AN121">
        <v>0</v>
      </c>
      <c r="AO121">
        <v>377096.91522715369</v>
      </c>
      <c r="AP121">
        <v>516400</v>
      </c>
      <c r="AQ121">
        <v>516400</v>
      </c>
      <c r="AR121">
        <v>-3848787.1416176409</v>
      </c>
    </row>
    <row r="122" spans="1:44" x14ac:dyDescent="0.2">
      <c r="A122" t="s">
        <v>21</v>
      </c>
      <c r="B122">
        <v>2039</v>
      </c>
      <c r="C122">
        <v>933637.95095229929</v>
      </c>
      <c r="D122">
        <v>2509237.1649787012</v>
      </c>
      <c r="E122">
        <v>0</v>
      </c>
      <c r="F122">
        <v>0</v>
      </c>
      <c r="G122">
        <v>562272.80626118742</v>
      </c>
      <c r="H122">
        <v>4483031.2058333233</v>
      </c>
      <c r="I122">
        <v>5983</v>
      </c>
      <c r="J122">
        <v>562272.80626118742</v>
      </c>
      <c r="K122">
        <v>8494162.1280255113</v>
      </c>
      <c r="L122">
        <v>1403152.3685250029</v>
      </c>
      <c r="M122">
        <v>442122.90384771139</v>
      </c>
      <c r="N122">
        <v>1845275.2723727142</v>
      </c>
      <c r="O122">
        <v>761325.26720530144</v>
      </c>
      <c r="P122">
        <v>0</v>
      </c>
      <c r="Q122">
        <v>0</v>
      </c>
      <c r="R122">
        <v>0</v>
      </c>
      <c r="S122">
        <v>761325.26720530144</v>
      </c>
      <c r="T122">
        <v>54479.111065066878</v>
      </c>
      <c r="U122">
        <v>7017.5351722473752</v>
      </c>
      <c r="V122">
        <v>61496.646237314257</v>
      </c>
      <c r="W122">
        <v>255504.42664059403</v>
      </c>
      <c r="X122">
        <v>2923601.612455924</v>
      </c>
      <c r="Y122">
        <v>834683.51824996085</v>
      </c>
      <c r="Z122">
        <v>0</v>
      </c>
      <c r="AA122">
        <v>0</v>
      </c>
      <c r="AB122">
        <v>0</v>
      </c>
      <c r="AC122">
        <v>3758285.1307058847</v>
      </c>
      <c r="AD122">
        <v>4735876.9973196266</v>
      </c>
      <c r="AF122">
        <v>0</v>
      </c>
      <c r="AG122">
        <v>0</v>
      </c>
      <c r="AH122">
        <v>0</v>
      </c>
      <c r="AI122">
        <v>4735876.9973196266</v>
      </c>
      <c r="AJ122">
        <v>-3848787.1416176409</v>
      </c>
      <c r="AK122">
        <v>255504.42664059403</v>
      </c>
      <c r="AL122">
        <v>-38487.871416176407</v>
      </c>
      <c r="AM122">
        <v>162597.10914182742</v>
      </c>
      <c r="AN122">
        <v>0</v>
      </c>
      <c r="AO122">
        <v>379613.66436624504</v>
      </c>
      <c r="AP122">
        <v>517900</v>
      </c>
      <c r="AQ122">
        <v>517900</v>
      </c>
      <c r="AR122">
        <v>-3987073.477251396</v>
      </c>
    </row>
    <row r="123" spans="1:44" x14ac:dyDescent="0.2">
      <c r="A123" t="s">
        <v>21</v>
      </c>
      <c r="B123">
        <v>2040</v>
      </c>
      <c r="C123">
        <v>942974.33046182245</v>
      </c>
      <c r="D123">
        <v>2559421.9082782753</v>
      </c>
      <c r="E123">
        <v>0</v>
      </c>
      <c r="F123">
        <v>0</v>
      </c>
      <c r="G123">
        <v>573518.2623864112</v>
      </c>
      <c r="H123">
        <v>4521878.459371794</v>
      </c>
      <c r="I123">
        <v>5983</v>
      </c>
      <c r="J123">
        <v>573518.2623864112</v>
      </c>
      <c r="K123">
        <v>8603775.9604983032</v>
      </c>
      <c r="L123">
        <v>1431215.415895503</v>
      </c>
      <c r="M123">
        <v>450965.36192466569</v>
      </c>
      <c r="N123">
        <v>1882180.7778201688</v>
      </c>
      <c r="O123">
        <v>776551.77254940744</v>
      </c>
      <c r="P123">
        <v>0</v>
      </c>
      <c r="Q123">
        <v>0</v>
      </c>
      <c r="R123">
        <v>0</v>
      </c>
      <c r="S123">
        <v>776551.77254940744</v>
      </c>
      <c r="T123">
        <v>55568.693286368223</v>
      </c>
      <c r="U123">
        <v>7157.8858756923228</v>
      </c>
      <c r="V123">
        <v>62726.579162060545</v>
      </c>
      <c r="W123">
        <v>258059.47090700001</v>
      </c>
      <c r="X123">
        <v>2979518.6004386363</v>
      </c>
      <c r="Y123">
        <v>851377.18861496006</v>
      </c>
      <c r="Z123">
        <v>0</v>
      </c>
      <c r="AA123">
        <v>0</v>
      </c>
      <c r="AB123">
        <v>0</v>
      </c>
      <c r="AC123">
        <v>3830895.7890535966</v>
      </c>
      <c r="AD123">
        <v>4772880.1714447066</v>
      </c>
      <c r="AF123">
        <v>0</v>
      </c>
      <c r="AG123">
        <v>0</v>
      </c>
      <c r="AH123">
        <v>0</v>
      </c>
      <c r="AI123">
        <v>4772880.1714447066</v>
      </c>
      <c r="AJ123">
        <v>-3987073.477251396</v>
      </c>
      <c r="AK123">
        <v>258059.47090700001</v>
      </c>
      <c r="AL123">
        <v>-39870.734772513963</v>
      </c>
      <c r="AM123">
        <v>163994.50218668682</v>
      </c>
      <c r="AN123">
        <v>0</v>
      </c>
      <c r="AO123">
        <v>382183.23832117289</v>
      </c>
      <c r="AP123">
        <v>1209000</v>
      </c>
      <c r="AQ123">
        <v>1209000</v>
      </c>
      <c r="AR123">
        <v>-4813890.2389302235</v>
      </c>
    </row>
    <row r="124" spans="1:44" x14ac:dyDescent="0.2">
      <c r="A124" t="s">
        <v>21</v>
      </c>
      <c r="B124">
        <v>2041</v>
      </c>
      <c r="C124">
        <v>952404.07376644062</v>
      </c>
      <c r="D124">
        <v>2610610.3464438403</v>
      </c>
      <c r="E124">
        <v>0</v>
      </c>
      <c r="F124">
        <v>0</v>
      </c>
      <c r="G124">
        <v>584988.62763413927</v>
      </c>
      <c r="H124">
        <v>4561152.856548585</v>
      </c>
      <c r="I124">
        <v>5983</v>
      </c>
      <c r="J124">
        <v>584988.62763413927</v>
      </c>
      <c r="K124">
        <v>8715138.9043930061</v>
      </c>
      <c r="L124">
        <v>1459839.724213413</v>
      </c>
      <c r="M124">
        <v>459984.66916315892</v>
      </c>
      <c r="N124">
        <v>1919824.3933765718</v>
      </c>
      <c r="O124">
        <v>792082.80800039554</v>
      </c>
      <c r="P124">
        <v>0</v>
      </c>
      <c r="Q124">
        <v>0</v>
      </c>
      <c r="R124">
        <v>0</v>
      </c>
      <c r="S124">
        <v>792082.80800039554</v>
      </c>
      <c r="T124">
        <v>56680.067152095573</v>
      </c>
      <c r="U124">
        <v>7301.0435932061682</v>
      </c>
      <c r="V124">
        <v>63981.110745301739</v>
      </c>
      <c r="W124">
        <v>260640.06561606997</v>
      </c>
      <c r="X124">
        <v>3036528.3777383384</v>
      </c>
      <c r="Y124">
        <v>868404.73238725914</v>
      </c>
      <c r="Z124">
        <v>0</v>
      </c>
      <c r="AA124">
        <v>0</v>
      </c>
      <c r="AB124">
        <v>0</v>
      </c>
      <c r="AC124">
        <v>3904933.1101255976</v>
      </c>
      <c r="AD124">
        <v>4810205.7942674085</v>
      </c>
      <c r="AF124">
        <v>0</v>
      </c>
      <c r="AG124">
        <v>0</v>
      </c>
      <c r="AH124">
        <v>0</v>
      </c>
      <c r="AI124">
        <v>4810205.7942674085</v>
      </c>
      <c r="AJ124">
        <v>-4813890.2389302235</v>
      </c>
      <c r="AK124">
        <v>260640.06561606997</v>
      </c>
      <c r="AL124">
        <v>-48138.902389302231</v>
      </c>
      <c r="AM124">
        <v>165409.49987706353</v>
      </c>
      <c r="AN124">
        <v>0</v>
      </c>
      <c r="AO124">
        <v>377910.66310383123</v>
      </c>
      <c r="AP124">
        <v>0</v>
      </c>
      <c r="AQ124">
        <v>0</v>
      </c>
      <c r="AR124">
        <v>-4435979.5758263916</v>
      </c>
    </row>
    <row r="125" spans="1:44" x14ac:dyDescent="0.2">
      <c r="A125" t="s">
        <v>21</v>
      </c>
      <c r="B125">
        <v>2042</v>
      </c>
      <c r="C125">
        <v>961928.11450410518</v>
      </c>
      <c r="D125">
        <v>2662822.553372717</v>
      </c>
      <c r="E125">
        <v>0</v>
      </c>
      <c r="F125">
        <v>0</v>
      </c>
      <c r="G125">
        <v>596688.40018682217</v>
      </c>
      <c r="H125">
        <v>4600859.9797891267</v>
      </c>
      <c r="I125">
        <v>5983</v>
      </c>
      <c r="J125">
        <v>596688.40018682217</v>
      </c>
      <c r="K125">
        <v>8828282.0478527695</v>
      </c>
      <c r="L125">
        <v>1489036.5186976811</v>
      </c>
      <c r="M125">
        <v>469184.36254642211</v>
      </c>
      <c r="N125">
        <v>1958220.8812441032</v>
      </c>
      <c r="O125">
        <v>807924.46416040347</v>
      </c>
      <c r="P125">
        <v>0</v>
      </c>
      <c r="Q125">
        <v>0</v>
      </c>
      <c r="R125">
        <v>0</v>
      </c>
      <c r="S125">
        <v>807924.46416040347</v>
      </c>
      <c r="T125">
        <v>57813.668495137492</v>
      </c>
      <c r="U125">
        <v>7447.0644650702916</v>
      </c>
      <c r="V125">
        <v>65260.732960207781</v>
      </c>
      <c r="W125">
        <v>263246.46627223073</v>
      </c>
      <c r="X125">
        <v>3094652.5446369452</v>
      </c>
      <c r="Y125">
        <v>885772.82703500427</v>
      </c>
      <c r="Z125">
        <v>0</v>
      </c>
      <c r="AA125">
        <v>0</v>
      </c>
      <c r="AB125">
        <v>0</v>
      </c>
      <c r="AC125">
        <v>3980425.3716719495</v>
      </c>
      <c r="AD125">
        <v>4847856.67618082</v>
      </c>
      <c r="AF125">
        <v>0</v>
      </c>
      <c r="AG125">
        <v>0</v>
      </c>
      <c r="AH125">
        <v>0</v>
      </c>
      <c r="AI125">
        <v>4847856.67618082</v>
      </c>
      <c r="AJ125">
        <v>-4435979.5758263916</v>
      </c>
      <c r="AK125">
        <v>263246.46627223073</v>
      </c>
      <c r="AL125">
        <v>-44359.795758263921</v>
      </c>
      <c r="AM125">
        <v>166842.35087371417</v>
      </c>
      <c r="AN125">
        <v>0</v>
      </c>
      <c r="AO125">
        <v>385729.02138768102</v>
      </c>
      <c r="AP125">
        <v>0</v>
      </c>
      <c r="AQ125">
        <v>0</v>
      </c>
      <c r="AR125">
        <v>-4050250.5544387107</v>
      </c>
    </row>
    <row r="126" spans="1:44" x14ac:dyDescent="0.2">
      <c r="A126" t="s">
        <v>21</v>
      </c>
      <c r="B126">
        <v>2043</v>
      </c>
      <c r="C126">
        <v>971547.39564914641</v>
      </c>
      <c r="D126">
        <v>2716079.0044401716</v>
      </c>
      <c r="E126">
        <v>0</v>
      </c>
      <c r="F126">
        <v>0</v>
      </c>
      <c r="G126">
        <v>608622.16819055856</v>
      </c>
      <c r="H126">
        <v>4641005.4978634166</v>
      </c>
      <c r="I126">
        <v>5983</v>
      </c>
      <c r="J126">
        <v>608622.16819055856</v>
      </c>
      <c r="K126">
        <v>8943237.0661432929</v>
      </c>
      <c r="L126">
        <v>1518817.2490716348</v>
      </c>
      <c r="M126">
        <v>478568.04979735054</v>
      </c>
      <c r="N126">
        <v>1997385.2988689854</v>
      </c>
      <c r="O126">
        <v>824082.95344361151</v>
      </c>
      <c r="P126">
        <v>0</v>
      </c>
      <c r="Q126">
        <v>0</v>
      </c>
      <c r="R126">
        <v>0</v>
      </c>
      <c r="S126">
        <v>824082.95344361151</v>
      </c>
      <c r="T126">
        <v>58969.941865040237</v>
      </c>
      <c r="U126">
        <v>7596.0057543716975</v>
      </c>
      <c r="V126">
        <v>66565.947619411934</v>
      </c>
      <c r="W126">
        <v>-1091909.5345325235</v>
      </c>
      <c r="X126">
        <v>1796124.6653994855</v>
      </c>
      <c r="Y126">
        <v>903488.28357570444</v>
      </c>
      <c r="Z126">
        <v>0</v>
      </c>
      <c r="AA126">
        <v>0</v>
      </c>
      <c r="AB126">
        <v>0</v>
      </c>
      <c r="AC126">
        <v>2699612.9489751901</v>
      </c>
      <c r="AD126">
        <v>6243624.1171681024</v>
      </c>
      <c r="AF126">
        <v>0</v>
      </c>
      <c r="AG126">
        <v>0</v>
      </c>
      <c r="AH126">
        <v>0</v>
      </c>
      <c r="AI126">
        <v>6243624.1171681024</v>
      </c>
      <c r="AJ126">
        <v>-4050250.5544387107</v>
      </c>
      <c r="AK126">
        <v>265878.9309349531</v>
      </c>
      <c r="AL126">
        <v>-40502.50554438711</v>
      </c>
      <c r="AM126">
        <v>290494.26966836193</v>
      </c>
      <c r="AN126">
        <v>0</v>
      </c>
      <c r="AO126">
        <v>515870.69505892793</v>
      </c>
      <c r="AP126">
        <v>0</v>
      </c>
      <c r="AQ126">
        <v>0</v>
      </c>
      <c r="AR126">
        <v>-3534379.8593797833</v>
      </c>
    </row>
    <row r="127" spans="1:44" x14ac:dyDescent="0.2">
      <c r="A127" t="s">
        <v>21</v>
      </c>
      <c r="B127">
        <v>2044</v>
      </c>
      <c r="C127">
        <v>981262.86960563785</v>
      </c>
      <c r="D127">
        <v>2770400.5845289752</v>
      </c>
      <c r="E127">
        <v>0</v>
      </c>
      <c r="F127">
        <v>0</v>
      </c>
      <c r="G127">
        <v>620794.6115543698</v>
      </c>
      <c r="H127">
        <v>4681595.1673942842</v>
      </c>
      <c r="I127">
        <v>5983</v>
      </c>
      <c r="J127">
        <v>620794.6115543698</v>
      </c>
      <c r="K127">
        <v>9060036.2330832668</v>
      </c>
      <c r="L127">
        <v>1549193.5940530677</v>
      </c>
      <c r="M127">
        <v>488139.41079329757</v>
      </c>
      <c r="N127">
        <v>2037333.0048463652</v>
      </c>
      <c r="O127">
        <v>840564.61251248384</v>
      </c>
      <c r="P127">
        <v>0</v>
      </c>
      <c r="Q127">
        <v>0</v>
      </c>
      <c r="R127">
        <v>0</v>
      </c>
      <c r="S127">
        <v>840564.61251248384</v>
      </c>
      <c r="T127">
        <v>60149.340702341047</v>
      </c>
      <c r="U127">
        <v>7747.9258694591326</v>
      </c>
      <c r="V127">
        <v>67897.266571800181</v>
      </c>
      <c r="W127">
        <v>-1090580.1398778488</v>
      </c>
      <c r="X127">
        <v>1855214.7440528003</v>
      </c>
      <c r="Y127">
        <v>921558.04924721865</v>
      </c>
      <c r="Z127">
        <v>0</v>
      </c>
      <c r="AA127">
        <v>0</v>
      </c>
      <c r="AB127">
        <v>0</v>
      </c>
      <c r="AC127">
        <v>2776772.7933000191</v>
      </c>
      <c r="AD127">
        <v>6283263.4397832472</v>
      </c>
      <c r="AF127">
        <v>0</v>
      </c>
      <c r="AG127">
        <v>0</v>
      </c>
      <c r="AH127">
        <v>0</v>
      </c>
      <c r="AI127">
        <v>6283263.4397832472</v>
      </c>
      <c r="AJ127">
        <v>-3534379.8593797833</v>
      </c>
      <c r="AK127">
        <v>268537.72024430259</v>
      </c>
      <c r="AL127">
        <v>-35343.79859379783</v>
      </c>
      <c r="AM127">
        <v>292083.23460275994</v>
      </c>
      <c r="AN127">
        <v>0</v>
      </c>
      <c r="AO127">
        <v>525277.15625326475</v>
      </c>
      <c r="AP127">
        <v>0</v>
      </c>
      <c r="AQ127">
        <v>0</v>
      </c>
      <c r="AR127">
        <v>-3009102.7031265185</v>
      </c>
    </row>
    <row r="128" spans="1:44" x14ac:dyDescent="0.2">
      <c r="A128" t="s">
        <v>21</v>
      </c>
      <c r="B128">
        <v>2045</v>
      </c>
      <c r="C128">
        <v>991075.49830169382</v>
      </c>
      <c r="D128">
        <v>2825808.5962195541</v>
      </c>
      <c r="E128">
        <v>0</v>
      </c>
      <c r="F128">
        <v>0</v>
      </c>
      <c r="G128">
        <v>633210.50378545711</v>
      </c>
      <c r="H128">
        <v>4722634.8343938906</v>
      </c>
      <c r="I128">
        <v>5983</v>
      </c>
      <c r="J128">
        <v>633210.50378545711</v>
      </c>
      <c r="K128">
        <v>9178712.4327005967</v>
      </c>
      <c r="L128">
        <v>1580177.4659341287</v>
      </c>
      <c r="M128">
        <v>497902.19900916348</v>
      </c>
      <c r="N128">
        <v>2078079.6649432923</v>
      </c>
      <c r="O128">
        <v>857375.90476273338</v>
      </c>
      <c r="P128">
        <v>0</v>
      </c>
      <c r="Q128">
        <v>0</v>
      </c>
      <c r="R128">
        <v>0</v>
      </c>
      <c r="S128">
        <v>857375.90476273338</v>
      </c>
      <c r="T128">
        <v>61352.327516387857</v>
      </c>
      <c r="U128">
        <v>7902.8843868483136</v>
      </c>
      <c r="V128">
        <v>69255.211903236166</v>
      </c>
      <c r="W128">
        <v>-1089237.4512766271</v>
      </c>
      <c r="X128">
        <v>1915473.3303326343</v>
      </c>
      <c r="Y128">
        <v>939989.21023216285</v>
      </c>
      <c r="Z128">
        <v>0</v>
      </c>
      <c r="AA128">
        <v>0</v>
      </c>
      <c r="AB128">
        <v>0</v>
      </c>
      <c r="AC128">
        <v>2855462.5405647969</v>
      </c>
      <c r="AD128">
        <v>6323249.8921357999</v>
      </c>
      <c r="AF128">
        <v>0</v>
      </c>
      <c r="AG128">
        <v>0</v>
      </c>
      <c r="AH128">
        <v>0</v>
      </c>
      <c r="AI128">
        <v>6323249.8921357999</v>
      </c>
      <c r="AJ128">
        <v>-3009102.7031265185</v>
      </c>
      <c r="AK128">
        <v>271223.09744674555</v>
      </c>
      <c r="AL128">
        <v>-30091.027031265185</v>
      </c>
      <c r="AM128">
        <v>293692.01918925624</v>
      </c>
      <c r="AN128">
        <v>0</v>
      </c>
      <c r="AO128">
        <v>534824.08960473654</v>
      </c>
      <c r="AP128">
        <v>0</v>
      </c>
      <c r="AQ128">
        <v>0</v>
      </c>
      <c r="AR128">
        <v>-2474278.6135217818</v>
      </c>
    </row>
    <row r="129" spans="1:44" x14ac:dyDescent="0.2">
      <c r="A129" t="s">
        <v>21</v>
      </c>
      <c r="B129">
        <v>2046</v>
      </c>
      <c r="C129">
        <v>1000986.2532847108</v>
      </c>
      <c r="D129">
        <v>2882324.7681439458</v>
      </c>
      <c r="E129">
        <v>0</v>
      </c>
      <c r="F129">
        <v>0</v>
      </c>
      <c r="G129">
        <v>645874.71386116638</v>
      </c>
      <c r="H129">
        <v>4764130.4358290546</v>
      </c>
      <c r="I129">
        <v>5983</v>
      </c>
      <c r="J129">
        <v>645874.71386116638</v>
      </c>
      <c r="K129">
        <v>9299299.1711188778</v>
      </c>
      <c r="L129">
        <v>1611781.0152528116</v>
      </c>
      <c r="M129">
        <v>507860.24298934685</v>
      </c>
      <c r="N129">
        <v>2119641.2582421582</v>
      </c>
      <c r="O129">
        <v>874523.42285798816</v>
      </c>
      <c r="P129">
        <v>0</v>
      </c>
      <c r="Q129">
        <v>0</v>
      </c>
      <c r="R129">
        <v>0</v>
      </c>
      <c r="S129">
        <v>874523.42285798816</v>
      </c>
      <c r="T129">
        <v>62579.374066715631</v>
      </c>
      <c r="U129">
        <v>8060.9420745852822</v>
      </c>
      <c r="V129">
        <v>70640.316141300907</v>
      </c>
      <c r="W129">
        <v>-1087881.3357893934</v>
      </c>
      <c r="X129">
        <v>1976923.6614520538</v>
      </c>
      <c r="Y129">
        <v>958788.9944368063</v>
      </c>
      <c r="Z129">
        <v>0</v>
      </c>
      <c r="AA129">
        <v>0</v>
      </c>
      <c r="AB129">
        <v>0</v>
      </c>
      <c r="AC129">
        <v>2935712.6558888601</v>
      </c>
      <c r="AD129">
        <v>6363586.5152300177</v>
      </c>
      <c r="AF129">
        <v>0</v>
      </c>
      <c r="AG129">
        <v>0</v>
      </c>
      <c r="AH129">
        <v>0</v>
      </c>
      <c r="AI129">
        <v>6363586.5152300177</v>
      </c>
      <c r="AJ129">
        <v>-2474278.6135217818</v>
      </c>
      <c r="AK129">
        <v>273935.32842121302</v>
      </c>
      <c r="AL129">
        <v>-24742.786135217815</v>
      </c>
      <c r="AM129">
        <v>295320.90022442688</v>
      </c>
      <c r="AN129">
        <v>0</v>
      </c>
      <c r="AO129">
        <v>544513.44251042209</v>
      </c>
      <c r="AP129">
        <v>0</v>
      </c>
      <c r="AQ129">
        <v>0</v>
      </c>
      <c r="AR129">
        <v>-1929765.1710113597</v>
      </c>
    </row>
    <row r="130" spans="1:44" x14ac:dyDescent="0.2">
      <c r="A130" t="s">
        <v>21</v>
      </c>
      <c r="B130">
        <v>2047</v>
      </c>
      <c r="C130">
        <v>1010996.115817558</v>
      </c>
      <c r="D130">
        <v>2939971.2635068246</v>
      </c>
      <c r="E130">
        <v>0</v>
      </c>
      <c r="F130">
        <v>0</v>
      </c>
      <c r="G130">
        <v>658792.20813838963</v>
      </c>
      <c r="H130">
        <v>4806088.0012159124</v>
      </c>
      <c r="I130">
        <v>5983</v>
      </c>
      <c r="J130">
        <v>658792.20813838963</v>
      </c>
      <c r="K130">
        <v>9421830.5886786841</v>
      </c>
      <c r="L130">
        <v>1644016.6355578676</v>
      </c>
      <c r="M130">
        <v>518017.44784913369</v>
      </c>
      <c r="N130">
        <v>2162034.0834070011</v>
      </c>
      <c r="O130">
        <v>892013.89131514786</v>
      </c>
      <c r="P130">
        <v>0</v>
      </c>
      <c r="Q130">
        <v>0</v>
      </c>
      <c r="R130">
        <v>0</v>
      </c>
      <c r="S130">
        <v>892013.89131514786</v>
      </c>
      <c r="T130">
        <v>63830.961548049934</v>
      </c>
      <c r="U130">
        <v>8222.1609160769858</v>
      </c>
      <c r="V130">
        <v>72053.122464126922</v>
      </c>
      <c r="W130">
        <v>-1086511.6591472875</v>
      </c>
      <c r="X130">
        <v>2039589.4380389883</v>
      </c>
      <c r="Y130">
        <v>977964.77432554227</v>
      </c>
      <c r="Z130">
        <v>0</v>
      </c>
      <c r="AA130">
        <v>0</v>
      </c>
      <c r="AB130">
        <v>0</v>
      </c>
      <c r="AC130">
        <v>3017554.2123645307</v>
      </c>
      <c r="AD130">
        <v>6404276.3763141539</v>
      </c>
      <c r="AF130">
        <v>0</v>
      </c>
      <c r="AG130">
        <v>0</v>
      </c>
      <c r="AH130">
        <v>0</v>
      </c>
      <c r="AI130">
        <v>6404276.3763141539</v>
      </c>
      <c r="AJ130">
        <v>-1929765.1710113597</v>
      </c>
      <c r="AK130">
        <v>276674.68170542514</v>
      </c>
      <c r="AL130">
        <v>-19297.651710113594</v>
      </c>
      <c r="AM130">
        <v>296970.15884481487</v>
      </c>
      <c r="AN130">
        <v>0</v>
      </c>
      <c r="AO130">
        <v>554347.18884012639</v>
      </c>
      <c r="AP130">
        <v>0</v>
      </c>
      <c r="AQ130">
        <v>0</v>
      </c>
      <c r="AR130">
        <v>-1375417.9821712337</v>
      </c>
    </row>
    <row r="131" spans="1:44" x14ac:dyDescent="0.2">
      <c r="A131" t="s">
        <v>21</v>
      </c>
      <c r="B131">
        <v>2048</v>
      </c>
      <c r="C131">
        <v>1021106.0769757339</v>
      </c>
      <c r="D131">
        <v>2998770.6887769611</v>
      </c>
      <c r="E131">
        <v>0</v>
      </c>
      <c r="F131">
        <v>0</v>
      </c>
      <c r="G131">
        <v>671968.0523011575</v>
      </c>
      <c r="H131">
        <v>4848513.6542445356</v>
      </c>
      <c r="I131">
        <v>5983</v>
      </c>
      <c r="J131">
        <v>671968.0523011575</v>
      </c>
      <c r="K131">
        <v>9546341.4722983874</v>
      </c>
      <c r="L131">
        <v>1676896.9682690252</v>
      </c>
      <c r="M131">
        <v>528377.79680611636</v>
      </c>
      <c r="N131">
        <v>2205274.7650751416</v>
      </c>
      <c r="O131">
        <v>909854.1691414509</v>
      </c>
      <c r="P131">
        <v>0</v>
      </c>
      <c r="Q131">
        <v>0</v>
      </c>
      <c r="R131">
        <v>0</v>
      </c>
      <c r="S131">
        <v>909854.1691414509</v>
      </c>
      <c r="T131">
        <v>65107.580779010939</v>
      </c>
      <c r="U131">
        <v>8386.6041343985271</v>
      </c>
      <c r="V131">
        <v>73494.184913409466</v>
      </c>
      <c r="W131">
        <v>-1085128.2857387601</v>
      </c>
      <c r="X131">
        <v>2103494.8333912417</v>
      </c>
      <c r="Y131">
        <v>997524.06981205312</v>
      </c>
      <c r="Z131">
        <v>0</v>
      </c>
      <c r="AA131">
        <v>0</v>
      </c>
      <c r="AB131">
        <v>0</v>
      </c>
      <c r="AC131">
        <v>3101018.9032032946</v>
      </c>
      <c r="AD131">
        <v>6445322.5690950928</v>
      </c>
      <c r="AF131">
        <v>0</v>
      </c>
      <c r="AG131">
        <v>0</v>
      </c>
      <c r="AH131">
        <v>0</v>
      </c>
      <c r="AI131">
        <v>6445322.5690950928</v>
      </c>
      <c r="AJ131">
        <v>-1375417.9821712337</v>
      </c>
      <c r="AK131">
        <v>279441.42852247949</v>
      </c>
      <c r="AL131">
        <v>-13754.179821712336</v>
      </c>
      <c r="AM131">
        <v>298640.08060176956</v>
      </c>
      <c r="AN131">
        <v>0</v>
      </c>
      <c r="AO131">
        <v>564327.32930253679</v>
      </c>
      <c r="AP131">
        <v>0</v>
      </c>
      <c r="AQ131">
        <v>0</v>
      </c>
      <c r="AR131">
        <v>-811090.65286869695</v>
      </c>
    </row>
    <row r="132" spans="1:44" x14ac:dyDescent="0.2">
      <c r="A132" t="s">
        <v>21</v>
      </c>
      <c r="B132">
        <v>2049</v>
      </c>
      <c r="C132">
        <v>1031317.1377454908</v>
      </c>
      <c r="D132">
        <v>3058746.1025524996</v>
      </c>
      <c r="E132">
        <v>0</v>
      </c>
      <c r="F132">
        <v>0</v>
      </c>
      <c r="G132">
        <v>685407.41334718047</v>
      </c>
      <c r="H132">
        <v>4891413.6144340355</v>
      </c>
      <c r="I132">
        <v>5983</v>
      </c>
      <c r="J132">
        <v>685407.41334718047</v>
      </c>
      <c r="K132">
        <v>9672867.2680792063</v>
      </c>
      <c r="L132">
        <v>1710434.9076344052</v>
      </c>
      <c r="M132">
        <v>538945.35274223867</v>
      </c>
      <c r="N132">
        <v>2249380.2603766439</v>
      </c>
      <c r="O132">
        <v>928051.25252427964</v>
      </c>
      <c r="P132">
        <v>0</v>
      </c>
      <c r="Q132">
        <v>0</v>
      </c>
      <c r="R132">
        <v>0</v>
      </c>
      <c r="S132">
        <v>928051.25252427964</v>
      </c>
      <c r="T132">
        <v>66409.732394591134</v>
      </c>
      <c r="U132">
        <v>8554.3362170864948</v>
      </c>
      <c r="V132">
        <v>74964.068611677634</v>
      </c>
      <c r="W132">
        <v>-1083731.0785961479</v>
      </c>
      <c r="X132">
        <v>2168664.5029164525</v>
      </c>
      <c r="Y132">
        <v>1017474.551208294</v>
      </c>
      <c r="Z132">
        <v>0</v>
      </c>
      <c r="AA132">
        <v>0</v>
      </c>
      <c r="AB132">
        <v>0</v>
      </c>
      <c r="AC132">
        <v>3186139.0541247465</v>
      </c>
      <c r="AD132">
        <v>6486728.2139544599</v>
      </c>
      <c r="AF132">
        <v>0</v>
      </c>
      <c r="AG132">
        <v>0</v>
      </c>
      <c r="AH132">
        <v>0</v>
      </c>
      <c r="AI132">
        <v>6486728.2139544599</v>
      </c>
      <c r="AJ132">
        <v>-811090.65286869695</v>
      </c>
      <c r="AK132">
        <v>282235.84280770418</v>
      </c>
      <c r="AL132">
        <v>-8110.90652868697</v>
      </c>
      <c r="AM132">
        <v>300330.95553766377</v>
      </c>
      <c r="AN132">
        <v>0</v>
      </c>
      <c r="AO132">
        <v>574455.89181668102</v>
      </c>
      <c r="AP132">
        <v>0</v>
      </c>
      <c r="AQ132">
        <v>0</v>
      </c>
      <c r="AR132">
        <v>-236634.76105201617</v>
      </c>
    </row>
    <row r="133" spans="1:44" x14ac:dyDescent="0.2">
      <c r="A133" t="s">
        <v>21</v>
      </c>
      <c r="B133">
        <v>2050</v>
      </c>
      <c r="C133">
        <v>1041630.309122946</v>
      </c>
      <c r="D133">
        <v>3119921.0246035503</v>
      </c>
      <c r="E133">
        <v>0</v>
      </c>
      <c r="F133">
        <v>0</v>
      </c>
      <c r="G133">
        <v>699115.56161412422</v>
      </c>
      <c r="H133">
        <v>4934794.1988187954</v>
      </c>
      <c r="I133">
        <v>5983</v>
      </c>
      <c r="J133">
        <v>699115.56161412422</v>
      </c>
      <c r="K133">
        <v>9801444.0941594169</v>
      </c>
      <c r="L133">
        <v>1744643.6057870938</v>
      </c>
      <c r="M133">
        <v>549724.25979708345</v>
      </c>
      <c r="N133">
        <v>2294367.865584177</v>
      </c>
      <c r="O133">
        <v>946612.2775747655</v>
      </c>
      <c r="P133">
        <v>0</v>
      </c>
      <c r="Q133">
        <v>0</v>
      </c>
      <c r="R133">
        <v>0</v>
      </c>
      <c r="S133">
        <v>946612.2775747655</v>
      </c>
      <c r="T133">
        <v>67737.927042482974</v>
      </c>
      <c r="U133">
        <v>8725.4229414282272</v>
      </c>
      <c r="V133">
        <v>76463.349983911205</v>
      </c>
      <c r="W133">
        <v>-1082319.8993821093</v>
      </c>
      <c r="X133">
        <v>2235123.5937607442</v>
      </c>
      <c r="Y133">
        <v>1037824.0422324601</v>
      </c>
      <c r="Z133">
        <v>0</v>
      </c>
      <c r="AA133">
        <v>0</v>
      </c>
      <c r="AB133">
        <v>0</v>
      </c>
      <c r="AC133">
        <v>3272947.6359932041</v>
      </c>
      <c r="AD133">
        <v>6528496.4581662128</v>
      </c>
      <c r="AF133">
        <v>0</v>
      </c>
      <c r="AG133">
        <v>0</v>
      </c>
      <c r="AH133">
        <v>0</v>
      </c>
      <c r="AI133">
        <v>6528496.4581662128</v>
      </c>
      <c r="AJ133">
        <v>-236634.76105201617</v>
      </c>
      <c r="AK133">
        <v>285058.20123578125</v>
      </c>
      <c r="AL133">
        <v>-2366.3476105201626</v>
      </c>
      <c r="AM133">
        <v>302043.07826351462</v>
      </c>
      <c r="AN133">
        <v>0</v>
      </c>
      <c r="AO133">
        <v>584734.93188877567</v>
      </c>
      <c r="AP133">
        <v>0</v>
      </c>
      <c r="AQ133">
        <v>0</v>
      </c>
      <c r="AR133">
        <v>348100.17083675973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C1AE-F2DA-4146-A77B-E6688E5AFA3A}">
  <dimension ref="A1:AW594"/>
  <sheetViews>
    <sheetView tabSelected="1" topLeftCell="AQ1" zoomScale="125" workbookViewId="0">
      <selection activeCell="AW2" sqref="AW2"/>
    </sheetView>
  </sheetViews>
  <sheetFormatPr baseColWidth="10" defaultColWidth="8.83203125" defaultRowHeight="16" x14ac:dyDescent="0.2"/>
  <cols>
    <col min="1" max="1" width="12" style="96" customWidth="1"/>
    <col min="2" max="2" width="9" bestFit="1" customWidth="1"/>
    <col min="3" max="4" width="32" customWidth="1"/>
    <col min="5" max="5" width="15.5" customWidth="1"/>
    <col min="6" max="6" width="31.83203125" customWidth="1"/>
    <col min="7" max="7" width="35" style="96" customWidth="1"/>
    <col min="8" max="8" width="20.33203125" customWidth="1"/>
    <col min="9" max="9" width="17.1640625" customWidth="1"/>
    <col min="10" max="10" width="26.6640625" customWidth="1"/>
    <col min="11" max="11" width="16" customWidth="1"/>
    <col min="12" max="12" width="15" customWidth="1"/>
    <col min="13" max="13" width="21.83203125" customWidth="1"/>
    <col min="14" max="14" width="23.5" customWidth="1"/>
    <col min="15" max="15" width="36" customWidth="1"/>
    <col min="16" max="16" width="11.1640625" customWidth="1"/>
    <col min="17" max="17" width="12.6640625" customWidth="1"/>
    <col min="18" max="18" width="9.1640625" bestFit="1" customWidth="1"/>
    <col min="19" max="19" width="18.83203125" customWidth="1"/>
    <col min="20" max="20" width="14.1640625" customWidth="1"/>
    <col min="21" max="21" width="11" customWidth="1"/>
    <col min="22" max="22" width="11.1640625" customWidth="1"/>
    <col min="23" max="23" width="24.1640625" customWidth="1"/>
    <col min="24" max="24" width="34" customWidth="1"/>
    <col min="25" max="25" width="27.33203125" customWidth="1"/>
    <col min="26" max="26" width="15.1640625" customWidth="1"/>
    <col min="27" max="27" width="30" customWidth="1"/>
    <col min="28" max="28" width="16.1640625" customWidth="1"/>
    <col min="29" max="29" width="26.1640625" customWidth="1"/>
    <col min="30" max="30" width="21.83203125" customWidth="1"/>
    <col min="31" max="31" width="27.33203125" customWidth="1"/>
    <col min="32" max="32" width="40.6640625" customWidth="1"/>
    <col min="33" max="33" width="24.83203125" customWidth="1"/>
    <col min="34" max="34" width="31.6640625" customWidth="1"/>
    <col min="35" max="35" width="28.6640625" customWidth="1"/>
    <col min="36" max="36" width="26.6640625" customWidth="1"/>
    <col min="37" max="37" width="32.5" customWidth="1"/>
    <col min="38" max="38" width="35" customWidth="1"/>
    <col min="39" max="39" width="19.1640625" customWidth="1"/>
    <col min="40" max="40" width="29" customWidth="1"/>
    <col min="41" max="41" width="23.1640625" customWidth="1"/>
    <col min="42" max="42" width="19.1640625" customWidth="1"/>
    <col min="43" max="43" width="32.6640625" customWidth="1"/>
    <col min="44" max="44" width="18.6640625" customWidth="1"/>
    <col min="45" max="45" width="26.33203125" customWidth="1"/>
    <col min="49" max="49" width="19.1640625" customWidth="1"/>
  </cols>
  <sheetData>
    <row r="1" spans="1:49" s="70" customFormat="1" ht="85" x14ac:dyDescent="0.2">
      <c r="A1" s="95" t="s">
        <v>131</v>
      </c>
      <c r="B1" s="70" t="s">
        <v>130</v>
      </c>
      <c r="C1" s="70" t="s">
        <v>2</v>
      </c>
      <c r="D1" s="70" t="s">
        <v>169</v>
      </c>
      <c r="E1" s="70" t="s">
        <v>164</v>
      </c>
      <c r="F1" s="70" t="s">
        <v>165</v>
      </c>
      <c r="G1" s="95" t="s">
        <v>166</v>
      </c>
      <c r="H1" s="70" t="s">
        <v>45</v>
      </c>
      <c r="I1" s="70" t="s">
        <v>46</v>
      </c>
      <c r="J1" s="70" t="s">
        <v>48</v>
      </c>
      <c r="K1" s="70" t="s">
        <v>50</v>
      </c>
      <c r="L1" s="70" t="s">
        <v>51</v>
      </c>
      <c r="M1" s="70" t="s">
        <v>52</v>
      </c>
      <c r="N1" s="70" t="s">
        <v>53</v>
      </c>
      <c r="O1" s="70" t="s">
        <v>128</v>
      </c>
      <c r="P1" s="70" t="s">
        <v>37</v>
      </c>
      <c r="Q1" s="70" t="s">
        <v>56</v>
      </c>
      <c r="R1" s="70" t="s">
        <v>57</v>
      </c>
      <c r="S1" s="70" t="s">
        <v>58</v>
      </c>
      <c r="T1" s="70" t="s">
        <v>60</v>
      </c>
      <c r="U1" s="70" t="s">
        <v>61</v>
      </c>
      <c r="V1" s="70" t="s">
        <v>62</v>
      </c>
      <c r="W1" s="70" t="s">
        <v>63</v>
      </c>
      <c r="X1" s="70" t="s">
        <v>64</v>
      </c>
      <c r="Y1" s="70" t="s">
        <v>65</v>
      </c>
      <c r="Z1" s="70" t="s">
        <v>66</v>
      </c>
      <c r="AA1" s="70" t="s">
        <v>129</v>
      </c>
      <c r="AB1" s="70" t="s">
        <v>81</v>
      </c>
      <c r="AC1" s="70" t="s">
        <v>67</v>
      </c>
      <c r="AD1" s="70" t="s">
        <v>68</v>
      </c>
      <c r="AE1" s="70" t="s">
        <v>69</v>
      </c>
      <c r="AF1" s="70" t="s">
        <v>70</v>
      </c>
      <c r="AG1" s="70" t="s">
        <v>71</v>
      </c>
      <c r="AH1" s="70" t="s">
        <v>72</v>
      </c>
      <c r="AI1" s="70" t="s">
        <v>73</v>
      </c>
      <c r="AJ1" s="70" t="s">
        <v>74</v>
      </c>
      <c r="AK1" s="70" t="s">
        <v>75</v>
      </c>
      <c r="AL1" s="70" t="s">
        <v>76</v>
      </c>
      <c r="AM1" s="70" t="s">
        <v>77</v>
      </c>
      <c r="AN1" s="70" t="s">
        <v>78</v>
      </c>
      <c r="AO1" s="70" t="s">
        <v>80</v>
      </c>
      <c r="AP1" s="70" t="s">
        <v>133</v>
      </c>
      <c r="AQ1" s="70" t="s">
        <v>82</v>
      </c>
      <c r="AR1" s="70" t="s">
        <v>83</v>
      </c>
      <c r="AS1" s="70" t="s">
        <v>85</v>
      </c>
      <c r="AT1" s="70" t="s">
        <v>86</v>
      </c>
      <c r="AU1" s="70" t="s">
        <v>88</v>
      </c>
      <c r="AV1" s="70" t="s">
        <v>89</v>
      </c>
      <c r="AW1" s="70" t="s">
        <v>90</v>
      </c>
    </row>
    <row r="2" spans="1:49" x14ac:dyDescent="0.2">
      <c r="A2" s="96" t="s">
        <v>4</v>
      </c>
      <c r="B2">
        <v>2018</v>
      </c>
      <c r="C2">
        <v>2027</v>
      </c>
      <c r="D2">
        <v>2018</v>
      </c>
      <c r="E2">
        <v>101</v>
      </c>
      <c r="F2">
        <v>34</v>
      </c>
      <c r="G2" s="96" t="s">
        <v>167</v>
      </c>
      <c r="H2" s="71">
        <v>939708</v>
      </c>
      <c r="I2" s="71">
        <v>834512</v>
      </c>
      <c r="J2" s="71">
        <v>0</v>
      </c>
      <c r="K2" s="71">
        <v>0</v>
      </c>
      <c r="L2" s="71">
        <v>172968</v>
      </c>
      <c r="M2" s="71">
        <v>6410638</v>
      </c>
      <c r="N2" s="71">
        <v>6000</v>
      </c>
      <c r="O2" s="71">
        <v>172968</v>
      </c>
      <c r="P2" s="71">
        <v>8363826</v>
      </c>
      <c r="Q2" s="71">
        <v>705284</v>
      </c>
      <c r="R2" s="71">
        <v>473440</v>
      </c>
      <c r="S2" s="71">
        <v>1178724</v>
      </c>
      <c r="T2" s="71">
        <v>637600</v>
      </c>
      <c r="U2" s="71">
        <v>0</v>
      </c>
      <c r="V2" s="71">
        <v>0</v>
      </c>
      <c r="W2" s="71">
        <v>0</v>
      </c>
      <c r="X2" s="71">
        <v>637600</v>
      </c>
      <c r="Y2" s="71">
        <v>87094</v>
      </c>
      <c r="Z2" s="71">
        <v>-3312.96</v>
      </c>
      <c r="AA2" s="71">
        <v>83781.039999999994</v>
      </c>
      <c r="AB2" s="71">
        <v>156286</v>
      </c>
      <c r="AC2" s="71">
        <v>2056391.04</v>
      </c>
      <c r="AD2" s="71">
        <v>283820</v>
      </c>
      <c r="AE2" s="71">
        <v>1970266</v>
      </c>
      <c r="AF2" s="71">
        <v>0</v>
      </c>
      <c r="AG2" s="71">
        <v>5000000</v>
      </c>
      <c r="AH2" s="71">
        <v>-689522.96</v>
      </c>
      <c r="AI2" s="71">
        <v>9053348.9600000009</v>
      </c>
      <c r="AJ2" s="71"/>
      <c r="AK2" s="71">
        <v>0</v>
      </c>
      <c r="AL2" s="71">
        <v>0</v>
      </c>
      <c r="AM2" s="71">
        <v>0</v>
      </c>
      <c r="AN2" s="71">
        <v>9053348.9600000009</v>
      </c>
      <c r="AO2" s="71">
        <v>538818</v>
      </c>
      <c r="AP2" s="71">
        <v>156286</v>
      </c>
      <c r="AQ2" s="71">
        <v>9994</v>
      </c>
      <c r="AR2" s="71">
        <v>182130.70319999999</v>
      </c>
      <c r="AS2" s="71">
        <v>200</v>
      </c>
      <c r="AT2" s="71">
        <v>348610.70319999999</v>
      </c>
      <c r="AU2" s="71">
        <v>30576</v>
      </c>
      <c r="AV2" s="71">
        <v>30576</v>
      </c>
      <c r="AW2" s="71">
        <v>856852.70319999999</v>
      </c>
    </row>
    <row r="3" spans="1:49" x14ac:dyDescent="0.2">
      <c r="A3" s="96" t="s">
        <v>4</v>
      </c>
      <c r="B3">
        <v>2019</v>
      </c>
      <c r="C3">
        <v>2027</v>
      </c>
      <c r="D3">
        <v>2018</v>
      </c>
      <c r="E3">
        <v>101</v>
      </c>
      <c r="F3">
        <v>34</v>
      </c>
      <c r="G3" s="96" t="s">
        <v>167</v>
      </c>
      <c r="H3" s="71">
        <v>949105.08</v>
      </c>
      <c r="I3" s="71">
        <v>851202.24</v>
      </c>
      <c r="J3" s="71">
        <v>0</v>
      </c>
      <c r="K3" s="71">
        <v>0</v>
      </c>
      <c r="L3" s="71">
        <v>176427.36000000002</v>
      </c>
      <c r="M3" s="71">
        <v>5458538.1979999999</v>
      </c>
      <c r="N3" s="71">
        <v>6000</v>
      </c>
      <c r="O3" s="71">
        <v>176427.36000000002</v>
      </c>
      <c r="P3" s="71">
        <v>7441272.8779999996</v>
      </c>
      <c r="Q3" s="71">
        <v>719389.68</v>
      </c>
      <c r="R3" s="71">
        <v>482908.8</v>
      </c>
      <c r="S3" s="71">
        <v>1202298.48</v>
      </c>
      <c r="T3" s="71">
        <v>650352</v>
      </c>
      <c r="U3" s="71">
        <v>0</v>
      </c>
      <c r="V3" s="71">
        <v>0</v>
      </c>
      <c r="W3" s="71">
        <v>0</v>
      </c>
      <c r="X3" s="71">
        <v>650352</v>
      </c>
      <c r="Y3" s="71">
        <v>88835.88</v>
      </c>
      <c r="Z3" s="71">
        <v>-3379.2192</v>
      </c>
      <c r="AA3" s="71">
        <v>85456.660799999998</v>
      </c>
      <c r="AB3" s="71">
        <v>157848.86000000002</v>
      </c>
      <c r="AC3" s="71">
        <v>2095956.0008</v>
      </c>
      <c r="AD3" s="71">
        <v>289496.40000000002</v>
      </c>
      <c r="AE3" s="71">
        <v>1970266</v>
      </c>
      <c r="AF3" s="71">
        <v>0</v>
      </c>
      <c r="AG3" s="71">
        <v>5000000</v>
      </c>
      <c r="AH3" s="71">
        <v>-644281.59920000006</v>
      </c>
      <c r="AI3" s="71">
        <v>8085554.4771999996</v>
      </c>
      <c r="AJ3" s="71"/>
      <c r="AK3" s="71">
        <v>0</v>
      </c>
      <c r="AL3" s="71">
        <v>0</v>
      </c>
      <c r="AM3" s="71">
        <v>0</v>
      </c>
      <c r="AN3" s="71">
        <v>8085554.4771999996</v>
      </c>
      <c r="AO3" s="71">
        <v>856852.70319999999</v>
      </c>
      <c r="AP3" s="71">
        <v>157848.86000000002</v>
      </c>
      <c r="AQ3" s="71">
        <v>8568.527032</v>
      </c>
      <c r="AR3" s="71">
        <v>94136.926463999989</v>
      </c>
      <c r="AS3" s="71">
        <v>180</v>
      </c>
      <c r="AT3" s="71">
        <v>260734.31349600002</v>
      </c>
      <c r="AU3" s="71">
        <v>908306</v>
      </c>
      <c r="AV3" s="71">
        <v>908306</v>
      </c>
      <c r="AW3" s="71">
        <v>209281.01669600001</v>
      </c>
    </row>
    <row r="4" spans="1:49" x14ac:dyDescent="0.2">
      <c r="A4" s="96" t="s">
        <v>4</v>
      </c>
      <c r="B4">
        <v>2020</v>
      </c>
      <c r="C4">
        <v>2027</v>
      </c>
      <c r="D4">
        <v>2018</v>
      </c>
      <c r="E4">
        <v>101</v>
      </c>
      <c r="F4">
        <v>34</v>
      </c>
      <c r="G4" s="96" t="s">
        <v>167</v>
      </c>
      <c r="H4" s="71">
        <v>958596.13080000004</v>
      </c>
      <c r="I4" s="71">
        <v>868226.28480000002</v>
      </c>
      <c r="J4" s="71">
        <v>0</v>
      </c>
      <c r="K4" s="71">
        <v>0</v>
      </c>
      <c r="L4" s="71">
        <v>179955.90719999999</v>
      </c>
      <c r="M4" s="71">
        <v>5486717.3270040005</v>
      </c>
      <c r="N4" s="71">
        <v>6000</v>
      </c>
      <c r="O4" s="71">
        <v>179955.90719999999</v>
      </c>
      <c r="P4" s="71">
        <v>7499495.6498040007</v>
      </c>
      <c r="Q4" s="71">
        <v>733777.47360000003</v>
      </c>
      <c r="R4" s="71">
        <v>492566.97600000002</v>
      </c>
      <c r="S4" s="71">
        <v>1226344.4495999999</v>
      </c>
      <c r="T4" s="71">
        <v>663359.04</v>
      </c>
      <c r="U4" s="71">
        <v>0</v>
      </c>
      <c r="V4" s="71">
        <v>0</v>
      </c>
      <c r="W4" s="71">
        <v>0</v>
      </c>
      <c r="X4" s="71">
        <v>663359.04</v>
      </c>
      <c r="Y4" s="71">
        <v>90612.597599999994</v>
      </c>
      <c r="Z4" s="71">
        <v>-3446.8035840000002</v>
      </c>
      <c r="AA4" s="71">
        <v>87165.794016</v>
      </c>
      <c r="AB4" s="71">
        <v>159427.3486</v>
      </c>
      <c r="AC4" s="71">
        <v>2136296.632216</v>
      </c>
      <c r="AD4" s="71">
        <v>295286.32799999998</v>
      </c>
      <c r="AE4" s="71">
        <v>1970266</v>
      </c>
      <c r="AF4" s="71">
        <v>0</v>
      </c>
      <c r="AG4" s="71">
        <v>5000000</v>
      </c>
      <c r="AH4" s="71">
        <v>-598151.03978400026</v>
      </c>
      <c r="AI4" s="71">
        <v>8097646.689588001</v>
      </c>
      <c r="AJ4" s="71"/>
      <c r="AK4" s="71">
        <v>0</v>
      </c>
      <c r="AL4" s="71">
        <v>0</v>
      </c>
      <c r="AM4" s="71">
        <v>0</v>
      </c>
      <c r="AN4" s="71">
        <v>8097646.689588001</v>
      </c>
      <c r="AO4" s="71">
        <v>209281.01669600001</v>
      </c>
      <c r="AP4" s="71">
        <v>159427.3486</v>
      </c>
      <c r="AQ4" s="71">
        <v>2092.8101669600001</v>
      </c>
      <c r="AR4" s="71">
        <v>94337.81463528001</v>
      </c>
      <c r="AS4" s="71">
        <v>160</v>
      </c>
      <c r="AT4" s="71">
        <v>256017.97340224002</v>
      </c>
      <c r="AU4" s="71">
        <v>346166</v>
      </c>
      <c r="AV4" s="71">
        <v>346166</v>
      </c>
      <c r="AW4" s="71">
        <v>119132.99009824003</v>
      </c>
    </row>
    <row r="5" spans="1:49" x14ac:dyDescent="0.2">
      <c r="A5" s="96" t="s">
        <v>4</v>
      </c>
      <c r="B5">
        <v>2021</v>
      </c>
      <c r="C5">
        <v>2027</v>
      </c>
      <c r="D5">
        <v>2018</v>
      </c>
      <c r="E5">
        <v>101</v>
      </c>
      <c r="F5">
        <v>34</v>
      </c>
      <c r="G5" s="96" t="s">
        <v>167</v>
      </c>
      <c r="H5" s="71">
        <v>968182.09210799995</v>
      </c>
      <c r="I5" s="71">
        <v>885590.81049599999</v>
      </c>
      <c r="J5" s="71">
        <v>0</v>
      </c>
      <c r="K5" s="71">
        <v>0</v>
      </c>
      <c r="L5" s="71">
        <v>183555.02534399999</v>
      </c>
      <c r="M5" s="71">
        <v>5515171.3897782322</v>
      </c>
      <c r="N5" s="71">
        <v>6000</v>
      </c>
      <c r="O5" s="71">
        <v>183555.02534399999</v>
      </c>
      <c r="P5" s="71">
        <v>7558499.3177262321</v>
      </c>
      <c r="Q5" s="71">
        <v>748453.02307199989</v>
      </c>
      <c r="R5" s="71">
        <v>502418.31551999995</v>
      </c>
      <c r="S5" s="71">
        <v>1250871.3385919998</v>
      </c>
      <c r="T5" s="71">
        <v>676626.22080000001</v>
      </c>
      <c r="U5" s="71">
        <v>0</v>
      </c>
      <c r="V5" s="71">
        <v>0</v>
      </c>
      <c r="W5" s="71">
        <v>0</v>
      </c>
      <c r="X5" s="71">
        <v>676626.22080000001</v>
      </c>
      <c r="Y5" s="71">
        <v>92424.849552</v>
      </c>
      <c r="Z5" s="71">
        <v>-3515.7396556799999</v>
      </c>
      <c r="AA5" s="71">
        <v>88909.109896320006</v>
      </c>
      <c r="AB5" s="71">
        <v>161021.62208599999</v>
      </c>
      <c r="AC5" s="71">
        <v>2177428.2913743197</v>
      </c>
      <c r="AD5" s="71">
        <v>301192.05455999996</v>
      </c>
      <c r="AE5" s="71">
        <v>1970266</v>
      </c>
      <c r="AF5" s="71">
        <v>0</v>
      </c>
      <c r="AG5" s="71">
        <v>5000000</v>
      </c>
      <c r="AH5" s="71">
        <v>-551113.65406567976</v>
      </c>
      <c r="AI5" s="71">
        <v>8109612.9717919119</v>
      </c>
      <c r="AJ5" s="71"/>
      <c r="AK5" s="71">
        <v>0</v>
      </c>
      <c r="AL5" s="71">
        <v>0</v>
      </c>
      <c r="AM5" s="71">
        <v>0</v>
      </c>
      <c r="AN5" s="71">
        <v>8109612.9717919119</v>
      </c>
      <c r="AO5" s="71">
        <v>119132.99009824003</v>
      </c>
      <c r="AP5" s="71">
        <v>161021.62208599999</v>
      </c>
      <c r="AQ5" s="71">
        <v>1191.3299009824004</v>
      </c>
      <c r="AR5" s="71">
        <v>94532.517390405555</v>
      </c>
      <c r="AS5" s="71">
        <v>140</v>
      </c>
      <c r="AT5" s="71">
        <v>256885.46937738796</v>
      </c>
      <c r="AU5" s="71">
        <v>123300</v>
      </c>
      <c r="AV5" s="71">
        <v>123300</v>
      </c>
      <c r="AW5" s="71">
        <v>252718.45947562798</v>
      </c>
    </row>
    <row r="6" spans="1:49" x14ac:dyDescent="0.2">
      <c r="A6" s="96" t="s">
        <v>4</v>
      </c>
      <c r="B6">
        <v>2022</v>
      </c>
      <c r="C6">
        <v>2027</v>
      </c>
      <c r="D6">
        <v>2018</v>
      </c>
      <c r="E6">
        <v>101</v>
      </c>
      <c r="F6">
        <v>34</v>
      </c>
      <c r="G6" s="96" t="s">
        <v>167</v>
      </c>
      <c r="H6" s="71">
        <v>977863.91302908002</v>
      </c>
      <c r="I6" s="71">
        <v>903302.62670591997</v>
      </c>
      <c r="J6" s="71">
        <v>0</v>
      </c>
      <c r="K6" s="71">
        <v>0</v>
      </c>
      <c r="L6" s="71">
        <v>187226.12585087999</v>
      </c>
      <c r="M6" s="71">
        <v>5543903.4281959198</v>
      </c>
      <c r="N6" s="71">
        <v>6000</v>
      </c>
      <c r="O6" s="71">
        <v>187226.12585087999</v>
      </c>
      <c r="P6" s="71">
        <v>7618296.0937818</v>
      </c>
      <c r="Q6" s="71">
        <v>763422.08353344002</v>
      </c>
      <c r="R6" s="71">
        <v>512466.68183039996</v>
      </c>
      <c r="S6" s="71">
        <v>1275888.7653638399</v>
      </c>
      <c r="T6" s="71">
        <v>690158.74521600001</v>
      </c>
      <c r="U6" s="71">
        <v>0</v>
      </c>
      <c r="V6" s="71">
        <v>0</v>
      </c>
      <c r="W6" s="71">
        <v>0</v>
      </c>
      <c r="X6" s="71">
        <v>690158.74521600001</v>
      </c>
      <c r="Y6" s="71">
        <v>94273.346543039996</v>
      </c>
      <c r="Z6" s="71">
        <v>-3586.0544487935999</v>
      </c>
      <c r="AA6" s="71">
        <v>90687.292094246397</v>
      </c>
      <c r="AB6" s="71">
        <v>162631.83830686001</v>
      </c>
      <c r="AC6" s="71">
        <v>2219366.6409809459</v>
      </c>
      <c r="AD6" s="71">
        <v>307215.89565119997</v>
      </c>
      <c r="AE6" s="71">
        <v>1970266</v>
      </c>
      <c r="AF6" s="71">
        <v>0</v>
      </c>
      <c r="AG6" s="71">
        <v>5000000</v>
      </c>
      <c r="AH6" s="71">
        <v>-503151.46336785425</v>
      </c>
      <c r="AI6" s="71">
        <v>8121447.5571496543</v>
      </c>
      <c r="AJ6" s="71"/>
      <c r="AK6" s="71">
        <v>0</v>
      </c>
      <c r="AL6" s="71">
        <v>0</v>
      </c>
      <c r="AM6" s="71">
        <v>0</v>
      </c>
      <c r="AN6" s="71">
        <v>8121447.5571496543</v>
      </c>
      <c r="AO6" s="71">
        <v>252718.45947562798</v>
      </c>
      <c r="AP6" s="71">
        <v>162631.83830686001</v>
      </c>
      <c r="AQ6" s="71">
        <v>2527.1845947562797</v>
      </c>
      <c r="AR6" s="71">
        <v>94720.808989257945</v>
      </c>
      <c r="AS6" s="71">
        <v>0</v>
      </c>
      <c r="AT6" s="71">
        <v>259879.83189087425</v>
      </c>
      <c r="AU6" s="71">
        <v>1911130</v>
      </c>
      <c r="AV6" s="71">
        <v>1911130</v>
      </c>
      <c r="AW6" s="71">
        <v>-1398531.7086334978</v>
      </c>
    </row>
    <row r="7" spans="1:49" x14ac:dyDescent="0.2">
      <c r="A7" s="96" t="s">
        <v>4</v>
      </c>
      <c r="B7">
        <v>2023</v>
      </c>
      <c r="C7">
        <v>2027</v>
      </c>
      <c r="D7">
        <v>2018</v>
      </c>
      <c r="E7">
        <v>101</v>
      </c>
      <c r="F7">
        <v>34</v>
      </c>
      <c r="G7" s="96" t="s">
        <v>167</v>
      </c>
      <c r="H7" s="71">
        <v>987642.55215937074</v>
      </c>
      <c r="I7" s="71">
        <v>921368.67924003839</v>
      </c>
      <c r="J7" s="71">
        <v>0</v>
      </c>
      <c r="K7" s="71">
        <v>0</v>
      </c>
      <c r="L7" s="71">
        <v>190970.64836789761</v>
      </c>
      <c r="M7" s="71">
        <v>5572916.5238372181</v>
      </c>
      <c r="N7" s="71">
        <v>6000</v>
      </c>
      <c r="O7" s="71">
        <v>190970.64836789761</v>
      </c>
      <c r="P7" s="71">
        <v>7678898.4036045242</v>
      </c>
      <c r="Q7" s="71">
        <v>778690.5252041088</v>
      </c>
      <c r="R7" s="71">
        <v>522716.01546700799</v>
      </c>
      <c r="S7" s="71">
        <v>1301406.5406711167</v>
      </c>
      <c r="T7" s="71">
        <v>703961.92012032005</v>
      </c>
      <c r="U7" s="71">
        <v>0</v>
      </c>
      <c r="V7" s="71">
        <v>0</v>
      </c>
      <c r="W7" s="71">
        <v>0</v>
      </c>
      <c r="X7" s="71">
        <v>703961.92012032005</v>
      </c>
      <c r="Y7" s="71">
        <v>96158.813473900795</v>
      </c>
      <c r="Z7" s="71">
        <v>-3657.7755377694721</v>
      </c>
      <c r="AA7" s="71">
        <v>92501.037936131324</v>
      </c>
      <c r="AB7" s="71">
        <v>164258.15668992858</v>
      </c>
      <c r="AC7" s="71">
        <v>2262127.6554174968</v>
      </c>
      <c r="AD7" s="71">
        <v>313360.21356422402</v>
      </c>
      <c r="AE7" s="71">
        <v>1970266</v>
      </c>
      <c r="AF7" s="71">
        <v>0</v>
      </c>
      <c r="AG7" s="71">
        <v>5000000</v>
      </c>
      <c r="AH7" s="71">
        <v>-454246.13101827912</v>
      </c>
      <c r="AI7" s="71">
        <v>8133144.5346228033</v>
      </c>
      <c r="AJ7" s="71"/>
      <c r="AK7" s="71">
        <v>0</v>
      </c>
      <c r="AL7" s="71">
        <v>0</v>
      </c>
      <c r="AM7" s="71">
        <v>0</v>
      </c>
      <c r="AN7" s="71">
        <v>8133144.5346228033</v>
      </c>
      <c r="AO7" s="71">
        <v>-1398531.7086334978</v>
      </c>
      <c r="AP7" s="71">
        <v>164258.15668992858</v>
      </c>
      <c r="AQ7" s="71">
        <v>-13985.317086334977</v>
      </c>
      <c r="AR7" s="71">
        <v>94902.458156597728</v>
      </c>
      <c r="AS7" s="71">
        <v>0</v>
      </c>
      <c r="AT7" s="71">
        <v>245175.29776019132</v>
      </c>
      <c r="AU7" s="71">
        <v>1031226</v>
      </c>
      <c r="AV7" s="71">
        <v>1031226</v>
      </c>
      <c r="AW7" s="71">
        <v>-2184582.4108733064</v>
      </c>
    </row>
    <row r="8" spans="1:49" x14ac:dyDescent="0.2">
      <c r="A8" s="96" t="s">
        <v>4</v>
      </c>
      <c r="B8">
        <v>2024</v>
      </c>
      <c r="C8">
        <v>2027</v>
      </c>
      <c r="D8">
        <v>2018</v>
      </c>
      <c r="E8">
        <v>101</v>
      </c>
      <c r="F8">
        <v>34</v>
      </c>
      <c r="G8" s="96" t="s">
        <v>167</v>
      </c>
      <c r="H8" s="71">
        <v>997518.97768096463</v>
      </c>
      <c r="I8" s="71">
        <v>939796.05282483925</v>
      </c>
      <c r="J8" s="71">
        <v>0</v>
      </c>
      <c r="K8" s="71">
        <v>0</v>
      </c>
      <c r="L8" s="71">
        <v>194790.06133525557</v>
      </c>
      <c r="M8" s="71">
        <v>5602213.7985995421</v>
      </c>
      <c r="N8" s="71">
        <v>6000</v>
      </c>
      <c r="O8" s="71">
        <v>194790.06133525557</v>
      </c>
      <c r="P8" s="71">
        <v>7740318.8904406019</v>
      </c>
      <c r="Q8" s="71">
        <v>794264.33570819104</v>
      </c>
      <c r="R8" s="71">
        <v>533170.33577634825</v>
      </c>
      <c r="S8" s="71">
        <v>1327434.6714845393</v>
      </c>
      <c r="T8" s="71">
        <v>718041.1585227265</v>
      </c>
      <c r="U8" s="71">
        <v>0</v>
      </c>
      <c r="V8" s="71">
        <v>0</v>
      </c>
      <c r="W8" s="71">
        <v>0</v>
      </c>
      <c r="X8" s="71">
        <v>718041.1585227265</v>
      </c>
      <c r="Y8" s="71">
        <v>98081.989743378828</v>
      </c>
      <c r="Z8" s="71">
        <v>-3730.9310485248616</v>
      </c>
      <c r="AA8" s="71">
        <v>94351.058694853971</v>
      </c>
      <c r="AB8" s="71">
        <v>165900.7382568279</v>
      </c>
      <c r="AC8" s="71">
        <v>2305727.6269589476</v>
      </c>
      <c r="AD8" s="71">
        <v>319627.41783550847</v>
      </c>
      <c r="AE8" s="71">
        <v>1970266</v>
      </c>
      <c r="AF8" s="71">
        <v>0</v>
      </c>
      <c r="AG8" s="71">
        <v>5000000</v>
      </c>
      <c r="AH8" s="71">
        <v>-404378.9552055439</v>
      </c>
      <c r="AI8" s="71">
        <v>8144697.8456461458</v>
      </c>
      <c r="AJ8" s="71"/>
      <c r="AK8" s="71">
        <v>0</v>
      </c>
      <c r="AL8" s="71">
        <v>0</v>
      </c>
      <c r="AM8" s="71">
        <v>0</v>
      </c>
      <c r="AN8" s="71">
        <v>8144697.8456461458</v>
      </c>
      <c r="AO8" s="71">
        <v>-2184582.4108733064</v>
      </c>
      <c r="AP8" s="71">
        <v>165900.7382568279</v>
      </c>
      <c r="AQ8" s="71">
        <v>-21845.824108733064</v>
      </c>
      <c r="AR8" s="71">
        <v>95077.227961159864</v>
      </c>
      <c r="AS8" s="71">
        <v>0</v>
      </c>
      <c r="AT8" s="71">
        <v>239132.1421092547</v>
      </c>
      <c r="AU8" s="71">
        <v>639080</v>
      </c>
      <c r="AV8" s="71">
        <v>639080</v>
      </c>
      <c r="AW8" s="71">
        <v>-2584530.2687640516</v>
      </c>
    </row>
    <row r="9" spans="1:49" x14ac:dyDescent="0.2">
      <c r="A9" s="96" t="s">
        <v>4</v>
      </c>
      <c r="B9">
        <v>2025</v>
      </c>
      <c r="C9">
        <v>2027</v>
      </c>
      <c r="D9">
        <v>2018</v>
      </c>
      <c r="E9">
        <v>101</v>
      </c>
      <c r="F9">
        <v>34</v>
      </c>
      <c r="G9" s="96" t="s">
        <v>167</v>
      </c>
      <c r="H9" s="71">
        <v>1007494.167457774</v>
      </c>
      <c r="I9" s="71">
        <v>958591.97388133581</v>
      </c>
      <c r="J9" s="71">
        <v>0</v>
      </c>
      <c r="K9" s="71">
        <v>0</v>
      </c>
      <c r="L9" s="71">
        <v>198685.86256196062</v>
      </c>
      <c r="M9" s="71">
        <v>5631798.4153184956</v>
      </c>
      <c r="N9" s="71">
        <v>6000</v>
      </c>
      <c r="O9" s="71">
        <v>198685.86256196062</v>
      </c>
      <c r="P9" s="71">
        <v>7802570.4192195665</v>
      </c>
      <c r="Q9" s="71">
        <v>810149.62242235465</v>
      </c>
      <c r="R9" s="71">
        <v>543833.74249187508</v>
      </c>
      <c r="S9" s="71">
        <v>1353983.3649142296</v>
      </c>
      <c r="T9" s="71">
        <v>732401.98169318086</v>
      </c>
      <c r="U9" s="71">
        <v>0</v>
      </c>
      <c r="V9" s="71">
        <v>0</v>
      </c>
      <c r="W9" s="71">
        <v>0</v>
      </c>
      <c r="X9" s="71">
        <v>732401.98169318086</v>
      </c>
      <c r="Y9" s="71">
        <v>100043.62953824637</v>
      </c>
      <c r="Z9" s="71">
        <v>-3805.5496694953581</v>
      </c>
      <c r="AA9" s="71">
        <v>96238.079868751011</v>
      </c>
      <c r="AB9" s="71">
        <v>167559.74563939613</v>
      </c>
      <c r="AC9" s="71">
        <v>2350183.1721155578</v>
      </c>
      <c r="AD9" s="71">
        <v>326019.96619221859</v>
      </c>
      <c r="AE9" s="71">
        <v>1970266</v>
      </c>
      <c r="AF9" s="71">
        <v>0</v>
      </c>
      <c r="AG9" s="71">
        <v>0</v>
      </c>
      <c r="AH9" s="71">
        <v>4646469.1383077763</v>
      </c>
      <c r="AI9" s="71">
        <v>3156101.2809117902</v>
      </c>
      <c r="AJ9" s="71"/>
      <c r="AK9" s="71">
        <v>0</v>
      </c>
      <c r="AL9" s="71">
        <v>0</v>
      </c>
      <c r="AM9" s="71">
        <v>0</v>
      </c>
      <c r="AN9" s="71">
        <v>3156101.2809117902</v>
      </c>
      <c r="AO9" s="71">
        <v>-2584530.2687640516</v>
      </c>
      <c r="AP9" s="71">
        <v>167559.74563939613</v>
      </c>
      <c r="AQ9" s="71">
        <v>-25845.302687640517</v>
      </c>
      <c r="AR9" s="71">
        <v>95244.875692227521</v>
      </c>
      <c r="AS9" s="71">
        <v>0</v>
      </c>
      <c r="AT9" s="71">
        <v>236959.31864398316</v>
      </c>
      <c r="AU9" s="71">
        <v>4797738</v>
      </c>
      <c r="AV9" s="71">
        <v>4797738</v>
      </c>
      <c r="AW9" s="71">
        <v>-7145308.9501200682</v>
      </c>
    </row>
    <row r="10" spans="1:49" x14ac:dyDescent="0.2">
      <c r="A10" s="96" t="s">
        <v>4</v>
      </c>
      <c r="B10">
        <v>2026</v>
      </c>
      <c r="C10">
        <v>2027</v>
      </c>
      <c r="D10">
        <v>2018</v>
      </c>
      <c r="E10">
        <v>101</v>
      </c>
      <c r="F10">
        <v>34</v>
      </c>
      <c r="G10" s="96" t="s">
        <v>167</v>
      </c>
      <c r="H10" s="71">
        <v>1017569.1091323521</v>
      </c>
      <c r="I10" s="71">
        <v>977763.81335896265</v>
      </c>
      <c r="J10" s="71">
        <v>0</v>
      </c>
      <c r="K10" s="71">
        <v>0</v>
      </c>
      <c r="L10" s="71">
        <v>202659.57981319987</v>
      </c>
      <c r="M10" s="71">
        <v>5661673.5783995725</v>
      </c>
      <c r="N10" s="71">
        <v>6000</v>
      </c>
      <c r="O10" s="71">
        <v>202659.57981319987</v>
      </c>
      <c r="P10" s="71">
        <v>7865666.0807040874</v>
      </c>
      <c r="Q10" s="71">
        <v>826352.6148708018</v>
      </c>
      <c r="R10" s="71">
        <v>554710.41734171263</v>
      </c>
      <c r="S10" s="71">
        <v>1381063.0322125144</v>
      </c>
      <c r="T10" s="71">
        <v>747050.02132704447</v>
      </c>
      <c r="U10" s="71">
        <v>0</v>
      </c>
      <c r="V10" s="71">
        <v>0</v>
      </c>
      <c r="W10" s="71">
        <v>0</v>
      </c>
      <c r="X10" s="71">
        <v>747050.02132704447</v>
      </c>
      <c r="Y10" s="71">
        <v>102044.50212901131</v>
      </c>
      <c r="Z10" s="71">
        <v>-3881.6606628852655</v>
      </c>
      <c r="AA10" s="71">
        <v>98162.841466126047</v>
      </c>
      <c r="AB10" s="71">
        <v>169235.34309579016</v>
      </c>
      <c r="AC10" s="71">
        <v>2395511.2381014749</v>
      </c>
      <c r="AD10" s="71">
        <v>332540.365516063</v>
      </c>
      <c r="AE10" s="71">
        <v>1970266</v>
      </c>
      <c r="AF10" s="71">
        <v>0</v>
      </c>
      <c r="AG10" s="71">
        <v>0</v>
      </c>
      <c r="AH10" s="71">
        <v>4698317.6036175378</v>
      </c>
      <c r="AI10" s="71">
        <v>3167348.4770865496</v>
      </c>
      <c r="AJ10" s="71"/>
      <c r="AK10" s="71">
        <v>0</v>
      </c>
      <c r="AL10" s="71">
        <v>0</v>
      </c>
      <c r="AM10" s="71">
        <v>0</v>
      </c>
      <c r="AN10" s="71">
        <v>3167348.4770865496</v>
      </c>
      <c r="AO10" s="71">
        <v>-7145308.9501200682</v>
      </c>
      <c r="AP10" s="71">
        <v>169235.34309579016</v>
      </c>
      <c r="AQ10" s="71">
        <v>-71453.08950120068</v>
      </c>
      <c r="AR10" s="71">
        <v>95405.15273363507</v>
      </c>
      <c r="AS10" s="71">
        <v>0</v>
      </c>
      <c r="AT10" s="71">
        <v>193187.40632822455</v>
      </c>
      <c r="AU10" s="71">
        <v>501866</v>
      </c>
      <c r="AV10" s="71">
        <v>501866</v>
      </c>
      <c r="AW10" s="71">
        <v>-7453987.5437918436</v>
      </c>
    </row>
    <row r="11" spans="1:49" x14ac:dyDescent="0.2">
      <c r="A11" s="96" t="s">
        <v>4</v>
      </c>
      <c r="B11">
        <v>2027</v>
      </c>
      <c r="C11">
        <v>2027</v>
      </c>
      <c r="D11">
        <v>2018</v>
      </c>
      <c r="E11">
        <v>101</v>
      </c>
      <c r="F11">
        <v>34</v>
      </c>
      <c r="G11" s="96" t="s">
        <v>167</v>
      </c>
      <c r="H11" s="71">
        <v>1027744.8002236756</v>
      </c>
      <c r="I11" s="71">
        <v>997319.08962614182</v>
      </c>
      <c r="J11" s="71">
        <v>0</v>
      </c>
      <c r="K11" s="71">
        <v>0</v>
      </c>
      <c r="L11" s="71">
        <v>206712.77140946386</v>
      </c>
      <c r="M11" s="71">
        <v>3721576.5344608538</v>
      </c>
      <c r="N11" s="71">
        <v>6000</v>
      </c>
      <c r="O11" s="71">
        <v>206712.77140946386</v>
      </c>
      <c r="P11" s="71">
        <v>5959353.1957201352</v>
      </c>
      <c r="Q11" s="71">
        <v>842879.66716821783</v>
      </c>
      <c r="R11" s="71">
        <v>565804.6256885468</v>
      </c>
      <c r="S11" s="71">
        <v>1408684.2928567645</v>
      </c>
      <c r="T11" s="71">
        <v>761991.02175358543</v>
      </c>
      <c r="U11" s="71">
        <v>0</v>
      </c>
      <c r="V11" s="71">
        <v>0</v>
      </c>
      <c r="W11" s="71">
        <v>0</v>
      </c>
      <c r="X11" s="71">
        <v>761991.02175358543</v>
      </c>
      <c r="Y11" s="71">
        <v>104085.39217159153</v>
      </c>
      <c r="Z11" s="71">
        <v>-3959.2938761429709</v>
      </c>
      <c r="AA11" s="71">
        <v>100126.09829544857</v>
      </c>
      <c r="AB11" s="71">
        <v>170927.69652674807</v>
      </c>
      <c r="AC11" s="71">
        <v>2441729.1094325464</v>
      </c>
      <c r="AD11" s="71">
        <v>339191.17282638425</v>
      </c>
      <c r="AE11" s="71">
        <v>0</v>
      </c>
      <c r="AF11" s="71">
        <v>0</v>
      </c>
      <c r="AG11" s="71">
        <v>0</v>
      </c>
      <c r="AH11" s="71">
        <v>2780920.2822589306</v>
      </c>
      <c r="AI11" s="71">
        <v>3178432.9134612046</v>
      </c>
      <c r="AJ11" s="71"/>
      <c r="AK11" s="71">
        <v>0</v>
      </c>
      <c r="AL11" s="71">
        <v>0</v>
      </c>
      <c r="AM11" s="71">
        <v>0</v>
      </c>
      <c r="AN11" s="71">
        <v>3178432.9134612046</v>
      </c>
      <c r="AO11" s="71">
        <v>-7453987.5437918436</v>
      </c>
      <c r="AP11" s="71">
        <v>170927.69652674807</v>
      </c>
      <c r="AQ11" s="71">
        <v>-74539.875437918439</v>
      </c>
      <c r="AR11" s="71">
        <v>95557.804435146361</v>
      </c>
      <c r="AS11" s="71">
        <v>0</v>
      </c>
      <c r="AT11" s="71">
        <v>191945.62552397599</v>
      </c>
      <c r="AU11" s="71">
        <v>19000</v>
      </c>
      <c r="AV11" s="71">
        <v>19000</v>
      </c>
      <c r="AW11" s="71">
        <v>-7281041.9182678675</v>
      </c>
    </row>
    <row r="12" spans="1:49" x14ac:dyDescent="0.2">
      <c r="A12" s="96" t="s">
        <v>4</v>
      </c>
      <c r="B12">
        <v>2028</v>
      </c>
      <c r="C12">
        <v>2027</v>
      </c>
      <c r="D12">
        <v>2018</v>
      </c>
      <c r="E12">
        <v>101</v>
      </c>
      <c r="F12">
        <v>34</v>
      </c>
      <c r="G12" s="96" t="s">
        <v>167</v>
      </c>
      <c r="H12" s="71">
        <v>1038022.2482259123</v>
      </c>
      <c r="I12" s="71">
        <v>1017265.4714186648</v>
      </c>
      <c r="J12" s="71">
        <v>0</v>
      </c>
      <c r="K12" s="71">
        <v>0</v>
      </c>
      <c r="L12" s="71">
        <v>210847.02683765316</v>
      </c>
      <c r="M12" s="71">
        <v>3752042.572986898</v>
      </c>
      <c r="N12" s="71">
        <v>6000</v>
      </c>
      <c r="O12" s="71">
        <v>210847.02683765316</v>
      </c>
      <c r="P12" s="71">
        <v>6024177.3194691278</v>
      </c>
      <c r="Q12" s="71">
        <v>859737.26051158225</v>
      </c>
      <c r="R12" s="71">
        <v>577120.71820231783</v>
      </c>
      <c r="S12" s="71">
        <v>1436857.9787139001</v>
      </c>
      <c r="T12" s="71">
        <v>777230.84218865715</v>
      </c>
      <c r="U12" s="71">
        <v>0</v>
      </c>
      <c r="V12" s="71">
        <v>0</v>
      </c>
      <c r="W12" s="71">
        <v>0</v>
      </c>
      <c r="X12" s="71">
        <v>777230.84218865715</v>
      </c>
      <c r="Y12" s="71">
        <v>106167.10001502337</v>
      </c>
      <c r="Z12" s="71">
        <v>-4038.4797536658307</v>
      </c>
      <c r="AA12" s="71">
        <v>102128.62026135754</v>
      </c>
      <c r="AB12" s="71">
        <v>172636.97349201553</v>
      </c>
      <c r="AC12" s="71">
        <v>2488854.4146559304</v>
      </c>
      <c r="AD12" s="71">
        <v>345974.99628291198</v>
      </c>
      <c r="AE12" s="71">
        <v>0</v>
      </c>
      <c r="AF12" s="71">
        <v>0</v>
      </c>
      <c r="AG12" s="71">
        <v>0</v>
      </c>
      <c r="AH12" s="71">
        <v>2834829.4109388422</v>
      </c>
      <c r="AI12" s="71">
        <v>3189347.9085302856</v>
      </c>
      <c r="AJ12" s="71"/>
      <c r="AK12" s="71">
        <v>0</v>
      </c>
      <c r="AL12" s="71">
        <v>0</v>
      </c>
      <c r="AM12" s="71">
        <v>0</v>
      </c>
      <c r="AN12" s="71">
        <v>3189347.9085302856</v>
      </c>
      <c r="AO12" s="71">
        <v>-7281041.9182678675</v>
      </c>
      <c r="AP12" s="71">
        <v>172636.97349201553</v>
      </c>
      <c r="AQ12" s="71">
        <v>-72810.41918267867</v>
      </c>
      <c r="AR12" s="71">
        <v>95702.569981156194</v>
      </c>
      <c r="AS12" s="71">
        <v>0</v>
      </c>
      <c r="AT12" s="71">
        <v>195529.12429049306</v>
      </c>
      <c r="AU12" s="71">
        <v>2463760</v>
      </c>
      <c r="AV12" s="71">
        <v>2463760</v>
      </c>
      <c r="AW12" s="71">
        <v>-9549272.7939773761</v>
      </c>
    </row>
    <row r="13" spans="1:49" x14ac:dyDescent="0.2">
      <c r="A13" s="96" t="s">
        <v>4</v>
      </c>
      <c r="B13">
        <v>2029</v>
      </c>
      <c r="C13">
        <v>2027</v>
      </c>
      <c r="D13">
        <v>2018</v>
      </c>
      <c r="E13">
        <v>101</v>
      </c>
      <c r="F13">
        <v>34</v>
      </c>
      <c r="G13" s="96" t="s">
        <v>167</v>
      </c>
      <c r="H13" s="71">
        <v>1048402.4707081713</v>
      </c>
      <c r="I13" s="71">
        <v>1037610.7808470378</v>
      </c>
      <c r="J13" s="71">
        <v>0</v>
      </c>
      <c r="K13" s="71">
        <v>0</v>
      </c>
      <c r="L13" s="71">
        <v>215063.96737440617</v>
      </c>
      <c r="M13" s="71">
        <v>3782809.0269940235</v>
      </c>
      <c r="N13" s="71">
        <v>6000</v>
      </c>
      <c r="O13" s="71">
        <v>215063.96737440617</v>
      </c>
      <c r="P13" s="71">
        <v>6089886.2459236383</v>
      </c>
      <c r="Q13" s="71">
        <v>876932.00572181377</v>
      </c>
      <c r="R13" s="71">
        <v>588663.13256636402</v>
      </c>
      <c r="S13" s="71">
        <v>1465595.1382881778</v>
      </c>
      <c r="T13" s="71">
        <v>792775.45903243008</v>
      </c>
      <c r="U13" s="71">
        <v>0</v>
      </c>
      <c r="V13" s="71">
        <v>0</v>
      </c>
      <c r="W13" s="71">
        <v>0</v>
      </c>
      <c r="X13" s="71">
        <v>792775.45903243008</v>
      </c>
      <c r="Y13" s="71">
        <v>108290.44201532382</v>
      </c>
      <c r="Z13" s="71">
        <v>-4119.2493487391466</v>
      </c>
      <c r="AA13" s="71">
        <v>104171.19266658467</v>
      </c>
      <c r="AB13" s="71">
        <v>174363.34322693566</v>
      </c>
      <c r="AC13" s="71">
        <v>2536905.1332141282</v>
      </c>
      <c r="AD13" s="71">
        <v>352894.49620857014</v>
      </c>
      <c r="AE13" s="71">
        <v>0</v>
      </c>
      <c r="AF13" s="71">
        <v>0</v>
      </c>
      <c r="AG13" s="71">
        <v>0</v>
      </c>
      <c r="AH13" s="71">
        <v>2889799.6294226982</v>
      </c>
      <c r="AI13" s="71">
        <v>3200086.6165009402</v>
      </c>
      <c r="AJ13" s="71"/>
      <c r="AK13" s="71">
        <v>0</v>
      </c>
      <c r="AL13" s="71">
        <v>0</v>
      </c>
      <c r="AM13" s="71">
        <v>0</v>
      </c>
      <c r="AN13" s="71">
        <v>3200086.6165009402</v>
      </c>
      <c r="AO13" s="71">
        <v>-9549272.7939773761</v>
      </c>
      <c r="AP13" s="71">
        <v>174363.34322693566</v>
      </c>
      <c r="AQ13" s="71">
        <v>-95492.727939773758</v>
      </c>
      <c r="AR13" s="71">
        <v>95839.182256659304</v>
      </c>
      <c r="AS13" s="71">
        <v>0</v>
      </c>
      <c r="AT13" s="71">
        <v>174709.79754382122</v>
      </c>
      <c r="AU13" s="71">
        <v>150606</v>
      </c>
      <c r="AV13" s="71">
        <v>150606</v>
      </c>
      <c r="AW13" s="71">
        <v>-9525168.9964335542</v>
      </c>
    </row>
    <row r="14" spans="1:49" x14ac:dyDescent="0.2">
      <c r="A14" s="96" t="s">
        <v>4</v>
      </c>
      <c r="B14">
        <v>2030</v>
      </c>
      <c r="C14">
        <v>2027</v>
      </c>
      <c r="D14">
        <v>2018</v>
      </c>
      <c r="E14">
        <v>101</v>
      </c>
      <c r="F14">
        <v>34</v>
      </c>
      <c r="G14" s="96" t="s">
        <v>167</v>
      </c>
      <c r="H14" s="71">
        <v>1058886.4954152531</v>
      </c>
      <c r="I14" s="71">
        <v>1058362.9964639787</v>
      </c>
      <c r="J14" s="71">
        <v>0</v>
      </c>
      <c r="K14" s="71">
        <v>0</v>
      </c>
      <c r="L14" s="71">
        <v>219365.24672189433</v>
      </c>
      <c r="M14" s="71">
        <v>3813879.2737072157</v>
      </c>
      <c r="N14" s="71">
        <v>6000</v>
      </c>
      <c r="O14" s="71">
        <v>219365.24672189433</v>
      </c>
      <c r="P14" s="71">
        <v>6156494.0123083424</v>
      </c>
      <c r="Q14" s="71">
        <v>894470.64583625016</v>
      </c>
      <c r="R14" s="71">
        <v>600436.39521769143</v>
      </c>
      <c r="S14" s="71">
        <v>1494907.0410539415</v>
      </c>
      <c r="T14" s="71">
        <v>808630.96821307892</v>
      </c>
      <c r="U14" s="71">
        <v>0</v>
      </c>
      <c r="V14" s="71">
        <v>0</v>
      </c>
      <c r="W14" s="71">
        <v>0</v>
      </c>
      <c r="X14" s="71">
        <v>808630.96821307892</v>
      </c>
      <c r="Y14" s="71">
        <v>110456.25085563032</v>
      </c>
      <c r="Z14" s="71">
        <v>-4201.6343357139303</v>
      </c>
      <c r="AA14" s="71">
        <v>106254.6165199164</v>
      </c>
      <c r="AB14" s="71">
        <v>176106.97665920501</v>
      </c>
      <c r="AC14" s="71">
        <v>2585899.6024461417</v>
      </c>
      <c r="AD14" s="71">
        <v>359952.38613274158</v>
      </c>
      <c r="AE14" s="71">
        <v>0</v>
      </c>
      <c r="AF14" s="71">
        <v>0</v>
      </c>
      <c r="AG14" s="71">
        <v>0</v>
      </c>
      <c r="AH14" s="71">
        <v>2945851.988578883</v>
      </c>
      <c r="AI14" s="71">
        <v>3210642.0237294594</v>
      </c>
      <c r="AJ14" s="71"/>
      <c r="AK14" s="71">
        <v>0</v>
      </c>
      <c r="AL14" s="71">
        <v>0</v>
      </c>
      <c r="AM14" s="71">
        <v>0</v>
      </c>
      <c r="AN14" s="71">
        <v>3210642.0237294594</v>
      </c>
      <c r="AO14" s="71">
        <v>-9525168.9964335542</v>
      </c>
      <c r="AP14" s="71">
        <v>176106.97665920501</v>
      </c>
      <c r="AQ14" s="71">
        <v>-95251.689964335543</v>
      </c>
      <c r="AR14" s="71">
        <v>95967.367710431383</v>
      </c>
      <c r="AS14" s="71">
        <v>0</v>
      </c>
      <c r="AT14" s="71">
        <v>176822.65440530085</v>
      </c>
      <c r="AU14" s="71">
        <v>268760</v>
      </c>
      <c r="AV14" s="71">
        <v>268760</v>
      </c>
      <c r="AW14" s="71">
        <v>-9617106.3420282528</v>
      </c>
    </row>
    <row r="15" spans="1:49" x14ac:dyDescent="0.2">
      <c r="A15" s="96" t="s">
        <v>4</v>
      </c>
      <c r="B15">
        <v>2031</v>
      </c>
      <c r="C15">
        <v>2027</v>
      </c>
      <c r="D15">
        <v>2018</v>
      </c>
      <c r="E15">
        <v>101</v>
      </c>
      <c r="F15">
        <v>34</v>
      </c>
      <c r="G15" s="96" t="s">
        <v>167</v>
      </c>
      <c r="H15" s="71">
        <v>1069475.3603694057</v>
      </c>
      <c r="I15" s="71">
        <v>1079530.2563932582</v>
      </c>
      <c r="J15" s="71">
        <v>0</v>
      </c>
      <c r="K15" s="71">
        <v>0</v>
      </c>
      <c r="L15" s="71">
        <v>223752.55165633222</v>
      </c>
      <c r="M15" s="71">
        <v>3845256.7352488572</v>
      </c>
      <c r="N15" s="71">
        <v>6000</v>
      </c>
      <c r="O15" s="71">
        <v>223752.55165633222</v>
      </c>
      <c r="P15" s="71">
        <v>6224014.9036678541</v>
      </c>
      <c r="Q15" s="71">
        <v>912360.05875297508</v>
      </c>
      <c r="R15" s="71">
        <v>612445.12312204519</v>
      </c>
      <c r="S15" s="71">
        <v>1524805.1818750203</v>
      </c>
      <c r="T15" s="71">
        <v>824803.58757734043</v>
      </c>
      <c r="U15" s="71">
        <v>0</v>
      </c>
      <c r="V15" s="71">
        <v>0</v>
      </c>
      <c r="W15" s="71">
        <v>0</v>
      </c>
      <c r="X15" s="71">
        <v>824803.58757734043</v>
      </c>
      <c r="Y15" s="71">
        <v>112665.37587274292</v>
      </c>
      <c r="Z15" s="71">
        <v>-4285.6670224282079</v>
      </c>
      <c r="AA15" s="71">
        <v>108379.70885031471</v>
      </c>
      <c r="AB15" s="71">
        <v>177868.04642579707</v>
      </c>
      <c r="AC15" s="71">
        <v>2635856.5247284723</v>
      </c>
      <c r="AD15" s="71">
        <v>367151.4338553964</v>
      </c>
      <c r="AE15" s="71">
        <v>0</v>
      </c>
      <c r="AF15" s="71">
        <v>0</v>
      </c>
      <c r="AG15" s="71">
        <v>0</v>
      </c>
      <c r="AH15" s="71">
        <v>3003007.9585838686</v>
      </c>
      <c r="AI15" s="71">
        <v>3221006.9450839856</v>
      </c>
      <c r="AJ15" s="71"/>
      <c r="AK15" s="71">
        <v>0</v>
      </c>
      <c r="AL15" s="71">
        <v>0</v>
      </c>
      <c r="AM15" s="71">
        <v>0</v>
      </c>
      <c r="AN15" s="71">
        <v>3221006.9450839856</v>
      </c>
      <c r="AO15" s="71">
        <v>-9617106.3420282528</v>
      </c>
      <c r="AP15" s="71">
        <v>177868.04642579707</v>
      </c>
      <c r="AQ15" s="71">
        <v>-96171.063420282531</v>
      </c>
      <c r="AR15" s="71">
        <v>96086.846215365193</v>
      </c>
      <c r="AS15" s="71">
        <v>0</v>
      </c>
      <c r="AT15" s="71">
        <v>177783.82922087974</v>
      </c>
      <c r="AU15" s="71">
        <v>181800</v>
      </c>
      <c r="AV15" s="71">
        <v>181800</v>
      </c>
      <c r="AW15" s="71">
        <v>-9621122.512807373</v>
      </c>
    </row>
    <row r="16" spans="1:49" x14ac:dyDescent="0.2">
      <c r="A16" s="96" t="s">
        <v>4</v>
      </c>
      <c r="B16">
        <v>2032</v>
      </c>
      <c r="C16">
        <v>2027</v>
      </c>
      <c r="D16">
        <v>2018</v>
      </c>
      <c r="E16">
        <v>101</v>
      </c>
      <c r="F16">
        <v>34</v>
      </c>
      <c r="G16" s="96" t="s">
        <v>167</v>
      </c>
      <c r="H16" s="71">
        <v>1080170.1139730997</v>
      </c>
      <c r="I16" s="71">
        <v>1101120.8615211237</v>
      </c>
      <c r="J16" s="71">
        <v>0</v>
      </c>
      <c r="K16" s="71">
        <v>0</v>
      </c>
      <c r="L16" s="71">
        <v>228227.60268945887</v>
      </c>
      <c r="M16" s="71">
        <v>3876944.8793395204</v>
      </c>
      <c r="N16" s="71">
        <v>6000</v>
      </c>
      <c r="O16" s="71">
        <v>228227.60268945887</v>
      </c>
      <c r="P16" s="71">
        <v>6292463.4575232025</v>
      </c>
      <c r="Q16" s="71">
        <v>930607.25992803473</v>
      </c>
      <c r="R16" s="71">
        <v>624694.0255844862</v>
      </c>
      <c r="S16" s="71">
        <v>1555301.2855125209</v>
      </c>
      <c r="T16" s="71">
        <v>841299.65932888724</v>
      </c>
      <c r="U16" s="71">
        <v>0</v>
      </c>
      <c r="V16" s="71">
        <v>0</v>
      </c>
      <c r="W16" s="71">
        <v>0</v>
      </c>
      <c r="X16" s="71">
        <v>841299.65932888724</v>
      </c>
      <c r="Y16" s="71">
        <v>114918.68339019778</v>
      </c>
      <c r="Z16" s="71">
        <v>-4371.3803628767728</v>
      </c>
      <c r="AA16" s="71">
        <v>110547.303027321</v>
      </c>
      <c r="AB16" s="71">
        <v>179646.72689005508</v>
      </c>
      <c r="AC16" s="71">
        <v>2686794.9747587843</v>
      </c>
      <c r="AD16" s="71">
        <v>374494.46253250435</v>
      </c>
      <c r="AE16" s="71">
        <v>0</v>
      </c>
      <c r="AF16" s="71">
        <v>0</v>
      </c>
      <c r="AG16" s="71">
        <v>0</v>
      </c>
      <c r="AH16" s="71">
        <v>3061289.4372912887</v>
      </c>
      <c r="AI16" s="71">
        <v>3231174.0202319138</v>
      </c>
      <c r="AJ16" s="71"/>
      <c r="AK16" s="71">
        <v>0</v>
      </c>
      <c r="AL16" s="71">
        <v>0</v>
      </c>
      <c r="AM16" s="71">
        <v>0</v>
      </c>
      <c r="AN16" s="71">
        <v>3231174.0202319138</v>
      </c>
      <c r="AO16" s="71">
        <v>-9621122.512807373</v>
      </c>
      <c r="AP16" s="71">
        <v>179646.72689005508</v>
      </c>
      <c r="AQ16" s="71">
        <v>-96211.22512807374</v>
      </c>
      <c r="AR16" s="71">
        <v>96197.330925904942</v>
      </c>
      <c r="AS16" s="71">
        <v>0</v>
      </c>
      <c r="AT16" s="71">
        <v>179632.83268788629</v>
      </c>
      <c r="AU16" s="71">
        <v>2223716</v>
      </c>
      <c r="AV16" s="71">
        <v>2223716</v>
      </c>
      <c r="AW16" s="71">
        <v>-11665205.680119487</v>
      </c>
    </row>
    <row r="17" spans="1:49" x14ac:dyDescent="0.2">
      <c r="A17" s="96" t="s">
        <v>4</v>
      </c>
      <c r="B17">
        <v>2033</v>
      </c>
      <c r="C17">
        <v>2027</v>
      </c>
      <c r="D17">
        <v>2018</v>
      </c>
      <c r="E17">
        <v>101</v>
      </c>
      <c r="F17">
        <v>34</v>
      </c>
      <c r="G17" s="96" t="s">
        <v>167</v>
      </c>
      <c r="H17" s="71">
        <v>1090971.8151128306</v>
      </c>
      <c r="I17" s="71">
        <v>1123143.2787515458</v>
      </c>
      <c r="J17" s="71">
        <v>0</v>
      </c>
      <c r="K17" s="71">
        <v>0</v>
      </c>
      <c r="L17" s="71">
        <v>232792.15474324799</v>
      </c>
      <c r="M17" s="71">
        <v>3908947.2200110266</v>
      </c>
      <c r="N17" s="71">
        <v>6000</v>
      </c>
      <c r="O17" s="71">
        <v>232792.15474324799</v>
      </c>
      <c r="P17" s="71">
        <v>6361854.4686186519</v>
      </c>
      <c r="Q17" s="71">
        <v>949219.40512659517</v>
      </c>
      <c r="R17" s="71">
        <v>637187.90609617578</v>
      </c>
      <c r="S17" s="71">
        <v>1586407.3112227709</v>
      </c>
      <c r="T17" s="71">
        <v>858125.65251546481</v>
      </c>
      <c r="U17" s="71">
        <v>0</v>
      </c>
      <c r="V17" s="71">
        <v>0</v>
      </c>
      <c r="W17" s="71">
        <v>0</v>
      </c>
      <c r="X17" s="71">
        <v>858125.65251546481</v>
      </c>
      <c r="Y17" s="71">
        <v>117217.05705800171</v>
      </c>
      <c r="Z17" s="71">
        <v>-4458.8079701343067</v>
      </c>
      <c r="AA17" s="71">
        <v>112758.2490878674</v>
      </c>
      <c r="AB17" s="71">
        <v>181443.19415895556</v>
      </c>
      <c r="AC17" s="71">
        <v>2738734.4069850589</v>
      </c>
      <c r="AD17" s="71">
        <v>381984.35178315436</v>
      </c>
      <c r="AE17" s="71">
        <v>0</v>
      </c>
      <c r="AF17" s="71">
        <v>0</v>
      </c>
      <c r="AG17" s="71">
        <v>0</v>
      </c>
      <c r="AH17" s="71">
        <v>3120718.7587682134</v>
      </c>
      <c r="AI17" s="71">
        <v>3241135.7098504384</v>
      </c>
      <c r="AJ17" s="71"/>
      <c r="AK17" s="71">
        <v>0</v>
      </c>
      <c r="AL17" s="71">
        <v>0</v>
      </c>
      <c r="AM17" s="71">
        <v>0</v>
      </c>
      <c r="AN17" s="71">
        <v>3241135.7098504384</v>
      </c>
      <c r="AO17" s="71">
        <v>-11665205.680119487</v>
      </c>
      <c r="AP17" s="71">
        <v>181443.19415895556</v>
      </c>
      <c r="AQ17" s="71">
        <v>-116652.05680119488</v>
      </c>
      <c r="AR17" s="71">
        <v>96298.528132517808</v>
      </c>
      <c r="AS17" s="71">
        <v>0</v>
      </c>
      <c r="AT17" s="71">
        <v>161089.66549027851</v>
      </c>
      <c r="AU17" s="71">
        <v>374190</v>
      </c>
      <c r="AV17" s="71">
        <v>374190</v>
      </c>
      <c r="AW17" s="71">
        <v>-11878306.014629208</v>
      </c>
    </row>
    <row r="18" spans="1:49" x14ac:dyDescent="0.2">
      <c r="A18" s="96" t="s">
        <v>4</v>
      </c>
      <c r="B18">
        <v>2034</v>
      </c>
      <c r="C18">
        <v>2027</v>
      </c>
      <c r="D18">
        <v>2018</v>
      </c>
      <c r="E18">
        <v>101</v>
      </c>
      <c r="F18">
        <v>34</v>
      </c>
      <c r="G18" s="96" t="s">
        <v>167</v>
      </c>
      <c r="H18" s="71">
        <v>1101881.5332639592</v>
      </c>
      <c r="I18" s="71">
        <v>1145606.1443265767</v>
      </c>
      <c r="J18" s="71">
        <v>0</v>
      </c>
      <c r="K18" s="71">
        <v>0</v>
      </c>
      <c r="L18" s="71">
        <v>237447.99783811299</v>
      </c>
      <c r="M18" s="71">
        <v>3941267.3183320258</v>
      </c>
      <c r="N18" s="71">
        <v>6000</v>
      </c>
      <c r="O18" s="71">
        <v>237447.99783811299</v>
      </c>
      <c r="P18" s="71">
        <v>6432202.9937606752</v>
      </c>
      <c r="Q18" s="71">
        <v>968203.79322912719</v>
      </c>
      <c r="R18" s="71">
        <v>649931.66421809932</v>
      </c>
      <c r="S18" s="71">
        <v>1618135.4574472266</v>
      </c>
      <c r="T18" s="71">
        <v>875288.16556577419</v>
      </c>
      <c r="U18" s="71">
        <v>0</v>
      </c>
      <c r="V18" s="71">
        <v>0</v>
      </c>
      <c r="W18" s="71">
        <v>0</v>
      </c>
      <c r="X18" s="71">
        <v>875288.16556577419</v>
      </c>
      <c r="Y18" s="71">
        <v>119561.39819916176</v>
      </c>
      <c r="Z18" s="71">
        <v>-4547.9841295369943</v>
      </c>
      <c r="AA18" s="71">
        <v>115013.41406962476</v>
      </c>
      <c r="AB18" s="71">
        <v>183257.6261005452</v>
      </c>
      <c r="AC18" s="71">
        <v>2791694.6631831713</v>
      </c>
      <c r="AD18" s="71">
        <v>389624.03881881753</v>
      </c>
      <c r="AE18" s="71">
        <v>0</v>
      </c>
      <c r="AF18" s="71">
        <v>0</v>
      </c>
      <c r="AG18" s="71">
        <v>0</v>
      </c>
      <c r="AH18" s="71">
        <v>3181318.7020019889</v>
      </c>
      <c r="AI18" s="71">
        <v>3250884.2917586863</v>
      </c>
      <c r="AJ18" s="71"/>
      <c r="AK18" s="71">
        <v>0</v>
      </c>
      <c r="AL18" s="71">
        <v>0</v>
      </c>
      <c r="AM18" s="71">
        <v>0</v>
      </c>
      <c r="AN18" s="71">
        <v>3250884.2917586863</v>
      </c>
      <c r="AO18" s="71">
        <v>-11878306.014629208</v>
      </c>
      <c r="AP18" s="71">
        <v>183257.6261005452</v>
      </c>
      <c r="AQ18" s="71">
        <v>-118783.06014629207</v>
      </c>
      <c r="AR18" s="71">
        <v>96390.137113143923</v>
      </c>
      <c r="AS18" s="71">
        <v>0</v>
      </c>
      <c r="AT18" s="71">
        <v>160864.70306739706</v>
      </c>
      <c r="AU18" s="71">
        <v>389740</v>
      </c>
      <c r="AV18" s="71">
        <v>389740</v>
      </c>
      <c r="AW18" s="71">
        <v>-12107181.311561812</v>
      </c>
    </row>
    <row r="19" spans="1:49" x14ac:dyDescent="0.2">
      <c r="A19" s="96" t="s">
        <v>4</v>
      </c>
      <c r="B19">
        <v>2035</v>
      </c>
      <c r="C19">
        <v>2027</v>
      </c>
      <c r="D19">
        <v>2018</v>
      </c>
      <c r="E19">
        <v>101</v>
      </c>
      <c r="F19">
        <v>34</v>
      </c>
      <c r="G19" s="96" t="s">
        <v>167</v>
      </c>
      <c r="H19" s="71">
        <v>1112900.3485965987</v>
      </c>
      <c r="I19" s="71">
        <v>1168518.2672131085</v>
      </c>
      <c r="J19" s="71">
        <v>0</v>
      </c>
      <c r="K19" s="71">
        <v>0</v>
      </c>
      <c r="L19" s="71">
        <v>242196.95779487526</v>
      </c>
      <c r="M19" s="71">
        <v>3973908.7831463078</v>
      </c>
      <c r="N19" s="71">
        <v>6000</v>
      </c>
      <c r="O19" s="71">
        <v>242196.95779487526</v>
      </c>
      <c r="P19" s="71">
        <v>6503524.3567508906</v>
      </c>
      <c r="Q19" s="71">
        <v>987567.86909370986</v>
      </c>
      <c r="R19" s="71">
        <v>662930.29750246136</v>
      </c>
      <c r="S19" s="71">
        <v>1650498.1665961712</v>
      </c>
      <c r="T19" s="71">
        <v>892793.92887708975</v>
      </c>
      <c r="U19" s="71">
        <v>0</v>
      </c>
      <c r="V19" s="71">
        <v>0</v>
      </c>
      <c r="W19" s="71">
        <v>0</v>
      </c>
      <c r="X19" s="71">
        <v>892793.92887708975</v>
      </c>
      <c r="Y19" s="71">
        <v>121952.626163145</v>
      </c>
      <c r="Z19" s="71">
        <v>-4638.9438121277344</v>
      </c>
      <c r="AA19" s="71">
        <v>117313.68235101727</v>
      </c>
      <c r="AB19" s="71">
        <v>185090.20236155065</v>
      </c>
      <c r="AC19" s="71">
        <v>2845695.9801858291</v>
      </c>
      <c r="AD19" s="71">
        <v>397416.51959519391</v>
      </c>
      <c r="AE19" s="71">
        <v>0</v>
      </c>
      <c r="AF19" s="71">
        <v>0</v>
      </c>
      <c r="AG19" s="71">
        <v>0</v>
      </c>
      <c r="AH19" s="71">
        <v>3243112.4997810228</v>
      </c>
      <c r="AI19" s="71">
        <v>3260411.8569698678</v>
      </c>
      <c r="AJ19" s="71"/>
      <c r="AK19" s="71">
        <v>0</v>
      </c>
      <c r="AL19" s="71">
        <v>0</v>
      </c>
      <c r="AM19" s="71">
        <v>0</v>
      </c>
      <c r="AN19" s="71">
        <v>3260411.8569698678</v>
      </c>
      <c r="AO19" s="71">
        <v>-12107181.311561812</v>
      </c>
      <c r="AP19" s="71">
        <v>185090.20236155065</v>
      </c>
      <c r="AQ19" s="71">
        <v>-121071.8131156181</v>
      </c>
      <c r="AR19" s="71">
        <v>96471.849981562293</v>
      </c>
      <c r="AS19" s="71">
        <v>0</v>
      </c>
      <c r="AT19" s="71">
        <v>160490.23922749484</v>
      </c>
      <c r="AU19" s="71">
        <v>435356</v>
      </c>
      <c r="AV19" s="71">
        <v>435356</v>
      </c>
      <c r="AW19" s="71">
        <v>-12382047.072334316</v>
      </c>
    </row>
    <row r="20" spans="1:49" x14ac:dyDescent="0.2">
      <c r="A20" s="96" t="s">
        <v>4</v>
      </c>
      <c r="B20">
        <v>2036</v>
      </c>
      <c r="C20">
        <v>2027</v>
      </c>
      <c r="D20">
        <v>2018</v>
      </c>
      <c r="E20">
        <v>101</v>
      </c>
      <c r="F20">
        <v>34</v>
      </c>
      <c r="G20" s="96" t="s">
        <v>167</v>
      </c>
      <c r="H20" s="71">
        <v>1124029.3520825647</v>
      </c>
      <c r="I20" s="71">
        <v>1191888.6325573705</v>
      </c>
      <c r="J20" s="71">
        <v>0</v>
      </c>
      <c r="K20" s="71">
        <v>0</v>
      </c>
      <c r="L20" s="71">
        <v>247040.89695077273</v>
      </c>
      <c r="M20" s="71">
        <v>4006875.2718241103</v>
      </c>
      <c r="N20" s="71">
        <v>6000</v>
      </c>
      <c r="O20" s="71">
        <v>247040.89695077273</v>
      </c>
      <c r="P20" s="71">
        <v>6575834.1534148185</v>
      </c>
      <c r="Q20" s="71">
        <v>1007319.226475584</v>
      </c>
      <c r="R20" s="71">
        <v>676188.9034525106</v>
      </c>
      <c r="S20" s="71">
        <v>1683508.1299280946</v>
      </c>
      <c r="T20" s="71">
        <v>910649.80745463143</v>
      </c>
      <c r="U20" s="71">
        <v>0</v>
      </c>
      <c r="V20" s="71">
        <v>0</v>
      </c>
      <c r="W20" s="71">
        <v>0</v>
      </c>
      <c r="X20" s="71">
        <v>910649.80745463143</v>
      </c>
      <c r="Y20" s="71">
        <v>124391.67868640789</v>
      </c>
      <c r="Z20" s="71">
        <v>-4731.7226883702888</v>
      </c>
      <c r="AA20" s="71">
        <v>119659.95599803761</v>
      </c>
      <c r="AB20" s="71">
        <v>186941.10438516617</v>
      </c>
      <c r="AC20" s="71">
        <v>2900758.9977659294</v>
      </c>
      <c r="AD20" s="71">
        <v>405364.84998709772</v>
      </c>
      <c r="AE20" s="71">
        <v>0</v>
      </c>
      <c r="AF20" s="71">
        <v>0</v>
      </c>
      <c r="AG20" s="71">
        <v>0</v>
      </c>
      <c r="AH20" s="71">
        <v>3306123.847753027</v>
      </c>
      <c r="AI20" s="71">
        <v>3269710.3056617915</v>
      </c>
      <c r="AJ20" s="71"/>
      <c r="AK20" s="71">
        <v>0</v>
      </c>
      <c r="AL20" s="71">
        <v>0</v>
      </c>
      <c r="AM20" s="71">
        <v>0</v>
      </c>
      <c r="AN20" s="71">
        <v>3269710.3056617915</v>
      </c>
      <c r="AO20" s="71">
        <v>-12382047.072334316</v>
      </c>
      <c r="AP20" s="71">
        <v>186941.10438516617</v>
      </c>
      <c r="AQ20" s="71">
        <v>-123820.47072334317</v>
      </c>
      <c r="AR20" s="71">
        <v>96543.351532610614</v>
      </c>
      <c r="AS20" s="71">
        <v>0</v>
      </c>
      <c r="AT20" s="71">
        <v>159663.9851944336</v>
      </c>
      <c r="AU20" s="71">
        <v>52520</v>
      </c>
      <c r="AV20" s="71">
        <v>52520</v>
      </c>
      <c r="AW20" s="71">
        <v>-12274903.087139882</v>
      </c>
    </row>
    <row r="21" spans="1:49" x14ac:dyDescent="0.2">
      <c r="A21" s="96" t="s">
        <v>4</v>
      </c>
      <c r="B21">
        <v>2037</v>
      </c>
      <c r="C21">
        <v>2027</v>
      </c>
      <c r="D21">
        <v>2018</v>
      </c>
      <c r="E21">
        <v>101</v>
      </c>
      <c r="F21">
        <v>34</v>
      </c>
      <c r="G21" s="96" t="s">
        <v>167</v>
      </c>
      <c r="H21" s="71">
        <v>1135269.6456033902</v>
      </c>
      <c r="I21" s="71">
        <v>1215726.4052085178</v>
      </c>
      <c r="J21" s="71">
        <v>0</v>
      </c>
      <c r="K21" s="71">
        <v>0</v>
      </c>
      <c r="L21" s="71">
        <v>251981.71488978819</v>
      </c>
      <c r="M21" s="71">
        <v>4040170.4910266362</v>
      </c>
      <c r="N21" s="71">
        <v>6000</v>
      </c>
      <c r="O21" s="71">
        <v>251981.71488978819</v>
      </c>
      <c r="P21" s="71">
        <v>6649148.2567283325</v>
      </c>
      <c r="Q21" s="71">
        <v>1027465.6110050955</v>
      </c>
      <c r="R21" s="71">
        <v>689712.68152156076</v>
      </c>
      <c r="S21" s="71">
        <v>1717178.2925266563</v>
      </c>
      <c r="T21" s="71">
        <v>928862.80360372411</v>
      </c>
      <c r="U21" s="71">
        <v>0</v>
      </c>
      <c r="V21" s="71">
        <v>0</v>
      </c>
      <c r="W21" s="71">
        <v>0</v>
      </c>
      <c r="X21" s="71">
        <v>928862.80360372411</v>
      </c>
      <c r="Y21" s="71">
        <v>126879.51226013605</v>
      </c>
      <c r="Z21" s="71">
        <v>-4826.3571421376937</v>
      </c>
      <c r="AA21" s="71">
        <v>122053.15511799835</v>
      </c>
      <c r="AB21" s="71">
        <v>188810.51542901777</v>
      </c>
      <c r="AC21" s="71">
        <v>2956904.7666773964</v>
      </c>
      <c r="AD21" s="71">
        <v>413472.14698683965</v>
      </c>
      <c r="AE21" s="71">
        <v>0</v>
      </c>
      <c r="AF21" s="71">
        <v>0</v>
      </c>
      <c r="AG21" s="71">
        <v>0</v>
      </c>
      <c r="AH21" s="71">
        <v>3370376.9136642362</v>
      </c>
      <c r="AI21" s="71">
        <v>3278771.3430640963</v>
      </c>
      <c r="AJ21" s="71"/>
      <c r="AK21" s="71">
        <v>0</v>
      </c>
      <c r="AL21" s="71">
        <v>0</v>
      </c>
      <c r="AM21" s="71">
        <v>0</v>
      </c>
      <c r="AN21" s="71">
        <v>3278771.3430640963</v>
      </c>
      <c r="AO21" s="71">
        <v>-12274903.087139882</v>
      </c>
      <c r="AP21" s="71">
        <v>188810.51542901777</v>
      </c>
      <c r="AQ21" s="71">
        <v>-122749.03087139883</v>
      </c>
      <c r="AR21" s="71">
        <v>96604.319084194009</v>
      </c>
      <c r="AS21" s="71">
        <v>0</v>
      </c>
      <c r="AT21" s="71">
        <v>162665.80364181293</v>
      </c>
      <c r="AU21" s="71">
        <v>66300</v>
      </c>
      <c r="AV21" s="71">
        <v>66300</v>
      </c>
      <c r="AW21" s="71">
        <v>-12178537.283498071</v>
      </c>
    </row>
    <row r="22" spans="1:49" x14ac:dyDescent="0.2">
      <c r="A22" s="96" t="s">
        <v>4</v>
      </c>
      <c r="B22">
        <v>2038</v>
      </c>
      <c r="C22">
        <v>2027</v>
      </c>
      <c r="D22">
        <v>2018</v>
      </c>
      <c r="E22">
        <v>101</v>
      </c>
      <c r="F22">
        <v>34</v>
      </c>
      <c r="G22" s="96" t="s">
        <v>167</v>
      </c>
      <c r="H22" s="71">
        <v>1146622.3420594241</v>
      </c>
      <c r="I22" s="71">
        <v>1240040.9333126883</v>
      </c>
      <c r="J22" s="71">
        <v>0</v>
      </c>
      <c r="K22" s="71">
        <v>0</v>
      </c>
      <c r="L22" s="71">
        <v>257021.34918758398</v>
      </c>
      <c r="M22" s="71">
        <v>4073798.1974840621</v>
      </c>
      <c r="N22" s="71">
        <v>6000</v>
      </c>
      <c r="O22" s="71">
        <v>257021.34918758398</v>
      </c>
      <c r="P22" s="71">
        <v>6723482.8220437579</v>
      </c>
      <c r="Q22" s="71">
        <v>1048014.9232251976</v>
      </c>
      <c r="R22" s="71">
        <v>703506.93515199202</v>
      </c>
      <c r="S22" s="71">
        <v>1751521.8583771896</v>
      </c>
      <c r="T22" s="71">
        <v>947440.05967579863</v>
      </c>
      <c r="U22" s="71">
        <v>0</v>
      </c>
      <c r="V22" s="71">
        <v>0</v>
      </c>
      <c r="W22" s="71">
        <v>0</v>
      </c>
      <c r="X22" s="71">
        <v>947440.05967579863</v>
      </c>
      <c r="Y22" s="71">
        <v>129417.10250533879</v>
      </c>
      <c r="Z22" s="71">
        <v>-4922.8842849804487</v>
      </c>
      <c r="AA22" s="71">
        <v>124494.21822035834</v>
      </c>
      <c r="AB22" s="71">
        <v>190698.62058330799</v>
      </c>
      <c r="AC22" s="71">
        <v>3014154.7568566543</v>
      </c>
      <c r="AD22" s="71">
        <v>421741.58992657647</v>
      </c>
      <c r="AE22" s="71">
        <v>0</v>
      </c>
      <c r="AF22" s="71">
        <v>0</v>
      </c>
      <c r="AG22" s="71">
        <v>0</v>
      </c>
      <c r="AH22" s="71">
        <v>3435896.346783231</v>
      </c>
      <c r="AI22" s="71">
        <v>3287586.4752605269</v>
      </c>
      <c r="AJ22" s="71"/>
      <c r="AK22" s="71">
        <v>0</v>
      </c>
      <c r="AL22" s="71">
        <v>0</v>
      </c>
      <c r="AM22" s="71">
        <v>0</v>
      </c>
      <c r="AN22" s="71">
        <v>3287586.4752605269</v>
      </c>
      <c r="AO22" s="71">
        <v>-12178537.283498071</v>
      </c>
      <c r="AP22" s="71">
        <v>190698.62058330799</v>
      </c>
      <c r="AQ22" s="71">
        <v>-121785.37283498071</v>
      </c>
      <c r="AR22" s="71">
        <v>96654.422316018376</v>
      </c>
      <c r="AS22" s="71">
        <v>0</v>
      </c>
      <c r="AT22" s="71">
        <v>165567.67006434564</v>
      </c>
      <c r="AU22" s="71">
        <v>171926</v>
      </c>
      <c r="AV22" s="71">
        <v>171926</v>
      </c>
      <c r="AW22" s="71">
        <v>-12184895.613433724</v>
      </c>
    </row>
    <row r="23" spans="1:49" x14ac:dyDescent="0.2">
      <c r="A23" s="96" t="s">
        <v>4</v>
      </c>
      <c r="B23">
        <v>2039</v>
      </c>
      <c r="C23">
        <v>2027</v>
      </c>
      <c r="D23">
        <v>2018</v>
      </c>
      <c r="E23">
        <v>101</v>
      </c>
      <c r="F23">
        <v>34</v>
      </c>
      <c r="G23" s="96" t="s">
        <v>167</v>
      </c>
      <c r="H23" s="71">
        <v>1158088.5654800183</v>
      </c>
      <c r="I23" s="71">
        <v>1264841.751978942</v>
      </c>
      <c r="J23" s="71">
        <v>0</v>
      </c>
      <c r="K23" s="71">
        <v>0</v>
      </c>
      <c r="L23" s="71">
        <v>262161.77617133566</v>
      </c>
      <c r="M23" s="71">
        <v>4107762.198787258</v>
      </c>
      <c r="N23" s="71">
        <v>6000</v>
      </c>
      <c r="O23" s="71">
        <v>262161.77617133566</v>
      </c>
      <c r="P23" s="71">
        <v>6798854.2924175542</v>
      </c>
      <c r="Q23" s="71">
        <v>1068975.2216897015</v>
      </c>
      <c r="R23" s="71">
        <v>717577.07385503186</v>
      </c>
      <c r="S23" s="71">
        <v>1786552.2955447333</v>
      </c>
      <c r="T23" s="71">
        <v>966388.86086931452</v>
      </c>
      <c r="U23" s="71">
        <v>0</v>
      </c>
      <c r="V23" s="71">
        <v>0</v>
      </c>
      <c r="W23" s="71">
        <v>0</v>
      </c>
      <c r="X23" s="71">
        <v>966388.86086931452</v>
      </c>
      <c r="Y23" s="71">
        <v>132005.44455544555</v>
      </c>
      <c r="Z23" s="71">
        <v>-5021.3419706800569</v>
      </c>
      <c r="AA23" s="71">
        <v>126984.10258476548</v>
      </c>
      <c r="AB23" s="71">
        <v>192605.60678914105</v>
      </c>
      <c r="AC23" s="71">
        <v>3072530.8657879541</v>
      </c>
      <c r="AD23" s="71">
        <v>430176.421725108</v>
      </c>
      <c r="AE23" s="71">
        <v>0</v>
      </c>
      <c r="AF23" s="71">
        <v>0</v>
      </c>
      <c r="AG23" s="71">
        <v>0</v>
      </c>
      <c r="AH23" s="71">
        <v>3502707.2875130619</v>
      </c>
      <c r="AI23" s="71">
        <v>3296147.0049044923</v>
      </c>
      <c r="AJ23" s="71"/>
      <c r="AK23" s="71">
        <v>0</v>
      </c>
      <c r="AL23" s="71">
        <v>0</v>
      </c>
      <c r="AM23" s="71">
        <v>0</v>
      </c>
      <c r="AN23" s="71">
        <v>3296147.0049044923</v>
      </c>
      <c r="AO23" s="71">
        <v>-12184895.613433724</v>
      </c>
      <c r="AP23" s="71">
        <v>192605.60678914105</v>
      </c>
      <c r="AQ23" s="71">
        <v>-121848.95613433723</v>
      </c>
      <c r="AR23" s="71">
        <v>96693.323104980722</v>
      </c>
      <c r="AS23" s="71">
        <v>0</v>
      </c>
      <c r="AT23" s="71">
        <v>167449.97375978454</v>
      </c>
      <c r="AU23" s="71">
        <v>89180</v>
      </c>
      <c r="AV23" s="71">
        <v>89180</v>
      </c>
      <c r="AW23" s="71">
        <v>-12106625.639673941</v>
      </c>
    </row>
    <row r="24" spans="1:49" x14ac:dyDescent="0.2">
      <c r="A24" s="96" t="s">
        <v>4</v>
      </c>
      <c r="B24">
        <v>2040</v>
      </c>
      <c r="C24">
        <v>2027</v>
      </c>
      <c r="D24">
        <v>2018</v>
      </c>
      <c r="E24">
        <v>101</v>
      </c>
      <c r="F24">
        <v>34</v>
      </c>
      <c r="G24" s="96" t="s">
        <v>167</v>
      </c>
      <c r="H24" s="71">
        <v>1169669.4511348188</v>
      </c>
      <c r="I24" s="71">
        <v>1290138.587018521</v>
      </c>
      <c r="J24" s="71">
        <v>0</v>
      </c>
      <c r="K24" s="71">
        <v>0</v>
      </c>
      <c r="L24" s="71">
        <v>267405.01169476239</v>
      </c>
      <c r="M24" s="71">
        <v>4142066.3541935086</v>
      </c>
      <c r="N24" s="71">
        <v>6000</v>
      </c>
      <c r="O24" s="71">
        <v>267405.01169476239</v>
      </c>
      <c r="P24" s="71">
        <v>6875279.4040416107</v>
      </c>
      <c r="Q24" s="71">
        <v>1090354.7261234955</v>
      </c>
      <c r="R24" s="71">
        <v>731928.61533213244</v>
      </c>
      <c r="S24" s="71">
        <v>1822283.3414556279</v>
      </c>
      <c r="T24" s="71">
        <v>985716.63808670093</v>
      </c>
      <c r="U24" s="71">
        <v>0</v>
      </c>
      <c r="V24" s="71">
        <v>0</v>
      </c>
      <c r="W24" s="71">
        <v>0</v>
      </c>
      <c r="X24" s="71">
        <v>985716.63808670093</v>
      </c>
      <c r="Y24" s="71">
        <v>134645.55344655446</v>
      </c>
      <c r="Z24" s="71">
        <v>-5121.7688100936584</v>
      </c>
      <c r="AA24" s="71">
        <v>129523.7846364608</v>
      </c>
      <c r="AB24" s="71">
        <v>194531.6628570325</v>
      </c>
      <c r="AC24" s="71">
        <v>3132055.4270358221</v>
      </c>
      <c r="AD24" s="71">
        <v>438779.95015961019</v>
      </c>
      <c r="AE24" s="71">
        <v>0</v>
      </c>
      <c r="AF24" s="71">
        <v>0</v>
      </c>
      <c r="AG24" s="71">
        <v>0</v>
      </c>
      <c r="AH24" s="71">
        <v>3570835.3771954323</v>
      </c>
      <c r="AI24" s="71">
        <v>3304444.0268461783</v>
      </c>
      <c r="AJ24" s="71"/>
      <c r="AK24" s="71">
        <v>0</v>
      </c>
      <c r="AL24" s="71">
        <v>0</v>
      </c>
      <c r="AM24" s="71">
        <v>0</v>
      </c>
      <c r="AN24" s="71">
        <v>3304444.0268461783</v>
      </c>
      <c r="AO24" s="71">
        <v>-12106625.639673941</v>
      </c>
      <c r="AP24" s="71">
        <v>194531.6628570325</v>
      </c>
      <c r="AQ24" s="71">
        <v>-121066.25639673939</v>
      </c>
      <c r="AR24" s="71">
        <v>96720.675357148706</v>
      </c>
      <c r="AS24" s="71">
        <v>0</v>
      </c>
      <c r="AT24" s="71">
        <v>170186.08181744179</v>
      </c>
      <c r="AU24" s="71">
        <v>1368622</v>
      </c>
      <c r="AV24" s="71">
        <v>1368622</v>
      </c>
      <c r="AW24" s="71">
        <v>-13305061.557856498</v>
      </c>
    </row>
    <row r="25" spans="1:49" x14ac:dyDescent="0.2">
      <c r="A25" s="96" t="s">
        <v>4</v>
      </c>
      <c r="B25">
        <v>2041</v>
      </c>
      <c r="C25">
        <v>2027</v>
      </c>
      <c r="D25">
        <v>2018</v>
      </c>
      <c r="E25">
        <v>101</v>
      </c>
      <c r="F25">
        <v>34</v>
      </c>
      <c r="G25" s="96" t="s">
        <v>167</v>
      </c>
      <c r="H25" s="71">
        <v>1181366.1456461668</v>
      </c>
      <c r="I25" s="71">
        <v>1315941.3587588912</v>
      </c>
      <c r="J25" s="71">
        <v>0</v>
      </c>
      <c r="K25" s="71">
        <v>0</v>
      </c>
      <c r="L25" s="71">
        <v>272753.11192865757</v>
      </c>
      <c r="M25" s="71">
        <v>4176714.5754464725</v>
      </c>
      <c r="N25" s="71">
        <v>6000</v>
      </c>
      <c r="O25" s="71">
        <v>272753.11192865757</v>
      </c>
      <c r="P25" s="71">
        <v>6952775.1917801881</v>
      </c>
      <c r="Q25" s="71">
        <v>1112161.8206459652</v>
      </c>
      <c r="R25" s="71">
        <v>746567.18763877498</v>
      </c>
      <c r="S25" s="71">
        <v>1858729.0082847401</v>
      </c>
      <c r="T25" s="71">
        <v>1005430.9708484347</v>
      </c>
      <c r="U25" s="71">
        <v>0</v>
      </c>
      <c r="V25" s="71">
        <v>0</v>
      </c>
      <c r="W25" s="71">
        <v>0</v>
      </c>
      <c r="X25" s="71">
        <v>1005430.9708484347</v>
      </c>
      <c r="Y25" s="71">
        <v>137338.46451548554</v>
      </c>
      <c r="Z25" s="71">
        <v>-5224.2041862955311</v>
      </c>
      <c r="AA25" s="71">
        <v>132114.26032919</v>
      </c>
      <c r="AB25" s="71">
        <v>196476.97948560279</v>
      </c>
      <c r="AC25" s="71">
        <v>3192751.218947967</v>
      </c>
      <c r="AD25" s="71">
        <v>447555.54916280229</v>
      </c>
      <c r="AE25" s="71">
        <v>0</v>
      </c>
      <c r="AF25" s="71">
        <v>0</v>
      </c>
      <c r="AG25" s="71">
        <v>0</v>
      </c>
      <c r="AH25" s="71">
        <v>3640306.7681107693</v>
      </c>
      <c r="AI25" s="71">
        <v>3312468.4236694188</v>
      </c>
      <c r="AJ25" s="71"/>
      <c r="AK25" s="71">
        <v>0</v>
      </c>
      <c r="AL25" s="71">
        <v>0</v>
      </c>
      <c r="AM25" s="71">
        <v>0</v>
      </c>
      <c r="AN25" s="71">
        <v>3312468.4236694188</v>
      </c>
      <c r="AO25" s="71">
        <v>-13305061.557856498</v>
      </c>
      <c r="AP25" s="71">
        <v>196476.97948560279</v>
      </c>
      <c r="AQ25" s="71">
        <v>-133050.61557856499</v>
      </c>
      <c r="AR25" s="71">
        <v>96736.124836260729</v>
      </c>
      <c r="AS25" s="71">
        <v>0</v>
      </c>
      <c r="AT25" s="71">
        <v>160162.48874329851</v>
      </c>
      <c r="AU25" s="71">
        <v>0</v>
      </c>
      <c r="AV25" s="71">
        <v>0</v>
      </c>
      <c r="AW25" s="71">
        <v>-13144899.069113199</v>
      </c>
    </row>
    <row r="26" spans="1:49" x14ac:dyDescent="0.2">
      <c r="A26" s="96" t="s">
        <v>4</v>
      </c>
      <c r="B26">
        <v>2042</v>
      </c>
      <c r="C26">
        <v>2027</v>
      </c>
      <c r="D26">
        <v>2018</v>
      </c>
      <c r="E26">
        <v>101</v>
      </c>
      <c r="F26">
        <v>34</v>
      </c>
      <c r="G26" s="96" t="s">
        <v>167</v>
      </c>
      <c r="H26" s="71">
        <v>1193179.8071026288</v>
      </c>
      <c r="I26" s="71">
        <v>1342260.1859340691</v>
      </c>
      <c r="J26" s="71">
        <v>0</v>
      </c>
      <c r="K26" s="71">
        <v>0</v>
      </c>
      <c r="L26" s="71">
        <v>278208.17416723073</v>
      </c>
      <c r="M26" s="71">
        <v>4211710.8276106631</v>
      </c>
      <c r="N26" s="71">
        <v>6000</v>
      </c>
      <c r="O26" s="71">
        <v>278208.17416723073</v>
      </c>
      <c r="P26" s="71">
        <v>7031358.9948145915</v>
      </c>
      <c r="Q26" s="71">
        <v>1134405.0570588845</v>
      </c>
      <c r="R26" s="71">
        <v>761498.53139155055</v>
      </c>
      <c r="S26" s="71">
        <v>1895903.5884504351</v>
      </c>
      <c r="T26" s="71">
        <v>1025539.5902654035</v>
      </c>
      <c r="U26" s="71">
        <v>0</v>
      </c>
      <c r="V26" s="71">
        <v>0</v>
      </c>
      <c r="W26" s="71">
        <v>0</v>
      </c>
      <c r="X26" s="71">
        <v>1025539.5902654035</v>
      </c>
      <c r="Y26" s="71">
        <v>140085.23380579526</v>
      </c>
      <c r="Z26" s="71">
        <v>-5328.6882700214419</v>
      </c>
      <c r="AA26" s="71">
        <v>134756.54553577382</v>
      </c>
      <c r="AB26" s="71">
        <v>198441.74928045887</v>
      </c>
      <c r="AC26" s="71">
        <v>3254641.4735320713</v>
      </c>
      <c r="AD26" s="71">
        <v>456506.66014605836</v>
      </c>
      <c r="AE26" s="71">
        <v>0</v>
      </c>
      <c r="AF26" s="71">
        <v>0</v>
      </c>
      <c r="AG26" s="71">
        <v>0</v>
      </c>
      <c r="AH26" s="71">
        <v>3711148.1336781299</v>
      </c>
      <c r="AI26" s="71">
        <v>3320210.8611364616</v>
      </c>
      <c r="AJ26" s="71"/>
      <c r="AK26" s="71">
        <v>0</v>
      </c>
      <c r="AL26" s="71">
        <v>0</v>
      </c>
      <c r="AM26" s="71">
        <v>0</v>
      </c>
      <c r="AN26" s="71">
        <v>3320210.8611364616</v>
      </c>
      <c r="AO26" s="71">
        <v>-13144899.069113199</v>
      </c>
      <c r="AP26" s="71">
        <v>198441.74928045887</v>
      </c>
      <c r="AQ26" s="71">
        <v>-131448.990691132</v>
      </c>
      <c r="AR26" s="71">
        <v>96739.308988674617</v>
      </c>
      <c r="AS26" s="71">
        <v>0</v>
      </c>
      <c r="AT26" s="71">
        <v>163732.06757800147</v>
      </c>
      <c r="AU26" s="71">
        <v>0</v>
      </c>
      <c r="AV26" s="71">
        <v>0</v>
      </c>
      <c r="AW26" s="71">
        <v>-12981167.001535198</v>
      </c>
    </row>
    <row r="27" spans="1:49" x14ac:dyDescent="0.2">
      <c r="A27" s="96" t="s">
        <v>4</v>
      </c>
      <c r="B27">
        <v>2043</v>
      </c>
      <c r="C27">
        <v>2027</v>
      </c>
      <c r="D27">
        <v>2018</v>
      </c>
      <c r="E27">
        <v>101</v>
      </c>
      <c r="F27">
        <v>34</v>
      </c>
      <c r="G27" s="96" t="s">
        <v>167</v>
      </c>
      <c r="H27" s="71">
        <v>1205111.6051736551</v>
      </c>
      <c r="I27" s="71">
        <v>1369105.3896527505</v>
      </c>
      <c r="J27" s="71">
        <v>0</v>
      </c>
      <c r="K27" s="71">
        <v>0</v>
      </c>
      <c r="L27" s="71">
        <v>283772.33765057533</v>
      </c>
      <c r="M27" s="71">
        <v>4247059.1299207238</v>
      </c>
      <c r="N27" s="71">
        <v>6000</v>
      </c>
      <c r="O27" s="71">
        <v>283772.33765057533</v>
      </c>
      <c r="P27" s="71">
        <v>7111048.4623977039</v>
      </c>
      <c r="Q27" s="71">
        <v>1157093.1582000623</v>
      </c>
      <c r="R27" s="71">
        <v>776728.5020193815</v>
      </c>
      <c r="S27" s="71">
        <v>1933821.660219444</v>
      </c>
      <c r="T27" s="71">
        <v>1046050.3820707116</v>
      </c>
      <c r="U27" s="71">
        <v>0</v>
      </c>
      <c r="V27" s="71">
        <v>0</v>
      </c>
      <c r="W27" s="71">
        <v>0</v>
      </c>
      <c r="X27" s="71">
        <v>1046050.3820707116</v>
      </c>
      <c r="Y27" s="71">
        <v>142886.93848191114</v>
      </c>
      <c r="Z27" s="71">
        <v>-5435.2620354218707</v>
      </c>
      <c r="AA27" s="71">
        <v>137451.67644648926</v>
      </c>
      <c r="AB27" s="71">
        <v>-884919.91661336832</v>
      </c>
      <c r="AC27" s="71">
        <v>2232403.8021232765</v>
      </c>
      <c r="AD27" s="71">
        <v>465636.79334897955</v>
      </c>
      <c r="AE27" s="71">
        <v>0</v>
      </c>
      <c r="AF27" s="71">
        <v>0</v>
      </c>
      <c r="AG27" s="71">
        <v>0</v>
      </c>
      <c r="AH27" s="71">
        <v>2698040.5954722562</v>
      </c>
      <c r="AI27" s="71">
        <v>4413007.8669254482</v>
      </c>
      <c r="AJ27" s="71"/>
      <c r="AK27" s="71">
        <v>0</v>
      </c>
      <c r="AL27" s="71">
        <v>0</v>
      </c>
      <c r="AM27" s="71">
        <v>0</v>
      </c>
      <c r="AN27" s="71">
        <v>4413007.8669254482</v>
      </c>
      <c r="AO27" s="71">
        <v>-12981167.001535198</v>
      </c>
      <c r="AP27" s="71">
        <v>200426.16677326348</v>
      </c>
      <c r="AQ27" s="71">
        <v>-129811.67001535198</v>
      </c>
      <c r="AR27" s="71">
        <v>194411.00426949057</v>
      </c>
      <c r="AS27" s="71">
        <v>0</v>
      </c>
      <c r="AT27" s="71">
        <v>265025.50102740206</v>
      </c>
      <c r="AU27" s="71">
        <v>0</v>
      </c>
      <c r="AV27" s="71">
        <v>0</v>
      </c>
      <c r="AW27" s="71">
        <v>-12716141.500507794</v>
      </c>
    </row>
    <row r="28" spans="1:49" x14ac:dyDescent="0.2">
      <c r="A28" s="96" t="s">
        <v>4</v>
      </c>
      <c r="B28">
        <v>2044</v>
      </c>
      <c r="C28">
        <v>2027</v>
      </c>
      <c r="D28">
        <v>2018</v>
      </c>
      <c r="E28">
        <v>101</v>
      </c>
      <c r="F28">
        <v>34</v>
      </c>
      <c r="G28" s="96" t="s">
        <v>167</v>
      </c>
      <c r="H28" s="71">
        <v>1217162.7212253916</v>
      </c>
      <c r="I28" s="71">
        <v>1396487.4974458055</v>
      </c>
      <c r="J28" s="71">
        <v>0</v>
      </c>
      <c r="K28" s="71">
        <v>0</v>
      </c>
      <c r="L28" s="71">
        <v>289447.78440358688</v>
      </c>
      <c r="M28" s="71">
        <v>4282763.5566457659</v>
      </c>
      <c r="N28" s="71">
        <v>6000</v>
      </c>
      <c r="O28" s="71">
        <v>289447.78440358688</v>
      </c>
      <c r="P28" s="71">
        <v>7191861.5597205497</v>
      </c>
      <c r="Q28" s="71">
        <v>1180235.0213640637</v>
      </c>
      <c r="R28" s="71">
        <v>792263.0720597693</v>
      </c>
      <c r="S28" s="71">
        <v>1972498.0934238331</v>
      </c>
      <c r="T28" s="71">
        <v>1066971.389712126</v>
      </c>
      <c r="U28" s="71">
        <v>0</v>
      </c>
      <c r="V28" s="71">
        <v>0</v>
      </c>
      <c r="W28" s="71">
        <v>0</v>
      </c>
      <c r="X28" s="71">
        <v>1066971.389712126</v>
      </c>
      <c r="Y28" s="71">
        <v>145744.67725154941</v>
      </c>
      <c r="Z28" s="71">
        <v>-5543.9672761303082</v>
      </c>
      <c r="AA28" s="71">
        <v>140200.7099754191</v>
      </c>
      <c r="AB28" s="71">
        <v>-883917.78577950201</v>
      </c>
      <c r="AC28" s="71">
        <v>2295752.4073318765</v>
      </c>
      <c r="AD28" s="71">
        <v>474949.52921595919</v>
      </c>
      <c r="AE28" s="71">
        <v>0</v>
      </c>
      <c r="AF28" s="71">
        <v>0</v>
      </c>
      <c r="AG28" s="71">
        <v>0</v>
      </c>
      <c r="AH28" s="71">
        <v>2770701.9365478358</v>
      </c>
      <c r="AI28" s="71">
        <v>4421159.6231727134</v>
      </c>
      <c r="AJ28" s="71"/>
      <c r="AK28" s="71">
        <v>0</v>
      </c>
      <c r="AL28" s="71">
        <v>0</v>
      </c>
      <c r="AM28" s="71">
        <v>0</v>
      </c>
      <c r="AN28" s="71">
        <v>4421159.6231727134</v>
      </c>
      <c r="AO28" s="71">
        <v>-12716141.500507794</v>
      </c>
      <c r="AP28" s="71">
        <v>202430.4284409961</v>
      </c>
      <c r="AQ28" s="71">
        <v>-127161.41500507796</v>
      </c>
      <c r="AR28" s="71">
        <v>194478.72771604048</v>
      </c>
      <c r="AS28" s="71">
        <v>0</v>
      </c>
      <c r="AT28" s="71">
        <v>269747.74115195859</v>
      </c>
      <c r="AU28" s="71">
        <v>0</v>
      </c>
      <c r="AV28" s="71">
        <v>0</v>
      </c>
      <c r="AW28" s="71">
        <v>-12446393.759355836</v>
      </c>
    </row>
    <row r="29" spans="1:49" x14ac:dyDescent="0.2">
      <c r="A29" s="96" t="s">
        <v>4</v>
      </c>
      <c r="B29">
        <v>2045</v>
      </c>
      <c r="C29">
        <v>2027</v>
      </c>
      <c r="D29">
        <v>2018</v>
      </c>
      <c r="E29">
        <v>101</v>
      </c>
      <c r="F29">
        <v>34</v>
      </c>
      <c r="G29" s="96" t="s">
        <v>167</v>
      </c>
      <c r="H29" s="71">
        <v>1229334.3484376452</v>
      </c>
      <c r="I29" s="71">
        <v>1424417.2473947215</v>
      </c>
      <c r="J29" s="71">
        <v>0</v>
      </c>
      <c r="K29" s="71">
        <v>0</v>
      </c>
      <c r="L29" s="71">
        <v>295236.74009165855</v>
      </c>
      <c r="M29" s="71">
        <v>4318828.2379690651</v>
      </c>
      <c r="N29" s="71">
        <v>6000</v>
      </c>
      <c r="O29" s="71">
        <v>295236.74009165855</v>
      </c>
      <c r="P29" s="71">
        <v>7273816.5738930907</v>
      </c>
      <c r="Q29" s="71">
        <v>1203839.7217913447</v>
      </c>
      <c r="R29" s="71">
        <v>808108.33350096457</v>
      </c>
      <c r="S29" s="71">
        <v>2011948.0552923093</v>
      </c>
      <c r="T29" s="71">
        <v>1088310.8175063683</v>
      </c>
      <c r="U29" s="71">
        <v>0</v>
      </c>
      <c r="V29" s="71">
        <v>0</v>
      </c>
      <c r="W29" s="71">
        <v>0</v>
      </c>
      <c r="X29" s="71">
        <v>1088310.8175063683</v>
      </c>
      <c r="Y29" s="71">
        <v>148659.57079658034</v>
      </c>
      <c r="Z29" s="71">
        <v>-5654.8466216529132</v>
      </c>
      <c r="AA29" s="71">
        <v>143004.72417492743</v>
      </c>
      <c r="AB29" s="71">
        <v>-882905.63363729697</v>
      </c>
      <c r="AC29" s="71">
        <v>2360357.963336308</v>
      </c>
      <c r="AD29" s="71">
        <v>484448.5198002783</v>
      </c>
      <c r="AE29" s="71">
        <v>0</v>
      </c>
      <c r="AF29" s="71">
        <v>0</v>
      </c>
      <c r="AG29" s="71">
        <v>0</v>
      </c>
      <c r="AH29" s="71">
        <v>2844806.4831365864</v>
      </c>
      <c r="AI29" s="71">
        <v>4429010.0907565039</v>
      </c>
      <c r="AJ29" s="71"/>
      <c r="AK29" s="71">
        <v>0</v>
      </c>
      <c r="AL29" s="71">
        <v>0</v>
      </c>
      <c r="AM29" s="71">
        <v>0</v>
      </c>
      <c r="AN29" s="71">
        <v>4429010.0907565039</v>
      </c>
      <c r="AO29" s="71">
        <v>-12446393.759355836</v>
      </c>
      <c r="AP29" s="71">
        <v>204454.73272540601</v>
      </c>
      <c r="AQ29" s="71">
        <v>-124463.93759355837</v>
      </c>
      <c r="AR29" s="71">
        <v>194533.94838313301</v>
      </c>
      <c r="AS29" s="71">
        <v>0</v>
      </c>
      <c r="AT29" s="71">
        <v>274524.74351498066</v>
      </c>
      <c r="AU29" s="71">
        <v>199998</v>
      </c>
      <c r="AV29" s="71">
        <v>199998</v>
      </c>
      <c r="AW29" s="71">
        <v>-12371867.015840854</v>
      </c>
    </row>
    <row r="30" spans="1:49" x14ac:dyDescent="0.2">
      <c r="A30" s="96" t="s">
        <v>4</v>
      </c>
      <c r="B30">
        <v>2046</v>
      </c>
      <c r="C30">
        <v>2027</v>
      </c>
      <c r="D30">
        <v>2018</v>
      </c>
      <c r="E30">
        <v>101</v>
      </c>
      <c r="F30">
        <v>34</v>
      </c>
      <c r="G30" s="96" t="s">
        <v>167</v>
      </c>
      <c r="H30" s="71">
        <v>1241627.6919220218</v>
      </c>
      <c r="I30" s="71">
        <v>1452905.5923426161</v>
      </c>
      <c r="J30" s="71">
        <v>0</v>
      </c>
      <c r="K30" s="71">
        <v>0</v>
      </c>
      <c r="L30" s="71">
        <v>301141.47489349177</v>
      </c>
      <c r="M30" s="71">
        <v>4355257.3608834054</v>
      </c>
      <c r="N30" s="71">
        <v>6000</v>
      </c>
      <c r="O30" s="71">
        <v>301141.47489349177</v>
      </c>
      <c r="P30" s="71">
        <v>7356932.1200415352</v>
      </c>
      <c r="Q30" s="71">
        <v>1227916.516227172</v>
      </c>
      <c r="R30" s="71">
        <v>824270.50017098396</v>
      </c>
      <c r="S30" s="71">
        <v>2052187.0163981561</v>
      </c>
      <c r="T30" s="71">
        <v>1110077.0338564957</v>
      </c>
      <c r="U30" s="71">
        <v>0</v>
      </c>
      <c r="V30" s="71">
        <v>0</v>
      </c>
      <c r="W30" s="71">
        <v>0</v>
      </c>
      <c r="X30" s="71">
        <v>1110077.0338564957</v>
      </c>
      <c r="Y30" s="71">
        <v>151632.762212512</v>
      </c>
      <c r="Z30" s="71">
        <v>-5767.9435540859731</v>
      </c>
      <c r="AA30" s="71">
        <v>145864.81865842603</v>
      </c>
      <c r="AB30" s="71">
        <v>-881883.35997366998</v>
      </c>
      <c r="AC30" s="71">
        <v>2426245.5089394078</v>
      </c>
      <c r="AD30" s="71">
        <v>494137.49019628396</v>
      </c>
      <c r="AE30" s="71">
        <v>0</v>
      </c>
      <c r="AF30" s="71">
        <v>0</v>
      </c>
      <c r="AG30" s="71">
        <v>0</v>
      </c>
      <c r="AH30" s="71">
        <v>2920382.9991356917</v>
      </c>
      <c r="AI30" s="71">
        <v>4436549.1209058436</v>
      </c>
      <c r="AJ30" s="71"/>
      <c r="AK30" s="71">
        <v>0</v>
      </c>
      <c r="AL30" s="71">
        <v>0</v>
      </c>
      <c r="AM30" s="71">
        <v>0</v>
      </c>
      <c r="AN30" s="71">
        <v>4436549.1209058436</v>
      </c>
      <c r="AO30" s="71">
        <v>-12371867.015840854</v>
      </c>
      <c r="AP30" s="71">
        <v>206499.28005266006</v>
      </c>
      <c r="AQ30" s="71">
        <v>-123718.67015840855</v>
      </c>
      <c r="AR30" s="71">
        <v>194576.27764269506</v>
      </c>
      <c r="AS30" s="71">
        <v>0</v>
      </c>
      <c r="AT30" s="71">
        <v>277356.88753694657</v>
      </c>
      <c r="AU30" s="71">
        <v>0</v>
      </c>
      <c r="AV30" s="71">
        <v>0</v>
      </c>
      <c r="AW30" s="71">
        <v>-12094510.128303908</v>
      </c>
    </row>
    <row r="31" spans="1:49" x14ac:dyDescent="0.2">
      <c r="A31" s="96" t="s">
        <v>4</v>
      </c>
      <c r="B31">
        <v>2047</v>
      </c>
      <c r="C31">
        <v>2027</v>
      </c>
      <c r="D31">
        <v>2018</v>
      </c>
      <c r="E31">
        <v>101</v>
      </c>
      <c r="F31">
        <v>34</v>
      </c>
      <c r="G31" s="96" t="s">
        <v>167</v>
      </c>
      <c r="H31" s="71">
        <v>1254043.9688412421</v>
      </c>
      <c r="I31" s="71">
        <v>1481963.7041894682</v>
      </c>
      <c r="J31" s="71">
        <v>0</v>
      </c>
      <c r="K31" s="71">
        <v>0</v>
      </c>
      <c r="L31" s="71">
        <v>307164.3043913616</v>
      </c>
      <c r="M31" s="71">
        <v>4392055.1701023532</v>
      </c>
      <c r="N31" s="71">
        <v>6000</v>
      </c>
      <c r="O31" s="71">
        <v>307164.3043913616</v>
      </c>
      <c r="P31" s="71">
        <v>7441227.1475244258</v>
      </c>
      <c r="Q31" s="71">
        <v>1252474.8465517152</v>
      </c>
      <c r="R31" s="71">
        <v>840755.91017440357</v>
      </c>
      <c r="S31" s="71">
        <v>2093230.7567261187</v>
      </c>
      <c r="T31" s="71">
        <v>1132278.5745336255</v>
      </c>
      <c r="U31" s="71">
        <v>0</v>
      </c>
      <c r="V31" s="71">
        <v>0</v>
      </c>
      <c r="W31" s="71">
        <v>0</v>
      </c>
      <c r="X31" s="71">
        <v>1132278.5745336255</v>
      </c>
      <c r="Y31" s="71">
        <v>154665.4174567622</v>
      </c>
      <c r="Z31" s="71">
        <v>-5883.3024251676916</v>
      </c>
      <c r="AA31" s="71">
        <v>148782.1150315945</v>
      </c>
      <c r="AB31" s="71">
        <v>-880850.86357340671</v>
      </c>
      <c r="AC31" s="71">
        <v>2493440.5827179323</v>
      </c>
      <c r="AD31" s="71">
        <v>504020.24000020954</v>
      </c>
      <c r="AE31" s="71">
        <v>0</v>
      </c>
      <c r="AF31" s="71">
        <v>0</v>
      </c>
      <c r="AG31" s="71">
        <v>0</v>
      </c>
      <c r="AH31" s="71">
        <v>2997460.8227181416</v>
      </c>
      <c r="AI31" s="71">
        <v>4443766.3248062842</v>
      </c>
      <c r="AJ31" s="71"/>
      <c r="AK31" s="71">
        <v>0</v>
      </c>
      <c r="AL31" s="71">
        <v>0</v>
      </c>
      <c r="AM31" s="71">
        <v>0</v>
      </c>
      <c r="AN31" s="71">
        <v>4443766.3248062842</v>
      </c>
      <c r="AO31" s="71">
        <v>-12094510.128303908</v>
      </c>
      <c r="AP31" s="71">
        <v>208564.27285318667</v>
      </c>
      <c r="AQ31" s="71">
        <v>-120945.1012830391</v>
      </c>
      <c r="AR31" s="71">
        <v>194605.31770836739</v>
      </c>
      <c r="AS31" s="71">
        <v>0</v>
      </c>
      <c r="AT31" s="71">
        <v>282224.48927851499</v>
      </c>
      <c r="AU31" s="71">
        <v>0</v>
      </c>
      <c r="AV31" s="71">
        <v>0</v>
      </c>
      <c r="AW31" s="71">
        <v>-11812285.639025394</v>
      </c>
    </row>
    <row r="32" spans="1:49" x14ac:dyDescent="0.2">
      <c r="A32" s="96" t="s">
        <v>4</v>
      </c>
      <c r="B32">
        <v>2048</v>
      </c>
      <c r="C32">
        <v>2027</v>
      </c>
      <c r="D32">
        <v>2018</v>
      </c>
      <c r="E32">
        <v>101</v>
      </c>
      <c r="F32">
        <v>34</v>
      </c>
      <c r="G32" s="96" t="s">
        <v>167</v>
      </c>
      <c r="H32" s="71">
        <v>1266584.4085296546</v>
      </c>
      <c r="I32" s="71">
        <v>1511602.9782732576</v>
      </c>
      <c r="J32" s="71">
        <v>0</v>
      </c>
      <c r="K32" s="71">
        <v>0</v>
      </c>
      <c r="L32" s="71">
        <v>313307.59047918883</v>
      </c>
      <c r="M32" s="71">
        <v>4429225.9689877843</v>
      </c>
      <c r="N32" s="71">
        <v>6000</v>
      </c>
      <c r="O32" s="71">
        <v>313307.59047918883</v>
      </c>
      <c r="P32" s="71">
        <v>7526720.9462698856</v>
      </c>
      <c r="Q32" s="71">
        <v>1277524.3434827495</v>
      </c>
      <c r="R32" s="71">
        <v>857571.02837789163</v>
      </c>
      <c r="S32" s="71">
        <v>2135095.3718606411</v>
      </c>
      <c r="T32" s="71">
        <v>1154924.1460242982</v>
      </c>
      <c r="U32" s="71">
        <v>0</v>
      </c>
      <c r="V32" s="71">
        <v>0</v>
      </c>
      <c r="W32" s="71">
        <v>0</v>
      </c>
      <c r="X32" s="71">
        <v>1154924.1460242982</v>
      </c>
      <c r="Y32" s="71">
        <v>157758.72580589747</v>
      </c>
      <c r="Z32" s="71">
        <v>-6000.968473671046</v>
      </c>
      <c r="AA32" s="71">
        <v>151757.75733222644</v>
      </c>
      <c r="AB32" s="71">
        <v>-879808.04220914072</v>
      </c>
      <c r="AC32" s="71">
        <v>2561969.2330080243</v>
      </c>
      <c r="AD32" s="71">
        <v>514100.64480021381</v>
      </c>
      <c r="AE32" s="71">
        <v>0</v>
      </c>
      <c r="AF32" s="71">
        <v>0</v>
      </c>
      <c r="AG32" s="71">
        <v>0</v>
      </c>
      <c r="AH32" s="71">
        <v>3076069.8778082379</v>
      </c>
      <c r="AI32" s="71">
        <v>4450651.0684616473</v>
      </c>
      <c r="AJ32" s="71"/>
      <c r="AK32" s="71">
        <v>0</v>
      </c>
      <c r="AL32" s="71">
        <v>0</v>
      </c>
      <c r="AM32" s="71">
        <v>0</v>
      </c>
      <c r="AN32" s="71">
        <v>4450651.0684616473</v>
      </c>
      <c r="AO32" s="71">
        <v>-11812285.639025394</v>
      </c>
      <c r="AP32" s="71">
        <v>210649.91558171858</v>
      </c>
      <c r="AQ32" s="71">
        <v>-118122.85639025393</v>
      </c>
      <c r="AR32" s="71">
        <v>194620.66143848142</v>
      </c>
      <c r="AS32" s="71">
        <v>0</v>
      </c>
      <c r="AT32" s="71">
        <v>287147.7206299461</v>
      </c>
      <c r="AU32" s="71">
        <v>0</v>
      </c>
      <c r="AV32" s="71">
        <v>0</v>
      </c>
      <c r="AW32" s="71">
        <v>-11525137.918395447</v>
      </c>
    </row>
    <row r="33" spans="1:49" x14ac:dyDescent="0.2">
      <c r="A33" s="96" t="s">
        <v>4</v>
      </c>
      <c r="B33">
        <v>2049</v>
      </c>
      <c r="C33">
        <v>2027</v>
      </c>
      <c r="D33">
        <v>2018</v>
      </c>
      <c r="E33">
        <v>101</v>
      </c>
      <c r="F33">
        <v>34</v>
      </c>
      <c r="G33" s="96" t="s">
        <v>167</v>
      </c>
      <c r="H33" s="71">
        <v>1279250.2526149508</v>
      </c>
      <c r="I33" s="71">
        <v>1541835.0378387226</v>
      </c>
      <c r="J33" s="71">
        <v>0</v>
      </c>
      <c r="K33" s="71">
        <v>0</v>
      </c>
      <c r="L33" s="71">
        <v>319573.74228877254</v>
      </c>
      <c r="M33" s="71">
        <v>4466774.1204939447</v>
      </c>
      <c r="N33" s="71">
        <v>6000</v>
      </c>
      <c r="O33" s="71">
        <v>319573.74228877254</v>
      </c>
      <c r="P33" s="71">
        <v>7613433.153236391</v>
      </c>
      <c r="Q33" s="71">
        <v>1303074.8303524042</v>
      </c>
      <c r="R33" s="71">
        <v>874722.44894544932</v>
      </c>
      <c r="S33" s="71">
        <v>2177797.2792978534</v>
      </c>
      <c r="T33" s="71">
        <v>1178022.6289447839</v>
      </c>
      <c r="U33" s="71">
        <v>0</v>
      </c>
      <c r="V33" s="71">
        <v>0</v>
      </c>
      <c r="W33" s="71">
        <v>0</v>
      </c>
      <c r="X33" s="71">
        <v>1178022.6289447839</v>
      </c>
      <c r="Y33" s="71">
        <v>160913.90032201537</v>
      </c>
      <c r="Z33" s="71">
        <v>-6120.9878431444658</v>
      </c>
      <c r="AA33" s="71">
        <v>154792.91247887092</v>
      </c>
      <c r="AB33" s="71">
        <v>-878754.79263123218</v>
      </c>
      <c r="AC33" s="71">
        <v>2631858.0280902758</v>
      </c>
      <c r="AD33" s="71">
        <v>524382.65769621788</v>
      </c>
      <c r="AE33" s="71">
        <v>0</v>
      </c>
      <c r="AF33" s="71">
        <v>0</v>
      </c>
      <c r="AG33" s="71">
        <v>0</v>
      </c>
      <c r="AH33" s="71">
        <v>3156240.6857864936</v>
      </c>
      <c r="AI33" s="71">
        <v>4457192.4674498979</v>
      </c>
      <c r="AJ33" s="71"/>
      <c r="AK33" s="71">
        <v>0</v>
      </c>
      <c r="AL33" s="71">
        <v>0</v>
      </c>
      <c r="AM33" s="71">
        <v>0</v>
      </c>
      <c r="AN33" s="71">
        <v>4457192.4674498979</v>
      </c>
      <c r="AO33" s="71">
        <v>-11525137.918395447</v>
      </c>
      <c r="AP33" s="71">
        <v>212756.4147375357</v>
      </c>
      <c r="AQ33" s="71">
        <v>-115251.37918395447</v>
      </c>
      <c r="AR33" s="71">
        <v>194621.89213495702</v>
      </c>
      <c r="AS33" s="71">
        <v>0</v>
      </c>
      <c r="AT33" s="71">
        <v>292126.92768853821</v>
      </c>
      <c r="AU33" s="71">
        <v>0</v>
      </c>
      <c r="AV33" s="71">
        <v>0</v>
      </c>
      <c r="AW33" s="71">
        <v>-11233010.990706909</v>
      </c>
    </row>
    <row r="34" spans="1:49" x14ac:dyDescent="0.2">
      <c r="A34" s="96" t="s">
        <v>4</v>
      </c>
      <c r="B34">
        <v>2050</v>
      </c>
      <c r="C34">
        <v>2027</v>
      </c>
      <c r="D34">
        <v>2018</v>
      </c>
      <c r="E34">
        <v>101</v>
      </c>
      <c r="F34">
        <v>34</v>
      </c>
      <c r="G34" s="96" t="s">
        <v>167</v>
      </c>
      <c r="H34" s="71">
        <v>1292042.7551411006</v>
      </c>
      <c r="I34" s="71">
        <v>1572671.7385954973</v>
      </c>
      <c r="J34" s="71">
        <v>0</v>
      </c>
      <c r="K34" s="71">
        <v>0</v>
      </c>
      <c r="L34" s="71">
        <v>325965.21713454806</v>
      </c>
      <c r="M34" s="71">
        <v>4504704.0481283851</v>
      </c>
      <c r="N34" s="71">
        <v>6000</v>
      </c>
      <c r="O34" s="71">
        <v>325965.21713454806</v>
      </c>
      <c r="P34" s="71">
        <v>7701383.7589995302</v>
      </c>
      <c r="Q34" s="71">
        <v>1329136.3269594526</v>
      </c>
      <c r="R34" s="71">
        <v>892216.89792435849</v>
      </c>
      <c r="S34" s="71">
        <v>2221353.2248838111</v>
      </c>
      <c r="T34" s="71">
        <v>1201583.0815236799</v>
      </c>
      <c r="U34" s="71">
        <v>0</v>
      </c>
      <c r="V34" s="71">
        <v>0</v>
      </c>
      <c r="W34" s="71">
        <v>0</v>
      </c>
      <c r="X34" s="71">
        <v>1201583.0815236799</v>
      </c>
      <c r="Y34" s="71">
        <v>164132.17832845572</v>
      </c>
      <c r="Z34" s="71">
        <v>-6243.4076000073565</v>
      </c>
      <c r="AA34" s="71">
        <v>157888.77072844835</v>
      </c>
      <c r="AB34" s="71">
        <v>-877691.01055754442</v>
      </c>
      <c r="AC34" s="71">
        <v>2703134.0665783947</v>
      </c>
      <c r="AD34" s="71">
        <v>534870.31085014238</v>
      </c>
      <c r="AE34" s="71">
        <v>0</v>
      </c>
      <c r="AF34" s="71">
        <v>0</v>
      </c>
      <c r="AG34" s="71">
        <v>0</v>
      </c>
      <c r="AH34" s="71">
        <v>3238004.3774285372</v>
      </c>
      <c r="AI34" s="71">
        <v>4463379.381570993</v>
      </c>
      <c r="AJ34" s="71"/>
      <c r="AK34" s="71">
        <v>0</v>
      </c>
      <c r="AL34" s="71">
        <v>0</v>
      </c>
      <c r="AM34" s="71">
        <v>0</v>
      </c>
      <c r="AN34" s="71">
        <v>4463379.381570993</v>
      </c>
      <c r="AO34" s="71">
        <v>-11233010.990706909</v>
      </c>
      <c r="AP34" s="71">
        <v>214883.97888491111</v>
      </c>
      <c r="AQ34" s="71">
        <v>-112330.1099070691</v>
      </c>
      <c r="AR34" s="71">
        <v>194608.58333803929</v>
      </c>
      <c r="AS34" s="71">
        <v>0</v>
      </c>
      <c r="AT34" s="71">
        <v>297162.45231588127</v>
      </c>
      <c r="AU34" s="71">
        <v>0</v>
      </c>
      <c r="AV34" s="71">
        <v>0</v>
      </c>
      <c r="AW34" s="71">
        <v>-10935848.538391028</v>
      </c>
    </row>
    <row r="35" spans="1:49" x14ac:dyDescent="0.2">
      <c r="A35" s="96" t="s">
        <v>5</v>
      </c>
      <c r="B35">
        <v>2018</v>
      </c>
      <c r="C35">
        <v>2027</v>
      </c>
      <c r="D35">
        <v>2018</v>
      </c>
      <c r="E35">
        <v>43</v>
      </c>
      <c r="F35">
        <v>9</v>
      </c>
      <c r="G35" s="96" t="s">
        <v>167</v>
      </c>
      <c r="H35" s="71">
        <v>380898</v>
      </c>
      <c r="I35" s="71">
        <v>291658</v>
      </c>
      <c r="J35" s="71">
        <v>0</v>
      </c>
      <c r="K35" s="71">
        <v>0</v>
      </c>
      <c r="L35" s="71">
        <v>113674</v>
      </c>
      <c r="M35" s="71">
        <v>3640816</v>
      </c>
      <c r="N35" s="71">
        <v>5999</v>
      </c>
      <c r="O35" s="71">
        <v>113674</v>
      </c>
      <c r="P35" s="71">
        <v>4433045</v>
      </c>
      <c r="Q35" s="71">
        <v>353038</v>
      </c>
      <c r="R35" s="71">
        <v>204790</v>
      </c>
      <c r="S35" s="71">
        <v>557828</v>
      </c>
      <c r="T35" s="71">
        <v>124884</v>
      </c>
      <c r="U35" s="71">
        <v>0</v>
      </c>
      <c r="V35" s="71">
        <v>0</v>
      </c>
      <c r="W35" s="71">
        <v>0</v>
      </c>
      <c r="X35" s="71">
        <v>124884</v>
      </c>
      <c r="Y35" s="71">
        <v>16120</v>
      </c>
      <c r="Z35" s="71">
        <v>0</v>
      </c>
      <c r="AA35" s="71">
        <v>16120</v>
      </c>
      <c r="AB35" s="71">
        <v>70922</v>
      </c>
      <c r="AC35" s="71">
        <v>769754</v>
      </c>
      <c r="AD35" s="71">
        <v>184786</v>
      </c>
      <c r="AE35" s="71">
        <v>760106</v>
      </c>
      <c r="AF35" s="71">
        <v>0</v>
      </c>
      <c r="AG35" s="71">
        <v>4000000</v>
      </c>
      <c r="AH35" s="71">
        <v>-2285354</v>
      </c>
      <c r="AI35" s="71">
        <v>6718399</v>
      </c>
      <c r="AJ35" s="71"/>
      <c r="AK35" s="71">
        <v>0</v>
      </c>
      <c r="AL35" s="71">
        <v>0</v>
      </c>
      <c r="AM35" s="71">
        <v>0</v>
      </c>
      <c r="AN35" s="71">
        <v>6718399</v>
      </c>
      <c r="AO35" s="71">
        <v>122108</v>
      </c>
      <c r="AP35" s="71">
        <v>70922</v>
      </c>
      <c r="AQ35" s="71">
        <v>1880</v>
      </c>
      <c r="AR35" s="71">
        <v>122058</v>
      </c>
      <c r="AS35" s="71">
        <v>198</v>
      </c>
      <c r="AT35" s="71">
        <v>195058</v>
      </c>
      <c r="AU35" s="71">
        <v>67308</v>
      </c>
      <c r="AV35" s="71">
        <v>67308</v>
      </c>
      <c r="AW35" s="71">
        <v>249858</v>
      </c>
    </row>
    <row r="36" spans="1:49" x14ac:dyDescent="0.2">
      <c r="A36" s="96" t="s">
        <v>5</v>
      </c>
      <c r="B36">
        <v>2019</v>
      </c>
      <c r="C36">
        <v>2027</v>
      </c>
      <c r="D36">
        <v>2018</v>
      </c>
      <c r="E36">
        <v>43</v>
      </c>
      <c r="F36">
        <v>9</v>
      </c>
      <c r="G36" s="96" t="s">
        <v>167</v>
      </c>
      <c r="H36" s="71">
        <v>384706.98</v>
      </c>
      <c r="I36" s="71">
        <v>297491.16000000003</v>
      </c>
      <c r="J36" s="71">
        <v>0</v>
      </c>
      <c r="K36" s="71">
        <v>0</v>
      </c>
      <c r="L36" s="71">
        <v>115947.48</v>
      </c>
      <c r="M36" s="71">
        <v>2676653.17</v>
      </c>
      <c r="N36" s="71">
        <v>5999</v>
      </c>
      <c r="O36" s="71">
        <v>115947.48</v>
      </c>
      <c r="P36" s="71">
        <v>3480797.79</v>
      </c>
      <c r="Q36" s="71">
        <v>360098.76</v>
      </c>
      <c r="R36" s="71">
        <v>208885.80000000002</v>
      </c>
      <c r="S36" s="71">
        <v>568984.56000000006</v>
      </c>
      <c r="T36" s="71">
        <v>127381.68000000001</v>
      </c>
      <c r="U36" s="71">
        <v>0</v>
      </c>
      <c r="V36" s="71">
        <v>0</v>
      </c>
      <c r="W36" s="71">
        <v>0</v>
      </c>
      <c r="X36" s="71">
        <v>127381.68000000001</v>
      </c>
      <c r="Y36" s="71">
        <v>16442.400000000001</v>
      </c>
      <c r="Z36" s="71">
        <v>0</v>
      </c>
      <c r="AA36" s="71">
        <v>16442.400000000001</v>
      </c>
      <c r="AB36" s="71">
        <v>71631.22</v>
      </c>
      <c r="AC36" s="71">
        <v>784439.8600000001</v>
      </c>
      <c r="AD36" s="71">
        <v>188481.72</v>
      </c>
      <c r="AE36" s="71">
        <v>760106</v>
      </c>
      <c r="AF36" s="71">
        <v>0</v>
      </c>
      <c r="AG36" s="71">
        <v>4000000</v>
      </c>
      <c r="AH36" s="71">
        <v>-2266972.42</v>
      </c>
      <c r="AI36" s="71">
        <v>5747770.21</v>
      </c>
      <c r="AJ36" s="71"/>
      <c r="AK36" s="71">
        <v>0</v>
      </c>
      <c r="AL36" s="71">
        <v>0</v>
      </c>
      <c r="AM36" s="71">
        <v>0</v>
      </c>
      <c r="AN36" s="71">
        <v>5747770.21</v>
      </c>
      <c r="AO36" s="71">
        <v>249858</v>
      </c>
      <c r="AP36" s="71">
        <v>71631.22</v>
      </c>
      <c r="AQ36" s="71">
        <v>2498.58</v>
      </c>
      <c r="AR36" s="71">
        <v>33955.321500000005</v>
      </c>
      <c r="AS36" s="71">
        <v>0</v>
      </c>
      <c r="AT36" s="71">
        <v>108085.12150000001</v>
      </c>
      <c r="AU36" s="71">
        <v>60288</v>
      </c>
      <c r="AV36" s="71">
        <v>60288</v>
      </c>
      <c r="AW36" s="71">
        <v>297655.12150000001</v>
      </c>
    </row>
    <row r="37" spans="1:49" x14ac:dyDescent="0.2">
      <c r="A37" s="96" t="s">
        <v>5</v>
      </c>
      <c r="B37">
        <v>2020</v>
      </c>
      <c r="C37">
        <v>2027</v>
      </c>
      <c r="D37">
        <v>2018</v>
      </c>
      <c r="E37">
        <v>43</v>
      </c>
      <c r="F37">
        <v>9</v>
      </c>
      <c r="G37" s="96" t="s">
        <v>167</v>
      </c>
      <c r="H37" s="71">
        <v>388554.04979999998</v>
      </c>
      <c r="I37" s="71">
        <v>303440.98320000002</v>
      </c>
      <c r="J37" s="71">
        <v>0</v>
      </c>
      <c r="K37" s="71">
        <v>0</v>
      </c>
      <c r="L37" s="71">
        <v>118266.4296</v>
      </c>
      <c r="M37" s="71">
        <v>2692650.20462</v>
      </c>
      <c r="N37" s="71">
        <v>5999</v>
      </c>
      <c r="O37" s="71">
        <v>118266.4296</v>
      </c>
      <c r="P37" s="71">
        <v>3508910.6672200002</v>
      </c>
      <c r="Q37" s="71">
        <v>367300.7352</v>
      </c>
      <c r="R37" s="71">
        <v>213063.516</v>
      </c>
      <c r="S37" s="71">
        <v>580364.25120000006</v>
      </c>
      <c r="T37" s="71">
        <v>129929.31359999999</v>
      </c>
      <c r="U37" s="71">
        <v>0</v>
      </c>
      <c r="V37" s="71">
        <v>0</v>
      </c>
      <c r="W37" s="71">
        <v>0</v>
      </c>
      <c r="X37" s="71">
        <v>129929.31359999999</v>
      </c>
      <c r="Y37" s="71">
        <v>16771.248</v>
      </c>
      <c r="Z37" s="71">
        <v>0</v>
      </c>
      <c r="AA37" s="71">
        <v>16771.248</v>
      </c>
      <c r="AB37" s="71">
        <v>72347.532200000001</v>
      </c>
      <c r="AC37" s="71">
        <v>799412.34500000009</v>
      </c>
      <c r="AD37" s="71">
        <v>192251.35440000001</v>
      </c>
      <c r="AE37" s="71">
        <v>760106</v>
      </c>
      <c r="AF37" s="71">
        <v>0</v>
      </c>
      <c r="AG37" s="71">
        <v>4000000</v>
      </c>
      <c r="AH37" s="71">
        <v>-2248230.3005999997</v>
      </c>
      <c r="AI37" s="71">
        <v>5757140.9678199999</v>
      </c>
      <c r="AJ37" s="71"/>
      <c r="AK37" s="71">
        <v>0</v>
      </c>
      <c r="AL37" s="71">
        <v>0</v>
      </c>
      <c r="AM37" s="71">
        <v>0</v>
      </c>
      <c r="AN37" s="71">
        <v>5757140.9678199999</v>
      </c>
      <c r="AO37" s="71">
        <v>297655.12150000001</v>
      </c>
      <c r="AP37" s="71">
        <v>72347.532200000001</v>
      </c>
      <c r="AQ37" s="71">
        <v>2976.5512150000004</v>
      </c>
      <c r="AR37" s="71">
        <v>34051.520114999992</v>
      </c>
      <c r="AS37" s="71">
        <v>0</v>
      </c>
      <c r="AT37" s="71">
        <v>109375.60352999999</v>
      </c>
      <c r="AU37" s="71">
        <v>206148</v>
      </c>
      <c r="AV37" s="71">
        <v>206148</v>
      </c>
      <c r="AW37" s="71">
        <v>200882.72503</v>
      </c>
    </row>
    <row r="38" spans="1:49" x14ac:dyDescent="0.2">
      <c r="A38" s="96" t="s">
        <v>5</v>
      </c>
      <c r="B38">
        <v>2021</v>
      </c>
      <c r="C38">
        <v>2027</v>
      </c>
      <c r="D38">
        <v>2018</v>
      </c>
      <c r="E38">
        <v>43</v>
      </c>
      <c r="F38">
        <v>9</v>
      </c>
      <c r="G38" s="96" t="s">
        <v>167</v>
      </c>
      <c r="H38" s="71">
        <v>392439.59029799997</v>
      </c>
      <c r="I38" s="71">
        <v>309509.80286399997</v>
      </c>
      <c r="J38" s="71">
        <v>0</v>
      </c>
      <c r="K38" s="71">
        <v>0</v>
      </c>
      <c r="L38" s="71">
        <v>120631.75819199999</v>
      </c>
      <c r="M38" s="71">
        <v>2708802.8277127603</v>
      </c>
      <c r="N38" s="71">
        <v>5999</v>
      </c>
      <c r="O38" s="71">
        <v>120631.75819199999</v>
      </c>
      <c r="P38" s="71">
        <v>3537382.9790667603</v>
      </c>
      <c r="Q38" s="71">
        <v>374646.74990399997</v>
      </c>
      <c r="R38" s="71">
        <v>217324.78631999998</v>
      </c>
      <c r="S38" s="71">
        <v>591971.53622399992</v>
      </c>
      <c r="T38" s="71">
        <v>132527.89987199998</v>
      </c>
      <c r="U38" s="71">
        <v>0</v>
      </c>
      <c r="V38" s="71">
        <v>0</v>
      </c>
      <c r="W38" s="71">
        <v>0</v>
      </c>
      <c r="X38" s="71">
        <v>132527.89987199998</v>
      </c>
      <c r="Y38" s="71">
        <v>17106.67296</v>
      </c>
      <c r="Z38" s="71">
        <v>0</v>
      </c>
      <c r="AA38" s="71">
        <v>17106.67296</v>
      </c>
      <c r="AB38" s="71">
        <v>73071.007522</v>
      </c>
      <c r="AC38" s="71">
        <v>814677.1165779999</v>
      </c>
      <c r="AD38" s="71">
        <v>196096.38148799998</v>
      </c>
      <c r="AE38" s="71">
        <v>760106</v>
      </c>
      <c r="AF38" s="71">
        <v>0</v>
      </c>
      <c r="AG38" s="71">
        <v>4000000</v>
      </c>
      <c r="AH38" s="71">
        <v>-2229120.5019340003</v>
      </c>
      <c r="AI38" s="71">
        <v>5766503.4810007606</v>
      </c>
      <c r="AJ38" s="71"/>
      <c r="AK38" s="71">
        <v>0</v>
      </c>
      <c r="AL38" s="71">
        <v>0</v>
      </c>
      <c r="AM38" s="71">
        <v>0</v>
      </c>
      <c r="AN38" s="71">
        <v>5766503.4810007606</v>
      </c>
      <c r="AO38" s="71">
        <v>200882.72503</v>
      </c>
      <c r="AP38" s="71">
        <v>73071.007522</v>
      </c>
      <c r="AQ38" s="71">
        <v>2008.8272503000001</v>
      </c>
      <c r="AR38" s="71">
        <v>34145.986386149991</v>
      </c>
      <c r="AS38" s="71">
        <v>0</v>
      </c>
      <c r="AT38" s="71">
        <v>109225.82115844999</v>
      </c>
      <c r="AU38" s="71">
        <v>235918</v>
      </c>
      <c r="AV38" s="71">
        <v>235918</v>
      </c>
      <c r="AW38" s="71">
        <v>74190.546188449996</v>
      </c>
    </row>
    <row r="39" spans="1:49" x14ac:dyDescent="0.2">
      <c r="A39" s="96" t="s">
        <v>5</v>
      </c>
      <c r="B39">
        <v>2022</v>
      </c>
      <c r="C39">
        <v>2027</v>
      </c>
      <c r="D39">
        <v>2018</v>
      </c>
      <c r="E39">
        <v>43</v>
      </c>
      <c r="F39">
        <v>9</v>
      </c>
      <c r="G39" s="96" t="s">
        <v>167</v>
      </c>
      <c r="H39" s="71">
        <v>396363.98620098003</v>
      </c>
      <c r="I39" s="71">
        <v>315699.99892127997</v>
      </c>
      <c r="J39" s="71">
        <v>0</v>
      </c>
      <c r="K39" s="71">
        <v>0</v>
      </c>
      <c r="L39" s="71">
        <v>123044.39335584</v>
      </c>
      <c r="M39" s="71">
        <v>2725112.7862860844</v>
      </c>
      <c r="N39" s="71">
        <v>5999</v>
      </c>
      <c r="O39" s="71">
        <v>123044.39335584</v>
      </c>
      <c r="P39" s="71">
        <v>3566220.1647641845</v>
      </c>
      <c r="Q39" s="71">
        <v>382139.68490207999</v>
      </c>
      <c r="R39" s="71">
        <v>221671.28204639998</v>
      </c>
      <c r="S39" s="71">
        <v>603810.96694848</v>
      </c>
      <c r="T39" s="71">
        <v>135178.45786944</v>
      </c>
      <c r="U39" s="71">
        <v>0</v>
      </c>
      <c r="V39" s="71">
        <v>0</v>
      </c>
      <c r="W39" s="71">
        <v>0</v>
      </c>
      <c r="X39" s="71">
        <v>135178.45786944</v>
      </c>
      <c r="Y39" s="71">
        <v>17448.806419199998</v>
      </c>
      <c r="Z39" s="71">
        <v>0</v>
      </c>
      <c r="AA39" s="71">
        <v>17448.806419199998</v>
      </c>
      <c r="AB39" s="71">
        <v>73801.717597220006</v>
      </c>
      <c r="AC39" s="71">
        <v>830239.94883433997</v>
      </c>
      <c r="AD39" s="71">
        <v>200018.30911775999</v>
      </c>
      <c r="AE39" s="71">
        <v>760106</v>
      </c>
      <c r="AF39" s="71">
        <v>0</v>
      </c>
      <c r="AG39" s="71">
        <v>4000000</v>
      </c>
      <c r="AH39" s="71">
        <v>-2209635.7420479003</v>
      </c>
      <c r="AI39" s="71">
        <v>5775855.9068120848</v>
      </c>
      <c r="AJ39" s="71"/>
      <c r="AK39" s="71">
        <v>0</v>
      </c>
      <c r="AL39" s="71">
        <v>0</v>
      </c>
      <c r="AM39" s="71">
        <v>0</v>
      </c>
      <c r="AN39" s="71">
        <v>5775855.9068120848</v>
      </c>
      <c r="AO39" s="71">
        <v>74190.546188449996</v>
      </c>
      <c r="AP39" s="71">
        <v>73801.717597220006</v>
      </c>
      <c r="AQ39" s="71">
        <v>741.90546188449991</v>
      </c>
      <c r="AR39" s="71">
        <v>34238.64910341151</v>
      </c>
      <c r="AS39" s="71">
        <v>0</v>
      </c>
      <c r="AT39" s="71">
        <v>108782.27216251602</v>
      </c>
      <c r="AU39" s="71">
        <v>647498</v>
      </c>
      <c r="AV39" s="71">
        <v>647498</v>
      </c>
      <c r="AW39" s="71">
        <v>-464525.18164903397</v>
      </c>
    </row>
    <row r="40" spans="1:49" x14ac:dyDescent="0.2">
      <c r="A40" s="96" t="s">
        <v>5</v>
      </c>
      <c r="B40">
        <v>2023</v>
      </c>
      <c r="C40">
        <v>2027</v>
      </c>
      <c r="D40">
        <v>2018</v>
      </c>
      <c r="E40">
        <v>43</v>
      </c>
      <c r="F40">
        <v>9</v>
      </c>
      <c r="G40" s="96" t="s">
        <v>167</v>
      </c>
      <c r="H40" s="71">
        <v>400327.62606298976</v>
      </c>
      <c r="I40" s="71">
        <v>322013.99889970559</v>
      </c>
      <c r="J40" s="71">
        <v>0</v>
      </c>
      <c r="K40" s="71">
        <v>0</v>
      </c>
      <c r="L40" s="71">
        <v>125505.28122295681</v>
      </c>
      <c r="M40" s="71">
        <v>2741581.8508704002</v>
      </c>
      <c r="N40" s="71">
        <v>5999</v>
      </c>
      <c r="O40" s="71">
        <v>125505.28122295681</v>
      </c>
      <c r="P40" s="71">
        <v>3595427.7570560523</v>
      </c>
      <c r="Q40" s="71">
        <v>389782.47860012163</v>
      </c>
      <c r="R40" s="71">
        <v>226104.70768732802</v>
      </c>
      <c r="S40" s="71">
        <v>615887.18628744967</v>
      </c>
      <c r="T40" s="71">
        <v>137882.02702682881</v>
      </c>
      <c r="U40" s="71">
        <v>0</v>
      </c>
      <c r="V40" s="71">
        <v>0</v>
      </c>
      <c r="W40" s="71">
        <v>0</v>
      </c>
      <c r="X40" s="71">
        <v>137882.02702682881</v>
      </c>
      <c r="Y40" s="71">
        <v>17797.782547584</v>
      </c>
      <c r="Z40" s="71">
        <v>0</v>
      </c>
      <c r="AA40" s="71">
        <v>17797.782547584</v>
      </c>
      <c r="AB40" s="71">
        <v>74539.734773192191</v>
      </c>
      <c r="AC40" s="71">
        <v>846106.73063505476</v>
      </c>
      <c r="AD40" s="71">
        <v>204018.6753001152</v>
      </c>
      <c r="AE40" s="71">
        <v>760106</v>
      </c>
      <c r="AF40" s="71">
        <v>0</v>
      </c>
      <c r="AG40" s="71">
        <v>4000000</v>
      </c>
      <c r="AH40" s="71">
        <v>-2189768.5940648299</v>
      </c>
      <c r="AI40" s="71">
        <v>5785196.3511208817</v>
      </c>
      <c r="AJ40" s="71"/>
      <c r="AK40" s="71">
        <v>0</v>
      </c>
      <c r="AL40" s="71">
        <v>0</v>
      </c>
      <c r="AM40" s="71">
        <v>0</v>
      </c>
      <c r="AN40" s="71">
        <v>5785196.3511208817</v>
      </c>
      <c r="AO40" s="71">
        <v>-464525.18164903397</v>
      </c>
      <c r="AP40" s="71">
        <v>74539.734773192191</v>
      </c>
      <c r="AQ40" s="71">
        <v>-4645.2518164903395</v>
      </c>
      <c r="AR40" s="71">
        <v>34329.435266913613</v>
      </c>
      <c r="AS40" s="71">
        <v>0</v>
      </c>
      <c r="AT40" s="71">
        <v>104223.91822361546</v>
      </c>
      <c r="AU40" s="71">
        <v>366802</v>
      </c>
      <c r="AV40" s="71">
        <v>366802</v>
      </c>
      <c r="AW40" s="71">
        <v>-727103.26342541841</v>
      </c>
    </row>
    <row r="41" spans="1:49" x14ac:dyDescent="0.2">
      <c r="A41" s="96" t="s">
        <v>5</v>
      </c>
      <c r="B41">
        <v>2024</v>
      </c>
      <c r="C41">
        <v>2027</v>
      </c>
      <c r="D41">
        <v>2018</v>
      </c>
      <c r="E41">
        <v>43</v>
      </c>
      <c r="F41">
        <v>9</v>
      </c>
      <c r="G41" s="96" t="s">
        <v>167</v>
      </c>
      <c r="H41" s="71">
        <v>404330.90232361975</v>
      </c>
      <c r="I41" s="71">
        <v>328454.27887769975</v>
      </c>
      <c r="J41" s="71">
        <v>0</v>
      </c>
      <c r="K41" s="71">
        <v>0</v>
      </c>
      <c r="L41" s="71">
        <v>128015.38684741594</v>
      </c>
      <c r="M41" s="71">
        <v>2758211.8158928785</v>
      </c>
      <c r="N41" s="71">
        <v>5999</v>
      </c>
      <c r="O41" s="71">
        <v>128015.38684741594</v>
      </c>
      <c r="P41" s="71">
        <v>3625011.3839416141</v>
      </c>
      <c r="Q41" s="71">
        <v>397578.12817212404</v>
      </c>
      <c r="R41" s="71">
        <v>230626.80184107457</v>
      </c>
      <c r="S41" s="71">
        <v>628204.93001319864</v>
      </c>
      <c r="T41" s="71">
        <v>140639.6675673654</v>
      </c>
      <c r="U41" s="71">
        <v>0</v>
      </c>
      <c r="V41" s="71">
        <v>0</v>
      </c>
      <c r="W41" s="71">
        <v>0</v>
      </c>
      <c r="X41" s="71">
        <v>140639.6675673654</v>
      </c>
      <c r="Y41" s="71">
        <v>18153.738198535681</v>
      </c>
      <c r="Z41" s="71">
        <v>0</v>
      </c>
      <c r="AA41" s="71">
        <v>18153.738198535681</v>
      </c>
      <c r="AB41" s="71">
        <v>75285.132120924129</v>
      </c>
      <c r="AC41" s="71">
        <v>862283.4679000238</v>
      </c>
      <c r="AD41" s="71">
        <v>208099.04880611753</v>
      </c>
      <c r="AE41" s="71">
        <v>760106</v>
      </c>
      <c r="AF41" s="71">
        <v>0</v>
      </c>
      <c r="AG41" s="71">
        <v>4000000</v>
      </c>
      <c r="AH41" s="71">
        <v>-2169511.4832938584</v>
      </c>
      <c r="AI41" s="71">
        <v>5794522.8672354724</v>
      </c>
      <c r="AJ41" s="71"/>
      <c r="AK41" s="71">
        <v>0</v>
      </c>
      <c r="AL41" s="71">
        <v>0</v>
      </c>
      <c r="AM41" s="71">
        <v>0</v>
      </c>
      <c r="AN41" s="71">
        <v>5794522.8672354724</v>
      </c>
      <c r="AO41" s="71">
        <v>-727103.26342541841</v>
      </c>
      <c r="AP41" s="71">
        <v>75285.132120924129</v>
      </c>
      <c r="AQ41" s="71">
        <v>-7271.0326342541848</v>
      </c>
      <c r="AR41" s="71">
        <v>34418.270047500111</v>
      </c>
      <c r="AS41" s="71">
        <v>0</v>
      </c>
      <c r="AT41" s="71">
        <v>102432.36953417005</v>
      </c>
      <c r="AU41" s="71">
        <v>108908</v>
      </c>
      <c r="AV41" s="71">
        <v>108908</v>
      </c>
      <c r="AW41" s="71">
        <v>-733578.89389124839</v>
      </c>
    </row>
    <row r="42" spans="1:49" x14ac:dyDescent="0.2">
      <c r="A42" s="96" t="s">
        <v>5</v>
      </c>
      <c r="B42">
        <v>2025</v>
      </c>
      <c r="C42">
        <v>2027</v>
      </c>
      <c r="D42">
        <v>2018</v>
      </c>
      <c r="E42">
        <v>43</v>
      </c>
      <c r="F42">
        <v>9</v>
      </c>
      <c r="G42" s="96" t="s">
        <v>167</v>
      </c>
      <c r="H42" s="71">
        <v>408374.21134685585</v>
      </c>
      <c r="I42" s="71">
        <v>335023.36445525364</v>
      </c>
      <c r="J42" s="71">
        <v>0</v>
      </c>
      <c r="K42" s="71">
        <v>0</v>
      </c>
      <c r="L42" s="71">
        <v>130575.69458436423</v>
      </c>
      <c r="M42" s="71">
        <v>2775004.50005821</v>
      </c>
      <c r="N42" s="71">
        <v>5999</v>
      </c>
      <c r="O42" s="71">
        <v>130575.69458436423</v>
      </c>
      <c r="P42" s="71">
        <v>3654976.7704446837</v>
      </c>
      <c r="Q42" s="71">
        <v>405529.69073556643</v>
      </c>
      <c r="R42" s="71">
        <v>235239.337877896</v>
      </c>
      <c r="S42" s="71">
        <v>640769.02861346246</v>
      </c>
      <c r="T42" s="71">
        <v>143452.46091871266</v>
      </c>
      <c r="U42" s="71">
        <v>0</v>
      </c>
      <c r="V42" s="71">
        <v>0</v>
      </c>
      <c r="W42" s="71">
        <v>0</v>
      </c>
      <c r="X42" s="71">
        <v>143452.46091871266</v>
      </c>
      <c r="Y42" s="71">
        <v>18516.812962506392</v>
      </c>
      <c r="Z42" s="71">
        <v>0</v>
      </c>
      <c r="AA42" s="71">
        <v>18516.812962506392</v>
      </c>
      <c r="AB42" s="71">
        <v>76037.983442133351</v>
      </c>
      <c r="AC42" s="71">
        <v>878776.28593681497</v>
      </c>
      <c r="AD42" s="71">
        <v>212261.02978223981</v>
      </c>
      <c r="AE42" s="71">
        <v>760106</v>
      </c>
      <c r="AF42" s="71">
        <v>0</v>
      </c>
      <c r="AG42" s="71">
        <v>0</v>
      </c>
      <c r="AH42" s="71">
        <v>1851143.3157190548</v>
      </c>
      <c r="AI42" s="71">
        <v>1803833.454725629</v>
      </c>
      <c r="AJ42" s="71"/>
      <c r="AK42" s="71">
        <v>0</v>
      </c>
      <c r="AL42" s="71">
        <v>0</v>
      </c>
      <c r="AM42" s="71">
        <v>0</v>
      </c>
      <c r="AN42" s="71">
        <v>1803833.454725629</v>
      </c>
      <c r="AO42" s="71">
        <v>-733578.89389124839</v>
      </c>
      <c r="AP42" s="71">
        <v>76037.983442133351</v>
      </c>
      <c r="AQ42" s="71">
        <v>-7335.7889389124839</v>
      </c>
      <c r="AR42" s="71">
        <v>34505.076746450803</v>
      </c>
      <c r="AS42" s="71">
        <v>0</v>
      </c>
      <c r="AT42" s="71">
        <v>103207.27124967167</v>
      </c>
      <c r="AU42" s="71">
        <v>418308</v>
      </c>
      <c r="AV42" s="71">
        <v>418308</v>
      </c>
      <c r="AW42" s="71">
        <v>-1048679.6226415767</v>
      </c>
    </row>
    <row r="43" spans="1:49" x14ac:dyDescent="0.2">
      <c r="A43" s="96" t="s">
        <v>5</v>
      </c>
      <c r="B43">
        <v>2026</v>
      </c>
      <c r="C43">
        <v>2027</v>
      </c>
      <c r="D43">
        <v>2018</v>
      </c>
      <c r="E43">
        <v>43</v>
      </c>
      <c r="F43">
        <v>9</v>
      </c>
      <c r="G43" s="96" t="s">
        <v>167</v>
      </c>
      <c r="H43" s="71">
        <v>412457.9534603245</v>
      </c>
      <c r="I43" s="71">
        <v>341723.83174435876</v>
      </c>
      <c r="J43" s="71">
        <v>0</v>
      </c>
      <c r="K43" s="71">
        <v>0</v>
      </c>
      <c r="L43" s="71">
        <v>133187.20847605154</v>
      </c>
      <c r="M43" s="71">
        <v>2791961.7467361735</v>
      </c>
      <c r="N43" s="71">
        <v>5999</v>
      </c>
      <c r="O43" s="71">
        <v>133187.20847605154</v>
      </c>
      <c r="P43" s="71">
        <v>3685329.7404169082</v>
      </c>
      <c r="Q43" s="71">
        <v>413640.28455027781</v>
      </c>
      <c r="R43" s="71">
        <v>239944.12463545395</v>
      </c>
      <c r="S43" s="71">
        <v>653584.40918573178</v>
      </c>
      <c r="T43" s="71">
        <v>146321.51013708694</v>
      </c>
      <c r="U43" s="71">
        <v>0</v>
      </c>
      <c r="V43" s="71">
        <v>0</v>
      </c>
      <c r="W43" s="71">
        <v>0</v>
      </c>
      <c r="X43" s="71">
        <v>146321.51013708694</v>
      </c>
      <c r="Y43" s="71">
        <v>18887.149221756521</v>
      </c>
      <c r="Z43" s="71">
        <v>0</v>
      </c>
      <c r="AA43" s="71">
        <v>18887.149221756521</v>
      </c>
      <c r="AB43" s="71">
        <v>76798.363276554708</v>
      </c>
      <c r="AC43" s="71">
        <v>895591.43182112998</v>
      </c>
      <c r="AD43" s="71">
        <v>216506.25037788463</v>
      </c>
      <c r="AE43" s="71">
        <v>760106</v>
      </c>
      <c r="AF43" s="71">
        <v>0</v>
      </c>
      <c r="AG43" s="71">
        <v>0</v>
      </c>
      <c r="AH43" s="71">
        <v>1872203.6821990146</v>
      </c>
      <c r="AI43" s="71">
        <v>1813126.0582178936</v>
      </c>
      <c r="AJ43" s="71"/>
      <c r="AK43" s="71">
        <v>0</v>
      </c>
      <c r="AL43" s="71">
        <v>0</v>
      </c>
      <c r="AM43" s="71">
        <v>0</v>
      </c>
      <c r="AN43" s="71">
        <v>1813126.0582178936</v>
      </c>
      <c r="AO43" s="71">
        <v>-1048679.6226415767</v>
      </c>
      <c r="AP43" s="71">
        <v>76798.363276554708</v>
      </c>
      <c r="AQ43" s="71">
        <v>-10486.796226415769</v>
      </c>
      <c r="AR43" s="71">
        <v>34589.776754360544</v>
      </c>
      <c r="AS43" s="71">
        <v>0</v>
      </c>
      <c r="AT43" s="71">
        <v>100901.34380449948</v>
      </c>
      <c r="AU43" s="71">
        <v>61848</v>
      </c>
      <c r="AV43" s="71">
        <v>61848</v>
      </c>
      <c r="AW43" s="71">
        <v>-1009626.2788370773</v>
      </c>
    </row>
    <row r="44" spans="1:49" x14ac:dyDescent="0.2">
      <c r="A44" s="96" t="s">
        <v>5</v>
      </c>
      <c r="B44">
        <v>2027</v>
      </c>
      <c r="C44">
        <v>2027</v>
      </c>
      <c r="D44">
        <v>2018</v>
      </c>
      <c r="E44">
        <v>43</v>
      </c>
      <c r="F44">
        <v>9</v>
      </c>
      <c r="G44" s="96" t="s">
        <v>167</v>
      </c>
      <c r="H44" s="71">
        <v>416582.53299492778</v>
      </c>
      <c r="I44" s="71">
        <v>348558.30837924592</v>
      </c>
      <c r="J44" s="71">
        <v>0</v>
      </c>
      <c r="K44" s="71">
        <v>0</v>
      </c>
      <c r="L44" s="71">
        <v>135850.95264557257</v>
      </c>
      <c r="M44" s="71">
        <v>2048979.4243561234</v>
      </c>
      <c r="N44" s="71">
        <v>5999</v>
      </c>
      <c r="O44" s="71">
        <v>135850.95264557257</v>
      </c>
      <c r="P44" s="71">
        <v>2955970.21837587</v>
      </c>
      <c r="Q44" s="71">
        <v>421913.09024128335</v>
      </c>
      <c r="R44" s="71">
        <v>244743.00712816304</v>
      </c>
      <c r="S44" s="71">
        <v>666656.09736944642</v>
      </c>
      <c r="T44" s="71">
        <v>149247.94033982867</v>
      </c>
      <c r="U44" s="71">
        <v>0</v>
      </c>
      <c r="V44" s="71">
        <v>0</v>
      </c>
      <c r="W44" s="71">
        <v>0</v>
      </c>
      <c r="X44" s="71">
        <v>149247.94033982867</v>
      </c>
      <c r="Y44" s="71">
        <v>19264.892206191649</v>
      </c>
      <c r="Z44" s="71">
        <v>0</v>
      </c>
      <c r="AA44" s="71">
        <v>19264.892206191649</v>
      </c>
      <c r="AB44" s="71">
        <v>77566.346909320258</v>
      </c>
      <c r="AC44" s="71">
        <v>912735.27682478691</v>
      </c>
      <c r="AD44" s="71">
        <v>220836.37538544234</v>
      </c>
      <c r="AE44" s="71">
        <v>0</v>
      </c>
      <c r="AF44" s="71">
        <v>0</v>
      </c>
      <c r="AG44" s="71">
        <v>0</v>
      </c>
      <c r="AH44" s="71">
        <v>1133571.6522102293</v>
      </c>
      <c r="AI44" s="71">
        <v>1822398.5661656407</v>
      </c>
      <c r="AJ44" s="71"/>
      <c r="AK44" s="71">
        <v>0</v>
      </c>
      <c r="AL44" s="71">
        <v>0</v>
      </c>
      <c r="AM44" s="71">
        <v>0</v>
      </c>
      <c r="AN44" s="71">
        <v>1822398.5661656407</v>
      </c>
      <c r="AO44" s="71">
        <v>-1009626.2788370773</v>
      </c>
      <c r="AP44" s="71">
        <v>77566.346909320258</v>
      </c>
      <c r="AQ44" s="71">
        <v>-10096.262788370774</v>
      </c>
      <c r="AR44" s="71">
        <v>34672.28950915829</v>
      </c>
      <c r="AS44" s="71">
        <v>0</v>
      </c>
      <c r="AT44" s="71">
        <v>102142.37363010777</v>
      </c>
      <c r="AU44" s="71">
        <v>465706</v>
      </c>
      <c r="AV44" s="71">
        <v>465706</v>
      </c>
      <c r="AW44" s="71">
        <v>-1373189.9052069695</v>
      </c>
    </row>
    <row r="45" spans="1:49" x14ac:dyDescent="0.2">
      <c r="A45" s="96" t="s">
        <v>5</v>
      </c>
      <c r="B45">
        <v>2028</v>
      </c>
      <c r="C45">
        <v>2027</v>
      </c>
      <c r="D45">
        <v>2018</v>
      </c>
      <c r="E45">
        <v>43</v>
      </c>
      <c r="F45">
        <v>9</v>
      </c>
      <c r="G45" s="96" t="s">
        <v>167</v>
      </c>
      <c r="H45" s="71">
        <v>420748.35832487704</v>
      </c>
      <c r="I45" s="71">
        <v>355529.47454683087</v>
      </c>
      <c r="J45" s="71">
        <v>0</v>
      </c>
      <c r="K45" s="71">
        <v>0</v>
      </c>
      <c r="L45" s="71">
        <v>138567.97169848401</v>
      </c>
      <c r="M45" s="71">
        <v>2066271.426808516</v>
      </c>
      <c r="N45" s="71">
        <v>5999</v>
      </c>
      <c r="O45" s="71">
        <v>138567.97169848401</v>
      </c>
      <c r="P45" s="71">
        <v>2987116.231378708</v>
      </c>
      <c r="Q45" s="71">
        <v>430351.35204610904</v>
      </c>
      <c r="R45" s="71">
        <v>249637.8672707263</v>
      </c>
      <c r="S45" s="71">
        <v>679989.21931683528</v>
      </c>
      <c r="T45" s="71">
        <v>152232.89914662525</v>
      </c>
      <c r="U45" s="71">
        <v>0</v>
      </c>
      <c r="V45" s="71">
        <v>0</v>
      </c>
      <c r="W45" s="71">
        <v>0</v>
      </c>
      <c r="X45" s="71">
        <v>152232.89914662525</v>
      </c>
      <c r="Y45" s="71">
        <v>19650.190050315483</v>
      </c>
      <c r="Z45" s="71">
        <v>0</v>
      </c>
      <c r="AA45" s="71">
        <v>19650.190050315483</v>
      </c>
      <c r="AB45" s="71">
        <v>78342.01037841347</v>
      </c>
      <c r="AC45" s="71">
        <v>930214.31889218953</v>
      </c>
      <c r="AD45" s="71">
        <v>225253.1028931512</v>
      </c>
      <c r="AE45" s="71">
        <v>0</v>
      </c>
      <c r="AF45" s="71">
        <v>0</v>
      </c>
      <c r="AG45" s="71">
        <v>0</v>
      </c>
      <c r="AH45" s="71">
        <v>1155467.4217853406</v>
      </c>
      <c r="AI45" s="71">
        <v>1831648.8095933674</v>
      </c>
      <c r="AJ45" s="71"/>
      <c r="AK45" s="71">
        <v>0</v>
      </c>
      <c r="AL45" s="71">
        <v>0</v>
      </c>
      <c r="AM45" s="71">
        <v>0</v>
      </c>
      <c r="AN45" s="71">
        <v>1831648.8095933674</v>
      </c>
      <c r="AO45" s="71">
        <v>-1373189.9052069695</v>
      </c>
      <c r="AP45" s="71">
        <v>78342.01037841347</v>
      </c>
      <c r="AQ45" s="71">
        <v>-13731.899052069695</v>
      </c>
      <c r="AR45" s="71">
        <v>34752.532453249085</v>
      </c>
      <c r="AS45" s="71">
        <v>0</v>
      </c>
      <c r="AT45" s="71">
        <v>99362.64377959285</v>
      </c>
      <c r="AU45" s="71">
        <v>432088</v>
      </c>
      <c r="AV45" s="71">
        <v>432088</v>
      </c>
      <c r="AW45" s="71">
        <v>-1705915.2614273769</v>
      </c>
    </row>
    <row r="46" spans="1:49" x14ac:dyDescent="0.2">
      <c r="A46" s="96" t="s">
        <v>5</v>
      </c>
      <c r="B46">
        <v>2029</v>
      </c>
      <c r="C46">
        <v>2027</v>
      </c>
      <c r="D46">
        <v>2018</v>
      </c>
      <c r="E46">
        <v>43</v>
      </c>
      <c r="F46">
        <v>9</v>
      </c>
      <c r="G46" s="96" t="s">
        <v>167</v>
      </c>
      <c r="H46" s="71">
        <v>424955.84190812573</v>
      </c>
      <c r="I46" s="71">
        <v>362640.06403776741</v>
      </c>
      <c r="J46" s="71">
        <v>0</v>
      </c>
      <c r="K46" s="71">
        <v>0</v>
      </c>
      <c r="L46" s="71">
        <v>141339.33113245366</v>
      </c>
      <c r="M46" s="71">
        <v>2083733.6738536265</v>
      </c>
      <c r="N46" s="71">
        <v>5999</v>
      </c>
      <c r="O46" s="71">
        <v>141339.33113245366</v>
      </c>
      <c r="P46" s="71">
        <v>3018667.9109319733</v>
      </c>
      <c r="Q46" s="71">
        <v>438958.37908703118</v>
      </c>
      <c r="R46" s="71">
        <v>254630.62461614079</v>
      </c>
      <c r="S46" s="71">
        <v>693589.00370317197</v>
      </c>
      <c r="T46" s="71">
        <v>155277.55712955771</v>
      </c>
      <c r="U46" s="71">
        <v>0</v>
      </c>
      <c r="V46" s="71">
        <v>0</v>
      </c>
      <c r="W46" s="71">
        <v>0</v>
      </c>
      <c r="X46" s="71">
        <v>155277.55712955771</v>
      </c>
      <c r="Y46" s="71">
        <v>20043.19385132179</v>
      </c>
      <c r="Z46" s="71">
        <v>0</v>
      </c>
      <c r="AA46" s="71">
        <v>20043.19385132179</v>
      </c>
      <c r="AB46" s="71">
        <v>79125.430482197582</v>
      </c>
      <c r="AC46" s="71">
        <v>948035.18516624905</v>
      </c>
      <c r="AD46" s="71">
        <v>229758.16495101416</v>
      </c>
      <c r="AE46" s="71">
        <v>0</v>
      </c>
      <c r="AF46" s="71">
        <v>0</v>
      </c>
      <c r="AG46" s="71">
        <v>0</v>
      </c>
      <c r="AH46" s="71">
        <v>1177793.3501172632</v>
      </c>
      <c r="AI46" s="71">
        <v>1840874.5608147101</v>
      </c>
      <c r="AJ46" s="71"/>
      <c r="AK46" s="71">
        <v>0</v>
      </c>
      <c r="AL46" s="71">
        <v>0</v>
      </c>
      <c r="AM46" s="71">
        <v>0</v>
      </c>
      <c r="AN46" s="71">
        <v>1840874.5608147101</v>
      </c>
      <c r="AO46" s="71">
        <v>-1705915.2614273769</v>
      </c>
      <c r="AP46" s="71">
        <v>79125.430482197582</v>
      </c>
      <c r="AQ46" s="71">
        <v>-17059.152614273768</v>
      </c>
      <c r="AR46" s="71">
        <v>34830.420989760758</v>
      </c>
      <c r="AS46" s="71">
        <v>0</v>
      </c>
      <c r="AT46" s="71">
        <v>96896.698857684562</v>
      </c>
      <c r="AU46" s="71">
        <v>447688</v>
      </c>
      <c r="AV46" s="71">
        <v>447688</v>
      </c>
      <c r="AW46" s="71">
        <v>-2056706.5625696923</v>
      </c>
    </row>
    <row r="47" spans="1:49" x14ac:dyDescent="0.2">
      <c r="A47" s="96" t="s">
        <v>5</v>
      </c>
      <c r="B47">
        <v>2030</v>
      </c>
      <c r="C47">
        <v>2027</v>
      </c>
      <c r="D47">
        <v>2018</v>
      </c>
      <c r="E47">
        <v>43</v>
      </c>
      <c r="F47">
        <v>9</v>
      </c>
      <c r="G47" s="96" t="s">
        <v>167</v>
      </c>
      <c r="H47" s="71">
        <v>429205.400327207</v>
      </c>
      <c r="I47" s="71">
        <v>369892.86531852285</v>
      </c>
      <c r="J47" s="71">
        <v>0</v>
      </c>
      <c r="K47" s="71">
        <v>0</v>
      </c>
      <c r="L47" s="71">
        <v>144166.11775510278</v>
      </c>
      <c r="M47" s="71">
        <v>2101368.1115375776</v>
      </c>
      <c r="N47" s="71">
        <v>5999</v>
      </c>
      <c r="O47" s="71">
        <v>144166.11775510278</v>
      </c>
      <c r="P47" s="71">
        <v>3050631.4949384104</v>
      </c>
      <c r="Q47" s="71">
        <v>447737.54666877183</v>
      </c>
      <c r="R47" s="71">
        <v>259723.23710846365</v>
      </c>
      <c r="S47" s="71">
        <v>707460.78377723554</v>
      </c>
      <c r="T47" s="71">
        <v>158383.10827214891</v>
      </c>
      <c r="U47" s="71">
        <v>0</v>
      </c>
      <c r="V47" s="71">
        <v>0</v>
      </c>
      <c r="W47" s="71">
        <v>0</v>
      </c>
      <c r="X47" s="71">
        <v>158383.10827214891</v>
      </c>
      <c r="Y47" s="71">
        <v>20444.057728348231</v>
      </c>
      <c r="Z47" s="71">
        <v>0</v>
      </c>
      <c r="AA47" s="71">
        <v>20444.057728348231</v>
      </c>
      <c r="AB47" s="71">
        <v>79916.684787019563</v>
      </c>
      <c r="AC47" s="71">
        <v>966204.63456475222</v>
      </c>
      <c r="AD47" s="71">
        <v>234353.32825003448</v>
      </c>
      <c r="AE47" s="71">
        <v>0</v>
      </c>
      <c r="AF47" s="71">
        <v>0</v>
      </c>
      <c r="AG47" s="71">
        <v>0</v>
      </c>
      <c r="AH47" s="71">
        <v>1200557.9628147867</v>
      </c>
      <c r="AI47" s="71">
        <v>1850073.5321236236</v>
      </c>
      <c r="AJ47" s="71"/>
      <c r="AK47" s="71">
        <v>0</v>
      </c>
      <c r="AL47" s="71">
        <v>0</v>
      </c>
      <c r="AM47" s="71">
        <v>0</v>
      </c>
      <c r="AN47" s="71">
        <v>1850073.5321236236</v>
      </c>
      <c r="AO47" s="71">
        <v>-2056706.5625696923</v>
      </c>
      <c r="AP47" s="71">
        <v>79916.684787019563</v>
      </c>
      <c r="AQ47" s="71">
        <v>-20567.065625696923</v>
      </c>
      <c r="AR47" s="71">
        <v>34905.868437877143</v>
      </c>
      <c r="AS47" s="71">
        <v>0</v>
      </c>
      <c r="AT47" s="71">
        <v>94255.487599199783</v>
      </c>
      <c r="AU47" s="71">
        <v>427668</v>
      </c>
      <c r="AV47" s="71">
        <v>427668</v>
      </c>
      <c r="AW47" s="71">
        <v>-2390119.0749704922</v>
      </c>
    </row>
    <row r="48" spans="1:49" x14ac:dyDescent="0.2">
      <c r="A48" s="96" t="s">
        <v>5</v>
      </c>
      <c r="B48">
        <v>2031</v>
      </c>
      <c r="C48">
        <v>2027</v>
      </c>
      <c r="D48">
        <v>2018</v>
      </c>
      <c r="E48">
        <v>43</v>
      </c>
      <c r="F48">
        <v>9</v>
      </c>
      <c r="G48" s="96" t="s">
        <v>167</v>
      </c>
      <c r="H48" s="71">
        <v>433497.45433047909</v>
      </c>
      <c r="I48" s="71">
        <v>377290.72262489324</v>
      </c>
      <c r="J48" s="71">
        <v>0</v>
      </c>
      <c r="K48" s="71">
        <v>0</v>
      </c>
      <c r="L48" s="71">
        <v>147049.44011020483</v>
      </c>
      <c r="M48" s="71">
        <v>2119176.712615828</v>
      </c>
      <c r="N48" s="71">
        <v>5999</v>
      </c>
      <c r="O48" s="71">
        <v>147049.44011020483</v>
      </c>
      <c r="P48" s="71">
        <v>3083013.3296814053</v>
      </c>
      <c r="Q48" s="71">
        <v>456692.29760214727</v>
      </c>
      <c r="R48" s="71">
        <v>264917.7018506329</v>
      </c>
      <c r="S48" s="71">
        <v>721609.99945278023</v>
      </c>
      <c r="T48" s="71">
        <v>161550.77043759188</v>
      </c>
      <c r="U48" s="71">
        <v>0</v>
      </c>
      <c r="V48" s="71">
        <v>0</v>
      </c>
      <c r="W48" s="71">
        <v>0</v>
      </c>
      <c r="X48" s="71">
        <v>161550.77043759188</v>
      </c>
      <c r="Y48" s="71">
        <v>20852.938882915194</v>
      </c>
      <c r="Z48" s="71">
        <v>0</v>
      </c>
      <c r="AA48" s="71">
        <v>20852.938882915194</v>
      </c>
      <c r="AB48" s="71">
        <v>80715.851634889754</v>
      </c>
      <c r="AC48" s="71">
        <v>984729.56040817709</v>
      </c>
      <c r="AD48" s="71">
        <v>239040.39481503516</v>
      </c>
      <c r="AE48" s="71">
        <v>0</v>
      </c>
      <c r="AF48" s="71">
        <v>0</v>
      </c>
      <c r="AG48" s="71">
        <v>0</v>
      </c>
      <c r="AH48" s="71">
        <v>1223769.9552232123</v>
      </c>
      <c r="AI48" s="71">
        <v>1859243.3744581931</v>
      </c>
      <c r="AJ48" s="71"/>
      <c r="AK48" s="71">
        <v>0</v>
      </c>
      <c r="AL48" s="71">
        <v>0</v>
      </c>
      <c r="AM48" s="71">
        <v>0</v>
      </c>
      <c r="AN48" s="71">
        <v>1859243.3744581931</v>
      </c>
      <c r="AO48" s="71">
        <v>-2390119.0749704922</v>
      </c>
      <c r="AP48" s="71">
        <v>80715.851634889754</v>
      </c>
      <c r="AQ48" s="71">
        <v>-23901.190749704925</v>
      </c>
      <c r="AR48" s="71">
        <v>34978.785987239055</v>
      </c>
      <c r="AS48" s="71">
        <v>0</v>
      </c>
      <c r="AT48" s="71">
        <v>91793.446872423883</v>
      </c>
      <c r="AU48" s="71">
        <v>43908</v>
      </c>
      <c r="AV48" s="71">
        <v>43908</v>
      </c>
      <c r="AW48" s="71">
        <v>-2342233.6280980683</v>
      </c>
    </row>
    <row r="49" spans="1:49" x14ac:dyDescent="0.2">
      <c r="A49" s="96" t="s">
        <v>5</v>
      </c>
      <c r="B49">
        <v>2032</v>
      </c>
      <c r="C49">
        <v>2027</v>
      </c>
      <c r="D49">
        <v>2018</v>
      </c>
      <c r="E49">
        <v>43</v>
      </c>
      <c r="F49">
        <v>9</v>
      </c>
      <c r="G49" s="96" t="s">
        <v>167</v>
      </c>
      <c r="H49" s="71">
        <v>437832.42887378397</v>
      </c>
      <c r="I49" s="71">
        <v>384836.53707739117</v>
      </c>
      <c r="J49" s="71">
        <v>0</v>
      </c>
      <c r="K49" s="71">
        <v>0</v>
      </c>
      <c r="L49" s="71">
        <v>149990.42891240894</v>
      </c>
      <c r="M49" s="71">
        <v>2137161.4769842597</v>
      </c>
      <c r="N49" s="71">
        <v>5999</v>
      </c>
      <c r="O49" s="71">
        <v>149990.42891240894</v>
      </c>
      <c r="P49" s="71">
        <v>3115819.8718478438</v>
      </c>
      <c r="Q49" s="71">
        <v>465826.14355419023</v>
      </c>
      <c r="R49" s="71">
        <v>270216.05588764558</v>
      </c>
      <c r="S49" s="71">
        <v>736042.19944183575</v>
      </c>
      <c r="T49" s="71">
        <v>164781.78584634373</v>
      </c>
      <c r="U49" s="71">
        <v>0</v>
      </c>
      <c r="V49" s="71">
        <v>0</v>
      </c>
      <c r="W49" s="71">
        <v>0</v>
      </c>
      <c r="X49" s="71">
        <v>164781.78584634373</v>
      </c>
      <c r="Y49" s="71">
        <v>21269.997660573499</v>
      </c>
      <c r="Z49" s="71">
        <v>0</v>
      </c>
      <c r="AA49" s="71">
        <v>21269.997660573499</v>
      </c>
      <c r="AB49" s="71">
        <v>81523.010151238661</v>
      </c>
      <c r="AC49" s="71">
        <v>1003616.9930999916</v>
      </c>
      <c r="AD49" s="71">
        <v>243821.20271133591</v>
      </c>
      <c r="AE49" s="71">
        <v>0</v>
      </c>
      <c r="AF49" s="71">
        <v>0</v>
      </c>
      <c r="AG49" s="71">
        <v>0</v>
      </c>
      <c r="AH49" s="71">
        <v>1247438.1958113275</v>
      </c>
      <c r="AI49" s="71">
        <v>1868381.6760365162</v>
      </c>
      <c r="AJ49" s="71"/>
      <c r="AK49" s="71">
        <v>0</v>
      </c>
      <c r="AL49" s="71">
        <v>0</v>
      </c>
      <c r="AM49" s="71">
        <v>0</v>
      </c>
      <c r="AN49" s="71">
        <v>1868381.6760365162</v>
      </c>
      <c r="AO49" s="71">
        <v>-2342233.6280980683</v>
      </c>
      <c r="AP49" s="71">
        <v>81523.010151238661</v>
      </c>
      <c r="AQ49" s="71">
        <v>-23422.336280980686</v>
      </c>
      <c r="AR49" s="71">
        <v>35049.082651394281</v>
      </c>
      <c r="AS49" s="71">
        <v>0</v>
      </c>
      <c r="AT49" s="71">
        <v>93149.756521652249</v>
      </c>
      <c r="AU49" s="71">
        <v>2895308</v>
      </c>
      <c r="AV49" s="71">
        <v>2895308</v>
      </c>
      <c r="AW49" s="71">
        <v>-5144391.8715764163</v>
      </c>
    </row>
    <row r="50" spans="1:49" x14ac:dyDescent="0.2">
      <c r="A50" s="96" t="s">
        <v>5</v>
      </c>
      <c r="B50">
        <v>2033</v>
      </c>
      <c r="C50">
        <v>2027</v>
      </c>
      <c r="D50">
        <v>2018</v>
      </c>
      <c r="E50">
        <v>43</v>
      </c>
      <c r="F50">
        <v>9</v>
      </c>
      <c r="G50" s="96" t="s">
        <v>167</v>
      </c>
      <c r="H50" s="71">
        <v>442210.75316252169</v>
      </c>
      <c r="I50" s="71">
        <v>392533.26781893888</v>
      </c>
      <c r="J50" s="71">
        <v>0</v>
      </c>
      <c r="K50" s="71">
        <v>0</v>
      </c>
      <c r="L50" s="71">
        <v>152990.23749065708</v>
      </c>
      <c r="M50" s="71">
        <v>2155324.4321180023</v>
      </c>
      <c r="N50" s="71">
        <v>5999</v>
      </c>
      <c r="O50" s="71">
        <v>152990.23749065708</v>
      </c>
      <c r="P50" s="71">
        <v>3149057.6905901199</v>
      </c>
      <c r="Q50" s="71">
        <v>475142.66642527393</v>
      </c>
      <c r="R50" s="71">
        <v>275620.37700539845</v>
      </c>
      <c r="S50" s="71">
        <v>750763.04343067238</v>
      </c>
      <c r="T50" s="71">
        <v>168077.42156327056</v>
      </c>
      <c r="U50" s="71">
        <v>0</v>
      </c>
      <c r="V50" s="71">
        <v>0</v>
      </c>
      <c r="W50" s="71">
        <v>0</v>
      </c>
      <c r="X50" s="71">
        <v>168077.42156327056</v>
      </c>
      <c r="Y50" s="71">
        <v>21695.397613784964</v>
      </c>
      <c r="Z50" s="71">
        <v>0</v>
      </c>
      <c r="AA50" s="71">
        <v>21695.397613784964</v>
      </c>
      <c r="AB50" s="71">
        <v>82338.240252751028</v>
      </c>
      <c r="AC50" s="71">
        <v>1022874.102860479</v>
      </c>
      <c r="AD50" s="71">
        <v>248697.62676556254</v>
      </c>
      <c r="AE50" s="71">
        <v>0</v>
      </c>
      <c r="AF50" s="71">
        <v>0</v>
      </c>
      <c r="AG50" s="71">
        <v>0</v>
      </c>
      <c r="AH50" s="71">
        <v>1271571.7296260416</v>
      </c>
      <c r="AI50" s="71">
        <v>1877485.9609640783</v>
      </c>
      <c r="AJ50" s="71"/>
      <c r="AK50" s="71">
        <v>0</v>
      </c>
      <c r="AL50" s="71">
        <v>0</v>
      </c>
      <c r="AM50" s="71">
        <v>0</v>
      </c>
      <c r="AN50" s="71">
        <v>1877485.9609640783</v>
      </c>
      <c r="AO50" s="71">
        <v>-5144391.8715764163</v>
      </c>
      <c r="AP50" s="71">
        <v>82338.240252751028</v>
      </c>
      <c r="AQ50" s="71">
        <v>-51443.918715764165</v>
      </c>
      <c r="AR50" s="71">
        <v>35116.665220276671</v>
      </c>
      <c r="AS50" s="71">
        <v>0</v>
      </c>
      <c r="AT50" s="71">
        <v>66010.986757263541</v>
      </c>
      <c r="AU50" s="71">
        <v>361108</v>
      </c>
      <c r="AV50" s="71">
        <v>361108</v>
      </c>
      <c r="AW50" s="71">
        <v>-5439488.8848191528</v>
      </c>
    </row>
    <row r="51" spans="1:49" x14ac:dyDescent="0.2">
      <c r="A51" s="96" t="s">
        <v>5</v>
      </c>
      <c r="B51">
        <v>2034</v>
      </c>
      <c r="C51">
        <v>2027</v>
      </c>
      <c r="D51">
        <v>2018</v>
      </c>
      <c r="E51">
        <v>43</v>
      </c>
      <c r="F51">
        <v>9</v>
      </c>
      <c r="G51" s="96" t="s">
        <v>167</v>
      </c>
      <c r="H51" s="71">
        <v>446632.86069414701</v>
      </c>
      <c r="I51" s="71">
        <v>400383.93317531771</v>
      </c>
      <c r="J51" s="71">
        <v>0</v>
      </c>
      <c r="K51" s="71">
        <v>0</v>
      </c>
      <c r="L51" s="71">
        <v>156050.04224047024</v>
      </c>
      <c r="M51" s="71">
        <v>2173667.6335181566</v>
      </c>
      <c r="N51" s="71">
        <v>5999</v>
      </c>
      <c r="O51" s="71">
        <v>156050.04224047024</v>
      </c>
      <c r="P51" s="71">
        <v>3182733.4696280914</v>
      </c>
      <c r="Q51" s="71">
        <v>484645.51975377952</v>
      </c>
      <c r="R51" s="71">
        <v>281132.78454550647</v>
      </c>
      <c r="S51" s="71">
        <v>765778.30429928598</v>
      </c>
      <c r="T51" s="71">
        <v>171438.96999453599</v>
      </c>
      <c r="U51" s="71">
        <v>0</v>
      </c>
      <c r="V51" s="71">
        <v>0</v>
      </c>
      <c r="W51" s="71">
        <v>0</v>
      </c>
      <c r="X51" s="71">
        <v>171438.96999453599</v>
      </c>
      <c r="Y51" s="71">
        <v>22129.305566060666</v>
      </c>
      <c r="Z51" s="71">
        <v>0</v>
      </c>
      <c r="AA51" s="71">
        <v>22129.305566060666</v>
      </c>
      <c r="AB51" s="71">
        <v>83161.622655278567</v>
      </c>
      <c r="AC51" s="71">
        <v>1042508.2025151612</v>
      </c>
      <c r="AD51" s="71">
        <v>253671.57930087383</v>
      </c>
      <c r="AE51" s="71">
        <v>0</v>
      </c>
      <c r="AF51" s="71">
        <v>0</v>
      </c>
      <c r="AG51" s="71">
        <v>0</v>
      </c>
      <c r="AH51" s="71">
        <v>1296179.781816035</v>
      </c>
      <c r="AI51" s="71">
        <v>1886553.6878120564</v>
      </c>
      <c r="AJ51" s="71"/>
      <c r="AK51" s="71">
        <v>0</v>
      </c>
      <c r="AL51" s="71">
        <v>0</v>
      </c>
      <c r="AM51" s="71">
        <v>0</v>
      </c>
      <c r="AN51" s="71">
        <v>1886553.6878120564</v>
      </c>
      <c r="AO51" s="71">
        <v>-5439488.8848191528</v>
      </c>
      <c r="AP51" s="71">
        <v>83161.622655278567</v>
      </c>
      <c r="AQ51" s="71">
        <v>-54394.888848191535</v>
      </c>
      <c r="AR51" s="71">
        <v>35181.438211695284</v>
      </c>
      <c r="AS51" s="71">
        <v>0</v>
      </c>
      <c r="AT51" s="71">
        <v>63948.172018782316</v>
      </c>
      <c r="AU51" s="71">
        <v>234488</v>
      </c>
      <c r="AV51" s="71">
        <v>234488</v>
      </c>
      <c r="AW51" s="71">
        <v>-5610028.7128003705</v>
      </c>
    </row>
    <row r="52" spans="1:49" x14ac:dyDescent="0.2">
      <c r="A52" s="96" t="s">
        <v>5</v>
      </c>
      <c r="B52">
        <v>2035</v>
      </c>
      <c r="C52">
        <v>2027</v>
      </c>
      <c r="D52">
        <v>2018</v>
      </c>
      <c r="E52">
        <v>43</v>
      </c>
      <c r="F52">
        <v>9</v>
      </c>
      <c r="G52" s="96" t="s">
        <v>167</v>
      </c>
      <c r="H52" s="71">
        <v>451099.18930108851</v>
      </c>
      <c r="I52" s="71">
        <v>408391.61183882412</v>
      </c>
      <c r="J52" s="71">
        <v>0</v>
      </c>
      <c r="K52" s="71">
        <v>0</v>
      </c>
      <c r="L52" s="71">
        <v>159171.04308527964</v>
      </c>
      <c r="M52" s="71">
        <v>2192193.1651665503</v>
      </c>
      <c r="N52" s="71">
        <v>5999</v>
      </c>
      <c r="O52" s="71">
        <v>159171.04308527964</v>
      </c>
      <c r="P52" s="71">
        <v>3216854.0093917428</v>
      </c>
      <c r="Q52" s="71">
        <v>494338.43014885514</v>
      </c>
      <c r="R52" s="71">
        <v>286755.44023641659</v>
      </c>
      <c r="S52" s="71">
        <v>781093.87038527173</v>
      </c>
      <c r="T52" s="71">
        <v>174867.74939442673</v>
      </c>
      <c r="U52" s="71">
        <v>0</v>
      </c>
      <c r="V52" s="71">
        <v>0</v>
      </c>
      <c r="W52" s="71">
        <v>0</v>
      </c>
      <c r="X52" s="71">
        <v>174867.74939442673</v>
      </c>
      <c r="Y52" s="71">
        <v>22571.891677381882</v>
      </c>
      <c r="Z52" s="71">
        <v>0</v>
      </c>
      <c r="AA52" s="71">
        <v>22571.891677381882</v>
      </c>
      <c r="AB52" s="71">
        <v>83993.238881831348</v>
      </c>
      <c r="AC52" s="71">
        <v>1062526.7503389118</v>
      </c>
      <c r="AD52" s="71">
        <v>258745.01088689134</v>
      </c>
      <c r="AE52" s="71">
        <v>0</v>
      </c>
      <c r="AF52" s="71">
        <v>0</v>
      </c>
      <c r="AG52" s="71">
        <v>0</v>
      </c>
      <c r="AH52" s="71">
        <v>1321271.7612258031</v>
      </c>
      <c r="AI52" s="71">
        <v>1895582.2481659397</v>
      </c>
      <c r="AJ52" s="71"/>
      <c r="AK52" s="71">
        <v>0</v>
      </c>
      <c r="AL52" s="71">
        <v>0</v>
      </c>
      <c r="AM52" s="71">
        <v>0</v>
      </c>
      <c r="AN52" s="71">
        <v>1895582.2481659397</v>
      </c>
      <c r="AO52" s="71">
        <v>-5610028.7128003705</v>
      </c>
      <c r="AP52" s="71">
        <v>83993.238881831348</v>
      </c>
      <c r="AQ52" s="71">
        <v>-56100.287128003707</v>
      </c>
      <c r="AR52" s="71">
        <v>35243.303821812413</v>
      </c>
      <c r="AS52" s="71">
        <v>0</v>
      </c>
      <c r="AT52" s="71">
        <v>63136.255575640054</v>
      </c>
      <c r="AU52" s="71">
        <v>1579468</v>
      </c>
      <c r="AV52" s="71">
        <v>1579468</v>
      </c>
      <c r="AW52" s="71">
        <v>-7126360.4572247304</v>
      </c>
    </row>
    <row r="53" spans="1:49" x14ac:dyDescent="0.2">
      <c r="A53" s="96" t="s">
        <v>5</v>
      </c>
      <c r="B53">
        <v>2036</v>
      </c>
      <c r="C53">
        <v>2027</v>
      </c>
      <c r="D53">
        <v>2018</v>
      </c>
      <c r="E53">
        <v>43</v>
      </c>
      <c r="F53">
        <v>9</v>
      </c>
      <c r="G53" s="96" t="s">
        <v>167</v>
      </c>
      <c r="H53" s="71">
        <v>455610.18119409942</v>
      </c>
      <c r="I53" s="71">
        <v>416559.44407560054</v>
      </c>
      <c r="J53" s="71">
        <v>0</v>
      </c>
      <c r="K53" s="71">
        <v>0</v>
      </c>
      <c r="L53" s="71">
        <v>162354.46394698523</v>
      </c>
      <c r="M53" s="71">
        <v>2210903.1399886915</v>
      </c>
      <c r="N53" s="71">
        <v>5999</v>
      </c>
      <c r="O53" s="71">
        <v>162354.46394698523</v>
      </c>
      <c r="P53" s="71">
        <v>3251426.2292053765</v>
      </c>
      <c r="Q53" s="71">
        <v>504225.19875183218</v>
      </c>
      <c r="R53" s="71">
        <v>292490.5490411449</v>
      </c>
      <c r="S53" s="71">
        <v>796715.74779297714</v>
      </c>
      <c r="T53" s="71">
        <v>178365.10438231524</v>
      </c>
      <c r="U53" s="71">
        <v>0</v>
      </c>
      <c r="V53" s="71">
        <v>0</v>
      </c>
      <c r="W53" s="71">
        <v>0</v>
      </c>
      <c r="X53" s="71">
        <v>178365.10438231524</v>
      </c>
      <c r="Y53" s="71">
        <v>23023.329510929518</v>
      </c>
      <c r="Z53" s="71">
        <v>0</v>
      </c>
      <c r="AA53" s="71">
        <v>23023.329510929518</v>
      </c>
      <c r="AB53" s="71">
        <v>84833.171270649676</v>
      </c>
      <c r="AC53" s="71">
        <v>1082937.3529568715</v>
      </c>
      <c r="AD53" s="71">
        <v>263919.91110462911</v>
      </c>
      <c r="AE53" s="71">
        <v>0</v>
      </c>
      <c r="AF53" s="71">
        <v>0</v>
      </c>
      <c r="AG53" s="71">
        <v>0</v>
      </c>
      <c r="AH53" s="71">
        <v>1346857.2640615006</v>
      </c>
      <c r="AI53" s="71">
        <v>1904568.9651438759</v>
      </c>
      <c r="AJ53" s="71"/>
      <c r="AK53" s="71">
        <v>0</v>
      </c>
      <c r="AL53" s="71">
        <v>0</v>
      </c>
      <c r="AM53" s="71">
        <v>0</v>
      </c>
      <c r="AN53" s="71">
        <v>1904568.9651438759</v>
      </c>
      <c r="AO53" s="71">
        <v>-7126360.4572247304</v>
      </c>
      <c r="AP53" s="71">
        <v>84833.171270649676</v>
      </c>
      <c r="AQ53" s="71">
        <v>-71263.604572247306</v>
      </c>
      <c r="AR53" s="71">
        <v>35302.161874590696</v>
      </c>
      <c r="AS53" s="71">
        <v>0</v>
      </c>
      <c r="AT53" s="71">
        <v>48871.728572993066</v>
      </c>
      <c r="AU53" s="71">
        <v>291688</v>
      </c>
      <c r="AV53" s="71">
        <v>291688</v>
      </c>
      <c r="AW53" s="71">
        <v>-7369176.7286517378</v>
      </c>
    </row>
    <row r="54" spans="1:49" x14ac:dyDescent="0.2">
      <c r="A54" s="96" t="s">
        <v>5</v>
      </c>
      <c r="B54">
        <v>2037</v>
      </c>
      <c r="C54">
        <v>2027</v>
      </c>
      <c r="D54">
        <v>2018</v>
      </c>
      <c r="E54">
        <v>43</v>
      </c>
      <c r="F54">
        <v>9</v>
      </c>
      <c r="G54" s="96" t="s">
        <v>167</v>
      </c>
      <c r="H54" s="71">
        <v>460166.28300604032</v>
      </c>
      <c r="I54" s="71">
        <v>424890.63295711257</v>
      </c>
      <c r="J54" s="71">
        <v>0</v>
      </c>
      <c r="K54" s="71">
        <v>0</v>
      </c>
      <c r="L54" s="71">
        <v>165601.55322592493</v>
      </c>
      <c r="M54" s="71">
        <v>2229799.7003250709</v>
      </c>
      <c r="N54" s="71">
        <v>5999</v>
      </c>
      <c r="O54" s="71">
        <v>165601.55322592493</v>
      </c>
      <c r="P54" s="71">
        <v>3286457.1695141485</v>
      </c>
      <c r="Q54" s="71">
        <v>514309.7027268688</v>
      </c>
      <c r="R54" s="71">
        <v>298340.36002196779</v>
      </c>
      <c r="S54" s="71">
        <v>812650.06274883659</v>
      </c>
      <c r="T54" s="71">
        <v>181932.40646996154</v>
      </c>
      <c r="U54" s="71">
        <v>0</v>
      </c>
      <c r="V54" s="71">
        <v>0</v>
      </c>
      <c r="W54" s="71">
        <v>0</v>
      </c>
      <c r="X54" s="71">
        <v>181932.40646996154</v>
      </c>
      <c r="Y54" s="71">
        <v>23483.796101148106</v>
      </c>
      <c r="Z54" s="71">
        <v>0</v>
      </c>
      <c r="AA54" s="71">
        <v>23483.796101148106</v>
      </c>
      <c r="AB54" s="71">
        <v>85681.502983356142</v>
      </c>
      <c r="AC54" s="71">
        <v>1103747.7683033023</v>
      </c>
      <c r="AD54" s="71">
        <v>269198.3093267217</v>
      </c>
      <c r="AE54" s="71">
        <v>0</v>
      </c>
      <c r="AF54" s="71">
        <v>0</v>
      </c>
      <c r="AG54" s="71">
        <v>0</v>
      </c>
      <c r="AH54" s="71">
        <v>1372946.0776300239</v>
      </c>
      <c r="AI54" s="71">
        <v>1913511.0918841246</v>
      </c>
      <c r="AJ54" s="71"/>
      <c r="AK54" s="71">
        <v>0</v>
      </c>
      <c r="AL54" s="71">
        <v>0</v>
      </c>
      <c r="AM54" s="71">
        <v>0</v>
      </c>
      <c r="AN54" s="71">
        <v>1913511.0918841246</v>
      </c>
      <c r="AO54" s="71">
        <v>-7369176.7286517378</v>
      </c>
      <c r="AP54" s="71">
        <v>85681.502983356142</v>
      </c>
      <c r="AQ54" s="71">
        <v>-73691.767286517366</v>
      </c>
      <c r="AR54" s="71">
        <v>35357.909770187958</v>
      </c>
      <c r="AS54" s="71">
        <v>0</v>
      </c>
      <c r="AT54" s="71">
        <v>47347.645467026734</v>
      </c>
      <c r="AU54" s="71">
        <v>102006</v>
      </c>
      <c r="AV54" s="71">
        <v>102006</v>
      </c>
      <c r="AW54" s="71">
        <v>-7423835.0831847098</v>
      </c>
    </row>
    <row r="55" spans="1:49" x14ac:dyDescent="0.2">
      <c r="A55" s="96" t="s">
        <v>5</v>
      </c>
      <c r="B55">
        <v>2038</v>
      </c>
      <c r="C55">
        <v>2027</v>
      </c>
      <c r="D55">
        <v>2018</v>
      </c>
      <c r="E55">
        <v>43</v>
      </c>
      <c r="F55">
        <v>9</v>
      </c>
      <c r="G55" s="96" t="s">
        <v>167</v>
      </c>
      <c r="H55" s="71">
        <v>464767.94583610073</v>
      </c>
      <c r="I55" s="71">
        <v>433388.44561625482</v>
      </c>
      <c r="J55" s="71">
        <v>0</v>
      </c>
      <c r="K55" s="71">
        <v>0</v>
      </c>
      <c r="L55" s="71">
        <v>168913.58429044342</v>
      </c>
      <c r="M55" s="71">
        <v>2248885.0184109723</v>
      </c>
      <c r="N55" s="71">
        <v>5999</v>
      </c>
      <c r="O55" s="71">
        <v>168913.58429044342</v>
      </c>
      <c r="P55" s="71">
        <v>3321953.9941537715</v>
      </c>
      <c r="Q55" s="71">
        <v>524595.89678140625</v>
      </c>
      <c r="R55" s="71">
        <v>304307.16722240718</v>
      </c>
      <c r="S55" s="71">
        <v>828903.06400381343</v>
      </c>
      <c r="T55" s="71">
        <v>185571.0545993608</v>
      </c>
      <c r="U55" s="71">
        <v>0</v>
      </c>
      <c r="V55" s="71">
        <v>0</v>
      </c>
      <c r="W55" s="71">
        <v>0</v>
      </c>
      <c r="X55" s="71">
        <v>185571.0545993608</v>
      </c>
      <c r="Y55" s="71">
        <v>23953.472023171071</v>
      </c>
      <c r="Z55" s="71">
        <v>0</v>
      </c>
      <c r="AA55" s="71">
        <v>23953.472023171071</v>
      </c>
      <c r="AB55" s="71">
        <v>86538.318013189724</v>
      </c>
      <c r="AC55" s="71">
        <v>1124965.9086395351</v>
      </c>
      <c r="AD55" s="71">
        <v>274582.27551325614</v>
      </c>
      <c r="AE55" s="71">
        <v>0</v>
      </c>
      <c r="AF55" s="71">
        <v>0</v>
      </c>
      <c r="AG55" s="71">
        <v>0</v>
      </c>
      <c r="AH55" s="71">
        <v>1399548.1841527913</v>
      </c>
      <c r="AI55" s="71">
        <v>1922405.8100009803</v>
      </c>
      <c r="AJ55" s="71"/>
      <c r="AK55" s="71">
        <v>0</v>
      </c>
      <c r="AL55" s="71">
        <v>0</v>
      </c>
      <c r="AM55" s="71">
        <v>0</v>
      </c>
      <c r="AN55" s="71">
        <v>1922405.8100009803</v>
      </c>
      <c r="AO55" s="71">
        <v>-7423835.0831847098</v>
      </c>
      <c r="AP55" s="71">
        <v>86538.318013189724</v>
      </c>
      <c r="AQ55" s="71">
        <v>-74238.350831847099</v>
      </c>
      <c r="AR55" s="71">
        <v>35410.442432278236</v>
      </c>
      <c r="AS55" s="71">
        <v>0</v>
      </c>
      <c r="AT55" s="71">
        <v>47710.409613620861</v>
      </c>
      <c r="AU55" s="71">
        <v>303388</v>
      </c>
      <c r="AV55" s="71">
        <v>303388</v>
      </c>
      <c r="AW55" s="71">
        <v>-7679512.6735710893</v>
      </c>
    </row>
    <row r="56" spans="1:49" x14ac:dyDescent="0.2">
      <c r="A56" s="96" t="s">
        <v>5</v>
      </c>
      <c r="B56">
        <v>2039</v>
      </c>
      <c r="C56">
        <v>2027</v>
      </c>
      <c r="D56">
        <v>2018</v>
      </c>
      <c r="E56">
        <v>43</v>
      </c>
      <c r="F56">
        <v>9</v>
      </c>
      <c r="G56" s="96" t="s">
        <v>167</v>
      </c>
      <c r="H56" s="71">
        <v>469415.62529446173</v>
      </c>
      <c r="I56" s="71">
        <v>442056.21452857991</v>
      </c>
      <c r="J56" s="71">
        <v>0</v>
      </c>
      <c r="K56" s="71">
        <v>0</v>
      </c>
      <c r="L56" s="71">
        <v>172291.85597625229</v>
      </c>
      <c r="M56" s="71">
        <v>2268161.2968649538</v>
      </c>
      <c r="N56" s="71">
        <v>5999</v>
      </c>
      <c r="O56" s="71">
        <v>172291.85597625229</v>
      </c>
      <c r="P56" s="71">
        <v>3357923.9926642478</v>
      </c>
      <c r="Q56" s="71">
        <v>535087.81471703434</v>
      </c>
      <c r="R56" s="71">
        <v>310393.3105668553</v>
      </c>
      <c r="S56" s="71">
        <v>845481.12528388971</v>
      </c>
      <c r="T56" s="71">
        <v>189282.47569134799</v>
      </c>
      <c r="U56" s="71">
        <v>0</v>
      </c>
      <c r="V56" s="71">
        <v>0</v>
      </c>
      <c r="W56" s="71">
        <v>0</v>
      </c>
      <c r="X56" s="71">
        <v>189282.47569134799</v>
      </c>
      <c r="Y56" s="71">
        <v>24432.54146363449</v>
      </c>
      <c r="Z56" s="71">
        <v>0</v>
      </c>
      <c r="AA56" s="71">
        <v>24432.54146363449</v>
      </c>
      <c r="AB56" s="71">
        <v>87403.701193321613</v>
      </c>
      <c r="AC56" s="71">
        <v>1146599.8436321937</v>
      </c>
      <c r="AD56" s="71">
        <v>280073.92102352128</v>
      </c>
      <c r="AE56" s="71">
        <v>0</v>
      </c>
      <c r="AF56" s="71">
        <v>0</v>
      </c>
      <c r="AG56" s="71">
        <v>0</v>
      </c>
      <c r="AH56" s="71">
        <v>1426673.7646557151</v>
      </c>
      <c r="AI56" s="71">
        <v>1931250.2280085327</v>
      </c>
      <c r="AJ56" s="71"/>
      <c r="AK56" s="71">
        <v>0</v>
      </c>
      <c r="AL56" s="71">
        <v>0</v>
      </c>
      <c r="AM56" s="71">
        <v>0</v>
      </c>
      <c r="AN56" s="71">
        <v>1931250.2280085327</v>
      </c>
      <c r="AO56" s="71">
        <v>-7679512.6735710893</v>
      </c>
      <c r="AP56" s="71">
        <v>87403.701193321613</v>
      </c>
      <c r="AQ56" s="71">
        <v>-76795.126735710888</v>
      </c>
      <c r="AR56" s="71">
        <v>35459.652254277171</v>
      </c>
      <c r="AS56" s="71">
        <v>0</v>
      </c>
      <c r="AT56" s="71">
        <v>46068.226711887895</v>
      </c>
      <c r="AU56" s="71">
        <v>53788</v>
      </c>
      <c r="AV56" s="71">
        <v>53788</v>
      </c>
      <c r="AW56" s="71">
        <v>-7687232.4468592014</v>
      </c>
    </row>
    <row r="57" spans="1:49" x14ac:dyDescent="0.2">
      <c r="A57" s="96" t="s">
        <v>5</v>
      </c>
      <c r="B57">
        <v>2040</v>
      </c>
      <c r="C57">
        <v>2027</v>
      </c>
      <c r="D57">
        <v>2018</v>
      </c>
      <c r="E57">
        <v>43</v>
      </c>
      <c r="F57">
        <v>9</v>
      </c>
      <c r="G57" s="96" t="s">
        <v>167</v>
      </c>
      <c r="H57" s="71">
        <v>474109.78154740646</v>
      </c>
      <c r="I57" s="71">
        <v>450897.33881915151</v>
      </c>
      <c r="J57" s="71">
        <v>0</v>
      </c>
      <c r="K57" s="71">
        <v>0</v>
      </c>
      <c r="L57" s="71">
        <v>175737.69309577736</v>
      </c>
      <c r="M57" s="71">
        <v>2287630.7691861647</v>
      </c>
      <c r="N57" s="71">
        <v>5999</v>
      </c>
      <c r="O57" s="71">
        <v>175737.69309577736</v>
      </c>
      <c r="P57" s="71">
        <v>3394374.5826484999</v>
      </c>
      <c r="Q57" s="71">
        <v>545789.57101137505</v>
      </c>
      <c r="R57" s="71">
        <v>316601.1767781924</v>
      </c>
      <c r="S57" s="71">
        <v>862390.74778956745</v>
      </c>
      <c r="T57" s="71">
        <v>193068.12520517496</v>
      </c>
      <c r="U57" s="71">
        <v>0</v>
      </c>
      <c r="V57" s="71">
        <v>0</v>
      </c>
      <c r="W57" s="71">
        <v>0</v>
      </c>
      <c r="X57" s="71">
        <v>193068.12520517496</v>
      </c>
      <c r="Y57" s="71">
        <v>24921.192292907181</v>
      </c>
      <c r="Z57" s="71">
        <v>0</v>
      </c>
      <c r="AA57" s="71">
        <v>24921.192292907181</v>
      </c>
      <c r="AB57" s="71">
        <v>88277.738205254849</v>
      </c>
      <c r="AC57" s="71">
        <v>1168657.8034929044</v>
      </c>
      <c r="AD57" s="71">
        <v>285675.39944399172</v>
      </c>
      <c r="AE57" s="71">
        <v>0</v>
      </c>
      <c r="AF57" s="71">
        <v>0</v>
      </c>
      <c r="AG57" s="71">
        <v>0</v>
      </c>
      <c r="AH57" s="71">
        <v>1454333.2029368961</v>
      </c>
      <c r="AI57" s="71">
        <v>1940041.3797116037</v>
      </c>
      <c r="AJ57" s="71"/>
      <c r="AK57" s="71">
        <v>0</v>
      </c>
      <c r="AL57" s="71">
        <v>0</v>
      </c>
      <c r="AM57" s="71">
        <v>0</v>
      </c>
      <c r="AN57" s="71">
        <v>1940041.3797116037</v>
      </c>
      <c r="AO57" s="71">
        <v>-7687232.4468592014</v>
      </c>
      <c r="AP57" s="71">
        <v>88277.738205254849</v>
      </c>
      <c r="AQ57" s="71">
        <v>-76872.324468592007</v>
      </c>
      <c r="AR57" s="71">
        <v>35505.429044449644</v>
      </c>
      <c r="AS57" s="71">
        <v>0</v>
      </c>
      <c r="AT57" s="71">
        <v>46910.842781112486</v>
      </c>
      <c r="AU57" s="71">
        <v>478108</v>
      </c>
      <c r="AV57" s="71">
        <v>478108</v>
      </c>
      <c r="AW57" s="71">
        <v>-8118429.6040780898</v>
      </c>
    </row>
    <row r="58" spans="1:49" x14ac:dyDescent="0.2">
      <c r="A58" s="96" t="s">
        <v>5</v>
      </c>
      <c r="B58">
        <v>2041</v>
      </c>
      <c r="C58">
        <v>2027</v>
      </c>
      <c r="D58">
        <v>2018</v>
      </c>
      <c r="E58">
        <v>43</v>
      </c>
      <c r="F58">
        <v>9</v>
      </c>
      <c r="G58" s="96" t="s">
        <v>167</v>
      </c>
      <c r="H58" s="71">
        <v>478850.87936288043</v>
      </c>
      <c r="I58" s="71">
        <v>459915.28559553449</v>
      </c>
      <c r="J58" s="71">
        <v>0</v>
      </c>
      <c r="K58" s="71">
        <v>0</v>
      </c>
      <c r="L58" s="71">
        <v>179252.44695769285</v>
      </c>
      <c r="M58" s="71">
        <v>2307295.7002606699</v>
      </c>
      <c r="N58" s="71">
        <v>5999</v>
      </c>
      <c r="O58" s="71">
        <v>179252.44695769285</v>
      </c>
      <c r="P58" s="71">
        <v>3431313.3121767775</v>
      </c>
      <c r="Q58" s="71">
        <v>556705.36243160244</v>
      </c>
      <c r="R58" s="71">
        <v>322933.20031375618</v>
      </c>
      <c r="S58" s="71">
        <v>879638.56274535856</v>
      </c>
      <c r="T58" s="71">
        <v>196929.48770927842</v>
      </c>
      <c r="U58" s="71">
        <v>0</v>
      </c>
      <c r="V58" s="71">
        <v>0</v>
      </c>
      <c r="W58" s="71">
        <v>0</v>
      </c>
      <c r="X58" s="71">
        <v>196929.48770927842</v>
      </c>
      <c r="Y58" s="71">
        <v>25419.616138765319</v>
      </c>
      <c r="Z58" s="71">
        <v>0</v>
      </c>
      <c r="AA58" s="71">
        <v>25419.616138765319</v>
      </c>
      <c r="AB58" s="71">
        <v>89160.515587307382</v>
      </c>
      <c r="AC58" s="71">
        <v>1191148.1821807097</v>
      </c>
      <c r="AD58" s="71">
        <v>291388.90743287146</v>
      </c>
      <c r="AE58" s="71">
        <v>0</v>
      </c>
      <c r="AF58" s="71">
        <v>0</v>
      </c>
      <c r="AG58" s="71">
        <v>0</v>
      </c>
      <c r="AH58" s="71">
        <v>1482537.0896135811</v>
      </c>
      <c r="AI58" s="71">
        <v>1948776.2225631964</v>
      </c>
      <c r="AJ58" s="71"/>
      <c r="AK58" s="71">
        <v>0</v>
      </c>
      <c r="AL58" s="71">
        <v>0</v>
      </c>
      <c r="AM58" s="71">
        <v>0</v>
      </c>
      <c r="AN58" s="71">
        <v>1948776.2225631964</v>
      </c>
      <c r="AO58" s="71">
        <v>-8118429.6040780898</v>
      </c>
      <c r="AP58" s="71">
        <v>89160.515587307382</v>
      </c>
      <c r="AQ58" s="71">
        <v>-81184.296040780901</v>
      </c>
      <c r="AR58" s="71">
        <v>35547.659969876404</v>
      </c>
      <c r="AS58" s="71">
        <v>0</v>
      </c>
      <c r="AT58" s="71">
        <v>43523.879516402885</v>
      </c>
      <c r="AU58" s="71">
        <v>0</v>
      </c>
      <c r="AV58" s="71">
        <v>0</v>
      </c>
      <c r="AW58" s="71">
        <v>-8074905.7245616857</v>
      </c>
    </row>
    <row r="59" spans="1:49" x14ac:dyDescent="0.2">
      <c r="A59" s="96" t="s">
        <v>5</v>
      </c>
      <c r="B59">
        <v>2042</v>
      </c>
      <c r="C59">
        <v>2027</v>
      </c>
      <c r="D59">
        <v>2018</v>
      </c>
      <c r="E59">
        <v>43</v>
      </c>
      <c r="F59">
        <v>9</v>
      </c>
      <c r="G59" s="96" t="s">
        <v>167</v>
      </c>
      <c r="H59" s="71">
        <v>483639.38815650938</v>
      </c>
      <c r="I59" s="71">
        <v>469113.5913074452</v>
      </c>
      <c r="J59" s="71">
        <v>0</v>
      </c>
      <c r="K59" s="71">
        <v>0</v>
      </c>
      <c r="L59" s="71">
        <v>182837.49589684673</v>
      </c>
      <c r="M59" s="71">
        <v>2327158.3868769482</v>
      </c>
      <c r="N59" s="71">
        <v>5999</v>
      </c>
      <c r="O59" s="71">
        <v>182837.49589684673</v>
      </c>
      <c r="P59" s="71">
        <v>3468747.8622377496</v>
      </c>
      <c r="Q59" s="71">
        <v>567839.46968023444</v>
      </c>
      <c r="R59" s="71">
        <v>329391.86432003131</v>
      </c>
      <c r="S59" s="71">
        <v>897231.33400026569</v>
      </c>
      <c r="T59" s="71">
        <v>200868.077463464</v>
      </c>
      <c r="U59" s="71">
        <v>0</v>
      </c>
      <c r="V59" s="71">
        <v>0</v>
      </c>
      <c r="W59" s="71">
        <v>0</v>
      </c>
      <c r="X59" s="71">
        <v>200868.077463464</v>
      </c>
      <c r="Y59" s="71">
        <v>25928.008461540627</v>
      </c>
      <c r="Z59" s="71">
        <v>0</v>
      </c>
      <c r="AA59" s="71">
        <v>25928.008461540627</v>
      </c>
      <c r="AB59" s="71">
        <v>90052.12074318048</v>
      </c>
      <c r="AC59" s="71">
        <v>1214079.5406684505</v>
      </c>
      <c r="AD59" s="71">
        <v>297216.68558152893</v>
      </c>
      <c r="AE59" s="71">
        <v>0</v>
      </c>
      <c r="AF59" s="71">
        <v>0</v>
      </c>
      <c r="AG59" s="71">
        <v>0</v>
      </c>
      <c r="AH59" s="71">
        <v>1511296.2262499793</v>
      </c>
      <c r="AI59" s="71">
        <v>1957451.6359877703</v>
      </c>
      <c r="AJ59" s="71"/>
      <c r="AK59" s="71">
        <v>0</v>
      </c>
      <c r="AL59" s="71">
        <v>0</v>
      </c>
      <c r="AM59" s="71">
        <v>0</v>
      </c>
      <c r="AN59" s="71">
        <v>1957451.6359877703</v>
      </c>
      <c r="AO59" s="71">
        <v>-8074905.7245616857</v>
      </c>
      <c r="AP59" s="71">
        <v>90052.12074318048</v>
      </c>
      <c r="AQ59" s="71">
        <v>-80749.057245616859</v>
      </c>
      <c r="AR59" s="71">
        <v>35586.229499257111</v>
      </c>
      <c r="AS59" s="71">
        <v>0</v>
      </c>
      <c r="AT59" s="71">
        <v>44889.292996820732</v>
      </c>
      <c r="AU59" s="71">
        <v>0</v>
      </c>
      <c r="AV59" s="71">
        <v>0</v>
      </c>
      <c r="AW59" s="71">
        <v>-8030016.4315648656</v>
      </c>
    </row>
    <row r="60" spans="1:49" x14ac:dyDescent="0.2">
      <c r="A60" s="96" t="s">
        <v>5</v>
      </c>
      <c r="B60">
        <v>2043</v>
      </c>
      <c r="C60">
        <v>2027</v>
      </c>
      <c r="D60">
        <v>2018</v>
      </c>
      <c r="E60">
        <v>43</v>
      </c>
      <c r="F60">
        <v>9</v>
      </c>
      <c r="G60" s="96" t="s">
        <v>167</v>
      </c>
      <c r="H60" s="71">
        <v>488475.78203807451</v>
      </c>
      <c r="I60" s="71">
        <v>478495.8631335941</v>
      </c>
      <c r="J60" s="71">
        <v>0</v>
      </c>
      <c r="K60" s="71">
        <v>0</v>
      </c>
      <c r="L60" s="71">
        <v>186494.24581478367</v>
      </c>
      <c r="M60" s="71">
        <v>2347221.158250744</v>
      </c>
      <c r="N60" s="71">
        <v>5999</v>
      </c>
      <c r="O60" s="71">
        <v>186494.24581478367</v>
      </c>
      <c r="P60" s="71">
        <v>3506686.0492371963</v>
      </c>
      <c r="Q60" s="71">
        <v>579196.25907383917</v>
      </c>
      <c r="R60" s="71">
        <v>335979.70160643198</v>
      </c>
      <c r="S60" s="71">
        <v>915175.96068027115</v>
      </c>
      <c r="T60" s="71">
        <v>204885.43901273329</v>
      </c>
      <c r="U60" s="71">
        <v>0</v>
      </c>
      <c r="V60" s="71">
        <v>0</v>
      </c>
      <c r="W60" s="71">
        <v>0</v>
      </c>
      <c r="X60" s="71">
        <v>204885.43901273329</v>
      </c>
      <c r="Y60" s="71">
        <v>26446.568630771439</v>
      </c>
      <c r="Z60" s="71">
        <v>0</v>
      </c>
      <c r="AA60" s="71">
        <v>26446.568630771439</v>
      </c>
      <c r="AB60" s="71">
        <v>-334576.67902469385</v>
      </c>
      <c r="AC60" s="71">
        <v>811931.28929908201</v>
      </c>
      <c r="AD60" s="71">
        <v>303161.01929315954</v>
      </c>
      <c r="AE60" s="71">
        <v>0</v>
      </c>
      <c r="AF60" s="71">
        <v>0</v>
      </c>
      <c r="AG60" s="71">
        <v>0</v>
      </c>
      <c r="AH60" s="71">
        <v>1115092.3085922415</v>
      </c>
      <c r="AI60" s="71">
        <v>2391593.7406449551</v>
      </c>
      <c r="AJ60" s="71"/>
      <c r="AK60" s="71">
        <v>0</v>
      </c>
      <c r="AL60" s="71">
        <v>0</v>
      </c>
      <c r="AM60" s="71">
        <v>0</v>
      </c>
      <c r="AN60" s="71">
        <v>2391593.7406449551</v>
      </c>
      <c r="AO60" s="71">
        <v>-8030016.4315648656</v>
      </c>
      <c r="AP60" s="71">
        <v>90952.641950612291</v>
      </c>
      <c r="AQ60" s="71">
        <v>-80300.164315648653</v>
      </c>
      <c r="AR60" s="71">
        <v>73918.658232302783</v>
      </c>
      <c r="AS60" s="71">
        <v>0</v>
      </c>
      <c r="AT60" s="71">
        <v>84571.135867266421</v>
      </c>
      <c r="AU60" s="71">
        <v>0</v>
      </c>
      <c r="AV60" s="71">
        <v>0</v>
      </c>
      <c r="AW60" s="71">
        <v>-7945445.2956975978</v>
      </c>
    </row>
    <row r="61" spans="1:49" x14ac:dyDescent="0.2">
      <c r="A61" s="96" t="s">
        <v>5</v>
      </c>
      <c r="B61">
        <v>2044</v>
      </c>
      <c r="C61">
        <v>2027</v>
      </c>
      <c r="D61">
        <v>2018</v>
      </c>
      <c r="E61">
        <v>43</v>
      </c>
      <c r="F61">
        <v>9</v>
      </c>
      <c r="G61" s="96" t="s">
        <v>167</v>
      </c>
      <c r="H61" s="71">
        <v>493360.53985845525</v>
      </c>
      <c r="I61" s="71">
        <v>488065.78039626603</v>
      </c>
      <c r="J61" s="71">
        <v>0</v>
      </c>
      <c r="K61" s="71">
        <v>0</v>
      </c>
      <c r="L61" s="71">
        <v>190224.13073107935</v>
      </c>
      <c r="M61" s="71">
        <v>2367486.3765594531</v>
      </c>
      <c r="N61" s="71">
        <v>5999</v>
      </c>
      <c r="O61" s="71">
        <v>190224.13073107935</v>
      </c>
      <c r="P61" s="71">
        <v>3545135.8275452536</v>
      </c>
      <c r="Q61" s="71">
        <v>590780.18425531604</v>
      </c>
      <c r="R61" s="71">
        <v>342699.29563856067</v>
      </c>
      <c r="S61" s="71">
        <v>933479.47989387671</v>
      </c>
      <c r="T61" s="71">
        <v>208983.14779298796</v>
      </c>
      <c r="U61" s="71">
        <v>0</v>
      </c>
      <c r="V61" s="71">
        <v>0</v>
      </c>
      <c r="W61" s="71">
        <v>0</v>
      </c>
      <c r="X61" s="71">
        <v>208983.14779298796</v>
      </c>
      <c r="Y61" s="71">
        <v>26975.500003386871</v>
      </c>
      <c r="Z61" s="71">
        <v>0</v>
      </c>
      <c r="AA61" s="71">
        <v>26975.500003386871</v>
      </c>
      <c r="AB61" s="71">
        <v>-334121.91581494082</v>
      </c>
      <c r="AC61" s="71">
        <v>835316.21187531063</v>
      </c>
      <c r="AD61" s="71">
        <v>309224.23967902275</v>
      </c>
      <c r="AE61" s="71">
        <v>0</v>
      </c>
      <c r="AF61" s="71">
        <v>0</v>
      </c>
      <c r="AG61" s="71">
        <v>0</v>
      </c>
      <c r="AH61" s="71">
        <v>1144540.4515543333</v>
      </c>
      <c r="AI61" s="71">
        <v>2400595.3759909202</v>
      </c>
      <c r="AJ61" s="71"/>
      <c r="AK61" s="71">
        <v>0</v>
      </c>
      <c r="AL61" s="71">
        <v>0</v>
      </c>
      <c r="AM61" s="71">
        <v>0</v>
      </c>
      <c r="AN61" s="71">
        <v>2400595.3759909202</v>
      </c>
      <c r="AO61" s="71">
        <v>-7945445.2956975978</v>
      </c>
      <c r="AP61" s="71">
        <v>91862.168370118408</v>
      </c>
      <c r="AQ61" s="71">
        <v>-79454.452956975991</v>
      </c>
      <c r="AR61" s="71">
        <v>73990.47597790687</v>
      </c>
      <c r="AS61" s="71">
        <v>0</v>
      </c>
      <c r="AT61" s="71">
        <v>86398.191391049288</v>
      </c>
      <c r="AU61" s="71">
        <v>0</v>
      </c>
      <c r="AV61" s="71">
        <v>0</v>
      </c>
      <c r="AW61" s="71">
        <v>-7859047.1043065488</v>
      </c>
    </row>
    <row r="62" spans="1:49" x14ac:dyDescent="0.2">
      <c r="A62" s="96" t="s">
        <v>5</v>
      </c>
      <c r="B62">
        <v>2045</v>
      </c>
      <c r="C62">
        <v>2027</v>
      </c>
      <c r="D62">
        <v>2018</v>
      </c>
      <c r="E62">
        <v>43</v>
      </c>
      <c r="F62">
        <v>9</v>
      </c>
      <c r="G62" s="96" t="s">
        <v>167</v>
      </c>
      <c r="H62" s="71">
        <v>498294.14525703964</v>
      </c>
      <c r="I62" s="71">
        <v>497827.09600419126</v>
      </c>
      <c r="J62" s="71">
        <v>0</v>
      </c>
      <c r="K62" s="71">
        <v>0</v>
      </c>
      <c r="L62" s="71">
        <v>194028.6133457009</v>
      </c>
      <c r="M62" s="71">
        <v>2387956.4374862164</v>
      </c>
      <c r="N62" s="71">
        <v>5999</v>
      </c>
      <c r="O62" s="71">
        <v>194028.6133457009</v>
      </c>
      <c r="P62" s="71">
        <v>3584105.2920931485</v>
      </c>
      <c r="Q62" s="71">
        <v>602595.78794042219</v>
      </c>
      <c r="R62" s="71">
        <v>349553.28155133181</v>
      </c>
      <c r="S62" s="71">
        <v>952149.06949175405</v>
      </c>
      <c r="T62" s="71">
        <v>213162.8107488477</v>
      </c>
      <c r="U62" s="71">
        <v>0</v>
      </c>
      <c r="V62" s="71">
        <v>0</v>
      </c>
      <c r="W62" s="71">
        <v>0</v>
      </c>
      <c r="X62" s="71">
        <v>213162.8107488477</v>
      </c>
      <c r="Y62" s="71">
        <v>27515.010003454605</v>
      </c>
      <c r="Z62" s="71">
        <v>0</v>
      </c>
      <c r="AA62" s="71">
        <v>27515.010003454605</v>
      </c>
      <c r="AB62" s="71">
        <v>-333662.60497309023</v>
      </c>
      <c r="AC62" s="71">
        <v>859164.28527096601</v>
      </c>
      <c r="AD62" s="71">
        <v>315408.72447260312</v>
      </c>
      <c r="AE62" s="71">
        <v>0</v>
      </c>
      <c r="AF62" s="71">
        <v>0</v>
      </c>
      <c r="AG62" s="71">
        <v>0</v>
      </c>
      <c r="AH62" s="71">
        <v>1174573.0097435692</v>
      </c>
      <c r="AI62" s="71">
        <v>2409532.282349579</v>
      </c>
      <c r="AJ62" s="71"/>
      <c r="AK62" s="71">
        <v>0</v>
      </c>
      <c r="AL62" s="71">
        <v>0</v>
      </c>
      <c r="AM62" s="71">
        <v>0</v>
      </c>
      <c r="AN62" s="71">
        <v>2409532.282349579</v>
      </c>
      <c r="AO62" s="71">
        <v>-7859047.1043065488</v>
      </c>
      <c r="AP62" s="71">
        <v>92780.790053819568</v>
      </c>
      <c r="AQ62" s="71">
        <v>-78590.471043065481</v>
      </c>
      <c r="AR62" s="71">
        <v>74058.67824023265</v>
      </c>
      <c r="AS62" s="71">
        <v>0</v>
      </c>
      <c r="AT62" s="71">
        <v>88248.997250986737</v>
      </c>
      <c r="AU62" s="71">
        <v>0</v>
      </c>
      <c r="AV62" s="71">
        <v>0</v>
      </c>
      <c r="AW62" s="71">
        <v>-7770798.1070555625</v>
      </c>
    </row>
    <row r="63" spans="1:49" x14ac:dyDescent="0.2">
      <c r="A63" s="96" t="s">
        <v>5</v>
      </c>
      <c r="B63">
        <v>2046</v>
      </c>
      <c r="C63">
        <v>2027</v>
      </c>
      <c r="D63">
        <v>2018</v>
      </c>
      <c r="E63">
        <v>43</v>
      </c>
      <c r="F63">
        <v>9</v>
      </c>
      <c r="G63" s="96" t="s">
        <v>167</v>
      </c>
      <c r="H63" s="71">
        <v>503277.08670961007</v>
      </c>
      <c r="I63" s="71">
        <v>507783.63792427519</v>
      </c>
      <c r="J63" s="71">
        <v>0</v>
      </c>
      <c r="K63" s="71">
        <v>0</v>
      </c>
      <c r="L63" s="71">
        <v>197909.18561261497</v>
      </c>
      <c r="M63" s="71">
        <v>2408633.7707739174</v>
      </c>
      <c r="N63" s="71">
        <v>5999</v>
      </c>
      <c r="O63" s="71">
        <v>197909.18561261497</v>
      </c>
      <c r="P63" s="71">
        <v>3623602.6810204177</v>
      </c>
      <c r="Q63" s="71">
        <v>614647.7036992308</v>
      </c>
      <c r="R63" s="71">
        <v>356544.3471823585</v>
      </c>
      <c r="S63" s="71">
        <v>971192.0508815893</v>
      </c>
      <c r="T63" s="71">
        <v>217426.06696382471</v>
      </c>
      <c r="U63" s="71">
        <v>0</v>
      </c>
      <c r="V63" s="71">
        <v>0</v>
      </c>
      <c r="W63" s="71">
        <v>0</v>
      </c>
      <c r="X63" s="71">
        <v>217426.06696382471</v>
      </c>
      <c r="Y63" s="71">
        <v>28065.310203523703</v>
      </c>
      <c r="Z63" s="71">
        <v>0</v>
      </c>
      <c r="AA63" s="71">
        <v>28065.310203523703</v>
      </c>
      <c r="AB63" s="71">
        <v>-333198.70102282113</v>
      </c>
      <c r="AC63" s="71">
        <v>883484.72702611645</v>
      </c>
      <c r="AD63" s="71">
        <v>321716.89896205527</v>
      </c>
      <c r="AE63" s="71">
        <v>0</v>
      </c>
      <c r="AF63" s="71">
        <v>0</v>
      </c>
      <c r="AG63" s="71">
        <v>0</v>
      </c>
      <c r="AH63" s="71">
        <v>1205201.6259881717</v>
      </c>
      <c r="AI63" s="71">
        <v>2418401.0550322458</v>
      </c>
      <c r="AJ63" s="71"/>
      <c r="AK63" s="71">
        <v>0</v>
      </c>
      <c r="AL63" s="71">
        <v>0</v>
      </c>
      <c r="AM63" s="71">
        <v>0</v>
      </c>
      <c r="AN63" s="71">
        <v>2418401.0550322458</v>
      </c>
      <c r="AO63" s="71">
        <v>-7770798.1070555625</v>
      </c>
      <c r="AP63" s="71">
        <v>93708.597954357771</v>
      </c>
      <c r="AQ63" s="71">
        <v>-77707.98107055563</v>
      </c>
      <c r="AR63" s="71">
        <v>74123.14219123259</v>
      </c>
      <c r="AS63" s="71">
        <v>0</v>
      </c>
      <c r="AT63" s="71">
        <v>90123.75907503473</v>
      </c>
      <c r="AU63" s="71">
        <v>0</v>
      </c>
      <c r="AV63" s="71">
        <v>0</v>
      </c>
      <c r="AW63" s="71">
        <v>-7680674.3479805272</v>
      </c>
    </row>
    <row r="64" spans="1:49" x14ac:dyDescent="0.2">
      <c r="A64" s="96" t="s">
        <v>5</v>
      </c>
      <c r="B64">
        <v>2047</v>
      </c>
      <c r="C64">
        <v>2027</v>
      </c>
      <c r="D64">
        <v>2018</v>
      </c>
      <c r="E64">
        <v>43</v>
      </c>
      <c r="F64">
        <v>9</v>
      </c>
      <c r="G64" s="96" t="s">
        <v>167</v>
      </c>
      <c r="H64" s="71">
        <v>508309.85757670616</v>
      </c>
      <c r="I64" s="71">
        <v>517939.31068276061</v>
      </c>
      <c r="J64" s="71">
        <v>0</v>
      </c>
      <c r="K64" s="71">
        <v>0</v>
      </c>
      <c r="L64" s="71">
        <v>201867.36932486724</v>
      </c>
      <c r="M64" s="71">
        <v>2429520.8407892659</v>
      </c>
      <c r="N64" s="71">
        <v>5999</v>
      </c>
      <c r="O64" s="71">
        <v>201867.36932486724</v>
      </c>
      <c r="P64" s="71">
        <v>3663636.3783735996</v>
      </c>
      <c r="Q64" s="71">
        <v>626940.65777321532</v>
      </c>
      <c r="R64" s="71">
        <v>363675.23412600561</v>
      </c>
      <c r="S64" s="71">
        <v>990615.89189922088</v>
      </c>
      <c r="T64" s="71">
        <v>221774.58830310116</v>
      </c>
      <c r="U64" s="71">
        <v>0</v>
      </c>
      <c r="V64" s="71">
        <v>0</v>
      </c>
      <c r="W64" s="71">
        <v>0</v>
      </c>
      <c r="X64" s="71">
        <v>221774.58830310116</v>
      </c>
      <c r="Y64" s="71">
        <v>28626.616407594171</v>
      </c>
      <c r="Z64" s="71">
        <v>0</v>
      </c>
      <c r="AA64" s="71">
        <v>28626.616407594171</v>
      </c>
      <c r="AB64" s="71">
        <v>-332730.15803304932</v>
      </c>
      <c r="AC64" s="71">
        <v>908286.93857686699</v>
      </c>
      <c r="AD64" s="71">
        <v>328151.23694129632</v>
      </c>
      <c r="AE64" s="71">
        <v>0</v>
      </c>
      <c r="AF64" s="71">
        <v>0</v>
      </c>
      <c r="AG64" s="71">
        <v>0</v>
      </c>
      <c r="AH64" s="71">
        <v>1236438.1755181632</v>
      </c>
      <c r="AI64" s="71">
        <v>2427198.2028554361</v>
      </c>
      <c r="AJ64" s="71"/>
      <c r="AK64" s="71">
        <v>0</v>
      </c>
      <c r="AL64" s="71">
        <v>0</v>
      </c>
      <c r="AM64" s="71">
        <v>0</v>
      </c>
      <c r="AN64" s="71">
        <v>2427198.2028554361</v>
      </c>
      <c r="AO64" s="71">
        <v>-7680674.3479805272</v>
      </c>
      <c r="AP64" s="71">
        <v>94645.683933901353</v>
      </c>
      <c r="AQ64" s="71">
        <v>-76806.743479805285</v>
      </c>
      <c r="AR64" s="71">
        <v>74183.742041114499</v>
      </c>
      <c r="AS64" s="71">
        <v>0</v>
      </c>
      <c r="AT64" s="71">
        <v>92022.682495210567</v>
      </c>
      <c r="AU64" s="71">
        <v>0</v>
      </c>
      <c r="AV64" s="71">
        <v>0</v>
      </c>
      <c r="AW64" s="71">
        <v>-7588651.6654853169</v>
      </c>
    </row>
    <row r="65" spans="1:49" x14ac:dyDescent="0.2">
      <c r="A65" s="96" t="s">
        <v>5</v>
      </c>
      <c r="B65">
        <v>2048</v>
      </c>
      <c r="C65">
        <v>2027</v>
      </c>
      <c r="D65">
        <v>2018</v>
      </c>
      <c r="E65">
        <v>43</v>
      </c>
      <c r="F65">
        <v>9</v>
      </c>
      <c r="G65" s="96" t="s">
        <v>167</v>
      </c>
      <c r="H65" s="71">
        <v>513392.95615247334</v>
      </c>
      <c r="I65" s="71">
        <v>528298.09689641581</v>
      </c>
      <c r="J65" s="71">
        <v>0</v>
      </c>
      <c r="K65" s="71">
        <v>0</v>
      </c>
      <c r="L65" s="71">
        <v>205904.7167113646</v>
      </c>
      <c r="M65" s="71">
        <v>2450620.1470971676</v>
      </c>
      <c r="N65" s="71">
        <v>5999</v>
      </c>
      <c r="O65" s="71">
        <v>205904.7167113646</v>
      </c>
      <c r="P65" s="71">
        <v>3704214.9168574214</v>
      </c>
      <c r="Q65" s="71">
        <v>639479.47092867969</v>
      </c>
      <c r="R65" s="71">
        <v>370948.73880852578</v>
      </c>
      <c r="S65" s="71">
        <v>1010428.2097372054</v>
      </c>
      <c r="T65" s="71">
        <v>226210.0800691632</v>
      </c>
      <c r="U65" s="71">
        <v>0</v>
      </c>
      <c r="V65" s="71">
        <v>0</v>
      </c>
      <c r="W65" s="71">
        <v>0</v>
      </c>
      <c r="X65" s="71">
        <v>226210.0800691632</v>
      </c>
      <c r="Y65" s="71">
        <v>29199.148735746057</v>
      </c>
      <c r="Z65" s="71">
        <v>0</v>
      </c>
      <c r="AA65" s="71">
        <v>29199.148735746057</v>
      </c>
      <c r="AB65" s="71">
        <v>-332256.92961337982</v>
      </c>
      <c r="AC65" s="71">
        <v>933580.50892873481</v>
      </c>
      <c r="AD65" s="71">
        <v>334714.26168012229</v>
      </c>
      <c r="AE65" s="71">
        <v>0</v>
      </c>
      <c r="AF65" s="71">
        <v>0</v>
      </c>
      <c r="AG65" s="71">
        <v>0</v>
      </c>
      <c r="AH65" s="71">
        <v>1268294.770608857</v>
      </c>
      <c r="AI65" s="71">
        <v>2435920.1462485641</v>
      </c>
      <c r="AJ65" s="71"/>
      <c r="AK65" s="71">
        <v>0</v>
      </c>
      <c r="AL65" s="71">
        <v>0</v>
      </c>
      <c r="AM65" s="71">
        <v>0</v>
      </c>
      <c r="AN65" s="71">
        <v>2435920.1462485641</v>
      </c>
      <c r="AO65" s="71">
        <v>-7588651.6654853169</v>
      </c>
      <c r="AP65" s="71">
        <v>95592.140773240375</v>
      </c>
      <c r="AQ65" s="71">
        <v>-75886.516654853185</v>
      </c>
      <c r="AR65" s="71">
        <v>74240.348974054621</v>
      </c>
      <c r="AS65" s="71">
        <v>0</v>
      </c>
      <c r="AT65" s="71">
        <v>93945.973092441811</v>
      </c>
      <c r="AU65" s="71">
        <v>0</v>
      </c>
      <c r="AV65" s="71">
        <v>0</v>
      </c>
      <c r="AW65" s="71">
        <v>-7494705.6923928754</v>
      </c>
    </row>
    <row r="66" spans="1:49" x14ac:dyDescent="0.2">
      <c r="A66" s="96" t="s">
        <v>5</v>
      </c>
      <c r="B66">
        <v>2049</v>
      </c>
      <c r="C66">
        <v>2027</v>
      </c>
      <c r="D66">
        <v>2018</v>
      </c>
      <c r="E66">
        <v>43</v>
      </c>
      <c r="F66">
        <v>9</v>
      </c>
      <c r="G66" s="96" t="s">
        <v>167</v>
      </c>
      <c r="H66" s="71">
        <v>518526.88571399788</v>
      </c>
      <c r="I66" s="71">
        <v>538864.05883434403</v>
      </c>
      <c r="J66" s="71">
        <v>0</v>
      </c>
      <c r="K66" s="71">
        <v>0</v>
      </c>
      <c r="L66" s="71">
        <v>210022.81104559184</v>
      </c>
      <c r="M66" s="71">
        <v>2471934.2250455646</v>
      </c>
      <c r="N66" s="71">
        <v>5999</v>
      </c>
      <c r="O66" s="71">
        <v>210022.81104559184</v>
      </c>
      <c r="P66" s="71">
        <v>3745346.9806394982</v>
      </c>
      <c r="Q66" s="71">
        <v>652269.06034725311</v>
      </c>
      <c r="R66" s="71">
        <v>378367.71358469618</v>
      </c>
      <c r="S66" s="71">
        <v>1030636.7739319493</v>
      </c>
      <c r="T66" s="71">
        <v>230734.28167054639</v>
      </c>
      <c r="U66" s="71">
        <v>0</v>
      </c>
      <c r="V66" s="71">
        <v>0</v>
      </c>
      <c r="W66" s="71">
        <v>0</v>
      </c>
      <c r="X66" s="71">
        <v>230734.28167054639</v>
      </c>
      <c r="Y66" s="71">
        <v>29783.131710460973</v>
      </c>
      <c r="Z66" s="71">
        <v>0</v>
      </c>
      <c r="AA66" s="71">
        <v>29783.131710460973</v>
      </c>
      <c r="AB66" s="71">
        <v>-331778.96890951361</v>
      </c>
      <c r="AC66" s="71">
        <v>959375.21840344276</v>
      </c>
      <c r="AD66" s="71">
        <v>341408.54691372463</v>
      </c>
      <c r="AE66" s="71">
        <v>0</v>
      </c>
      <c r="AF66" s="71">
        <v>0</v>
      </c>
      <c r="AG66" s="71">
        <v>0</v>
      </c>
      <c r="AH66" s="71">
        <v>1300783.7653171674</v>
      </c>
      <c r="AI66" s="71">
        <v>2444563.2153223306</v>
      </c>
      <c r="AJ66" s="71"/>
      <c r="AK66" s="71">
        <v>0</v>
      </c>
      <c r="AL66" s="71">
        <v>0</v>
      </c>
      <c r="AM66" s="71">
        <v>0</v>
      </c>
      <c r="AN66" s="71">
        <v>2444563.2153223306</v>
      </c>
      <c r="AO66" s="71">
        <v>-7494705.6923928754</v>
      </c>
      <c r="AP66" s="71">
        <v>96548.062180972745</v>
      </c>
      <c r="AQ66" s="71">
        <v>-74947.056923928758</v>
      </c>
      <c r="AR66" s="71">
        <v>74292.831082574688</v>
      </c>
      <c r="AS66" s="71">
        <v>0</v>
      </c>
      <c r="AT66" s="71">
        <v>95893.836339618676</v>
      </c>
      <c r="AU66" s="71">
        <v>0</v>
      </c>
      <c r="AV66" s="71">
        <v>0</v>
      </c>
      <c r="AW66" s="71">
        <v>-7398811.8560532574</v>
      </c>
    </row>
    <row r="67" spans="1:49" x14ac:dyDescent="0.2">
      <c r="A67" s="96" t="s">
        <v>5</v>
      </c>
      <c r="B67">
        <v>2050</v>
      </c>
      <c r="C67">
        <v>2027</v>
      </c>
      <c r="D67">
        <v>2018</v>
      </c>
      <c r="E67">
        <v>43</v>
      </c>
      <c r="F67">
        <v>9</v>
      </c>
      <c r="G67" s="96" t="s">
        <v>167</v>
      </c>
      <c r="H67" s="71">
        <v>523712.15457113803</v>
      </c>
      <c r="I67" s="71">
        <v>549641.34001103102</v>
      </c>
      <c r="J67" s="71">
        <v>0</v>
      </c>
      <c r="K67" s="71">
        <v>0</v>
      </c>
      <c r="L67" s="71">
        <v>214223.26726650374</v>
      </c>
      <c r="M67" s="71">
        <v>2493465.6463609654</v>
      </c>
      <c r="N67" s="71">
        <v>5999</v>
      </c>
      <c r="O67" s="71">
        <v>214223.26726650374</v>
      </c>
      <c r="P67" s="71">
        <v>3787041.4082096382</v>
      </c>
      <c r="Q67" s="71">
        <v>665314.44155419839</v>
      </c>
      <c r="R67" s="71">
        <v>385935.0678563902</v>
      </c>
      <c r="S67" s="71">
        <v>1051249.5094105885</v>
      </c>
      <c r="T67" s="71">
        <v>235348.96730395738</v>
      </c>
      <c r="U67" s="71">
        <v>0</v>
      </c>
      <c r="V67" s="71">
        <v>0</v>
      </c>
      <c r="W67" s="71">
        <v>0</v>
      </c>
      <c r="X67" s="71">
        <v>235348.96730395738</v>
      </c>
      <c r="Y67" s="71">
        <v>30378.794344670197</v>
      </c>
      <c r="Z67" s="71">
        <v>0</v>
      </c>
      <c r="AA67" s="71">
        <v>30378.794344670197</v>
      </c>
      <c r="AB67" s="71">
        <v>-331296.22859860875</v>
      </c>
      <c r="AC67" s="71">
        <v>985681.04246060725</v>
      </c>
      <c r="AD67" s="71">
        <v>348236.71785199922</v>
      </c>
      <c r="AE67" s="71">
        <v>0</v>
      </c>
      <c r="AF67" s="71">
        <v>0</v>
      </c>
      <c r="AG67" s="71">
        <v>0</v>
      </c>
      <c r="AH67" s="71">
        <v>1333917.7603126066</v>
      </c>
      <c r="AI67" s="71">
        <v>2453123.6478970316</v>
      </c>
      <c r="AJ67" s="71"/>
      <c r="AK67" s="71">
        <v>0</v>
      </c>
      <c r="AL67" s="71">
        <v>0</v>
      </c>
      <c r="AM67" s="71">
        <v>0</v>
      </c>
      <c r="AN67" s="71">
        <v>2453123.6478970316</v>
      </c>
      <c r="AO67" s="71">
        <v>-7398811.8560532574</v>
      </c>
      <c r="AP67" s="71">
        <v>97513.542802782496</v>
      </c>
      <c r="AQ67" s="71">
        <v>-73988.118560532574</v>
      </c>
      <c r="AR67" s="71">
        <v>74341.053300555592</v>
      </c>
      <c r="AS67" s="71">
        <v>0</v>
      </c>
      <c r="AT67" s="71">
        <v>97866.477542805515</v>
      </c>
      <c r="AU67" s="71">
        <v>0</v>
      </c>
      <c r="AV67" s="71">
        <v>0</v>
      </c>
      <c r="AW67" s="71">
        <v>-7300945.3785104509</v>
      </c>
    </row>
    <row r="68" spans="1:49" x14ac:dyDescent="0.2">
      <c r="A68" s="97" t="s">
        <v>6</v>
      </c>
      <c r="B68" s="93">
        <v>2018</v>
      </c>
      <c r="C68">
        <v>2027</v>
      </c>
      <c r="D68">
        <v>2018</v>
      </c>
      <c r="E68">
        <v>25</v>
      </c>
      <c r="F68">
        <v>11</v>
      </c>
      <c r="G68" s="96" t="s">
        <v>168</v>
      </c>
      <c r="H68" s="89">
        <v>235222</v>
      </c>
      <c r="I68" s="89">
        <v>269632</v>
      </c>
      <c r="J68" s="89">
        <v>0</v>
      </c>
      <c r="K68" s="89">
        <v>0</v>
      </c>
      <c r="L68" s="89">
        <v>15320</v>
      </c>
      <c r="M68" s="89">
        <v>3370270</v>
      </c>
      <c r="N68" s="89">
        <v>5998</v>
      </c>
      <c r="O68" s="89">
        <f>SUM(J68,K68,L68)</f>
        <v>15320</v>
      </c>
      <c r="P68" s="89">
        <v>3896442</v>
      </c>
      <c r="Q68" s="89">
        <v>155870</v>
      </c>
      <c r="R68" s="89">
        <v>141376</v>
      </c>
      <c r="S68" s="89">
        <v>297246</v>
      </c>
      <c r="T68" s="89">
        <v>82852</v>
      </c>
      <c r="U68" s="89">
        <v>0</v>
      </c>
      <c r="V68" s="89">
        <v>0</v>
      </c>
      <c r="W68" s="89">
        <v>0</v>
      </c>
      <c r="X68" s="89">
        <v>82852</v>
      </c>
      <c r="Y68" s="89">
        <v>24084</v>
      </c>
      <c r="Z68" s="89">
        <v>0</v>
      </c>
      <c r="AA68" s="89">
        <f>SUM(Y68,Z68)</f>
        <v>24084</v>
      </c>
      <c r="AB68" s="89">
        <v>48716</v>
      </c>
      <c r="AC68" s="89">
        <v>452898</v>
      </c>
      <c r="AD68" s="89">
        <v>72832</v>
      </c>
      <c r="AE68" s="89">
        <v>687126</v>
      </c>
      <c r="AF68" s="89">
        <v>0</v>
      </c>
      <c r="AG68" s="89">
        <v>4000000</v>
      </c>
      <c r="AH68" s="89">
        <v>-2787144</v>
      </c>
      <c r="AI68" s="89">
        <v>6683586</v>
      </c>
      <c r="AJ68" s="89"/>
      <c r="AK68" s="89">
        <v>0</v>
      </c>
      <c r="AL68" s="89">
        <v>0</v>
      </c>
      <c r="AM68" s="89">
        <v>0</v>
      </c>
      <c r="AN68" s="89">
        <v>6683586</v>
      </c>
      <c r="AO68" s="89">
        <v>731848</v>
      </c>
      <c r="AP68" s="89">
        <v>48716</v>
      </c>
      <c r="AQ68" s="89">
        <v>8512</v>
      </c>
      <c r="AR68" s="89">
        <v>120491.45999999999</v>
      </c>
      <c r="AS68" s="89">
        <v>196</v>
      </c>
      <c r="AT68" s="89">
        <v>177915.46</v>
      </c>
      <c r="AU68" s="89">
        <v>212746</v>
      </c>
      <c r="AV68" s="89">
        <v>212746</v>
      </c>
      <c r="AW68" s="90">
        <v>697017.46</v>
      </c>
    </row>
    <row r="69" spans="1:49" x14ac:dyDescent="0.2">
      <c r="A69" s="98" t="s">
        <v>6</v>
      </c>
      <c r="B69" s="94">
        <v>2019</v>
      </c>
      <c r="C69">
        <v>2027</v>
      </c>
      <c r="D69">
        <v>2018</v>
      </c>
      <c r="E69">
        <v>25</v>
      </c>
      <c r="F69">
        <v>11</v>
      </c>
      <c r="G69" s="96" t="s">
        <v>168</v>
      </c>
      <c r="H69" s="91">
        <v>237574.22</v>
      </c>
      <c r="I69" s="91">
        <v>275024.64000000001</v>
      </c>
      <c r="J69" s="91">
        <v>0</v>
      </c>
      <c r="K69" s="91">
        <v>0</v>
      </c>
      <c r="L69" s="91">
        <v>15626.4</v>
      </c>
      <c r="M69" s="91">
        <v>2403526.8459999999</v>
      </c>
      <c r="N69" s="91">
        <v>5998</v>
      </c>
      <c r="O69" s="91">
        <f t="shared" ref="O69:O100" si="0">SUM(J69,K69,L69)</f>
        <v>15626.4</v>
      </c>
      <c r="P69" s="91">
        <v>2937750.1059999997</v>
      </c>
      <c r="Q69" s="91">
        <v>158987.4</v>
      </c>
      <c r="R69" s="91">
        <v>144203.51999999999</v>
      </c>
      <c r="S69" s="91">
        <v>303190.92</v>
      </c>
      <c r="T69" s="91">
        <v>84509.040000000008</v>
      </c>
      <c r="U69" s="91">
        <v>0</v>
      </c>
      <c r="V69" s="91">
        <v>0</v>
      </c>
      <c r="W69" s="91">
        <v>0</v>
      </c>
      <c r="X69" s="91">
        <v>84509.040000000008</v>
      </c>
      <c r="Y69" s="91">
        <v>24565.68</v>
      </c>
      <c r="Z69" s="91">
        <v>0</v>
      </c>
      <c r="AA69" s="91">
        <f t="shared" ref="AA69:AA100" si="1">SUM(Y69,Z69)</f>
        <v>24565.68</v>
      </c>
      <c r="AB69" s="91">
        <v>49203.16</v>
      </c>
      <c r="AC69" s="91">
        <v>461468.79999999993</v>
      </c>
      <c r="AD69" s="91">
        <v>74288.639999999999</v>
      </c>
      <c r="AE69" s="91">
        <v>687126</v>
      </c>
      <c r="AF69" s="91">
        <v>0</v>
      </c>
      <c r="AG69" s="91">
        <v>4000000</v>
      </c>
      <c r="AH69" s="91">
        <v>-2777116.56</v>
      </c>
      <c r="AI69" s="91">
        <v>5714866.6659999993</v>
      </c>
      <c r="AJ69" s="91"/>
      <c r="AK69" s="91">
        <v>0</v>
      </c>
      <c r="AL69" s="91">
        <v>0</v>
      </c>
      <c r="AM69" s="91">
        <v>0</v>
      </c>
      <c r="AN69" s="91">
        <v>5714866.6659999993</v>
      </c>
      <c r="AO69" s="91">
        <v>697017.46</v>
      </c>
      <c r="AP69" s="91">
        <v>49203.16</v>
      </c>
      <c r="AQ69" s="91">
        <v>6970.1746000000003</v>
      </c>
      <c r="AR69" s="91">
        <v>32429.716200000003</v>
      </c>
      <c r="AS69" s="91">
        <v>0</v>
      </c>
      <c r="AT69" s="91">
        <v>88603.050799999997</v>
      </c>
      <c r="AU69" s="91">
        <v>552500</v>
      </c>
      <c r="AV69" s="91">
        <v>552500</v>
      </c>
      <c r="AW69" s="92">
        <v>233120.51079999999</v>
      </c>
    </row>
    <row r="70" spans="1:49" x14ac:dyDescent="0.2">
      <c r="A70" s="97" t="s">
        <v>6</v>
      </c>
      <c r="B70" s="93">
        <v>2020</v>
      </c>
      <c r="C70">
        <v>2027</v>
      </c>
      <c r="D70">
        <v>2018</v>
      </c>
      <c r="E70">
        <v>25</v>
      </c>
      <c r="F70">
        <v>11</v>
      </c>
      <c r="G70" s="96" t="s">
        <v>168</v>
      </c>
      <c r="H70" s="89">
        <v>239949.96220000001</v>
      </c>
      <c r="I70" s="89">
        <v>280525.13280000002</v>
      </c>
      <c r="J70" s="89">
        <v>0</v>
      </c>
      <c r="K70" s="89">
        <v>0</v>
      </c>
      <c r="L70" s="89">
        <v>15938.928</v>
      </c>
      <c r="M70" s="89">
        <v>2416907.1285080002</v>
      </c>
      <c r="N70" s="89">
        <v>5998</v>
      </c>
      <c r="O70" s="89">
        <f t="shared" si="0"/>
        <v>15938.928</v>
      </c>
      <c r="P70" s="89">
        <v>2959319.1515080002</v>
      </c>
      <c r="Q70" s="89">
        <v>162167.14799999999</v>
      </c>
      <c r="R70" s="89">
        <v>147087.59039999999</v>
      </c>
      <c r="S70" s="89">
        <v>309254.73839999997</v>
      </c>
      <c r="T70" s="89">
        <v>86199.220799999996</v>
      </c>
      <c r="U70" s="89">
        <v>0</v>
      </c>
      <c r="V70" s="89">
        <v>0</v>
      </c>
      <c r="W70" s="89">
        <v>0</v>
      </c>
      <c r="X70" s="89">
        <v>86199.220799999996</v>
      </c>
      <c r="Y70" s="89">
        <v>25056.993600000002</v>
      </c>
      <c r="Z70" s="89">
        <v>0</v>
      </c>
      <c r="AA70" s="89">
        <f t="shared" si="1"/>
        <v>25056.993600000002</v>
      </c>
      <c r="AB70" s="89">
        <v>49695.191599999998</v>
      </c>
      <c r="AC70" s="89">
        <v>470206.14439999999</v>
      </c>
      <c r="AD70" s="89">
        <v>75774.412800000006</v>
      </c>
      <c r="AE70" s="89">
        <v>687126</v>
      </c>
      <c r="AF70" s="89">
        <v>0</v>
      </c>
      <c r="AG70" s="89">
        <v>4000000</v>
      </c>
      <c r="AH70" s="89">
        <v>-2766893.4427999998</v>
      </c>
      <c r="AI70" s="89">
        <v>5726212.5943080001</v>
      </c>
      <c r="AJ70" s="89"/>
      <c r="AK70" s="89">
        <v>0</v>
      </c>
      <c r="AL70" s="89">
        <v>0</v>
      </c>
      <c r="AM70" s="89">
        <v>0</v>
      </c>
      <c r="AN70" s="89">
        <v>5726212.5943080001</v>
      </c>
      <c r="AO70" s="89">
        <v>233120.51079999999</v>
      </c>
      <c r="AP70" s="89">
        <v>49695.191599999998</v>
      </c>
      <c r="AQ70" s="89">
        <v>2331.2051080000001</v>
      </c>
      <c r="AR70" s="89">
        <v>32568.736391999992</v>
      </c>
      <c r="AS70" s="89">
        <v>0</v>
      </c>
      <c r="AT70" s="89">
        <v>84595.133099999992</v>
      </c>
      <c r="AU70" s="89">
        <v>447008</v>
      </c>
      <c r="AV70" s="89">
        <v>447008</v>
      </c>
      <c r="AW70" s="90">
        <v>-129292.35610000003</v>
      </c>
    </row>
    <row r="71" spans="1:49" x14ac:dyDescent="0.2">
      <c r="A71" s="98" t="s">
        <v>6</v>
      </c>
      <c r="B71" s="94">
        <v>2021</v>
      </c>
      <c r="C71">
        <v>2027</v>
      </c>
      <c r="D71">
        <v>2018</v>
      </c>
      <c r="E71">
        <v>25</v>
      </c>
      <c r="F71">
        <v>11</v>
      </c>
      <c r="G71" s="96" t="s">
        <v>168</v>
      </c>
      <c r="H71" s="91">
        <v>242349.46182199998</v>
      </c>
      <c r="I71" s="91">
        <v>286135.63545599999</v>
      </c>
      <c r="J71" s="91">
        <v>0</v>
      </c>
      <c r="K71" s="91">
        <v>0</v>
      </c>
      <c r="L71" s="91">
        <v>16257.706559999999</v>
      </c>
      <c r="M71" s="91">
        <v>2430407.0058318642</v>
      </c>
      <c r="N71" s="91">
        <v>5998</v>
      </c>
      <c r="O71" s="91">
        <f t="shared" si="0"/>
        <v>16257.706559999999</v>
      </c>
      <c r="P71" s="91">
        <v>2981147.8096698644</v>
      </c>
      <c r="Q71" s="91">
        <v>165410.49096</v>
      </c>
      <c r="R71" s="91">
        <v>150029.34220799999</v>
      </c>
      <c r="S71" s="91">
        <v>315439.83316799998</v>
      </c>
      <c r="T71" s="91">
        <v>87923.205215999988</v>
      </c>
      <c r="U71" s="91">
        <v>0</v>
      </c>
      <c r="V71" s="91">
        <v>0</v>
      </c>
      <c r="W71" s="91">
        <v>0</v>
      </c>
      <c r="X71" s="91">
        <v>87923.205215999988</v>
      </c>
      <c r="Y71" s="91">
        <v>25558.133471999998</v>
      </c>
      <c r="Z71" s="91">
        <v>0</v>
      </c>
      <c r="AA71" s="91">
        <f t="shared" si="1"/>
        <v>25558.133471999998</v>
      </c>
      <c r="AB71" s="91">
        <v>50192.143515999996</v>
      </c>
      <c r="AC71" s="91">
        <v>479113.31537199998</v>
      </c>
      <c r="AD71" s="91">
        <v>77289.901055999988</v>
      </c>
      <c r="AE71" s="91">
        <v>687126</v>
      </c>
      <c r="AF71" s="91">
        <v>0</v>
      </c>
      <c r="AG71" s="91">
        <v>4000000</v>
      </c>
      <c r="AH71" s="91">
        <v>-2756470.783572</v>
      </c>
      <c r="AI71" s="91">
        <v>5737618.5932418648</v>
      </c>
      <c r="AJ71" s="91"/>
      <c r="AK71" s="91">
        <v>0</v>
      </c>
      <c r="AL71" s="91">
        <v>0</v>
      </c>
      <c r="AM71" s="91">
        <v>0</v>
      </c>
      <c r="AN71" s="91">
        <v>5737618.5932418648</v>
      </c>
      <c r="AO71" s="91">
        <v>-129292.35610000003</v>
      </c>
      <c r="AP71" s="91">
        <v>50192.143515999996</v>
      </c>
      <c r="AQ71" s="91">
        <v>-1292.9235610000003</v>
      </c>
      <c r="AR71" s="91">
        <v>32708.052254519993</v>
      </c>
      <c r="AS71" s="91">
        <v>0</v>
      </c>
      <c r="AT71" s="91">
        <v>81607.272209519986</v>
      </c>
      <c r="AU71" s="91">
        <v>218660</v>
      </c>
      <c r="AV71" s="91">
        <v>218660</v>
      </c>
      <c r="AW71" s="92">
        <v>-266345.08389048005</v>
      </c>
    </row>
    <row r="72" spans="1:49" x14ac:dyDescent="0.2">
      <c r="A72" s="97" t="s">
        <v>6</v>
      </c>
      <c r="B72" s="93">
        <v>2022</v>
      </c>
      <c r="C72">
        <v>2027</v>
      </c>
      <c r="D72">
        <v>2018</v>
      </c>
      <c r="E72">
        <v>25</v>
      </c>
      <c r="F72">
        <v>11</v>
      </c>
      <c r="G72" s="96" t="s">
        <v>168</v>
      </c>
      <c r="H72" s="89">
        <v>244772.95644022</v>
      </c>
      <c r="I72" s="89">
        <v>291858.34816512</v>
      </c>
      <c r="J72" s="89">
        <v>0</v>
      </c>
      <c r="K72" s="89">
        <v>0</v>
      </c>
      <c r="L72" s="89">
        <v>16582.8606912</v>
      </c>
      <c r="M72" s="89">
        <v>2444027.6494020452</v>
      </c>
      <c r="N72" s="89">
        <v>5998</v>
      </c>
      <c r="O72" s="89">
        <f t="shared" si="0"/>
        <v>16582.8606912</v>
      </c>
      <c r="P72" s="89">
        <v>3003239.8146985853</v>
      </c>
      <c r="Q72" s="89">
        <v>168718.70077920001</v>
      </c>
      <c r="R72" s="89">
        <v>153029.92905216001</v>
      </c>
      <c r="S72" s="89">
        <v>321748.62983136001</v>
      </c>
      <c r="T72" s="89">
        <v>89681.669320319997</v>
      </c>
      <c r="U72" s="89">
        <v>0</v>
      </c>
      <c r="V72" s="89">
        <v>0</v>
      </c>
      <c r="W72" s="89">
        <v>0</v>
      </c>
      <c r="X72" s="89">
        <v>89681.669320319997</v>
      </c>
      <c r="Y72" s="89">
        <v>26069.296141439998</v>
      </c>
      <c r="Z72" s="89">
        <v>0</v>
      </c>
      <c r="AA72" s="89">
        <f t="shared" si="1"/>
        <v>26069.296141439998</v>
      </c>
      <c r="AB72" s="89">
        <v>50694.064951159999</v>
      </c>
      <c r="AC72" s="89">
        <v>488193.66024428001</v>
      </c>
      <c r="AD72" s="89">
        <v>78835.699077119993</v>
      </c>
      <c r="AE72" s="89">
        <v>687126</v>
      </c>
      <c r="AF72" s="89">
        <v>0</v>
      </c>
      <c r="AG72" s="89">
        <v>4000000</v>
      </c>
      <c r="AH72" s="89">
        <v>-2745844.6406785999</v>
      </c>
      <c r="AI72" s="89">
        <v>5749084.4553771857</v>
      </c>
      <c r="AJ72" s="89"/>
      <c r="AK72" s="89">
        <v>0</v>
      </c>
      <c r="AL72" s="89">
        <v>0</v>
      </c>
      <c r="AM72" s="89">
        <v>0</v>
      </c>
      <c r="AN72" s="89">
        <v>5749084.4553771857</v>
      </c>
      <c r="AO72" s="89">
        <v>-266345.08389048005</v>
      </c>
      <c r="AP72" s="89">
        <v>50694.064951159999</v>
      </c>
      <c r="AQ72" s="89">
        <v>-2663.4508389048005</v>
      </c>
      <c r="AR72" s="89">
        <v>32847.64485363719</v>
      </c>
      <c r="AS72" s="89">
        <v>0</v>
      </c>
      <c r="AT72" s="89">
        <v>80878.258965892397</v>
      </c>
      <c r="AU72" s="89">
        <v>903760</v>
      </c>
      <c r="AV72" s="89">
        <v>903760</v>
      </c>
      <c r="AW72" s="90">
        <v>-1089226.8249245877</v>
      </c>
    </row>
    <row r="73" spans="1:49" x14ac:dyDescent="0.2">
      <c r="A73" s="98" t="s">
        <v>6</v>
      </c>
      <c r="B73" s="94">
        <v>2023</v>
      </c>
      <c r="C73">
        <v>2027</v>
      </c>
      <c r="D73">
        <v>2018</v>
      </c>
      <c r="E73">
        <v>25</v>
      </c>
      <c r="F73">
        <v>11</v>
      </c>
      <c r="G73" s="96" t="s">
        <v>168</v>
      </c>
      <c r="H73" s="91">
        <v>247220.68600462217</v>
      </c>
      <c r="I73" s="91">
        <v>297695.51512842241</v>
      </c>
      <c r="J73" s="91">
        <v>0</v>
      </c>
      <c r="K73" s="91">
        <v>0</v>
      </c>
      <c r="L73" s="91">
        <v>16914.517905024</v>
      </c>
      <c r="M73" s="91">
        <v>2457770.2439500862</v>
      </c>
      <c r="N73" s="91">
        <v>5998</v>
      </c>
      <c r="O73" s="91">
        <f t="shared" si="0"/>
        <v>16914.517905024</v>
      </c>
      <c r="P73" s="91">
        <v>3025598.962988155</v>
      </c>
      <c r="Q73" s="91">
        <v>172093.07479478401</v>
      </c>
      <c r="R73" s="91">
        <v>156090.52763320319</v>
      </c>
      <c r="S73" s="91">
        <v>328183.60242798721</v>
      </c>
      <c r="T73" s="91">
        <v>91475.302706726405</v>
      </c>
      <c r="U73" s="91">
        <v>0</v>
      </c>
      <c r="V73" s="91">
        <v>0</v>
      </c>
      <c r="W73" s="91">
        <v>0</v>
      </c>
      <c r="X73" s="91">
        <v>91475.302706726405</v>
      </c>
      <c r="Y73" s="91">
        <v>26590.6820642688</v>
      </c>
      <c r="Z73" s="91">
        <v>0</v>
      </c>
      <c r="AA73" s="91">
        <f t="shared" si="1"/>
        <v>26590.6820642688</v>
      </c>
      <c r="AB73" s="91">
        <v>51201.005600671597</v>
      </c>
      <c r="AC73" s="91">
        <v>497450.592799654</v>
      </c>
      <c r="AD73" s="91">
        <v>80412.413058662394</v>
      </c>
      <c r="AE73" s="91">
        <v>687126</v>
      </c>
      <c r="AF73" s="91">
        <v>0</v>
      </c>
      <c r="AG73" s="91">
        <v>4000000</v>
      </c>
      <c r="AH73" s="91">
        <v>-2735010.9941416834</v>
      </c>
      <c r="AI73" s="91">
        <v>5760609.9571298379</v>
      </c>
      <c r="AJ73" s="91"/>
      <c r="AK73" s="91">
        <v>0</v>
      </c>
      <c r="AL73" s="91">
        <v>0</v>
      </c>
      <c r="AM73" s="91">
        <v>0</v>
      </c>
      <c r="AN73" s="91">
        <v>5760609.9571298379</v>
      </c>
      <c r="AO73" s="91">
        <v>-1089226.8249245877</v>
      </c>
      <c r="AP73" s="91">
        <v>51201.005600671597</v>
      </c>
      <c r="AQ73" s="91">
        <v>-10892.268249245877</v>
      </c>
      <c r="AR73" s="91">
        <v>32987.494628277003</v>
      </c>
      <c r="AS73" s="91">
        <v>0</v>
      </c>
      <c r="AT73" s="91">
        <v>73296.231979702716</v>
      </c>
      <c r="AU73" s="91">
        <v>714032</v>
      </c>
      <c r="AV73" s="91">
        <v>714032</v>
      </c>
      <c r="AW73" s="92">
        <v>-1729962.5929448849</v>
      </c>
    </row>
    <row r="74" spans="1:49" x14ac:dyDescent="0.2">
      <c r="A74" s="97" t="s">
        <v>6</v>
      </c>
      <c r="B74" s="93">
        <v>2024</v>
      </c>
      <c r="C74">
        <v>2027</v>
      </c>
      <c r="D74">
        <v>2018</v>
      </c>
      <c r="E74">
        <v>25</v>
      </c>
      <c r="F74">
        <v>11</v>
      </c>
      <c r="G74" s="96" t="s">
        <v>168</v>
      </c>
      <c r="H74" s="89">
        <v>249692.89286466845</v>
      </c>
      <c r="I74" s="89">
        <v>303649.42543099087</v>
      </c>
      <c r="J74" s="89">
        <v>0</v>
      </c>
      <c r="K74" s="89">
        <v>0</v>
      </c>
      <c r="L74" s="89">
        <v>17252.80826312448</v>
      </c>
      <c r="M74" s="89">
        <v>2471635.9876899845</v>
      </c>
      <c r="N74" s="89">
        <v>5998</v>
      </c>
      <c r="O74" s="89">
        <f t="shared" si="0"/>
        <v>17252.80826312448</v>
      </c>
      <c r="P74" s="89">
        <v>3048229.1142487684</v>
      </c>
      <c r="Q74" s="89">
        <v>175534.9362906797</v>
      </c>
      <c r="R74" s="89">
        <v>159212.33818586727</v>
      </c>
      <c r="S74" s="89">
        <v>334747.27447654697</v>
      </c>
      <c r="T74" s="89">
        <v>93304.808760860935</v>
      </c>
      <c r="U74" s="89">
        <v>0</v>
      </c>
      <c r="V74" s="89">
        <v>0</v>
      </c>
      <c r="W74" s="89">
        <v>0</v>
      </c>
      <c r="X74" s="89">
        <v>93304.808760860935</v>
      </c>
      <c r="Y74" s="89">
        <v>27122.495705554178</v>
      </c>
      <c r="Z74" s="89">
        <v>0</v>
      </c>
      <c r="AA74" s="89">
        <f t="shared" si="1"/>
        <v>27122.495705554178</v>
      </c>
      <c r="AB74" s="89">
        <v>51713.015656678319</v>
      </c>
      <c r="AC74" s="89">
        <v>506887.5945996404</v>
      </c>
      <c r="AD74" s="89">
        <v>82020.66131983565</v>
      </c>
      <c r="AE74" s="89">
        <v>687126</v>
      </c>
      <c r="AF74" s="89">
        <v>0</v>
      </c>
      <c r="AG74" s="89">
        <v>4000000</v>
      </c>
      <c r="AH74" s="89">
        <v>-2723965.744080524</v>
      </c>
      <c r="AI74" s="89">
        <v>5772194.8583292924</v>
      </c>
      <c r="AJ74" s="89"/>
      <c r="AK74" s="89">
        <v>0</v>
      </c>
      <c r="AL74" s="89">
        <v>0</v>
      </c>
      <c r="AM74" s="89">
        <v>0</v>
      </c>
      <c r="AN74" s="89">
        <v>5772194.8583292924</v>
      </c>
      <c r="AO74" s="89">
        <v>-1729962.5929448849</v>
      </c>
      <c r="AP74" s="89">
        <v>51713.015656678319</v>
      </c>
      <c r="AQ74" s="89">
        <v>-17299.625929448848</v>
      </c>
      <c r="AR74" s="89">
        <v>33127.581375185284</v>
      </c>
      <c r="AS74" s="89">
        <v>0</v>
      </c>
      <c r="AT74" s="89">
        <v>67540.971102414755</v>
      </c>
      <c r="AU74" s="89">
        <v>1300</v>
      </c>
      <c r="AV74" s="89">
        <v>1300</v>
      </c>
      <c r="AW74" s="90">
        <v>-1663721.62184247</v>
      </c>
    </row>
    <row r="75" spans="1:49" x14ac:dyDescent="0.2">
      <c r="A75" s="98" t="s">
        <v>6</v>
      </c>
      <c r="B75" s="94">
        <v>2025</v>
      </c>
      <c r="C75">
        <v>2027</v>
      </c>
      <c r="D75">
        <v>2018</v>
      </c>
      <c r="E75">
        <v>25</v>
      </c>
      <c r="F75">
        <v>11</v>
      </c>
      <c r="G75" s="96" t="s">
        <v>168</v>
      </c>
      <c r="H75" s="91">
        <v>252189.82179331506</v>
      </c>
      <c r="I75" s="91">
        <v>309722.41393961059</v>
      </c>
      <c r="J75" s="91">
        <v>0</v>
      </c>
      <c r="K75" s="91">
        <v>0</v>
      </c>
      <c r="L75" s="91">
        <v>17597.864428386965</v>
      </c>
      <c r="M75" s="91">
        <v>2485626.0925024683</v>
      </c>
      <c r="N75" s="91">
        <v>5998</v>
      </c>
      <c r="O75" s="91">
        <f t="shared" si="0"/>
        <v>17597.864428386965</v>
      </c>
      <c r="P75" s="91">
        <v>3071134.1926637809</v>
      </c>
      <c r="Q75" s="91">
        <v>179045.63501649324</v>
      </c>
      <c r="R75" s="91">
        <v>162396.58494958459</v>
      </c>
      <c r="S75" s="91">
        <v>341442.21996607783</v>
      </c>
      <c r="T75" s="91">
        <v>95170.904936078136</v>
      </c>
      <c r="U75" s="91">
        <v>0</v>
      </c>
      <c r="V75" s="91">
        <v>0</v>
      </c>
      <c r="W75" s="91">
        <v>0</v>
      </c>
      <c r="X75" s="91">
        <v>95170.904936078136</v>
      </c>
      <c r="Y75" s="91">
        <v>27664.945619665254</v>
      </c>
      <c r="Z75" s="91">
        <v>0</v>
      </c>
      <c r="AA75" s="91">
        <f t="shared" si="1"/>
        <v>27664.945619665254</v>
      </c>
      <c r="AB75" s="91">
        <v>52230.145813245093</v>
      </c>
      <c r="AC75" s="91">
        <v>516508.2163350663</v>
      </c>
      <c r="AD75" s="91">
        <v>83661.074546232354</v>
      </c>
      <c r="AE75" s="91">
        <v>687126</v>
      </c>
      <c r="AF75" s="91">
        <v>0</v>
      </c>
      <c r="AG75" s="91">
        <v>0</v>
      </c>
      <c r="AH75" s="91">
        <v>1287295.2908812987</v>
      </c>
      <c r="AI75" s="91">
        <v>1783838.9017824822</v>
      </c>
      <c r="AJ75" s="91"/>
      <c r="AK75" s="91">
        <v>0</v>
      </c>
      <c r="AL75" s="91">
        <v>0</v>
      </c>
      <c r="AM75" s="91">
        <v>0</v>
      </c>
      <c r="AN75" s="91">
        <v>1783838.9017824822</v>
      </c>
      <c r="AO75" s="91">
        <v>-1663721.62184247</v>
      </c>
      <c r="AP75" s="91">
        <v>52230.145813245093</v>
      </c>
      <c r="AQ75" s="91">
        <v>-16637.216218424703</v>
      </c>
      <c r="AR75" s="91">
        <v>33267.884233575154</v>
      </c>
      <c r="AS75" s="91">
        <v>0</v>
      </c>
      <c r="AT75" s="91">
        <v>68860.813828395549</v>
      </c>
      <c r="AU75" s="91">
        <v>430248</v>
      </c>
      <c r="AV75" s="91">
        <v>430248</v>
      </c>
      <c r="AW75" s="92">
        <v>-2025108.8080140746</v>
      </c>
    </row>
    <row r="76" spans="1:49" x14ac:dyDescent="0.2">
      <c r="A76" s="97" t="s">
        <v>6</v>
      </c>
      <c r="B76" s="93">
        <v>2026</v>
      </c>
      <c r="C76">
        <v>2027</v>
      </c>
      <c r="D76">
        <v>2018</v>
      </c>
      <c r="E76">
        <v>25</v>
      </c>
      <c r="F76">
        <v>11</v>
      </c>
      <c r="G76" s="96" t="s">
        <v>168</v>
      </c>
      <c r="H76" s="89">
        <v>254711.72001124828</v>
      </c>
      <c r="I76" s="89">
        <v>315916.86221840285</v>
      </c>
      <c r="J76" s="89">
        <v>0</v>
      </c>
      <c r="K76" s="89">
        <v>0</v>
      </c>
      <c r="L76" s="89">
        <v>17949.821716954706</v>
      </c>
      <c r="M76" s="89">
        <v>2499741.7841222412</v>
      </c>
      <c r="N76" s="89">
        <v>5998</v>
      </c>
      <c r="O76" s="89">
        <f t="shared" si="0"/>
        <v>17949.821716954706</v>
      </c>
      <c r="P76" s="89">
        <v>3094318.1880688472</v>
      </c>
      <c r="Q76" s="89">
        <v>182626.54771682312</v>
      </c>
      <c r="R76" s="89">
        <v>165644.5166485763</v>
      </c>
      <c r="S76" s="89">
        <v>348271.06436539942</v>
      </c>
      <c r="T76" s="89">
        <v>97074.323034799701</v>
      </c>
      <c r="U76" s="89">
        <v>0</v>
      </c>
      <c r="V76" s="89">
        <v>0</v>
      </c>
      <c r="W76" s="89">
        <v>0</v>
      </c>
      <c r="X76" s="89">
        <v>97074.323034799701</v>
      </c>
      <c r="Y76" s="89">
        <v>28218.244532058561</v>
      </c>
      <c r="Z76" s="89">
        <v>0</v>
      </c>
      <c r="AA76" s="89">
        <f t="shared" si="1"/>
        <v>28218.244532058561</v>
      </c>
      <c r="AB76" s="89">
        <v>52752.447271377554</v>
      </c>
      <c r="AC76" s="89">
        <v>526316.07920363522</v>
      </c>
      <c r="AD76" s="89">
        <v>85334.296037157008</v>
      </c>
      <c r="AE76" s="89">
        <v>687126</v>
      </c>
      <c r="AF76" s="89">
        <v>0</v>
      </c>
      <c r="AG76" s="89">
        <v>0</v>
      </c>
      <c r="AH76" s="89">
        <v>1298776.3752407923</v>
      </c>
      <c r="AI76" s="89">
        <v>1795541.8128280549</v>
      </c>
      <c r="AJ76" s="89"/>
      <c r="AK76" s="89">
        <v>0</v>
      </c>
      <c r="AL76" s="89">
        <v>0</v>
      </c>
      <c r="AM76" s="89">
        <v>0</v>
      </c>
      <c r="AN76" s="89">
        <v>1795541.8128280549</v>
      </c>
      <c r="AO76" s="89">
        <v>-2025108.8080140746</v>
      </c>
      <c r="AP76" s="89">
        <v>52752.447271377554</v>
      </c>
      <c r="AQ76" s="89">
        <v>-20251.088080140747</v>
      </c>
      <c r="AR76" s="89">
        <v>33408.381669441689</v>
      </c>
      <c r="AS76" s="89">
        <v>0</v>
      </c>
      <c r="AT76" s="89">
        <v>65909.740860678488</v>
      </c>
      <c r="AU76" s="89">
        <v>193700</v>
      </c>
      <c r="AV76" s="89">
        <v>193700</v>
      </c>
      <c r="AW76" s="90">
        <v>-2152899.0671533961</v>
      </c>
    </row>
    <row r="77" spans="1:49" x14ac:dyDescent="0.2">
      <c r="A77" s="98" t="s">
        <v>6</v>
      </c>
      <c r="B77" s="94">
        <v>2027</v>
      </c>
      <c r="C77">
        <v>2027</v>
      </c>
      <c r="D77">
        <v>2018</v>
      </c>
      <c r="E77">
        <v>25</v>
      </c>
      <c r="F77">
        <v>11</v>
      </c>
      <c r="G77" s="96" t="s">
        <v>168</v>
      </c>
      <c r="H77" s="91">
        <v>257258.83721136078</v>
      </c>
      <c r="I77" s="91">
        <v>322235.19946277089</v>
      </c>
      <c r="J77" s="91">
        <v>0</v>
      </c>
      <c r="K77" s="91">
        <v>0</v>
      </c>
      <c r="L77" s="91">
        <v>18308.818151293803</v>
      </c>
      <c r="M77" s="91">
        <v>1826858.3023282422</v>
      </c>
      <c r="N77" s="91">
        <v>5998</v>
      </c>
      <c r="O77" s="91">
        <f t="shared" si="0"/>
        <v>18308.818151293803</v>
      </c>
      <c r="P77" s="91">
        <v>2430659.1571536679</v>
      </c>
      <c r="Q77" s="91">
        <v>186279.0786711596</v>
      </c>
      <c r="R77" s="91">
        <v>168957.40698154783</v>
      </c>
      <c r="S77" s="91">
        <v>355236.4856527074</v>
      </c>
      <c r="T77" s="91">
        <v>99015.80949549569</v>
      </c>
      <c r="U77" s="91">
        <v>0</v>
      </c>
      <c r="V77" s="91">
        <v>0</v>
      </c>
      <c r="W77" s="91">
        <v>0</v>
      </c>
      <c r="X77" s="91">
        <v>99015.80949549569</v>
      </c>
      <c r="Y77" s="91">
        <v>28782.609422699734</v>
      </c>
      <c r="Z77" s="91">
        <v>0</v>
      </c>
      <c r="AA77" s="91">
        <f t="shared" si="1"/>
        <v>28782.609422699734</v>
      </c>
      <c r="AB77" s="91">
        <v>53279.971744091337</v>
      </c>
      <c r="AC77" s="91">
        <v>536314.87631499418</v>
      </c>
      <c r="AD77" s="91">
        <v>87040.981957900149</v>
      </c>
      <c r="AE77" s="91">
        <v>0</v>
      </c>
      <c r="AF77" s="91">
        <v>0</v>
      </c>
      <c r="AG77" s="91">
        <v>0</v>
      </c>
      <c r="AH77" s="91">
        <v>623355.85827289429</v>
      </c>
      <c r="AI77" s="91">
        <v>1807303.2988807736</v>
      </c>
      <c r="AJ77" s="91"/>
      <c r="AK77" s="91">
        <v>0</v>
      </c>
      <c r="AL77" s="91">
        <v>0</v>
      </c>
      <c r="AM77" s="91">
        <v>0</v>
      </c>
      <c r="AN77" s="91">
        <v>1807303.2988807736</v>
      </c>
      <c r="AO77" s="91">
        <v>-2152899.0671533961</v>
      </c>
      <c r="AP77" s="91">
        <v>53279.971744091337</v>
      </c>
      <c r="AQ77" s="91">
        <v>-21528.99067153396</v>
      </c>
      <c r="AR77" s="91">
        <v>33549.051459537513</v>
      </c>
      <c r="AS77" s="91">
        <v>0</v>
      </c>
      <c r="AT77" s="91">
        <v>65300.03253209489</v>
      </c>
      <c r="AU77" s="91">
        <v>593028</v>
      </c>
      <c r="AV77" s="91">
        <v>593028</v>
      </c>
      <c r="AW77" s="92">
        <v>-2680627.0346213011</v>
      </c>
    </row>
    <row r="78" spans="1:49" x14ac:dyDescent="0.2">
      <c r="A78" s="97" t="s">
        <v>6</v>
      </c>
      <c r="B78" s="93">
        <v>2028</v>
      </c>
      <c r="C78">
        <v>2027</v>
      </c>
      <c r="D78">
        <v>2018</v>
      </c>
      <c r="E78">
        <v>25</v>
      </c>
      <c r="F78">
        <v>11</v>
      </c>
      <c r="G78" s="96" t="s">
        <v>168</v>
      </c>
      <c r="H78" s="89">
        <v>259831.4255834744</v>
      </c>
      <c r="I78" s="89">
        <v>328679.90345202637</v>
      </c>
      <c r="J78" s="89">
        <v>0</v>
      </c>
      <c r="K78" s="89">
        <v>0</v>
      </c>
      <c r="L78" s="89">
        <v>18674.994514319678</v>
      </c>
      <c r="M78" s="89">
        <v>1841228.9011369837</v>
      </c>
      <c r="N78" s="89">
        <v>5998</v>
      </c>
      <c r="O78" s="89">
        <f t="shared" si="0"/>
        <v>18674.994514319678</v>
      </c>
      <c r="P78" s="89">
        <v>2454413.2246868042</v>
      </c>
      <c r="Q78" s="89">
        <v>190004.6602445828</v>
      </c>
      <c r="R78" s="89">
        <v>172336.55512117877</v>
      </c>
      <c r="S78" s="89">
        <v>362341.21536576154</v>
      </c>
      <c r="T78" s="89">
        <v>100996.12568540561</v>
      </c>
      <c r="U78" s="89">
        <v>0</v>
      </c>
      <c r="V78" s="89">
        <v>0</v>
      </c>
      <c r="W78" s="89">
        <v>0</v>
      </c>
      <c r="X78" s="89">
        <v>100996.12568540561</v>
      </c>
      <c r="Y78" s="89">
        <v>29358.261611153732</v>
      </c>
      <c r="Z78" s="89">
        <v>0</v>
      </c>
      <c r="AA78" s="89">
        <f t="shared" si="1"/>
        <v>29358.261611153732</v>
      </c>
      <c r="AB78" s="89">
        <v>53812.771461532247</v>
      </c>
      <c r="AC78" s="89">
        <v>546508.37412385317</v>
      </c>
      <c r="AD78" s="89">
        <v>88781.801597058147</v>
      </c>
      <c r="AE78" s="89">
        <v>0</v>
      </c>
      <c r="AF78" s="89">
        <v>0</v>
      </c>
      <c r="AG78" s="89">
        <v>0</v>
      </c>
      <c r="AH78" s="89">
        <v>635290.17572091136</v>
      </c>
      <c r="AI78" s="89">
        <v>1819123.0489658928</v>
      </c>
      <c r="AJ78" s="89"/>
      <c r="AK78" s="89">
        <v>0</v>
      </c>
      <c r="AL78" s="89">
        <v>0</v>
      </c>
      <c r="AM78" s="89">
        <v>0</v>
      </c>
      <c r="AN78" s="89">
        <v>1819123.0489658928</v>
      </c>
      <c r="AO78" s="89">
        <v>-2680627.0346213011</v>
      </c>
      <c r="AP78" s="89">
        <v>53812.771461532247</v>
      </c>
      <c r="AQ78" s="89">
        <v>-26806.270346213012</v>
      </c>
      <c r="AR78" s="89">
        <v>33689.870675002305</v>
      </c>
      <c r="AS78" s="89">
        <v>0</v>
      </c>
      <c r="AT78" s="89">
        <v>60696.371790321544</v>
      </c>
      <c r="AU78" s="89">
        <v>174902</v>
      </c>
      <c r="AV78" s="89">
        <v>174902</v>
      </c>
      <c r="AW78" s="90">
        <v>-2794832.6628309796</v>
      </c>
    </row>
    <row r="79" spans="1:49" x14ac:dyDescent="0.2">
      <c r="A79" s="98" t="s">
        <v>6</v>
      </c>
      <c r="B79" s="94">
        <v>2029</v>
      </c>
      <c r="C79">
        <v>2027</v>
      </c>
      <c r="D79">
        <v>2018</v>
      </c>
      <c r="E79">
        <v>25</v>
      </c>
      <c r="F79">
        <v>11</v>
      </c>
      <c r="G79" s="96" t="s">
        <v>168</v>
      </c>
      <c r="H79" s="91">
        <v>262429.73983930907</v>
      </c>
      <c r="I79" s="91">
        <v>335253.50152106682</v>
      </c>
      <c r="J79" s="91">
        <v>0</v>
      </c>
      <c r="K79" s="91">
        <v>0</v>
      </c>
      <c r="L79" s="91">
        <v>19048.49440460607</v>
      </c>
      <c r="M79" s="91">
        <v>1855728.8489990141</v>
      </c>
      <c r="N79" s="91">
        <v>5998</v>
      </c>
      <c r="O79" s="91">
        <f t="shared" si="0"/>
        <v>19048.49440460607</v>
      </c>
      <c r="P79" s="91">
        <v>2478458.5847639963</v>
      </c>
      <c r="Q79" s="91">
        <v>193804.7534494744</v>
      </c>
      <c r="R79" s="91">
        <v>175783.28622360234</v>
      </c>
      <c r="S79" s="91">
        <v>369588.03967307671</v>
      </c>
      <c r="T79" s="91">
        <v>103016.04819911371</v>
      </c>
      <c r="U79" s="91">
        <v>0</v>
      </c>
      <c r="V79" s="91">
        <v>0</v>
      </c>
      <c r="W79" s="91">
        <v>0</v>
      </c>
      <c r="X79" s="91">
        <v>103016.04819911371</v>
      </c>
      <c r="Y79" s="91">
        <v>29945.426843376797</v>
      </c>
      <c r="Z79" s="91">
        <v>0</v>
      </c>
      <c r="AA79" s="91">
        <f t="shared" si="1"/>
        <v>29945.426843376797</v>
      </c>
      <c r="AB79" s="91">
        <v>54350.899176147563</v>
      </c>
      <c r="AC79" s="91">
        <v>556900.41389171476</v>
      </c>
      <c r="AD79" s="91">
        <v>90557.437628999294</v>
      </c>
      <c r="AE79" s="91">
        <v>0</v>
      </c>
      <c r="AF79" s="91">
        <v>0</v>
      </c>
      <c r="AG79" s="91">
        <v>0</v>
      </c>
      <c r="AH79" s="91">
        <v>647457.85152071412</v>
      </c>
      <c r="AI79" s="91">
        <v>1831000.7332432822</v>
      </c>
      <c r="AJ79" s="91"/>
      <c r="AK79" s="91">
        <v>0</v>
      </c>
      <c r="AL79" s="91">
        <v>0</v>
      </c>
      <c r="AM79" s="91">
        <v>0</v>
      </c>
      <c r="AN79" s="91">
        <v>1831000.7332432822</v>
      </c>
      <c r="AO79" s="91">
        <v>-2794832.6628309796</v>
      </c>
      <c r="AP79" s="91">
        <v>54350.899176147563</v>
      </c>
      <c r="AQ79" s="91">
        <v>-27948.326628309798</v>
      </c>
      <c r="AR79" s="91">
        <v>33830.815664639136</v>
      </c>
      <c r="AS79" s="91">
        <v>0</v>
      </c>
      <c r="AT79" s="91">
        <v>60233.388212476901</v>
      </c>
      <c r="AU79" s="91">
        <v>0</v>
      </c>
      <c r="AV79" s="91">
        <v>0</v>
      </c>
      <c r="AW79" s="92">
        <v>-2734599.2746185027</v>
      </c>
    </row>
    <row r="80" spans="1:49" x14ac:dyDescent="0.2">
      <c r="A80" s="97" t="s">
        <v>6</v>
      </c>
      <c r="B80" s="93">
        <v>2030</v>
      </c>
      <c r="C80">
        <v>2027</v>
      </c>
      <c r="D80">
        <v>2018</v>
      </c>
      <c r="E80">
        <v>25</v>
      </c>
      <c r="F80">
        <v>11</v>
      </c>
      <c r="G80" s="96" t="s">
        <v>168</v>
      </c>
      <c r="H80" s="89">
        <v>265054.03723770217</v>
      </c>
      <c r="I80" s="89">
        <v>341958.57155148819</v>
      </c>
      <c r="J80" s="89">
        <v>0</v>
      </c>
      <c r="K80" s="89">
        <v>0</v>
      </c>
      <c r="L80" s="89">
        <v>19429.464292698194</v>
      </c>
      <c r="M80" s="89">
        <v>1870359.4289985655</v>
      </c>
      <c r="N80" s="89">
        <v>5998</v>
      </c>
      <c r="O80" s="89">
        <f t="shared" si="0"/>
        <v>19429.464292698194</v>
      </c>
      <c r="P80" s="89">
        <v>2502799.502080454</v>
      </c>
      <c r="Q80" s="89">
        <v>197680.84851846393</v>
      </c>
      <c r="R80" s="89">
        <v>179298.95194807439</v>
      </c>
      <c r="S80" s="89">
        <v>376979.80046653829</v>
      </c>
      <c r="T80" s="89">
        <v>105076.36916309599</v>
      </c>
      <c r="U80" s="89">
        <v>0</v>
      </c>
      <c r="V80" s="89">
        <v>0</v>
      </c>
      <c r="W80" s="89">
        <v>0</v>
      </c>
      <c r="X80" s="89">
        <v>105076.36916309599</v>
      </c>
      <c r="Y80" s="89">
        <v>30544.335380244342</v>
      </c>
      <c r="Z80" s="89">
        <v>0</v>
      </c>
      <c r="AA80" s="89">
        <f t="shared" si="1"/>
        <v>30544.335380244342</v>
      </c>
      <c r="AB80" s="89">
        <v>54894.408167909038</v>
      </c>
      <c r="AC80" s="89">
        <v>567494.91317778768</v>
      </c>
      <c r="AD80" s="89">
        <v>92368.586381579298</v>
      </c>
      <c r="AE80" s="89">
        <v>0</v>
      </c>
      <c r="AF80" s="89">
        <v>0</v>
      </c>
      <c r="AG80" s="89">
        <v>0</v>
      </c>
      <c r="AH80" s="89">
        <v>659863.49955936696</v>
      </c>
      <c r="AI80" s="89">
        <v>1842936.0025210869</v>
      </c>
      <c r="AJ80" s="89"/>
      <c r="AK80" s="89">
        <v>0</v>
      </c>
      <c r="AL80" s="89">
        <v>0</v>
      </c>
      <c r="AM80" s="89">
        <v>0</v>
      </c>
      <c r="AN80" s="89">
        <v>1842936.0025210869</v>
      </c>
      <c r="AO80" s="89">
        <v>-2734599.2746185027</v>
      </c>
      <c r="AP80" s="89">
        <v>54894.408167909038</v>
      </c>
      <c r="AQ80" s="89">
        <v>-27345.992746185024</v>
      </c>
      <c r="AR80" s="89">
        <v>33971.862037830084</v>
      </c>
      <c r="AS80" s="89">
        <v>0</v>
      </c>
      <c r="AT80" s="89">
        <v>61520.277459554098</v>
      </c>
      <c r="AU80" s="89">
        <v>932750</v>
      </c>
      <c r="AV80" s="89">
        <v>932750</v>
      </c>
      <c r="AW80" s="90">
        <v>-3605828.9971589483</v>
      </c>
    </row>
    <row r="81" spans="1:49" x14ac:dyDescent="0.2">
      <c r="A81" s="98" t="s">
        <v>6</v>
      </c>
      <c r="B81" s="94">
        <v>2031</v>
      </c>
      <c r="C81">
        <v>2027</v>
      </c>
      <c r="D81">
        <v>2018</v>
      </c>
      <c r="E81">
        <v>25</v>
      </c>
      <c r="F81">
        <v>11</v>
      </c>
      <c r="G81" s="96" t="s">
        <v>168</v>
      </c>
      <c r="H81" s="91">
        <v>267704.5776100792</v>
      </c>
      <c r="I81" s="91">
        <v>348797.74298251793</v>
      </c>
      <c r="J81" s="91">
        <v>0</v>
      </c>
      <c r="K81" s="91">
        <v>0</v>
      </c>
      <c r="L81" s="91">
        <v>19818.053578552157</v>
      </c>
      <c r="M81" s="91">
        <v>1885121.9390564463</v>
      </c>
      <c r="N81" s="91">
        <v>5998</v>
      </c>
      <c r="O81" s="91">
        <f t="shared" si="0"/>
        <v>19818.053578552157</v>
      </c>
      <c r="P81" s="91">
        <v>2527440.3132275958</v>
      </c>
      <c r="Q81" s="91">
        <v>201634.4654888332</v>
      </c>
      <c r="R81" s="91">
        <v>182884.93098703588</v>
      </c>
      <c r="S81" s="91">
        <v>384519.39647586911</v>
      </c>
      <c r="T81" s="91">
        <v>107177.89654635791</v>
      </c>
      <c r="U81" s="91">
        <v>0</v>
      </c>
      <c r="V81" s="91">
        <v>0</v>
      </c>
      <c r="W81" s="91">
        <v>0</v>
      </c>
      <c r="X81" s="91">
        <v>107177.89654635791</v>
      </c>
      <c r="Y81" s="91">
        <v>31155.222087849226</v>
      </c>
      <c r="Z81" s="91">
        <v>0</v>
      </c>
      <c r="AA81" s="91">
        <f t="shared" si="1"/>
        <v>31155.222087849226</v>
      </c>
      <c r="AB81" s="91">
        <v>55443.352249588133</v>
      </c>
      <c r="AC81" s="91">
        <v>578295.86735966441</v>
      </c>
      <c r="AD81" s="91">
        <v>94215.958109210871</v>
      </c>
      <c r="AE81" s="91">
        <v>0</v>
      </c>
      <c r="AF81" s="91">
        <v>0</v>
      </c>
      <c r="AG81" s="91">
        <v>0</v>
      </c>
      <c r="AH81" s="91">
        <v>672511.82546887523</v>
      </c>
      <c r="AI81" s="91">
        <v>1854928.4877587205</v>
      </c>
      <c r="AJ81" s="91"/>
      <c r="AK81" s="91">
        <v>0</v>
      </c>
      <c r="AL81" s="91">
        <v>0</v>
      </c>
      <c r="AM81" s="91">
        <v>0</v>
      </c>
      <c r="AN81" s="91">
        <v>1854928.4877587205</v>
      </c>
      <c r="AO81" s="91">
        <v>-3605828.9971589483</v>
      </c>
      <c r="AP81" s="91">
        <v>55443.352249588133</v>
      </c>
      <c r="AQ81" s="91">
        <v>-36058.289971589482</v>
      </c>
      <c r="AR81" s="91">
        <v>34112.984647083817</v>
      </c>
      <c r="AS81" s="91">
        <v>0</v>
      </c>
      <c r="AT81" s="91">
        <v>53498.046925082468</v>
      </c>
      <c r="AU81" s="91">
        <v>12870</v>
      </c>
      <c r="AV81" s="91">
        <v>12870</v>
      </c>
      <c r="AW81" s="92">
        <v>-3565200.9502338655</v>
      </c>
    </row>
    <row r="82" spans="1:49" x14ac:dyDescent="0.2">
      <c r="A82" s="97" t="s">
        <v>6</v>
      </c>
      <c r="B82" s="93">
        <v>2032</v>
      </c>
      <c r="C82">
        <v>2027</v>
      </c>
      <c r="D82">
        <v>2018</v>
      </c>
      <c r="E82">
        <v>25</v>
      </c>
      <c r="F82">
        <v>11</v>
      </c>
      <c r="G82" s="96" t="s">
        <v>168</v>
      </c>
      <c r="H82" s="89">
        <v>270381.62338618003</v>
      </c>
      <c r="I82" s="89">
        <v>355773.69784216833</v>
      </c>
      <c r="J82" s="89">
        <v>0</v>
      </c>
      <c r="K82" s="89">
        <v>0</v>
      </c>
      <c r="L82" s="89">
        <v>20214.414650123203</v>
      </c>
      <c r="M82" s="89">
        <v>1900017.6921362327</v>
      </c>
      <c r="N82" s="89">
        <v>5998</v>
      </c>
      <c r="O82" s="89">
        <f t="shared" si="0"/>
        <v>20214.414650123203</v>
      </c>
      <c r="P82" s="89">
        <v>2552385.4280147045</v>
      </c>
      <c r="Q82" s="89">
        <v>205667.15479860987</v>
      </c>
      <c r="R82" s="89">
        <v>186542.62960677661</v>
      </c>
      <c r="S82" s="89">
        <v>392209.78440538648</v>
      </c>
      <c r="T82" s="89">
        <v>109321.45447728508</v>
      </c>
      <c r="U82" s="89">
        <v>0</v>
      </c>
      <c r="V82" s="89">
        <v>0</v>
      </c>
      <c r="W82" s="89">
        <v>0</v>
      </c>
      <c r="X82" s="89">
        <v>109321.45447728508</v>
      </c>
      <c r="Y82" s="89">
        <v>31778.326529606213</v>
      </c>
      <c r="Z82" s="89">
        <v>0</v>
      </c>
      <c r="AA82" s="89">
        <f t="shared" si="1"/>
        <v>31778.326529606213</v>
      </c>
      <c r="AB82" s="89">
        <v>55997.785772084018</v>
      </c>
      <c r="AC82" s="89">
        <v>589307.35118436185</v>
      </c>
      <c r="AD82" s="89">
        <v>96100.277271395098</v>
      </c>
      <c r="AE82" s="89">
        <v>0</v>
      </c>
      <c r="AF82" s="89">
        <v>0</v>
      </c>
      <c r="AG82" s="89">
        <v>0</v>
      </c>
      <c r="AH82" s="89">
        <v>685407.62845575693</v>
      </c>
      <c r="AI82" s="89">
        <v>1866977.7995589476</v>
      </c>
      <c r="AJ82" s="89"/>
      <c r="AK82" s="89">
        <v>0</v>
      </c>
      <c r="AL82" s="89">
        <v>0</v>
      </c>
      <c r="AM82" s="89">
        <v>0</v>
      </c>
      <c r="AN82" s="89">
        <v>1866977.7995589476</v>
      </c>
      <c r="AO82" s="89">
        <v>-3565200.9502338655</v>
      </c>
      <c r="AP82" s="89">
        <v>55997.785772084018</v>
      </c>
      <c r="AQ82" s="89">
        <v>-35652.00950233866</v>
      </c>
      <c r="AR82" s="89">
        <v>34254.157570207608</v>
      </c>
      <c r="AS82" s="89">
        <v>0</v>
      </c>
      <c r="AT82" s="89">
        <v>54599.933839952966</v>
      </c>
      <c r="AU82" s="89">
        <v>122200</v>
      </c>
      <c r="AV82" s="89">
        <v>122200</v>
      </c>
      <c r="AW82" s="90">
        <v>-3632801.016393913</v>
      </c>
    </row>
    <row r="83" spans="1:49" x14ac:dyDescent="0.2">
      <c r="A83" s="98" t="s">
        <v>6</v>
      </c>
      <c r="B83" s="94">
        <v>2033</v>
      </c>
      <c r="C83">
        <v>2027</v>
      </c>
      <c r="D83">
        <v>2018</v>
      </c>
      <c r="E83">
        <v>25</v>
      </c>
      <c r="F83">
        <v>11</v>
      </c>
      <c r="G83" s="96" t="s">
        <v>168</v>
      </c>
      <c r="H83" s="91">
        <v>273085.43962004175</v>
      </c>
      <c r="I83" s="91">
        <v>362889.17179901159</v>
      </c>
      <c r="J83" s="91">
        <v>0</v>
      </c>
      <c r="K83" s="91">
        <v>0</v>
      </c>
      <c r="L83" s="91">
        <v>20618.70294312566</v>
      </c>
      <c r="M83" s="91">
        <v>1915048.016453817</v>
      </c>
      <c r="N83" s="91">
        <v>5998</v>
      </c>
      <c r="O83" s="91">
        <f t="shared" si="0"/>
        <v>20618.70294312566</v>
      </c>
      <c r="P83" s="91">
        <v>2577639.330815996</v>
      </c>
      <c r="Q83" s="91">
        <v>209780.49789458202</v>
      </c>
      <c r="R83" s="91">
        <v>190273.4821989121</v>
      </c>
      <c r="S83" s="91">
        <v>400053.98009349412</v>
      </c>
      <c r="T83" s="91">
        <v>111507.88356683076</v>
      </c>
      <c r="U83" s="91">
        <v>0</v>
      </c>
      <c r="V83" s="91">
        <v>0</v>
      </c>
      <c r="W83" s="91">
        <v>0</v>
      </c>
      <c r="X83" s="91">
        <v>111507.88356683076</v>
      </c>
      <c r="Y83" s="91">
        <v>32413.893060198327</v>
      </c>
      <c r="Z83" s="91">
        <v>0</v>
      </c>
      <c r="AA83" s="91">
        <f t="shared" si="1"/>
        <v>32413.893060198327</v>
      </c>
      <c r="AB83" s="91">
        <v>56557.763629804846</v>
      </c>
      <c r="AC83" s="91">
        <v>600533.52035032806</v>
      </c>
      <c r="AD83" s="91">
        <v>98022.282816822975</v>
      </c>
      <c r="AE83" s="91">
        <v>0</v>
      </c>
      <c r="AF83" s="91">
        <v>0</v>
      </c>
      <c r="AG83" s="91">
        <v>0</v>
      </c>
      <c r="AH83" s="91">
        <v>698555.80316715105</v>
      </c>
      <c r="AI83" s="91">
        <v>1879083.527648845</v>
      </c>
      <c r="AJ83" s="91"/>
      <c r="AK83" s="91">
        <v>0</v>
      </c>
      <c r="AL83" s="91">
        <v>0</v>
      </c>
      <c r="AM83" s="91">
        <v>0</v>
      </c>
      <c r="AN83" s="91">
        <v>1879083.527648845</v>
      </c>
      <c r="AO83" s="91">
        <v>-3632801.016393913</v>
      </c>
      <c r="AP83" s="91">
        <v>56557.763629804846</v>
      </c>
      <c r="AQ83" s="91">
        <v>-36328.010163939129</v>
      </c>
      <c r="AR83" s="91">
        <v>34395.354092095673</v>
      </c>
      <c r="AS83" s="91">
        <v>0</v>
      </c>
      <c r="AT83" s="91">
        <v>54625.10755796139</v>
      </c>
      <c r="AU83" s="91">
        <v>385320</v>
      </c>
      <c r="AV83" s="91">
        <v>385320</v>
      </c>
      <c r="AW83" s="92">
        <v>-3963495.9088359512</v>
      </c>
    </row>
    <row r="84" spans="1:49" x14ac:dyDescent="0.2">
      <c r="A84" s="97" t="s">
        <v>6</v>
      </c>
      <c r="B84" s="93">
        <v>2034</v>
      </c>
      <c r="C84">
        <v>2027</v>
      </c>
      <c r="D84">
        <v>2018</v>
      </c>
      <c r="E84">
        <v>25</v>
      </c>
      <c r="F84">
        <v>11</v>
      </c>
      <c r="G84" s="96" t="s">
        <v>168</v>
      </c>
      <c r="H84" s="89">
        <v>275816.29401624226</v>
      </c>
      <c r="I84" s="89">
        <v>370146.95523499191</v>
      </c>
      <c r="J84" s="89">
        <v>0</v>
      </c>
      <c r="K84" s="89">
        <v>0</v>
      </c>
      <c r="L84" s="89">
        <v>21031.077001988175</v>
      </c>
      <c r="M84" s="89">
        <v>1930214.2556903835</v>
      </c>
      <c r="N84" s="89">
        <v>5998</v>
      </c>
      <c r="O84" s="89">
        <f t="shared" si="0"/>
        <v>21031.077001988175</v>
      </c>
      <c r="P84" s="89">
        <v>2603206.581943606</v>
      </c>
      <c r="Q84" s="89">
        <v>213976.10785247371</v>
      </c>
      <c r="R84" s="89">
        <v>194078.95184289035</v>
      </c>
      <c r="S84" s="89">
        <v>408055.05969536409</v>
      </c>
      <c r="T84" s="89">
        <v>113738.0412381674</v>
      </c>
      <c r="U84" s="89">
        <v>0</v>
      </c>
      <c r="V84" s="89">
        <v>0</v>
      </c>
      <c r="W84" s="89">
        <v>0</v>
      </c>
      <c r="X84" s="89">
        <v>113738.0412381674</v>
      </c>
      <c r="Y84" s="89">
        <v>33062.170921402299</v>
      </c>
      <c r="Z84" s="89">
        <v>0</v>
      </c>
      <c r="AA84" s="89">
        <f t="shared" si="1"/>
        <v>33062.170921402299</v>
      </c>
      <c r="AB84" s="89">
        <v>57123.341266102907</v>
      </c>
      <c r="AC84" s="89">
        <v>611978.61312103667</v>
      </c>
      <c r="AD84" s="89">
        <v>99982.728473159455</v>
      </c>
      <c r="AE84" s="89">
        <v>0</v>
      </c>
      <c r="AF84" s="89">
        <v>0</v>
      </c>
      <c r="AG84" s="89">
        <v>0</v>
      </c>
      <c r="AH84" s="89">
        <v>711961.34159419616</v>
      </c>
      <c r="AI84" s="89">
        <v>1891245.2403494099</v>
      </c>
      <c r="AJ84" s="89"/>
      <c r="AK84" s="89">
        <v>0</v>
      </c>
      <c r="AL84" s="89">
        <v>0</v>
      </c>
      <c r="AM84" s="89">
        <v>0</v>
      </c>
      <c r="AN84" s="89">
        <v>1891245.2403494099</v>
      </c>
      <c r="AO84" s="89">
        <v>-3963495.9088359512</v>
      </c>
      <c r="AP84" s="89">
        <v>57123.341266102907</v>
      </c>
      <c r="AQ84" s="89">
        <v>-39634.959088359516</v>
      </c>
      <c r="AR84" s="89">
        <v>34536.546686126378</v>
      </c>
      <c r="AS84" s="89">
        <v>0</v>
      </c>
      <c r="AT84" s="89">
        <v>52024.928863869769</v>
      </c>
      <c r="AU84" s="89">
        <v>0</v>
      </c>
      <c r="AV84" s="89">
        <v>0</v>
      </c>
      <c r="AW84" s="90">
        <v>-3911470.9799720817</v>
      </c>
    </row>
    <row r="85" spans="1:49" x14ac:dyDescent="0.2">
      <c r="A85" s="98" t="s">
        <v>6</v>
      </c>
      <c r="B85" s="94">
        <v>2035</v>
      </c>
      <c r="C85">
        <v>2027</v>
      </c>
      <c r="D85">
        <v>2018</v>
      </c>
      <c r="E85">
        <v>25</v>
      </c>
      <c r="F85">
        <v>11</v>
      </c>
      <c r="G85" s="96" t="s">
        <v>168</v>
      </c>
      <c r="H85" s="91">
        <v>278574.45695640473</v>
      </c>
      <c r="I85" s="91">
        <v>377549.89433969179</v>
      </c>
      <c r="J85" s="91">
        <v>0</v>
      </c>
      <c r="K85" s="91">
        <v>0</v>
      </c>
      <c r="L85" s="91">
        <v>21451.698542027942</v>
      </c>
      <c r="M85" s="91">
        <v>1945517.7692088606</v>
      </c>
      <c r="N85" s="91">
        <v>5998</v>
      </c>
      <c r="O85" s="91">
        <f t="shared" si="0"/>
        <v>21451.698542027942</v>
      </c>
      <c r="P85" s="91">
        <v>2629091.8190469854</v>
      </c>
      <c r="Q85" s="91">
        <v>218255.63000952319</v>
      </c>
      <c r="R85" s="91">
        <v>197960.5308797482</v>
      </c>
      <c r="S85" s="91">
        <v>416216.16088927141</v>
      </c>
      <c r="T85" s="91">
        <v>116012.80206293074</v>
      </c>
      <c r="U85" s="91">
        <v>0</v>
      </c>
      <c r="V85" s="91">
        <v>0</v>
      </c>
      <c r="W85" s="91">
        <v>0</v>
      </c>
      <c r="X85" s="91">
        <v>116012.80206293074</v>
      </c>
      <c r="Y85" s="91">
        <v>33723.414339830349</v>
      </c>
      <c r="Z85" s="91">
        <v>0</v>
      </c>
      <c r="AA85" s="91">
        <f t="shared" si="1"/>
        <v>33723.414339830349</v>
      </c>
      <c r="AB85" s="91">
        <v>57694.574678763944</v>
      </c>
      <c r="AC85" s="91">
        <v>623646.95197079657</v>
      </c>
      <c r="AD85" s="91">
        <v>101982.38304262265</v>
      </c>
      <c r="AE85" s="91">
        <v>0</v>
      </c>
      <c r="AF85" s="91">
        <v>0</v>
      </c>
      <c r="AG85" s="91">
        <v>0</v>
      </c>
      <c r="AH85" s="91">
        <v>725629.33501341916</v>
      </c>
      <c r="AI85" s="91">
        <v>1903462.4840335662</v>
      </c>
      <c r="AJ85" s="91"/>
      <c r="AK85" s="91">
        <v>0</v>
      </c>
      <c r="AL85" s="91">
        <v>0</v>
      </c>
      <c r="AM85" s="91">
        <v>0</v>
      </c>
      <c r="AN85" s="91">
        <v>1903462.4840335662</v>
      </c>
      <c r="AO85" s="91">
        <v>-3911470.9799720817</v>
      </c>
      <c r="AP85" s="91">
        <v>57694.574678763944</v>
      </c>
      <c r="AQ85" s="91">
        <v>-39114.709799720818</v>
      </c>
      <c r="AR85" s="91">
        <v>34677.706995159562</v>
      </c>
      <c r="AS85" s="91">
        <v>0</v>
      </c>
      <c r="AT85" s="91">
        <v>53257.571874202687</v>
      </c>
      <c r="AU85" s="91">
        <v>6500</v>
      </c>
      <c r="AV85" s="91">
        <v>6500</v>
      </c>
      <c r="AW85" s="92">
        <v>-3864713.408097879</v>
      </c>
    </row>
    <row r="86" spans="1:49" x14ac:dyDescent="0.2">
      <c r="A86" s="97" t="s">
        <v>6</v>
      </c>
      <c r="B86" s="93">
        <v>2036</v>
      </c>
      <c r="C86">
        <v>2027</v>
      </c>
      <c r="D86">
        <v>2018</v>
      </c>
      <c r="E86">
        <v>25</v>
      </c>
      <c r="F86">
        <v>11</v>
      </c>
      <c r="G86" s="96" t="s">
        <v>168</v>
      </c>
      <c r="H86" s="89">
        <v>281360.20152596879</v>
      </c>
      <c r="I86" s="89">
        <v>385100.89222648559</v>
      </c>
      <c r="J86" s="89">
        <v>0</v>
      </c>
      <c r="K86" s="89">
        <v>0</v>
      </c>
      <c r="L86" s="89">
        <v>21880.732512868497</v>
      </c>
      <c r="M86" s="89">
        <v>1960959.9322739237</v>
      </c>
      <c r="N86" s="89">
        <v>5998</v>
      </c>
      <c r="O86" s="89">
        <f t="shared" si="0"/>
        <v>21880.732512868497</v>
      </c>
      <c r="P86" s="89">
        <v>2655299.7585392464</v>
      </c>
      <c r="Q86" s="89">
        <v>222620.74260971363</v>
      </c>
      <c r="R86" s="89">
        <v>201919.74149734314</v>
      </c>
      <c r="S86" s="89">
        <v>424540.48410705675</v>
      </c>
      <c r="T86" s="89">
        <v>118333.05810418935</v>
      </c>
      <c r="U86" s="89">
        <v>0</v>
      </c>
      <c r="V86" s="89">
        <v>0</v>
      </c>
      <c r="W86" s="89">
        <v>0</v>
      </c>
      <c r="X86" s="89">
        <v>118333.05810418935</v>
      </c>
      <c r="Y86" s="89">
        <v>34397.882626626953</v>
      </c>
      <c r="Z86" s="89">
        <v>0</v>
      </c>
      <c r="AA86" s="89">
        <f t="shared" si="1"/>
        <v>34397.882626626953</v>
      </c>
      <c r="AB86" s="89">
        <v>58271.520425551586</v>
      </c>
      <c r="AC86" s="89">
        <v>635542.94526342466</v>
      </c>
      <c r="AD86" s="89">
        <v>104022.03070347509</v>
      </c>
      <c r="AE86" s="89">
        <v>0</v>
      </c>
      <c r="AF86" s="89">
        <v>0</v>
      </c>
      <c r="AG86" s="89">
        <v>0</v>
      </c>
      <c r="AH86" s="89">
        <v>739564.97596689977</v>
      </c>
      <c r="AI86" s="89">
        <v>1915734.7825723467</v>
      </c>
      <c r="AJ86" s="89"/>
      <c r="AK86" s="89">
        <v>0</v>
      </c>
      <c r="AL86" s="89">
        <v>0</v>
      </c>
      <c r="AM86" s="89">
        <v>0</v>
      </c>
      <c r="AN86" s="89">
        <v>1915734.7825723467</v>
      </c>
      <c r="AO86" s="89">
        <v>-3864713.408097879</v>
      </c>
      <c r="AP86" s="89">
        <v>58271.520425551586</v>
      </c>
      <c r="AQ86" s="89">
        <v>-38647.134080978787</v>
      </c>
      <c r="AR86" s="89">
        <v>34818.80581212652</v>
      </c>
      <c r="AS86" s="89">
        <v>0</v>
      </c>
      <c r="AT86" s="89">
        <v>54443.192156699319</v>
      </c>
      <c r="AU86" s="89">
        <v>0</v>
      </c>
      <c r="AV86" s="89">
        <v>0</v>
      </c>
      <c r="AW86" s="90">
        <v>-3810270.2159411795</v>
      </c>
    </row>
    <row r="87" spans="1:49" x14ac:dyDescent="0.2">
      <c r="A87" s="98" t="s">
        <v>6</v>
      </c>
      <c r="B87" s="94">
        <v>2037</v>
      </c>
      <c r="C87">
        <v>2027</v>
      </c>
      <c r="D87">
        <v>2018</v>
      </c>
      <c r="E87">
        <v>25</v>
      </c>
      <c r="F87">
        <v>11</v>
      </c>
      <c r="G87" s="96" t="s">
        <v>168</v>
      </c>
      <c r="H87" s="91">
        <v>284173.80354122841</v>
      </c>
      <c r="I87" s="91">
        <v>392802.91007101524</v>
      </c>
      <c r="J87" s="91">
        <v>0</v>
      </c>
      <c r="K87" s="91">
        <v>0</v>
      </c>
      <c r="L87" s="91">
        <v>22318.347163125869</v>
      </c>
      <c r="M87" s="91">
        <v>1976542.1362756034</v>
      </c>
      <c r="N87" s="91">
        <v>5998</v>
      </c>
      <c r="O87" s="91">
        <f t="shared" si="0"/>
        <v>22318.347163125869</v>
      </c>
      <c r="P87" s="91">
        <v>2681835.1970509728</v>
      </c>
      <c r="Q87" s="91">
        <v>227073.15746190789</v>
      </c>
      <c r="R87" s="91">
        <v>205958.13632728998</v>
      </c>
      <c r="S87" s="91">
        <v>433031.29378919787</v>
      </c>
      <c r="T87" s="91">
        <v>120699.71926627312</v>
      </c>
      <c r="U87" s="91">
        <v>0</v>
      </c>
      <c r="V87" s="91">
        <v>0</v>
      </c>
      <c r="W87" s="91">
        <v>0</v>
      </c>
      <c r="X87" s="91">
        <v>120699.71926627312</v>
      </c>
      <c r="Y87" s="91">
        <v>35085.840279159493</v>
      </c>
      <c r="Z87" s="91">
        <v>0</v>
      </c>
      <c r="AA87" s="91">
        <f t="shared" si="1"/>
        <v>35085.840279159493</v>
      </c>
      <c r="AB87" s="91">
        <v>58854.235629807088</v>
      </c>
      <c r="AC87" s="91">
        <v>647671.0889644376</v>
      </c>
      <c r="AD87" s="91">
        <v>106102.47131754459</v>
      </c>
      <c r="AE87" s="91">
        <v>0</v>
      </c>
      <c r="AF87" s="91">
        <v>0</v>
      </c>
      <c r="AG87" s="91">
        <v>0</v>
      </c>
      <c r="AH87" s="91">
        <v>753773.56028198218</v>
      </c>
      <c r="AI87" s="91">
        <v>1928061.6367689907</v>
      </c>
      <c r="AJ87" s="91"/>
      <c r="AK87" s="91">
        <v>0</v>
      </c>
      <c r="AL87" s="91">
        <v>0</v>
      </c>
      <c r="AM87" s="91">
        <v>0</v>
      </c>
      <c r="AN87" s="91">
        <v>1928061.6367689907</v>
      </c>
      <c r="AO87" s="91">
        <v>-3810270.2159411795</v>
      </c>
      <c r="AP87" s="91">
        <v>58854.235629807088</v>
      </c>
      <c r="AQ87" s="91">
        <v>-38102.702159411798</v>
      </c>
      <c r="AR87" s="91">
        <v>34959.813060203443</v>
      </c>
      <c r="AS87" s="91">
        <v>0</v>
      </c>
      <c r="AT87" s="91">
        <v>55711.346530598734</v>
      </c>
      <c r="AU87" s="91">
        <v>0</v>
      </c>
      <c r="AV87" s="91">
        <v>0</v>
      </c>
      <c r="AW87" s="92">
        <v>-3754558.869410581</v>
      </c>
    </row>
    <row r="88" spans="1:49" x14ac:dyDescent="0.2">
      <c r="A88" s="97" t="s">
        <v>6</v>
      </c>
      <c r="B88" s="93">
        <v>2038</v>
      </c>
      <c r="C88">
        <v>2027</v>
      </c>
      <c r="D88">
        <v>2018</v>
      </c>
      <c r="E88">
        <v>25</v>
      </c>
      <c r="F88">
        <v>11</v>
      </c>
      <c r="G88" s="96" t="s">
        <v>168</v>
      </c>
      <c r="H88" s="89">
        <v>287015.54157664068</v>
      </c>
      <c r="I88" s="89">
        <v>400658.9682724356</v>
      </c>
      <c r="J88" s="89">
        <v>0</v>
      </c>
      <c r="K88" s="89">
        <v>0</v>
      </c>
      <c r="L88" s="89">
        <v>22764.714106388386</v>
      </c>
      <c r="M88" s="89">
        <v>1992265.7889565737</v>
      </c>
      <c r="N88" s="89">
        <v>5998</v>
      </c>
      <c r="O88" s="89">
        <f t="shared" si="0"/>
        <v>22764.714106388386</v>
      </c>
      <c r="P88" s="89">
        <v>2708703.0129120382</v>
      </c>
      <c r="Q88" s="89">
        <v>231614.62061114606</v>
      </c>
      <c r="R88" s="89">
        <v>210077.2990538358</v>
      </c>
      <c r="S88" s="89">
        <v>441691.91966498189</v>
      </c>
      <c r="T88" s="89">
        <v>123113.71365159861</v>
      </c>
      <c r="U88" s="89">
        <v>0</v>
      </c>
      <c r="V88" s="89">
        <v>0</v>
      </c>
      <c r="W88" s="89">
        <v>0</v>
      </c>
      <c r="X88" s="89">
        <v>123113.71365159861</v>
      </c>
      <c r="Y88" s="89">
        <v>35787.557084742686</v>
      </c>
      <c r="Z88" s="89">
        <v>0</v>
      </c>
      <c r="AA88" s="89">
        <f t="shared" si="1"/>
        <v>35787.557084742686</v>
      </c>
      <c r="AB88" s="89">
        <v>59442.77798610516</v>
      </c>
      <c r="AC88" s="89">
        <v>660035.96838742832</v>
      </c>
      <c r="AD88" s="89">
        <v>108224.5207438955</v>
      </c>
      <c r="AE88" s="89">
        <v>0</v>
      </c>
      <c r="AF88" s="89">
        <v>0</v>
      </c>
      <c r="AG88" s="89">
        <v>0</v>
      </c>
      <c r="AH88" s="89">
        <v>768260.48913132376</v>
      </c>
      <c r="AI88" s="89">
        <v>1940442.5237807145</v>
      </c>
      <c r="AJ88" s="89"/>
      <c r="AK88" s="89">
        <v>0</v>
      </c>
      <c r="AL88" s="89">
        <v>0</v>
      </c>
      <c r="AM88" s="89">
        <v>0</v>
      </c>
      <c r="AN88" s="89">
        <v>1940442.5237807145</v>
      </c>
      <c r="AO88" s="89">
        <v>-3754558.869410581</v>
      </c>
      <c r="AP88" s="89">
        <v>59442.77798610516</v>
      </c>
      <c r="AQ88" s="89">
        <v>-37545.588694105812</v>
      </c>
      <c r="AR88" s="89">
        <v>35100.697772560263</v>
      </c>
      <c r="AS88" s="89">
        <v>0</v>
      </c>
      <c r="AT88" s="89">
        <v>56997.887064559611</v>
      </c>
      <c r="AU88" s="89">
        <v>350480</v>
      </c>
      <c r="AV88" s="89">
        <v>350480</v>
      </c>
      <c r="AW88" s="90">
        <v>-4048040.9823460211</v>
      </c>
    </row>
    <row r="89" spans="1:49" x14ac:dyDescent="0.2">
      <c r="A89" s="98" t="s">
        <v>6</v>
      </c>
      <c r="B89" s="94">
        <v>2039</v>
      </c>
      <c r="C89">
        <v>2027</v>
      </c>
      <c r="D89">
        <v>2018</v>
      </c>
      <c r="E89">
        <v>25</v>
      </c>
      <c r="F89">
        <v>11</v>
      </c>
      <c r="G89" s="96" t="s">
        <v>168</v>
      </c>
      <c r="H89" s="91">
        <v>289885.69699240709</v>
      </c>
      <c r="I89" s="91">
        <v>408672.14763788431</v>
      </c>
      <c r="J89" s="91">
        <v>0</v>
      </c>
      <c r="K89" s="91">
        <v>0</v>
      </c>
      <c r="L89" s="91">
        <v>23220.008388516151</v>
      </c>
      <c r="M89" s="91">
        <v>2008132.3146431788</v>
      </c>
      <c r="N89" s="91">
        <v>5998</v>
      </c>
      <c r="O89" s="91">
        <f t="shared" si="0"/>
        <v>23220.008388516151</v>
      </c>
      <c r="P89" s="91">
        <v>2735908.1676619863</v>
      </c>
      <c r="Q89" s="91">
        <v>236246.91302336898</v>
      </c>
      <c r="R89" s="91">
        <v>214278.84503491252</v>
      </c>
      <c r="S89" s="91">
        <v>450525.7580582815</v>
      </c>
      <c r="T89" s="91">
        <v>125575.98792463056</v>
      </c>
      <c r="U89" s="91">
        <v>0</v>
      </c>
      <c r="V89" s="91">
        <v>0</v>
      </c>
      <c r="W89" s="91">
        <v>0</v>
      </c>
      <c r="X89" s="91">
        <v>125575.98792463056</v>
      </c>
      <c r="Y89" s="91">
        <v>36503.308226437533</v>
      </c>
      <c r="Z89" s="91">
        <v>0</v>
      </c>
      <c r="AA89" s="91">
        <f t="shared" si="1"/>
        <v>36503.308226437533</v>
      </c>
      <c r="AB89" s="91">
        <v>60037.20576596621</v>
      </c>
      <c r="AC89" s="91">
        <v>672642.25997531577</v>
      </c>
      <c r="AD89" s="91">
        <v>110389.0111587734</v>
      </c>
      <c r="AE89" s="91">
        <v>0</v>
      </c>
      <c r="AF89" s="91">
        <v>0</v>
      </c>
      <c r="AG89" s="91">
        <v>0</v>
      </c>
      <c r="AH89" s="91">
        <v>783031.27113408921</v>
      </c>
      <c r="AI89" s="91">
        <v>1952876.8965278971</v>
      </c>
      <c r="AJ89" s="91"/>
      <c r="AK89" s="91">
        <v>0</v>
      </c>
      <c r="AL89" s="91">
        <v>0</v>
      </c>
      <c r="AM89" s="91">
        <v>0</v>
      </c>
      <c r="AN89" s="91">
        <v>1952876.8965278971</v>
      </c>
      <c r="AO89" s="91">
        <v>-4048040.9823460211</v>
      </c>
      <c r="AP89" s="91">
        <v>60037.20576596621</v>
      </c>
      <c r="AQ89" s="91">
        <v>-40480.409823460213</v>
      </c>
      <c r="AR89" s="91">
        <v>35241.428071675735</v>
      </c>
      <c r="AS89" s="91">
        <v>0</v>
      </c>
      <c r="AT89" s="91">
        <v>54798.224014181731</v>
      </c>
      <c r="AU89" s="91">
        <v>0</v>
      </c>
      <c r="AV89" s="91">
        <v>0</v>
      </c>
      <c r="AW89" s="92">
        <v>-3993242.7583318395</v>
      </c>
    </row>
    <row r="90" spans="1:49" x14ac:dyDescent="0.2">
      <c r="A90" s="97" t="s">
        <v>6</v>
      </c>
      <c r="B90" s="93">
        <v>2040</v>
      </c>
      <c r="C90">
        <v>2027</v>
      </c>
      <c r="D90">
        <v>2018</v>
      </c>
      <c r="E90">
        <v>25</v>
      </c>
      <c r="F90">
        <v>11</v>
      </c>
      <c r="G90" s="96" t="s">
        <v>168</v>
      </c>
      <c r="H90" s="89">
        <v>292784.55396233121</v>
      </c>
      <c r="I90" s="89">
        <v>416845.59059064201</v>
      </c>
      <c r="J90" s="89">
        <v>0</v>
      </c>
      <c r="K90" s="89">
        <v>0</v>
      </c>
      <c r="L90" s="89">
        <v>23684.408556286478</v>
      </c>
      <c r="M90" s="89">
        <v>2024143.1544802706</v>
      </c>
      <c r="N90" s="89">
        <v>5998</v>
      </c>
      <c r="O90" s="89">
        <f t="shared" si="0"/>
        <v>23684.408556286478</v>
      </c>
      <c r="P90" s="89">
        <v>2763455.7075895304</v>
      </c>
      <c r="Q90" s="89">
        <v>240971.85128383638</v>
      </c>
      <c r="R90" s="89">
        <v>218564.42193561076</v>
      </c>
      <c r="S90" s="89">
        <v>459536.27321944712</v>
      </c>
      <c r="T90" s="89">
        <v>128087.50768312319</v>
      </c>
      <c r="U90" s="89">
        <v>0</v>
      </c>
      <c r="V90" s="89">
        <v>0</v>
      </c>
      <c r="W90" s="89">
        <v>0</v>
      </c>
      <c r="X90" s="89">
        <v>128087.50768312319</v>
      </c>
      <c r="Y90" s="89">
        <v>37233.374390966288</v>
      </c>
      <c r="Z90" s="89">
        <v>0</v>
      </c>
      <c r="AA90" s="89">
        <f t="shared" si="1"/>
        <v>37233.374390966288</v>
      </c>
      <c r="AB90" s="89">
        <v>60637.577823625885</v>
      </c>
      <c r="AC90" s="89">
        <v>685494.73311716248</v>
      </c>
      <c r="AD90" s="89">
        <v>112596.79138194887</v>
      </c>
      <c r="AE90" s="89">
        <v>0</v>
      </c>
      <c r="AF90" s="89">
        <v>0</v>
      </c>
      <c r="AG90" s="89">
        <v>0</v>
      </c>
      <c r="AH90" s="89">
        <v>798091.52449911134</v>
      </c>
      <c r="AI90" s="89">
        <v>1965364.183090419</v>
      </c>
      <c r="AJ90" s="89"/>
      <c r="AK90" s="89">
        <v>0</v>
      </c>
      <c r="AL90" s="89">
        <v>0</v>
      </c>
      <c r="AM90" s="89">
        <v>0</v>
      </c>
      <c r="AN90" s="89">
        <v>1965364.183090419</v>
      </c>
      <c r="AO90" s="89">
        <v>-3993242.7583318395</v>
      </c>
      <c r="AP90" s="89">
        <v>60637.577823625885</v>
      </c>
      <c r="AQ90" s="89">
        <v>-39932.427583318393</v>
      </c>
      <c r="AR90" s="89">
        <v>35381.971148210177</v>
      </c>
      <c r="AS90" s="89">
        <v>0</v>
      </c>
      <c r="AT90" s="89">
        <v>56087.121388517669</v>
      </c>
      <c r="AU90" s="89">
        <v>65000</v>
      </c>
      <c r="AV90" s="89">
        <v>65000</v>
      </c>
      <c r="AW90" s="90">
        <v>-4002155.6369433217</v>
      </c>
    </row>
    <row r="91" spans="1:49" x14ac:dyDescent="0.2">
      <c r="A91" s="98" t="s">
        <v>6</v>
      </c>
      <c r="B91" s="94">
        <v>2041</v>
      </c>
      <c r="C91">
        <v>2027</v>
      </c>
      <c r="D91">
        <v>2018</v>
      </c>
      <c r="E91">
        <v>25</v>
      </c>
      <c r="F91">
        <v>11</v>
      </c>
      <c r="G91" s="96" t="s">
        <v>168</v>
      </c>
      <c r="H91" s="91">
        <v>295712.3995019545</v>
      </c>
      <c r="I91" s="91">
        <v>425182.50240245479</v>
      </c>
      <c r="J91" s="91">
        <v>0</v>
      </c>
      <c r="K91" s="91">
        <v>0</v>
      </c>
      <c r="L91" s="91">
        <v>24158.096727412201</v>
      </c>
      <c r="M91" s="91">
        <v>2040299.7666699283</v>
      </c>
      <c r="N91" s="91">
        <v>5998</v>
      </c>
      <c r="O91" s="91">
        <f t="shared" si="0"/>
        <v>24158.096727412201</v>
      </c>
      <c r="P91" s="91">
        <v>2791350.76530175</v>
      </c>
      <c r="Q91" s="91">
        <v>245791.28830951307</v>
      </c>
      <c r="R91" s="91">
        <v>222935.71037432295</v>
      </c>
      <c r="S91" s="91">
        <v>468726.99868383602</v>
      </c>
      <c r="T91" s="91">
        <v>130649.25783678563</v>
      </c>
      <c r="U91" s="91">
        <v>0</v>
      </c>
      <c r="V91" s="91">
        <v>0</v>
      </c>
      <c r="W91" s="91">
        <v>0</v>
      </c>
      <c r="X91" s="91">
        <v>130649.25783678563</v>
      </c>
      <c r="Y91" s="91">
        <v>37978.041878785603</v>
      </c>
      <c r="Z91" s="91">
        <v>0</v>
      </c>
      <c r="AA91" s="91">
        <f t="shared" si="1"/>
        <v>37978.041878785603</v>
      </c>
      <c r="AB91" s="91">
        <v>61243.953601862137</v>
      </c>
      <c r="AC91" s="91">
        <v>698598.25200126949</v>
      </c>
      <c r="AD91" s="91">
        <v>114848.72720958783</v>
      </c>
      <c r="AE91" s="91">
        <v>0</v>
      </c>
      <c r="AF91" s="91">
        <v>0</v>
      </c>
      <c r="AG91" s="91">
        <v>0</v>
      </c>
      <c r="AH91" s="91">
        <v>813446.9792108573</v>
      </c>
      <c r="AI91" s="91">
        <v>1977903.7860908927</v>
      </c>
      <c r="AJ91" s="91"/>
      <c r="AK91" s="91">
        <v>0</v>
      </c>
      <c r="AL91" s="91">
        <v>0</v>
      </c>
      <c r="AM91" s="91">
        <v>0</v>
      </c>
      <c r="AN91" s="91">
        <v>1977903.7860908927</v>
      </c>
      <c r="AO91" s="91">
        <v>-4002155.6369433217</v>
      </c>
      <c r="AP91" s="91">
        <v>61243.953601862137</v>
      </c>
      <c r="AQ91" s="91">
        <v>-40021.556369433216</v>
      </c>
      <c r="AR91" s="91">
        <v>35522.293239426297</v>
      </c>
      <c r="AS91" s="91">
        <v>0</v>
      </c>
      <c r="AT91" s="91">
        <v>56744.690471855218</v>
      </c>
      <c r="AU91" s="91">
        <v>0</v>
      </c>
      <c r="AV91" s="91">
        <v>0</v>
      </c>
      <c r="AW91" s="92">
        <v>-3945410.9464714667</v>
      </c>
    </row>
    <row r="92" spans="1:49" x14ac:dyDescent="0.2">
      <c r="A92" s="97" t="s">
        <v>6</v>
      </c>
      <c r="B92" s="93">
        <v>2042</v>
      </c>
      <c r="C92">
        <v>2027</v>
      </c>
      <c r="D92">
        <v>2018</v>
      </c>
      <c r="E92">
        <v>25</v>
      </c>
      <c r="F92">
        <v>11</v>
      </c>
      <c r="G92" s="96" t="s">
        <v>168</v>
      </c>
      <c r="H92" s="89">
        <v>298669.52349697408</v>
      </c>
      <c r="I92" s="89">
        <v>433686.1524505039</v>
      </c>
      <c r="J92" s="89">
        <v>0</v>
      </c>
      <c r="K92" s="89">
        <v>0</v>
      </c>
      <c r="L92" s="89">
        <v>24641.258661960448</v>
      </c>
      <c r="M92" s="89">
        <v>2056603.6267141241</v>
      </c>
      <c r="N92" s="89">
        <v>5998</v>
      </c>
      <c r="O92" s="89">
        <f t="shared" si="0"/>
        <v>24641.258661960448</v>
      </c>
      <c r="P92" s="89">
        <v>2819598.5613235626</v>
      </c>
      <c r="Q92" s="89">
        <v>250707.11407570331</v>
      </c>
      <c r="R92" s="89">
        <v>227394.42458180941</v>
      </c>
      <c r="S92" s="89">
        <v>478101.53865751275</v>
      </c>
      <c r="T92" s="89">
        <v>133262.24299352136</v>
      </c>
      <c r="U92" s="89">
        <v>0</v>
      </c>
      <c r="V92" s="89">
        <v>0</v>
      </c>
      <c r="W92" s="89">
        <v>0</v>
      </c>
      <c r="X92" s="89">
        <v>133262.24299352136</v>
      </c>
      <c r="Y92" s="89">
        <v>38737.602716361318</v>
      </c>
      <c r="Z92" s="89">
        <v>0</v>
      </c>
      <c r="AA92" s="89">
        <f t="shared" si="1"/>
        <v>38737.602716361318</v>
      </c>
      <c r="AB92" s="89">
        <v>61856.393137880768</v>
      </c>
      <c r="AC92" s="89">
        <v>711957.77750527614</v>
      </c>
      <c r="AD92" s="89">
        <v>117145.70175377959</v>
      </c>
      <c r="AE92" s="89">
        <v>0</v>
      </c>
      <c r="AF92" s="89">
        <v>0</v>
      </c>
      <c r="AG92" s="89">
        <v>0</v>
      </c>
      <c r="AH92" s="89">
        <v>829103.47925905569</v>
      </c>
      <c r="AI92" s="89">
        <v>1990495.0820645071</v>
      </c>
      <c r="AJ92" s="89"/>
      <c r="AK92" s="89">
        <v>0</v>
      </c>
      <c r="AL92" s="89">
        <v>0</v>
      </c>
      <c r="AM92" s="89">
        <v>0</v>
      </c>
      <c r="AN92" s="89">
        <v>1990495.0820645071</v>
      </c>
      <c r="AO92" s="89">
        <v>-3945410.9464714667</v>
      </c>
      <c r="AP92" s="89">
        <v>61856.393137880768</v>
      </c>
      <c r="AQ92" s="89">
        <v>-39454.109464714667</v>
      </c>
      <c r="AR92" s="89">
        <v>35662.359607149279</v>
      </c>
      <c r="AS92" s="89">
        <v>78</v>
      </c>
      <c r="AT92" s="89">
        <v>58142.64328031538</v>
      </c>
      <c r="AU92" s="89">
        <v>0</v>
      </c>
      <c r="AV92" s="89">
        <v>0</v>
      </c>
      <c r="AW92" s="90">
        <v>-3887268.303191151</v>
      </c>
    </row>
    <row r="93" spans="1:49" x14ac:dyDescent="0.2">
      <c r="A93" s="98" t="s">
        <v>6</v>
      </c>
      <c r="B93" s="94">
        <v>2043</v>
      </c>
      <c r="C93">
        <v>2027</v>
      </c>
      <c r="D93">
        <v>2018</v>
      </c>
      <c r="E93">
        <v>25</v>
      </c>
      <c r="F93">
        <v>11</v>
      </c>
      <c r="G93" s="96" t="s">
        <v>168</v>
      </c>
      <c r="H93" s="91">
        <v>301656.21873194387</v>
      </c>
      <c r="I93" s="91">
        <v>442359.87549951393</v>
      </c>
      <c r="J93" s="91">
        <v>0</v>
      </c>
      <c r="K93" s="91">
        <v>0</v>
      </c>
      <c r="L93" s="91">
        <v>25134.083835199657</v>
      </c>
      <c r="M93" s="91">
        <v>2073056.2276614148</v>
      </c>
      <c r="N93" s="91">
        <v>5998</v>
      </c>
      <c r="O93" s="91">
        <f t="shared" si="0"/>
        <v>25134.083835199657</v>
      </c>
      <c r="P93" s="91">
        <v>2848204.4057280724</v>
      </c>
      <c r="Q93" s="91">
        <v>255721.25635721738</v>
      </c>
      <c r="R93" s="91">
        <v>231942.31307344561</v>
      </c>
      <c r="S93" s="91">
        <v>487663.56943066302</v>
      </c>
      <c r="T93" s="91">
        <v>135927.48785339177</v>
      </c>
      <c r="U93" s="91">
        <v>0</v>
      </c>
      <c r="V93" s="91">
        <v>0</v>
      </c>
      <c r="W93" s="91">
        <v>0</v>
      </c>
      <c r="X93" s="91">
        <v>135927.48785339177</v>
      </c>
      <c r="Y93" s="91">
        <v>39512.354770688544</v>
      </c>
      <c r="Z93" s="91">
        <v>0</v>
      </c>
      <c r="AA93" s="91">
        <f t="shared" si="1"/>
        <v>39512.354770688544</v>
      </c>
      <c r="AB93" s="91">
        <v>-312325.5214653702</v>
      </c>
      <c r="AC93" s="91">
        <v>350777.89058937319</v>
      </c>
      <c r="AD93" s="91">
        <v>119488.61578885518</v>
      </c>
      <c r="AE93" s="91">
        <v>0</v>
      </c>
      <c r="AF93" s="91">
        <v>0</v>
      </c>
      <c r="AG93" s="91">
        <v>0</v>
      </c>
      <c r="AH93" s="91">
        <v>470266.50637822837</v>
      </c>
      <c r="AI93" s="91">
        <v>2377937.8993498441</v>
      </c>
      <c r="AJ93" s="91"/>
      <c r="AK93" s="91">
        <v>0</v>
      </c>
      <c r="AL93" s="91">
        <v>0</v>
      </c>
      <c r="AM93" s="91">
        <v>0</v>
      </c>
      <c r="AN93" s="91">
        <v>2377937.8993498441</v>
      </c>
      <c r="AO93" s="91">
        <v>-3887268.303191151</v>
      </c>
      <c r="AP93" s="91">
        <v>62474.957069259581</v>
      </c>
      <c r="AQ93" s="91">
        <v>-38872.683031911511</v>
      </c>
      <c r="AR93" s="91">
        <v>69534.17758337273</v>
      </c>
      <c r="AS93" s="91">
        <v>0</v>
      </c>
      <c r="AT93" s="91">
        <v>93136.451620720793</v>
      </c>
      <c r="AU93" s="91">
        <v>0</v>
      </c>
      <c r="AV93" s="91">
        <v>0</v>
      </c>
      <c r="AW93" s="92">
        <v>-3794131.8515704302</v>
      </c>
    </row>
    <row r="94" spans="1:49" x14ac:dyDescent="0.2">
      <c r="A94" s="97" t="s">
        <v>6</v>
      </c>
      <c r="B94" s="93">
        <v>2044</v>
      </c>
      <c r="C94">
        <v>2027</v>
      </c>
      <c r="D94">
        <v>2018</v>
      </c>
      <c r="E94">
        <v>25</v>
      </c>
      <c r="F94">
        <v>11</v>
      </c>
      <c r="G94" s="96" t="s">
        <v>168</v>
      </c>
      <c r="H94" s="89">
        <v>304672.78091926331</v>
      </c>
      <c r="I94" s="89">
        <v>451207.0730095043</v>
      </c>
      <c r="J94" s="89">
        <v>0</v>
      </c>
      <c r="K94" s="89">
        <v>0</v>
      </c>
      <c r="L94" s="89">
        <v>25636.765511903654</v>
      </c>
      <c r="M94" s="89">
        <v>2089659.0803577246</v>
      </c>
      <c r="N94" s="89">
        <v>5998</v>
      </c>
      <c r="O94" s="89">
        <f t="shared" si="0"/>
        <v>25636.765511903654</v>
      </c>
      <c r="P94" s="89">
        <v>2877173.6997983959</v>
      </c>
      <c r="Q94" s="89">
        <v>260835.68148436176</v>
      </c>
      <c r="R94" s="89">
        <v>236581.15933491456</v>
      </c>
      <c r="S94" s="89">
        <v>497416.84081927629</v>
      </c>
      <c r="T94" s="89">
        <v>138646.03761045964</v>
      </c>
      <c r="U94" s="89">
        <v>0</v>
      </c>
      <c r="V94" s="89">
        <v>0</v>
      </c>
      <c r="W94" s="89">
        <v>0</v>
      </c>
      <c r="X94" s="89">
        <v>138646.03761045964</v>
      </c>
      <c r="Y94" s="89">
        <v>40302.601866102319</v>
      </c>
      <c r="Z94" s="89">
        <v>0</v>
      </c>
      <c r="AA94" s="89">
        <f t="shared" si="1"/>
        <v>40302.601866102319</v>
      </c>
      <c r="AB94" s="89">
        <v>-312013.14668002393</v>
      </c>
      <c r="AC94" s="89">
        <v>364352.33361581428</v>
      </c>
      <c r="AD94" s="89">
        <v>121878.38810463229</v>
      </c>
      <c r="AE94" s="89">
        <v>0</v>
      </c>
      <c r="AF94" s="89">
        <v>0</v>
      </c>
      <c r="AG94" s="89">
        <v>0</v>
      </c>
      <c r="AH94" s="89">
        <v>486230.7217204466</v>
      </c>
      <c r="AI94" s="89">
        <v>2390942.978077949</v>
      </c>
      <c r="AJ94" s="89"/>
      <c r="AK94" s="89">
        <v>0</v>
      </c>
      <c r="AL94" s="89">
        <v>0</v>
      </c>
      <c r="AM94" s="89">
        <v>0</v>
      </c>
      <c r="AN94" s="89">
        <v>2390942.978077949</v>
      </c>
      <c r="AO94" s="89">
        <v>-3794131.8515704302</v>
      </c>
      <c r="AP94" s="89">
        <v>63099.706639952179</v>
      </c>
      <c r="AQ94" s="89">
        <v>-37941.318515704304</v>
      </c>
      <c r="AR94" s="89">
        <v>69701.738005482432</v>
      </c>
      <c r="AS94" s="89">
        <v>0</v>
      </c>
      <c r="AT94" s="89">
        <v>94860.126129730314</v>
      </c>
      <c r="AU94" s="89">
        <v>0</v>
      </c>
      <c r="AV94" s="89">
        <v>0</v>
      </c>
      <c r="AW94" s="90">
        <v>-3699271.7254407001</v>
      </c>
    </row>
    <row r="95" spans="1:49" x14ac:dyDescent="0.2">
      <c r="A95" s="98" t="s">
        <v>6</v>
      </c>
      <c r="B95" s="94">
        <v>2045</v>
      </c>
      <c r="C95">
        <v>2027</v>
      </c>
      <c r="D95">
        <v>2018</v>
      </c>
      <c r="E95">
        <v>25</v>
      </c>
      <c r="F95">
        <v>11</v>
      </c>
      <c r="G95" s="96" t="s">
        <v>168</v>
      </c>
      <c r="H95" s="91">
        <v>307719.50872845581</v>
      </c>
      <c r="I95" s="91">
        <v>460231.2144696943</v>
      </c>
      <c r="J95" s="91">
        <v>0</v>
      </c>
      <c r="K95" s="91">
        <v>0</v>
      </c>
      <c r="L95" s="91">
        <v>26149.500822141719</v>
      </c>
      <c r="M95" s="91">
        <v>2106413.7137013022</v>
      </c>
      <c r="N95" s="91">
        <v>5998</v>
      </c>
      <c r="O95" s="91">
        <f t="shared" si="0"/>
        <v>26149.500822141719</v>
      </c>
      <c r="P95" s="91">
        <v>2906511.9377215942</v>
      </c>
      <c r="Q95" s="91">
        <v>266052.39511404897</v>
      </c>
      <c r="R95" s="91">
        <v>241312.7825216128</v>
      </c>
      <c r="S95" s="91">
        <v>507365.17763566179</v>
      </c>
      <c r="T95" s="91">
        <v>141418.95836266878</v>
      </c>
      <c r="U95" s="91">
        <v>0</v>
      </c>
      <c r="V95" s="91">
        <v>0</v>
      </c>
      <c r="W95" s="91">
        <v>0</v>
      </c>
      <c r="X95" s="91">
        <v>141418.95836266878</v>
      </c>
      <c r="Y95" s="91">
        <v>41108.653903424361</v>
      </c>
      <c r="Z95" s="91">
        <v>0</v>
      </c>
      <c r="AA95" s="91">
        <f t="shared" si="1"/>
        <v>41108.653903424361</v>
      </c>
      <c r="AB95" s="91">
        <v>-311697.64814682415</v>
      </c>
      <c r="AC95" s="91">
        <v>378195.14175493078</v>
      </c>
      <c r="AD95" s="91">
        <v>124315.95586672492</v>
      </c>
      <c r="AE95" s="91">
        <v>0</v>
      </c>
      <c r="AF95" s="91">
        <v>0</v>
      </c>
      <c r="AG95" s="91">
        <v>0</v>
      </c>
      <c r="AH95" s="91">
        <v>502511.09762165567</v>
      </c>
      <c r="AI95" s="91">
        <v>2404000.8400999387</v>
      </c>
      <c r="AJ95" s="91"/>
      <c r="AK95" s="91">
        <v>0</v>
      </c>
      <c r="AL95" s="91">
        <v>0</v>
      </c>
      <c r="AM95" s="91">
        <v>0</v>
      </c>
      <c r="AN95" s="91">
        <v>2404000.8400999387</v>
      </c>
      <c r="AO95" s="91">
        <v>-3699271.7254407001</v>
      </c>
      <c r="AP95" s="91">
        <v>63730.703706351676</v>
      </c>
      <c r="AQ95" s="91">
        <v>-36992.717254406998</v>
      </c>
      <c r="AR95" s="91">
        <v>69869.213546738756</v>
      </c>
      <c r="AS95" s="91">
        <v>0</v>
      </c>
      <c r="AT95" s="91">
        <v>96607.199998683442</v>
      </c>
      <c r="AU95" s="91">
        <v>0</v>
      </c>
      <c r="AV95" s="91">
        <v>0</v>
      </c>
      <c r="AW95" s="92">
        <v>-3602664.5254420168</v>
      </c>
    </row>
    <row r="96" spans="1:49" x14ac:dyDescent="0.2">
      <c r="A96" s="97" t="s">
        <v>6</v>
      </c>
      <c r="B96" s="93">
        <v>2046</v>
      </c>
      <c r="C96">
        <v>2027</v>
      </c>
      <c r="D96">
        <v>2018</v>
      </c>
      <c r="E96">
        <v>25</v>
      </c>
      <c r="F96">
        <v>11</v>
      </c>
      <c r="G96" s="96" t="s">
        <v>168</v>
      </c>
      <c r="H96" s="89">
        <v>310796.70381574042</v>
      </c>
      <c r="I96" s="89">
        <v>469435.83875908825</v>
      </c>
      <c r="J96" s="89">
        <v>0</v>
      </c>
      <c r="K96" s="89">
        <v>0</v>
      </c>
      <c r="L96" s="89">
        <v>26672.490838584559</v>
      </c>
      <c r="M96" s="89">
        <v>2123321.6749019222</v>
      </c>
      <c r="N96" s="89">
        <v>5998</v>
      </c>
      <c r="O96" s="89">
        <f t="shared" si="0"/>
        <v>26672.490838584559</v>
      </c>
      <c r="P96" s="89">
        <v>2936224.7083153357</v>
      </c>
      <c r="Q96" s="89">
        <v>271373.44301633001</v>
      </c>
      <c r="R96" s="89">
        <v>246139.03817204508</v>
      </c>
      <c r="S96" s="89">
        <v>517512.4811883751</v>
      </c>
      <c r="T96" s="89">
        <v>144247.3375299222</v>
      </c>
      <c r="U96" s="89">
        <v>0</v>
      </c>
      <c r="V96" s="89">
        <v>0</v>
      </c>
      <c r="W96" s="89">
        <v>0</v>
      </c>
      <c r="X96" s="89">
        <v>144247.3375299222</v>
      </c>
      <c r="Y96" s="89">
        <v>41930.826981492857</v>
      </c>
      <c r="Z96" s="89">
        <v>0</v>
      </c>
      <c r="AA96" s="89">
        <f t="shared" si="1"/>
        <v>41930.826981492857</v>
      </c>
      <c r="AB96" s="89">
        <v>-311378.99462829239</v>
      </c>
      <c r="AC96" s="89">
        <v>392311.6510714977</v>
      </c>
      <c r="AD96" s="89">
        <v>126802.27498405945</v>
      </c>
      <c r="AE96" s="89">
        <v>0</v>
      </c>
      <c r="AF96" s="89">
        <v>0</v>
      </c>
      <c r="AG96" s="89">
        <v>0</v>
      </c>
      <c r="AH96" s="89">
        <v>519113.92605555715</v>
      </c>
      <c r="AI96" s="89">
        <v>2417110.7822597786</v>
      </c>
      <c r="AJ96" s="89"/>
      <c r="AK96" s="89">
        <v>0</v>
      </c>
      <c r="AL96" s="89">
        <v>0</v>
      </c>
      <c r="AM96" s="89">
        <v>0</v>
      </c>
      <c r="AN96" s="89">
        <v>2417110.7822597786</v>
      </c>
      <c r="AO96" s="89">
        <v>-3602664.5254420168</v>
      </c>
      <c r="AP96" s="89">
        <v>64368.010743415201</v>
      </c>
      <c r="AQ96" s="89">
        <v>-36026.645254420167</v>
      </c>
      <c r="AR96" s="89">
        <v>70036.568148631675</v>
      </c>
      <c r="AS96" s="89">
        <v>0</v>
      </c>
      <c r="AT96" s="89">
        <v>98377.933637626702</v>
      </c>
      <c r="AU96" s="89">
        <v>0</v>
      </c>
      <c r="AV96" s="89">
        <v>0</v>
      </c>
      <c r="AW96" s="90">
        <v>-3504286.5918043903</v>
      </c>
    </row>
    <row r="97" spans="1:49" x14ac:dyDescent="0.2">
      <c r="A97" s="98" t="s">
        <v>6</v>
      </c>
      <c r="B97" s="94">
        <v>2047</v>
      </c>
      <c r="C97">
        <v>2027</v>
      </c>
      <c r="D97">
        <v>2018</v>
      </c>
      <c r="E97">
        <v>25</v>
      </c>
      <c r="F97">
        <v>11</v>
      </c>
      <c r="G97" s="96" t="s">
        <v>168</v>
      </c>
      <c r="H97" s="91">
        <v>313904.67085389781</v>
      </c>
      <c r="I97" s="91">
        <v>478824.55553426995</v>
      </c>
      <c r="J97" s="91">
        <v>0</v>
      </c>
      <c r="K97" s="91">
        <v>0</v>
      </c>
      <c r="L97" s="91">
        <v>27205.940655356248</v>
      </c>
      <c r="M97" s="91">
        <v>2140384.5297444086</v>
      </c>
      <c r="N97" s="91">
        <v>5998</v>
      </c>
      <c r="O97" s="91">
        <f t="shared" si="0"/>
        <v>27205.940655356248</v>
      </c>
      <c r="P97" s="91">
        <v>2966317.6967879329</v>
      </c>
      <c r="Q97" s="91">
        <v>276800.91187665652</v>
      </c>
      <c r="R97" s="91">
        <v>251061.81893548596</v>
      </c>
      <c r="S97" s="91">
        <v>527862.73081214249</v>
      </c>
      <c r="T97" s="91">
        <v>147132.28428052063</v>
      </c>
      <c r="U97" s="91">
        <v>0</v>
      </c>
      <c r="V97" s="91">
        <v>0</v>
      </c>
      <c r="W97" s="91">
        <v>0</v>
      </c>
      <c r="X97" s="91">
        <v>147132.28428052063</v>
      </c>
      <c r="Y97" s="91">
        <v>42769.44352112271</v>
      </c>
      <c r="Z97" s="91">
        <v>0</v>
      </c>
      <c r="AA97" s="91">
        <f t="shared" si="1"/>
        <v>42769.44352112271</v>
      </c>
      <c r="AB97" s="91">
        <v>-311057.15457457531</v>
      </c>
      <c r="AC97" s="91">
        <v>406707.30403921049</v>
      </c>
      <c r="AD97" s="91">
        <v>129338.32048374062</v>
      </c>
      <c r="AE97" s="91">
        <v>0</v>
      </c>
      <c r="AF97" s="91">
        <v>0</v>
      </c>
      <c r="AG97" s="91">
        <v>0</v>
      </c>
      <c r="AH97" s="91">
        <v>536045.62452295108</v>
      </c>
      <c r="AI97" s="91">
        <v>2430272.0722649819</v>
      </c>
      <c r="AJ97" s="91"/>
      <c r="AK97" s="91">
        <v>0</v>
      </c>
      <c r="AL97" s="91">
        <v>0</v>
      </c>
      <c r="AM97" s="91">
        <v>0</v>
      </c>
      <c r="AN97" s="91">
        <v>2430272.0722649819</v>
      </c>
      <c r="AO97" s="91">
        <v>-3504286.5918043903</v>
      </c>
      <c r="AP97" s="91">
        <v>65011.690850849358</v>
      </c>
      <c r="AQ97" s="91">
        <v>-35042.865918043906</v>
      </c>
      <c r="AR97" s="91">
        <v>70203.764687872055</v>
      </c>
      <c r="AS97" s="91">
        <v>0</v>
      </c>
      <c r="AT97" s="91">
        <v>100172.58962067751</v>
      </c>
      <c r="AU97" s="91">
        <v>0</v>
      </c>
      <c r="AV97" s="91">
        <v>0</v>
      </c>
      <c r="AW97" s="92">
        <v>-3404114.002183713</v>
      </c>
    </row>
    <row r="98" spans="1:49" x14ac:dyDescent="0.2">
      <c r="A98" s="97" t="s">
        <v>6</v>
      </c>
      <c r="B98" s="93">
        <v>2048</v>
      </c>
      <c r="C98">
        <v>2027</v>
      </c>
      <c r="D98">
        <v>2018</v>
      </c>
      <c r="E98">
        <v>25</v>
      </c>
      <c r="F98">
        <v>11</v>
      </c>
      <c r="G98" s="96" t="s">
        <v>168</v>
      </c>
      <c r="H98" s="89">
        <v>317043.71756243688</v>
      </c>
      <c r="I98" s="89">
        <v>488401.04664495541</v>
      </c>
      <c r="J98" s="89">
        <v>0</v>
      </c>
      <c r="K98" s="89">
        <v>0</v>
      </c>
      <c r="L98" s="89">
        <v>27750.059468463376</v>
      </c>
      <c r="M98" s="89">
        <v>2157603.8628565674</v>
      </c>
      <c r="N98" s="89">
        <v>5998</v>
      </c>
      <c r="O98" s="89">
        <f t="shared" si="0"/>
        <v>27750.059468463376</v>
      </c>
      <c r="P98" s="89">
        <v>2996796.6865324229</v>
      </c>
      <c r="Q98" s="89">
        <v>282336.93011418969</v>
      </c>
      <c r="R98" s="89">
        <v>256083.05531419569</v>
      </c>
      <c r="S98" s="89">
        <v>538419.98542838544</v>
      </c>
      <c r="T98" s="89">
        <v>150074.92996613105</v>
      </c>
      <c r="U98" s="89">
        <v>0</v>
      </c>
      <c r="V98" s="89">
        <v>0</v>
      </c>
      <c r="W98" s="89">
        <v>0</v>
      </c>
      <c r="X98" s="89">
        <v>150074.92996613105</v>
      </c>
      <c r="Y98" s="89">
        <v>43624.832391545162</v>
      </c>
      <c r="Z98" s="89">
        <v>0</v>
      </c>
      <c r="AA98" s="89">
        <f t="shared" si="1"/>
        <v>43624.832391545162</v>
      </c>
      <c r="AB98" s="89">
        <v>-310732.09612032108</v>
      </c>
      <c r="AC98" s="89">
        <v>421387.65166574053</v>
      </c>
      <c r="AD98" s="89">
        <v>131925.08689341543</v>
      </c>
      <c r="AE98" s="89">
        <v>0</v>
      </c>
      <c r="AF98" s="89">
        <v>0</v>
      </c>
      <c r="AG98" s="89">
        <v>0</v>
      </c>
      <c r="AH98" s="89">
        <v>553312.73855915596</v>
      </c>
      <c r="AI98" s="89">
        <v>2443483.9479732672</v>
      </c>
      <c r="AJ98" s="89"/>
      <c r="AK98" s="89">
        <v>0</v>
      </c>
      <c r="AL98" s="89">
        <v>0</v>
      </c>
      <c r="AM98" s="89">
        <v>0</v>
      </c>
      <c r="AN98" s="89">
        <v>2443483.9479732672</v>
      </c>
      <c r="AO98" s="89">
        <v>-3404114.002183713</v>
      </c>
      <c r="AP98" s="89">
        <v>65661.807759357864</v>
      </c>
      <c r="AQ98" s="89">
        <v>-34041.140021837127</v>
      </c>
      <c r="AR98" s="89">
        <v>70370.764951659919</v>
      </c>
      <c r="AS98" s="89">
        <v>0</v>
      </c>
      <c r="AT98" s="89">
        <v>101991.43268918066</v>
      </c>
      <c r="AU98" s="89">
        <v>0</v>
      </c>
      <c r="AV98" s="89">
        <v>0</v>
      </c>
      <c r="AW98" s="90">
        <v>-3302122.5694945324</v>
      </c>
    </row>
    <row r="99" spans="1:49" x14ac:dyDescent="0.2">
      <c r="A99" s="98" t="s">
        <v>6</v>
      </c>
      <c r="B99" s="94">
        <v>2049</v>
      </c>
      <c r="C99">
        <v>2027</v>
      </c>
      <c r="D99">
        <v>2018</v>
      </c>
      <c r="E99">
        <v>25</v>
      </c>
      <c r="F99">
        <v>11</v>
      </c>
      <c r="G99" s="96" t="s">
        <v>168</v>
      </c>
      <c r="H99" s="91">
        <v>320214.15473806113</v>
      </c>
      <c r="I99" s="91">
        <v>498169.06757785438</v>
      </c>
      <c r="J99" s="91">
        <v>0</v>
      </c>
      <c r="K99" s="91">
        <v>0</v>
      </c>
      <c r="L99" s="91">
        <v>28305.060657832637</v>
      </c>
      <c r="M99" s="91">
        <v>2174981.2779815942</v>
      </c>
      <c r="N99" s="91">
        <v>5998</v>
      </c>
      <c r="O99" s="91">
        <f t="shared" si="0"/>
        <v>28305.060657832637</v>
      </c>
      <c r="P99" s="91">
        <v>3027667.5609553424</v>
      </c>
      <c r="Q99" s="91">
        <v>287983.66871647345</v>
      </c>
      <c r="R99" s="91">
        <v>261204.71642047956</v>
      </c>
      <c r="S99" s="91">
        <v>549188.38513695297</v>
      </c>
      <c r="T99" s="91">
        <v>153076.42856545362</v>
      </c>
      <c r="U99" s="91">
        <v>0</v>
      </c>
      <c r="V99" s="91">
        <v>0</v>
      </c>
      <c r="W99" s="91">
        <v>0</v>
      </c>
      <c r="X99" s="91">
        <v>153076.42856545362</v>
      </c>
      <c r="Y99" s="91">
        <v>44497.329039376054</v>
      </c>
      <c r="Z99" s="91">
        <v>0</v>
      </c>
      <c r="AA99" s="91">
        <f t="shared" si="1"/>
        <v>44497.329039376054</v>
      </c>
      <c r="AB99" s="91">
        <v>-310403.78708152426</v>
      </c>
      <c r="AC99" s="91">
        <v>436358.35566025833</v>
      </c>
      <c r="AD99" s="91">
        <v>134563.58863128372</v>
      </c>
      <c r="AE99" s="91">
        <v>0</v>
      </c>
      <c r="AF99" s="91">
        <v>0</v>
      </c>
      <c r="AG99" s="91">
        <v>0</v>
      </c>
      <c r="AH99" s="91">
        <v>570921.94429154205</v>
      </c>
      <c r="AI99" s="91">
        <v>2456745.6166638006</v>
      </c>
      <c r="AJ99" s="91"/>
      <c r="AK99" s="91">
        <v>0</v>
      </c>
      <c r="AL99" s="91">
        <v>0</v>
      </c>
      <c r="AM99" s="91">
        <v>0</v>
      </c>
      <c r="AN99" s="91">
        <v>2456745.6166638006</v>
      </c>
      <c r="AO99" s="91">
        <v>-3302122.5694945324</v>
      </c>
      <c r="AP99" s="91">
        <v>66318.425836951414</v>
      </c>
      <c r="AQ99" s="91">
        <v>-33021.225694945322</v>
      </c>
      <c r="AR99" s="91">
        <v>70537.529612423823</v>
      </c>
      <c r="AS99" s="91">
        <v>0</v>
      </c>
      <c r="AT99" s="91">
        <v>103834.72975442992</v>
      </c>
      <c r="AU99" s="91">
        <v>0</v>
      </c>
      <c r="AV99" s="91">
        <v>0</v>
      </c>
      <c r="AW99" s="92">
        <v>-3198287.8397401026</v>
      </c>
    </row>
    <row r="100" spans="1:49" x14ac:dyDescent="0.2">
      <c r="A100" s="97" t="s">
        <v>6</v>
      </c>
      <c r="B100" s="93">
        <v>2050</v>
      </c>
      <c r="C100">
        <v>2027</v>
      </c>
      <c r="D100">
        <v>2018</v>
      </c>
      <c r="E100">
        <v>25</v>
      </c>
      <c r="F100">
        <v>11</v>
      </c>
      <c r="G100" s="96" t="s">
        <v>168</v>
      </c>
      <c r="H100" s="89">
        <v>323416.29628544184</v>
      </c>
      <c r="I100" s="89">
        <v>508132.44892941159</v>
      </c>
      <c r="J100" s="89">
        <v>0</v>
      </c>
      <c r="K100" s="89">
        <v>0</v>
      </c>
      <c r="L100" s="89">
        <v>28871.161870989294</v>
      </c>
      <c r="M100" s="89">
        <v>2192518.3982550567</v>
      </c>
      <c r="N100" s="89">
        <v>5998</v>
      </c>
      <c r="O100" s="89">
        <f t="shared" si="0"/>
        <v>28871.161870989294</v>
      </c>
      <c r="P100" s="89">
        <v>3058936.3053408992</v>
      </c>
      <c r="Q100" s="89">
        <v>293743.34209080297</v>
      </c>
      <c r="R100" s="89">
        <v>266428.81074888923</v>
      </c>
      <c r="S100" s="89">
        <v>560172.15283969219</v>
      </c>
      <c r="T100" s="89">
        <v>156137.95713676274</v>
      </c>
      <c r="U100" s="89">
        <v>0</v>
      </c>
      <c r="V100" s="89">
        <v>0</v>
      </c>
      <c r="W100" s="89">
        <v>0</v>
      </c>
      <c r="X100" s="89">
        <v>156137.95713676274</v>
      </c>
      <c r="Y100" s="89">
        <v>45387.275620163586</v>
      </c>
      <c r="Z100" s="89">
        <v>0</v>
      </c>
      <c r="AA100" s="89">
        <f t="shared" si="1"/>
        <v>45387.275620163586</v>
      </c>
      <c r="AB100" s="89">
        <v>-310072.19495233952</v>
      </c>
      <c r="AC100" s="89">
        <v>451625.19064427889</v>
      </c>
      <c r="AD100" s="89">
        <v>137254.86040390941</v>
      </c>
      <c r="AE100" s="89">
        <v>0</v>
      </c>
      <c r="AF100" s="89">
        <v>0</v>
      </c>
      <c r="AG100" s="89">
        <v>0</v>
      </c>
      <c r="AH100" s="89">
        <v>588880.05104818824</v>
      </c>
      <c r="AI100" s="89">
        <v>2470056.2542927107</v>
      </c>
      <c r="AJ100" s="89"/>
      <c r="AK100" s="89">
        <v>0</v>
      </c>
      <c r="AL100" s="89">
        <v>0</v>
      </c>
      <c r="AM100" s="89">
        <v>0</v>
      </c>
      <c r="AN100" s="89">
        <v>2470056.2542927107</v>
      </c>
      <c r="AO100" s="89">
        <v>-3198287.8397401026</v>
      </c>
      <c r="AP100" s="89">
        <v>66981.610095320953</v>
      </c>
      <c r="AQ100" s="89">
        <v>-31982.878397401026</v>
      </c>
      <c r="AR100" s="89">
        <v>70704.018202020306</v>
      </c>
      <c r="AS100" s="89">
        <v>0</v>
      </c>
      <c r="AT100" s="89">
        <v>105702.74989994023</v>
      </c>
      <c r="AU100" s="89">
        <v>0</v>
      </c>
      <c r="AV100" s="89">
        <v>0</v>
      </c>
      <c r="AW100" s="90">
        <v>-3092585.0898401621</v>
      </c>
    </row>
    <row r="101" spans="1:49" x14ac:dyDescent="0.2">
      <c r="A101" s="97" t="s">
        <v>7</v>
      </c>
      <c r="B101" s="93">
        <v>2018</v>
      </c>
      <c r="C101" s="93">
        <v>2030</v>
      </c>
      <c r="D101">
        <v>2018</v>
      </c>
      <c r="E101">
        <v>41</v>
      </c>
      <c r="F101">
        <v>16</v>
      </c>
      <c r="G101" s="96" t="s">
        <v>167</v>
      </c>
      <c r="H101" s="89">
        <v>348458</v>
      </c>
      <c r="I101" s="89">
        <v>477730</v>
      </c>
      <c r="J101" s="89">
        <v>0</v>
      </c>
      <c r="K101" s="89">
        <v>0</v>
      </c>
      <c r="L101" s="89">
        <v>2280</v>
      </c>
      <c r="M101" s="89">
        <v>3229840</v>
      </c>
      <c r="N101" s="89">
        <v>5997</v>
      </c>
      <c r="O101" s="89">
        <f>SUM(J101,K101,L101)</f>
        <v>2280</v>
      </c>
      <c r="P101" s="89">
        <v>4064305</v>
      </c>
      <c r="Q101" s="89">
        <v>175390</v>
      </c>
      <c r="R101" s="89">
        <v>205010</v>
      </c>
      <c r="S101" s="89">
        <v>380400</v>
      </c>
      <c r="T101" s="89">
        <v>10310</v>
      </c>
      <c r="U101" s="89">
        <v>0</v>
      </c>
      <c r="V101" s="89">
        <v>0</v>
      </c>
      <c r="W101" s="89">
        <v>0</v>
      </c>
      <c r="X101" s="89">
        <v>10310</v>
      </c>
      <c r="Y101" s="89">
        <v>40816</v>
      </c>
      <c r="Z101" s="89">
        <v>0</v>
      </c>
      <c r="AA101" s="89">
        <f>SUM(Z101,Y101)</f>
        <v>40816</v>
      </c>
      <c r="AB101" s="89">
        <v>77140</v>
      </c>
      <c r="AC101" s="89">
        <v>508666</v>
      </c>
      <c r="AD101" s="89">
        <v>147428</v>
      </c>
      <c r="AE101" s="89">
        <v>721506</v>
      </c>
      <c r="AF101" s="89">
        <v>0</v>
      </c>
      <c r="AG101" s="89">
        <v>4000000</v>
      </c>
      <c r="AH101" s="89">
        <v>-2622400</v>
      </c>
      <c r="AI101" s="89">
        <v>6686705</v>
      </c>
      <c r="AJ101" s="89"/>
      <c r="AK101" s="89">
        <v>0</v>
      </c>
      <c r="AL101" s="89">
        <v>0</v>
      </c>
      <c r="AM101" s="89">
        <v>0</v>
      </c>
      <c r="AN101" s="89">
        <v>6686705</v>
      </c>
      <c r="AO101" s="89">
        <v>214556</v>
      </c>
      <c r="AP101" s="89">
        <v>77140</v>
      </c>
      <c r="AQ101" s="89">
        <v>48</v>
      </c>
      <c r="AR101" s="89">
        <v>120631.86</v>
      </c>
      <c r="AS101" s="89">
        <v>194</v>
      </c>
      <c r="AT101" s="89">
        <v>198013.86</v>
      </c>
      <c r="AU101" s="89">
        <v>288080</v>
      </c>
      <c r="AV101" s="89">
        <v>288080</v>
      </c>
      <c r="AW101" s="90">
        <v>124489.85999999999</v>
      </c>
    </row>
    <row r="102" spans="1:49" x14ac:dyDescent="0.2">
      <c r="A102" s="98" t="s">
        <v>7</v>
      </c>
      <c r="B102" s="94">
        <v>2019</v>
      </c>
      <c r="C102" s="93">
        <v>2030</v>
      </c>
      <c r="D102">
        <v>2018</v>
      </c>
      <c r="E102">
        <v>41</v>
      </c>
      <c r="F102">
        <v>16</v>
      </c>
      <c r="G102" s="96" t="s">
        <v>167</v>
      </c>
      <c r="H102" s="91">
        <v>351942.58</v>
      </c>
      <c r="I102" s="91">
        <v>487284.60000000003</v>
      </c>
      <c r="J102" s="91">
        <v>0</v>
      </c>
      <c r="K102" s="91">
        <v>0</v>
      </c>
      <c r="L102" s="91">
        <v>2325.6</v>
      </c>
      <c r="M102" s="91">
        <v>2265086.8760000002</v>
      </c>
      <c r="N102" s="91">
        <v>5997</v>
      </c>
      <c r="O102" s="91">
        <f t="shared" ref="O102:O133" si="2">SUM(J102,K102,L102)</f>
        <v>2325.6</v>
      </c>
      <c r="P102" s="91">
        <v>3112636.6560000004</v>
      </c>
      <c r="Q102" s="91">
        <v>178897.80000000002</v>
      </c>
      <c r="R102" s="91">
        <v>209110.2</v>
      </c>
      <c r="S102" s="91">
        <v>388008</v>
      </c>
      <c r="T102" s="91">
        <v>10516.2</v>
      </c>
      <c r="U102" s="91">
        <v>0</v>
      </c>
      <c r="V102" s="91">
        <v>0</v>
      </c>
      <c r="W102" s="91">
        <v>0</v>
      </c>
      <c r="X102" s="91">
        <v>10516.2</v>
      </c>
      <c r="Y102" s="91">
        <v>41632.32</v>
      </c>
      <c r="Z102" s="91">
        <v>0</v>
      </c>
      <c r="AA102" s="91">
        <f t="shared" ref="AA102:AA133" si="3">SUM(Z102,Y102)</f>
        <v>41632.32</v>
      </c>
      <c r="AB102" s="91">
        <v>77911.399999999994</v>
      </c>
      <c r="AC102" s="91">
        <v>518067.92000000004</v>
      </c>
      <c r="AD102" s="91">
        <v>150376.56</v>
      </c>
      <c r="AE102" s="91">
        <v>721506</v>
      </c>
      <c r="AF102" s="91">
        <v>0</v>
      </c>
      <c r="AG102" s="91">
        <v>4000000</v>
      </c>
      <c r="AH102" s="91">
        <v>-2610049.52</v>
      </c>
      <c r="AI102" s="91">
        <v>5722686.1760000009</v>
      </c>
      <c r="AJ102" s="91"/>
      <c r="AK102" s="91">
        <v>0</v>
      </c>
      <c r="AL102" s="91">
        <v>0</v>
      </c>
      <c r="AM102" s="91">
        <v>0</v>
      </c>
      <c r="AN102" s="91">
        <v>5722686.1760000009</v>
      </c>
      <c r="AO102" s="91">
        <v>124489.85999999999</v>
      </c>
      <c r="AP102" s="91">
        <v>77911.399999999994</v>
      </c>
      <c r="AQ102" s="91">
        <v>1244.8985999999998</v>
      </c>
      <c r="AR102" s="91">
        <v>32934.122100000015</v>
      </c>
      <c r="AS102" s="91">
        <v>0</v>
      </c>
      <c r="AT102" s="91">
        <v>112090.42070000002</v>
      </c>
      <c r="AU102" s="91">
        <v>76896</v>
      </c>
      <c r="AV102" s="91">
        <v>76896</v>
      </c>
      <c r="AW102" s="92">
        <v>159684.2807</v>
      </c>
    </row>
    <row r="103" spans="1:49" x14ac:dyDescent="0.2">
      <c r="A103" s="97" t="s">
        <v>7</v>
      </c>
      <c r="B103" s="93">
        <v>2020</v>
      </c>
      <c r="C103" s="93">
        <v>2030</v>
      </c>
      <c r="D103">
        <v>2018</v>
      </c>
      <c r="E103">
        <v>41</v>
      </c>
      <c r="F103">
        <v>16</v>
      </c>
      <c r="G103" s="96" t="s">
        <v>167</v>
      </c>
      <c r="H103" s="89">
        <v>355462.00579999998</v>
      </c>
      <c r="I103" s="89">
        <v>497030.29200000002</v>
      </c>
      <c r="J103" s="89">
        <v>0</v>
      </c>
      <c r="K103" s="89">
        <v>0</v>
      </c>
      <c r="L103" s="89">
        <v>2372.1120000000001</v>
      </c>
      <c r="M103" s="89">
        <v>2280484.936888</v>
      </c>
      <c r="N103" s="89">
        <v>5997</v>
      </c>
      <c r="O103" s="89">
        <f t="shared" si="2"/>
        <v>2372.1120000000001</v>
      </c>
      <c r="P103" s="89">
        <v>3141346.346688</v>
      </c>
      <c r="Q103" s="89">
        <v>182475.75599999999</v>
      </c>
      <c r="R103" s="89">
        <v>213292.40400000001</v>
      </c>
      <c r="S103" s="89">
        <v>395768.16000000003</v>
      </c>
      <c r="T103" s="89">
        <v>10726.523999999999</v>
      </c>
      <c r="U103" s="89">
        <v>0</v>
      </c>
      <c r="V103" s="89">
        <v>0</v>
      </c>
      <c r="W103" s="89">
        <v>0</v>
      </c>
      <c r="X103" s="89">
        <v>10726.523999999999</v>
      </c>
      <c r="Y103" s="89">
        <v>42464.966399999998</v>
      </c>
      <c r="Z103" s="89">
        <v>0</v>
      </c>
      <c r="AA103" s="89">
        <f t="shared" si="3"/>
        <v>42464.966399999998</v>
      </c>
      <c r="AB103" s="89">
        <v>78690.513999999996</v>
      </c>
      <c r="AC103" s="89">
        <v>527650.16440000001</v>
      </c>
      <c r="AD103" s="89">
        <v>153384.0912</v>
      </c>
      <c r="AE103" s="89">
        <v>721506</v>
      </c>
      <c r="AF103" s="89">
        <v>0</v>
      </c>
      <c r="AG103" s="89">
        <v>4000000</v>
      </c>
      <c r="AH103" s="89">
        <v>-2597459.7444000002</v>
      </c>
      <c r="AI103" s="89">
        <v>5738806.0910880007</v>
      </c>
      <c r="AJ103" s="89"/>
      <c r="AK103" s="89">
        <v>0</v>
      </c>
      <c r="AL103" s="89">
        <v>0</v>
      </c>
      <c r="AM103" s="89">
        <v>0</v>
      </c>
      <c r="AN103" s="89">
        <v>5738806.0910880007</v>
      </c>
      <c r="AO103" s="89">
        <v>159684.2807</v>
      </c>
      <c r="AP103" s="89">
        <v>78690.513999999996</v>
      </c>
      <c r="AQ103" s="89">
        <v>1596.8428070000002</v>
      </c>
      <c r="AR103" s="89">
        <v>33442.206776999999</v>
      </c>
      <c r="AS103" s="89">
        <v>0</v>
      </c>
      <c r="AT103" s="89">
        <v>113729.56358399999</v>
      </c>
      <c r="AU103" s="89">
        <v>18200</v>
      </c>
      <c r="AV103" s="89">
        <v>18200</v>
      </c>
      <c r="AW103" s="90">
        <v>255213.84428400002</v>
      </c>
    </row>
    <row r="104" spans="1:49" x14ac:dyDescent="0.2">
      <c r="A104" s="98" t="s">
        <v>7</v>
      </c>
      <c r="B104" s="94">
        <v>2021</v>
      </c>
      <c r="C104" s="93">
        <v>2030</v>
      </c>
      <c r="D104">
        <v>2018</v>
      </c>
      <c r="E104">
        <v>41</v>
      </c>
      <c r="F104">
        <v>16</v>
      </c>
      <c r="G104" s="96" t="s">
        <v>167</v>
      </c>
      <c r="H104" s="91">
        <v>359016.62585799996</v>
      </c>
      <c r="I104" s="91">
        <v>506970.89783999999</v>
      </c>
      <c r="J104" s="91">
        <v>0</v>
      </c>
      <c r="K104" s="91">
        <v>0</v>
      </c>
      <c r="L104" s="91">
        <v>2419.5542399999999</v>
      </c>
      <c r="M104" s="91">
        <v>2296031.7888355041</v>
      </c>
      <c r="N104" s="91">
        <v>5997</v>
      </c>
      <c r="O104" s="91">
        <f t="shared" si="2"/>
        <v>2419.5542399999999</v>
      </c>
      <c r="P104" s="91">
        <v>3170435.8667735038</v>
      </c>
      <c r="Q104" s="91">
        <v>186125.27111999999</v>
      </c>
      <c r="R104" s="91">
        <v>217558.25207999998</v>
      </c>
      <c r="S104" s="91">
        <v>403683.52319999994</v>
      </c>
      <c r="T104" s="91">
        <v>10941.054479999999</v>
      </c>
      <c r="U104" s="91">
        <v>0</v>
      </c>
      <c r="V104" s="91">
        <v>0</v>
      </c>
      <c r="W104" s="91">
        <v>0</v>
      </c>
      <c r="X104" s="91">
        <v>10941.054479999999</v>
      </c>
      <c r="Y104" s="91">
        <v>43314.265727999998</v>
      </c>
      <c r="Z104" s="91">
        <v>0</v>
      </c>
      <c r="AA104" s="91">
        <f t="shared" si="3"/>
        <v>43314.265727999998</v>
      </c>
      <c r="AB104" s="91">
        <v>79477.419139999998</v>
      </c>
      <c r="AC104" s="91">
        <v>537416.26254799997</v>
      </c>
      <c r="AD104" s="91">
        <v>156451.77302399999</v>
      </c>
      <c r="AE104" s="91">
        <v>721506</v>
      </c>
      <c r="AF104" s="91">
        <v>0</v>
      </c>
      <c r="AG104" s="91">
        <v>4000000</v>
      </c>
      <c r="AH104" s="91">
        <v>-2584625.9644280002</v>
      </c>
      <c r="AI104" s="91">
        <v>5755061.831201504</v>
      </c>
      <c r="AJ104" s="91"/>
      <c r="AK104" s="91">
        <v>0</v>
      </c>
      <c r="AL104" s="91">
        <v>0</v>
      </c>
      <c r="AM104" s="91">
        <v>0</v>
      </c>
      <c r="AN104" s="91">
        <v>5755061.831201504</v>
      </c>
      <c r="AO104" s="91">
        <v>255213.84428400002</v>
      </c>
      <c r="AP104" s="91">
        <v>79477.419139999998</v>
      </c>
      <c r="AQ104" s="91">
        <v>2552.1384428400002</v>
      </c>
      <c r="AR104" s="91">
        <v>33955.817383890011</v>
      </c>
      <c r="AS104" s="91">
        <v>0</v>
      </c>
      <c r="AT104" s="91">
        <v>115985.37496673001</v>
      </c>
      <c r="AU104" s="91">
        <v>675834</v>
      </c>
      <c r="AV104" s="91">
        <v>675834</v>
      </c>
      <c r="AW104" s="92">
        <v>-304634.78074926999</v>
      </c>
    </row>
    <row r="105" spans="1:49" x14ac:dyDescent="0.2">
      <c r="A105" s="97" t="s">
        <v>7</v>
      </c>
      <c r="B105" s="93">
        <v>2022</v>
      </c>
      <c r="C105" s="93">
        <v>2030</v>
      </c>
      <c r="D105">
        <v>2018</v>
      </c>
      <c r="E105">
        <v>41</v>
      </c>
      <c r="F105">
        <v>16</v>
      </c>
      <c r="G105" s="96" t="s">
        <v>167</v>
      </c>
      <c r="H105" s="89">
        <v>362606.79211658001</v>
      </c>
      <c r="I105" s="89">
        <v>517110.31579680002</v>
      </c>
      <c r="J105" s="89">
        <v>0</v>
      </c>
      <c r="K105" s="89">
        <v>0</v>
      </c>
      <c r="L105" s="89">
        <v>2467.9453248</v>
      </c>
      <c r="M105" s="89">
        <v>2311729.0586885842</v>
      </c>
      <c r="N105" s="89">
        <v>5997</v>
      </c>
      <c r="O105" s="89">
        <f t="shared" si="2"/>
        <v>2467.9453248</v>
      </c>
      <c r="P105" s="89">
        <v>3199911.1119267642</v>
      </c>
      <c r="Q105" s="89">
        <v>189847.77654240001</v>
      </c>
      <c r="R105" s="89">
        <v>221909.41712159998</v>
      </c>
      <c r="S105" s="89">
        <v>411757.19366400002</v>
      </c>
      <c r="T105" s="89">
        <v>11159.875569599999</v>
      </c>
      <c r="U105" s="89">
        <v>0</v>
      </c>
      <c r="V105" s="89">
        <v>0</v>
      </c>
      <c r="W105" s="89">
        <v>0</v>
      </c>
      <c r="X105" s="89">
        <v>11159.875569599999</v>
      </c>
      <c r="Y105" s="89">
        <v>44180.55104256</v>
      </c>
      <c r="Z105" s="89">
        <v>0</v>
      </c>
      <c r="AA105" s="89">
        <f t="shared" si="3"/>
        <v>44180.55104256</v>
      </c>
      <c r="AB105" s="89">
        <v>80272.193331400005</v>
      </c>
      <c r="AC105" s="89">
        <v>547369.81360756001</v>
      </c>
      <c r="AD105" s="89">
        <v>159580.80848447999</v>
      </c>
      <c r="AE105" s="89">
        <v>721506</v>
      </c>
      <c r="AF105" s="89">
        <v>0</v>
      </c>
      <c r="AG105" s="89">
        <v>4000000</v>
      </c>
      <c r="AH105" s="89">
        <v>-2571543.3779079597</v>
      </c>
      <c r="AI105" s="89">
        <v>5771454.489834724</v>
      </c>
      <c r="AJ105" s="89"/>
      <c r="AK105" s="89">
        <v>0</v>
      </c>
      <c r="AL105" s="89">
        <v>0</v>
      </c>
      <c r="AM105" s="89">
        <v>0</v>
      </c>
      <c r="AN105" s="89">
        <v>5771454.489834724</v>
      </c>
      <c r="AO105" s="89">
        <v>-304634.78074926999</v>
      </c>
      <c r="AP105" s="89">
        <v>80272.193331400005</v>
      </c>
      <c r="AQ105" s="89">
        <v>-3046.3478074926998</v>
      </c>
      <c r="AR105" s="89">
        <v>34475.018081631293</v>
      </c>
      <c r="AS105" s="89">
        <v>0</v>
      </c>
      <c r="AT105" s="89">
        <v>111700.8636055386</v>
      </c>
      <c r="AU105" s="89">
        <v>58592</v>
      </c>
      <c r="AV105" s="89">
        <v>58592</v>
      </c>
      <c r="AW105" s="90">
        <v>-251525.91714373138</v>
      </c>
    </row>
    <row r="106" spans="1:49" x14ac:dyDescent="0.2">
      <c r="A106" s="98" t="s">
        <v>7</v>
      </c>
      <c r="B106" s="94">
        <v>2023</v>
      </c>
      <c r="C106" s="93">
        <v>2030</v>
      </c>
      <c r="D106">
        <v>2018</v>
      </c>
      <c r="E106">
        <v>41</v>
      </c>
      <c r="F106">
        <v>16</v>
      </c>
      <c r="G106" s="96" t="s">
        <v>167</v>
      </c>
      <c r="H106" s="91">
        <v>366232.86003774579</v>
      </c>
      <c r="I106" s="91">
        <v>527452.52211273601</v>
      </c>
      <c r="J106" s="91">
        <v>0</v>
      </c>
      <c r="K106" s="91">
        <v>0</v>
      </c>
      <c r="L106" s="91">
        <v>2517.3042312960001</v>
      </c>
      <c r="M106" s="91">
        <v>2327578.3942822944</v>
      </c>
      <c r="N106" s="91">
        <v>5997</v>
      </c>
      <c r="O106" s="91">
        <f t="shared" si="2"/>
        <v>2517.3042312960001</v>
      </c>
      <c r="P106" s="91">
        <v>3229778.0806640722</v>
      </c>
      <c r="Q106" s="91">
        <v>193644.73207324801</v>
      </c>
      <c r="R106" s="91">
        <v>226347.60546403201</v>
      </c>
      <c r="S106" s="91">
        <v>419992.33753728005</v>
      </c>
      <c r="T106" s="91">
        <v>11383.073080992001</v>
      </c>
      <c r="U106" s="91">
        <v>0</v>
      </c>
      <c r="V106" s="91">
        <v>0</v>
      </c>
      <c r="W106" s="91">
        <v>0</v>
      </c>
      <c r="X106" s="91">
        <v>11383.073080992001</v>
      </c>
      <c r="Y106" s="91">
        <v>45064.162063411204</v>
      </c>
      <c r="Z106" s="91">
        <v>0</v>
      </c>
      <c r="AA106" s="91">
        <f t="shared" si="3"/>
        <v>45064.162063411204</v>
      </c>
      <c r="AB106" s="91">
        <v>81074.915264714</v>
      </c>
      <c r="AC106" s="91">
        <v>557514.48794639728</v>
      </c>
      <c r="AD106" s="91">
        <v>162772.42465416959</v>
      </c>
      <c r="AE106" s="91">
        <v>721506</v>
      </c>
      <c r="AF106" s="91">
        <v>0</v>
      </c>
      <c r="AG106" s="91">
        <v>4000000</v>
      </c>
      <c r="AH106" s="91">
        <v>-2558207.0873994334</v>
      </c>
      <c r="AI106" s="91">
        <v>5787985.1680635056</v>
      </c>
      <c r="AJ106" s="91"/>
      <c r="AK106" s="91">
        <v>0</v>
      </c>
      <c r="AL106" s="91">
        <v>0</v>
      </c>
      <c r="AM106" s="91">
        <v>0</v>
      </c>
      <c r="AN106" s="91">
        <v>5787985.1680635056</v>
      </c>
      <c r="AO106" s="91">
        <v>-251525.91714373138</v>
      </c>
      <c r="AP106" s="91">
        <v>81074.915264714</v>
      </c>
      <c r="AQ106" s="91">
        <v>-2515.2591714373139</v>
      </c>
      <c r="AR106" s="91">
        <v>34999.873850828051</v>
      </c>
      <c r="AS106" s="91">
        <v>0</v>
      </c>
      <c r="AT106" s="91">
        <v>113559.52994410474</v>
      </c>
      <c r="AU106" s="91">
        <v>317604</v>
      </c>
      <c r="AV106" s="91">
        <v>317604</v>
      </c>
      <c r="AW106" s="92">
        <v>-455570.3871996266</v>
      </c>
    </row>
    <row r="107" spans="1:49" x14ac:dyDescent="0.2">
      <c r="A107" s="97" t="s">
        <v>7</v>
      </c>
      <c r="B107" s="93">
        <v>2024</v>
      </c>
      <c r="C107" s="93">
        <v>2030</v>
      </c>
      <c r="D107">
        <v>2018</v>
      </c>
      <c r="E107">
        <v>41</v>
      </c>
      <c r="F107">
        <v>16</v>
      </c>
      <c r="G107" s="96" t="s">
        <v>167</v>
      </c>
      <c r="H107" s="89">
        <v>369895.18863812328</v>
      </c>
      <c r="I107" s="89">
        <v>538001.57255499077</v>
      </c>
      <c r="J107" s="89">
        <v>0</v>
      </c>
      <c r="K107" s="89">
        <v>0</v>
      </c>
      <c r="L107" s="89">
        <v>2567.6503159219201</v>
      </c>
      <c r="M107" s="89">
        <v>2343581.4647605051</v>
      </c>
      <c r="N107" s="89">
        <v>5997</v>
      </c>
      <c r="O107" s="89">
        <f t="shared" si="2"/>
        <v>2567.6503159219201</v>
      </c>
      <c r="P107" s="89">
        <v>3260042.8762695412</v>
      </c>
      <c r="Q107" s="89">
        <v>197517.62671471297</v>
      </c>
      <c r="R107" s="89">
        <v>230874.55757331266</v>
      </c>
      <c r="S107" s="89">
        <v>428392.1842880256</v>
      </c>
      <c r="T107" s="89">
        <v>11610.734542611841</v>
      </c>
      <c r="U107" s="89">
        <v>0</v>
      </c>
      <c r="V107" s="89">
        <v>0</v>
      </c>
      <c r="W107" s="89">
        <v>0</v>
      </c>
      <c r="X107" s="89">
        <v>11610.734542611841</v>
      </c>
      <c r="Y107" s="89">
        <v>45965.44530467943</v>
      </c>
      <c r="Z107" s="89">
        <v>0</v>
      </c>
      <c r="AA107" s="89">
        <f t="shared" si="3"/>
        <v>45965.44530467943</v>
      </c>
      <c r="AB107" s="89">
        <v>81885.664417361157</v>
      </c>
      <c r="AC107" s="89">
        <v>567854.02855267806</v>
      </c>
      <c r="AD107" s="89">
        <v>166027.87314725301</v>
      </c>
      <c r="AE107" s="89">
        <v>721506</v>
      </c>
      <c r="AF107" s="89">
        <v>0</v>
      </c>
      <c r="AG107" s="89">
        <v>4000000</v>
      </c>
      <c r="AH107" s="89">
        <v>-2544612.0983000686</v>
      </c>
      <c r="AI107" s="89">
        <v>5804654.9745696094</v>
      </c>
      <c r="AJ107" s="89"/>
      <c r="AK107" s="89">
        <v>0</v>
      </c>
      <c r="AL107" s="89">
        <v>0</v>
      </c>
      <c r="AM107" s="89">
        <v>0</v>
      </c>
      <c r="AN107" s="89">
        <v>5804654.9745696094</v>
      </c>
      <c r="AO107" s="89">
        <v>-455570.3871996266</v>
      </c>
      <c r="AP107" s="89">
        <v>81885.664417361157</v>
      </c>
      <c r="AQ107" s="89">
        <v>-4555.7038719962657</v>
      </c>
      <c r="AR107" s="89">
        <v>35530.450503484397</v>
      </c>
      <c r="AS107" s="89">
        <v>0</v>
      </c>
      <c r="AT107" s="89">
        <v>112860.41104884929</v>
      </c>
      <c r="AU107" s="89">
        <v>1261780</v>
      </c>
      <c r="AV107" s="89">
        <v>1261780</v>
      </c>
      <c r="AW107" s="90">
        <v>-1604489.9761507772</v>
      </c>
    </row>
    <row r="108" spans="1:49" x14ac:dyDescent="0.2">
      <c r="A108" s="98" t="s">
        <v>7</v>
      </c>
      <c r="B108" s="94">
        <v>2025</v>
      </c>
      <c r="C108" s="93">
        <v>2030</v>
      </c>
      <c r="D108">
        <v>2018</v>
      </c>
      <c r="E108">
        <v>41</v>
      </c>
      <c r="F108">
        <v>16</v>
      </c>
      <c r="G108" s="96" t="s">
        <v>167</v>
      </c>
      <c r="H108" s="91">
        <v>373594.14052450442</v>
      </c>
      <c r="I108" s="91">
        <v>548761.60400609043</v>
      </c>
      <c r="J108" s="91">
        <v>0</v>
      </c>
      <c r="K108" s="91">
        <v>0</v>
      </c>
      <c r="L108" s="91">
        <v>2619.0033222403581</v>
      </c>
      <c r="M108" s="91">
        <v>2359739.9609012604</v>
      </c>
      <c r="N108" s="91">
        <v>5997</v>
      </c>
      <c r="O108" s="91">
        <f t="shared" si="2"/>
        <v>2619.0033222403581</v>
      </c>
      <c r="P108" s="91">
        <v>3290711.7087540957</v>
      </c>
      <c r="Q108" s="91">
        <v>201467.97924900718</v>
      </c>
      <c r="R108" s="91">
        <v>235492.04872477887</v>
      </c>
      <c r="S108" s="91">
        <v>436960.02797378605</v>
      </c>
      <c r="T108" s="91">
        <v>11842.949233464074</v>
      </c>
      <c r="U108" s="91">
        <v>0</v>
      </c>
      <c r="V108" s="91">
        <v>0</v>
      </c>
      <c r="W108" s="91">
        <v>0</v>
      </c>
      <c r="X108" s="91">
        <v>11842.949233464074</v>
      </c>
      <c r="Y108" s="91">
        <v>46884.754210773004</v>
      </c>
      <c r="Z108" s="91">
        <v>0</v>
      </c>
      <c r="AA108" s="91">
        <f t="shared" si="3"/>
        <v>46884.754210773004</v>
      </c>
      <c r="AB108" s="91">
        <v>82704.521061534731</v>
      </c>
      <c r="AC108" s="91">
        <v>578392.25247955788</v>
      </c>
      <c r="AD108" s="91">
        <v>169348.43061019803</v>
      </c>
      <c r="AE108" s="91">
        <v>721506</v>
      </c>
      <c r="AF108" s="91">
        <v>0</v>
      </c>
      <c r="AG108" s="91">
        <v>0</v>
      </c>
      <c r="AH108" s="91">
        <v>1469246.6830897559</v>
      </c>
      <c r="AI108" s="91">
        <v>1821465.0256643398</v>
      </c>
      <c r="AJ108" s="91"/>
      <c r="AK108" s="91">
        <v>0</v>
      </c>
      <c r="AL108" s="91">
        <v>0</v>
      </c>
      <c r="AM108" s="91">
        <v>0</v>
      </c>
      <c r="AN108" s="91">
        <v>1821465.0256643398</v>
      </c>
      <c r="AO108" s="91">
        <v>-1604489.9761507772</v>
      </c>
      <c r="AP108" s="91">
        <v>82704.521061534731</v>
      </c>
      <c r="AQ108" s="91">
        <v>-16044.899761507773</v>
      </c>
      <c r="AR108" s="91">
        <v>36066.814694950262</v>
      </c>
      <c r="AS108" s="91">
        <v>0</v>
      </c>
      <c r="AT108" s="91">
        <v>102726.43599497722</v>
      </c>
      <c r="AU108" s="91">
        <v>370892</v>
      </c>
      <c r="AV108" s="91">
        <v>370892</v>
      </c>
      <c r="AW108" s="92">
        <v>-1872655.5401558001</v>
      </c>
    </row>
    <row r="109" spans="1:49" x14ac:dyDescent="0.2">
      <c r="A109" s="97" t="s">
        <v>7</v>
      </c>
      <c r="B109" s="93">
        <v>2026</v>
      </c>
      <c r="C109" s="93">
        <v>2030</v>
      </c>
      <c r="D109">
        <v>2018</v>
      </c>
      <c r="E109">
        <v>41</v>
      </c>
      <c r="F109">
        <v>16</v>
      </c>
      <c r="G109" s="96" t="s">
        <v>167</v>
      </c>
      <c r="H109" s="89">
        <v>377330.08192974958</v>
      </c>
      <c r="I109" s="89">
        <v>559736.83608621231</v>
      </c>
      <c r="J109" s="89">
        <v>0</v>
      </c>
      <c r="K109" s="89">
        <v>0</v>
      </c>
      <c r="L109" s="89">
        <v>2671.3833886851653</v>
      </c>
      <c r="M109" s="89">
        <v>2376055.5954477577</v>
      </c>
      <c r="N109" s="89">
        <v>5997</v>
      </c>
      <c r="O109" s="89">
        <f t="shared" si="2"/>
        <v>2671.3833886851653</v>
      </c>
      <c r="P109" s="89">
        <v>3321790.8968524048</v>
      </c>
      <c r="Q109" s="89">
        <v>205497.33883398736</v>
      </c>
      <c r="R109" s="89">
        <v>240201.88969927444</v>
      </c>
      <c r="S109" s="89">
        <v>445699.2285332618</v>
      </c>
      <c r="T109" s="89">
        <v>12079.808218133358</v>
      </c>
      <c r="U109" s="89">
        <v>0</v>
      </c>
      <c r="V109" s="89">
        <v>0</v>
      </c>
      <c r="W109" s="89">
        <v>0</v>
      </c>
      <c r="X109" s="89">
        <v>12079.808218133358</v>
      </c>
      <c r="Y109" s="89">
        <v>47822.449294988466</v>
      </c>
      <c r="Z109" s="89">
        <v>0</v>
      </c>
      <c r="AA109" s="89">
        <f t="shared" si="3"/>
        <v>47822.449294988466</v>
      </c>
      <c r="AB109" s="89">
        <v>83531.566272150114</v>
      </c>
      <c r="AC109" s="89">
        <v>589133.05231853377</v>
      </c>
      <c r="AD109" s="89">
        <v>172735.39922240199</v>
      </c>
      <c r="AE109" s="89">
        <v>721506</v>
      </c>
      <c r="AF109" s="89">
        <v>0</v>
      </c>
      <c r="AG109" s="89">
        <v>0</v>
      </c>
      <c r="AH109" s="89">
        <v>1483374.4515409358</v>
      </c>
      <c r="AI109" s="89">
        <v>1838416.445311469</v>
      </c>
      <c r="AJ109" s="89"/>
      <c r="AK109" s="89">
        <v>0</v>
      </c>
      <c r="AL109" s="89">
        <v>0</v>
      </c>
      <c r="AM109" s="89">
        <v>0</v>
      </c>
      <c r="AN109" s="89">
        <v>1838416.445311469</v>
      </c>
      <c r="AO109" s="89">
        <v>-1872655.5401558001</v>
      </c>
      <c r="AP109" s="89">
        <v>83531.566272150114</v>
      </c>
      <c r="AQ109" s="89">
        <v>-18726.555401558002</v>
      </c>
      <c r="AR109" s="89">
        <v>36609.033936059415</v>
      </c>
      <c r="AS109" s="89">
        <v>0</v>
      </c>
      <c r="AT109" s="89">
        <v>101414.04480665154</v>
      </c>
      <c r="AU109" s="89">
        <v>450762</v>
      </c>
      <c r="AV109" s="89">
        <v>450762</v>
      </c>
      <c r="AW109" s="90">
        <v>-2222003.4953491483</v>
      </c>
    </row>
    <row r="110" spans="1:49" x14ac:dyDescent="0.2">
      <c r="A110" s="98" t="s">
        <v>7</v>
      </c>
      <c r="B110" s="94">
        <v>2027</v>
      </c>
      <c r="C110" s="93">
        <v>2030</v>
      </c>
      <c r="D110">
        <v>2018</v>
      </c>
      <c r="E110">
        <v>41</v>
      </c>
      <c r="F110">
        <v>16</v>
      </c>
      <c r="G110" s="96" t="s">
        <v>167</v>
      </c>
      <c r="H110" s="91">
        <v>381103.38274904713</v>
      </c>
      <c r="I110" s="91">
        <v>570931.57280793658</v>
      </c>
      <c r="J110" s="91">
        <v>0</v>
      </c>
      <c r="K110" s="91">
        <v>0</v>
      </c>
      <c r="L110" s="91">
        <v>2724.8110564588687</v>
      </c>
      <c r="M110" s="91">
        <v>2392530.1034450559</v>
      </c>
      <c r="N110" s="91">
        <v>5997</v>
      </c>
      <c r="O110" s="91">
        <f t="shared" si="2"/>
        <v>2724.8110564588687</v>
      </c>
      <c r="P110" s="91">
        <v>3353286.8700584983</v>
      </c>
      <c r="Q110" s="91">
        <v>209607.28561066711</v>
      </c>
      <c r="R110" s="91">
        <v>245005.92749325995</v>
      </c>
      <c r="S110" s="91">
        <v>454613.21310392709</v>
      </c>
      <c r="T110" s="91">
        <v>12321.404382496024</v>
      </c>
      <c r="U110" s="91">
        <v>0</v>
      </c>
      <c r="V110" s="91">
        <v>0</v>
      </c>
      <c r="W110" s="91">
        <v>0</v>
      </c>
      <c r="X110" s="91">
        <v>12321.404382496024</v>
      </c>
      <c r="Y110" s="91">
        <v>48778.898280888236</v>
      </c>
      <c r="Z110" s="91">
        <v>0</v>
      </c>
      <c r="AA110" s="91">
        <f t="shared" si="3"/>
        <v>48778.898280888236</v>
      </c>
      <c r="AB110" s="91">
        <v>84366.881934871621</v>
      </c>
      <c r="AC110" s="91">
        <v>600080.39770218299</v>
      </c>
      <c r="AD110" s="91">
        <v>176190.10720685005</v>
      </c>
      <c r="AE110" s="91">
        <v>721506</v>
      </c>
      <c r="AF110" s="91">
        <v>0</v>
      </c>
      <c r="AG110" s="91">
        <v>0</v>
      </c>
      <c r="AH110" s="91">
        <v>1497776.504909033</v>
      </c>
      <c r="AI110" s="91">
        <v>1855510.3651494654</v>
      </c>
      <c r="AJ110" s="91"/>
      <c r="AK110" s="91">
        <v>0</v>
      </c>
      <c r="AL110" s="91">
        <v>0</v>
      </c>
      <c r="AM110" s="91">
        <v>0</v>
      </c>
      <c r="AN110" s="91">
        <v>1855510.3651494654</v>
      </c>
      <c r="AO110" s="91">
        <v>-2222003.4953491483</v>
      </c>
      <c r="AP110" s="91">
        <v>84366.881934871621</v>
      </c>
      <c r="AQ110" s="91">
        <v>-22220.034953491486</v>
      </c>
      <c r="AR110" s="91">
        <v>37157.176605462839</v>
      </c>
      <c r="AS110" s="91">
        <v>0</v>
      </c>
      <c r="AT110" s="91">
        <v>99304.023586842974</v>
      </c>
      <c r="AU110" s="91">
        <v>214500</v>
      </c>
      <c r="AV110" s="91">
        <v>214500</v>
      </c>
      <c r="AW110" s="92">
        <v>-2337199.4717623056</v>
      </c>
    </row>
    <row r="111" spans="1:49" x14ac:dyDescent="0.2">
      <c r="A111" s="97" t="s">
        <v>7</v>
      </c>
      <c r="B111" s="93">
        <v>2028</v>
      </c>
      <c r="C111" s="93">
        <v>2030</v>
      </c>
      <c r="D111">
        <v>2018</v>
      </c>
      <c r="E111">
        <v>41</v>
      </c>
      <c r="F111">
        <v>16</v>
      </c>
      <c r="G111" s="96" t="s">
        <v>167</v>
      </c>
      <c r="H111" s="89">
        <v>384914.41657653759</v>
      </c>
      <c r="I111" s="89">
        <v>582350.20426409529</v>
      </c>
      <c r="J111" s="89">
        <v>0</v>
      </c>
      <c r="K111" s="89">
        <v>0</v>
      </c>
      <c r="L111" s="89">
        <v>2779.3072775880464</v>
      </c>
      <c r="M111" s="89">
        <v>2409165.2425826234</v>
      </c>
      <c r="N111" s="89">
        <v>5997</v>
      </c>
      <c r="O111" s="89">
        <f t="shared" si="2"/>
        <v>2779.3072775880464</v>
      </c>
      <c r="P111" s="89">
        <v>3385206.1707008444</v>
      </c>
      <c r="Q111" s="89">
        <v>213799.43132288044</v>
      </c>
      <c r="R111" s="89">
        <v>249906.04604312516</v>
      </c>
      <c r="S111" s="89">
        <v>463705.47736600559</v>
      </c>
      <c r="T111" s="89">
        <v>12567.832470145946</v>
      </c>
      <c r="U111" s="89">
        <v>0</v>
      </c>
      <c r="V111" s="89">
        <v>0</v>
      </c>
      <c r="W111" s="89">
        <v>0</v>
      </c>
      <c r="X111" s="89">
        <v>12567.832470145946</v>
      </c>
      <c r="Y111" s="89">
        <v>49754.476246506005</v>
      </c>
      <c r="Z111" s="89">
        <v>0</v>
      </c>
      <c r="AA111" s="89">
        <f t="shared" si="3"/>
        <v>49754.476246506005</v>
      </c>
      <c r="AB111" s="89">
        <v>85210.550754220341</v>
      </c>
      <c r="AC111" s="89">
        <v>611238.33683687786</v>
      </c>
      <c r="AD111" s="89">
        <v>179713.90935098706</v>
      </c>
      <c r="AE111" s="89">
        <v>721506</v>
      </c>
      <c r="AF111" s="89">
        <v>0</v>
      </c>
      <c r="AG111" s="89">
        <v>0</v>
      </c>
      <c r="AH111" s="89">
        <v>1512458.2461878648</v>
      </c>
      <c r="AI111" s="89">
        <v>1872747.9245129796</v>
      </c>
      <c r="AJ111" s="89"/>
      <c r="AK111" s="89">
        <v>0</v>
      </c>
      <c r="AL111" s="89">
        <v>0</v>
      </c>
      <c r="AM111" s="89">
        <v>0</v>
      </c>
      <c r="AN111" s="89">
        <v>1872747.9245129796</v>
      </c>
      <c r="AO111" s="89">
        <v>-2337199.4717623056</v>
      </c>
      <c r="AP111" s="89">
        <v>85210.550754220341</v>
      </c>
      <c r="AQ111" s="89">
        <v>-23371.994717623056</v>
      </c>
      <c r="AR111" s="89">
        <v>37711.311962161155</v>
      </c>
      <c r="AS111" s="89">
        <v>0</v>
      </c>
      <c r="AT111" s="89">
        <v>99549.867998758447</v>
      </c>
      <c r="AU111" s="89">
        <v>1077464</v>
      </c>
      <c r="AV111" s="89">
        <v>1077464</v>
      </c>
      <c r="AW111" s="90">
        <v>-3315113.6037635468</v>
      </c>
    </row>
    <row r="112" spans="1:49" x14ac:dyDescent="0.2">
      <c r="A112" s="98" t="s">
        <v>7</v>
      </c>
      <c r="B112" s="94">
        <v>2029</v>
      </c>
      <c r="C112" s="93">
        <v>2030</v>
      </c>
      <c r="D112">
        <v>2018</v>
      </c>
      <c r="E112">
        <v>41</v>
      </c>
      <c r="F112">
        <v>16</v>
      </c>
      <c r="G112" s="96" t="s">
        <v>167</v>
      </c>
      <c r="H112" s="91">
        <v>388763.56074230286</v>
      </c>
      <c r="I112" s="91">
        <v>593997.20834937715</v>
      </c>
      <c r="J112" s="91">
        <v>0</v>
      </c>
      <c r="K112" s="91">
        <v>0</v>
      </c>
      <c r="L112" s="91">
        <v>2834.8934231398066</v>
      </c>
      <c r="M112" s="91">
        <v>2425962.7935428238</v>
      </c>
      <c r="N112" s="91">
        <v>5997</v>
      </c>
      <c r="O112" s="91">
        <f t="shared" si="2"/>
        <v>2834.8934231398066</v>
      </c>
      <c r="P112" s="91">
        <v>3417555.4560576435</v>
      </c>
      <c r="Q112" s="91">
        <v>218075.41994933801</v>
      </c>
      <c r="R112" s="91">
        <v>254904.16696398761</v>
      </c>
      <c r="S112" s="91">
        <v>472979.58691332559</v>
      </c>
      <c r="T112" s="91">
        <v>12819.189119548862</v>
      </c>
      <c r="U112" s="91">
        <v>0</v>
      </c>
      <c r="V112" s="91">
        <v>0</v>
      </c>
      <c r="W112" s="91">
        <v>0</v>
      </c>
      <c r="X112" s="91">
        <v>12819.189119548862</v>
      </c>
      <c r="Y112" s="91">
        <v>50749.565771436115</v>
      </c>
      <c r="Z112" s="91">
        <v>0</v>
      </c>
      <c r="AA112" s="91">
        <f t="shared" si="3"/>
        <v>50749.565771436115</v>
      </c>
      <c r="AB112" s="91">
        <v>86062.656261762517</v>
      </c>
      <c r="AC112" s="91">
        <v>622610.99806607305</v>
      </c>
      <c r="AD112" s="91">
        <v>183308.18753800675</v>
      </c>
      <c r="AE112" s="91">
        <v>721506</v>
      </c>
      <c r="AF112" s="91">
        <v>0</v>
      </c>
      <c r="AG112" s="91">
        <v>0</v>
      </c>
      <c r="AH112" s="91">
        <v>1527425.1856040799</v>
      </c>
      <c r="AI112" s="91">
        <v>1890130.2704535637</v>
      </c>
      <c r="AJ112" s="91"/>
      <c r="AK112" s="91">
        <v>0</v>
      </c>
      <c r="AL112" s="91">
        <v>0</v>
      </c>
      <c r="AM112" s="91">
        <v>0</v>
      </c>
      <c r="AN112" s="91">
        <v>1890130.2704535637</v>
      </c>
      <c r="AO112" s="91">
        <v>-3315113.6037635468</v>
      </c>
      <c r="AP112" s="91">
        <v>86062.656261762517</v>
      </c>
      <c r="AQ112" s="91">
        <v>-33151.136037635471</v>
      </c>
      <c r="AR112" s="91">
        <v>38271.510158239318</v>
      </c>
      <c r="AS112" s="91">
        <v>0</v>
      </c>
      <c r="AT112" s="91">
        <v>91183.030382366356</v>
      </c>
      <c r="AU112" s="91">
        <v>0</v>
      </c>
      <c r="AV112" s="91">
        <v>0</v>
      </c>
      <c r="AW112" s="92">
        <v>-3223930.5733811809</v>
      </c>
    </row>
    <row r="113" spans="1:49" x14ac:dyDescent="0.2">
      <c r="A113" s="97" t="s">
        <v>7</v>
      </c>
      <c r="B113" s="93">
        <v>2030</v>
      </c>
      <c r="C113" s="93">
        <v>2030</v>
      </c>
      <c r="D113">
        <v>2018</v>
      </c>
      <c r="E113">
        <v>41</v>
      </c>
      <c r="F113">
        <v>16</v>
      </c>
      <c r="G113" s="96" t="s">
        <v>167</v>
      </c>
      <c r="H113" s="89">
        <v>392651.19634972594</v>
      </c>
      <c r="I113" s="89">
        <v>605877.1525163647</v>
      </c>
      <c r="J113" s="89">
        <v>0</v>
      </c>
      <c r="K113" s="89">
        <v>0</v>
      </c>
      <c r="L113" s="89">
        <v>2891.5912916026032</v>
      </c>
      <c r="M113" s="89">
        <v>1721418.5603554621</v>
      </c>
      <c r="N113" s="89">
        <v>5997</v>
      </c>
      <c r="O113" s="89">
        <f t="shared" si="2"/>
        <v>2891.5912916026032</v>
      </c>
      <c r="P113" s="89">
        <v>2728835.5005131555</v>
      </c>
      <c r="Q113" s="89">
        <v>222436.92834832481</v>
      </c>
      <c r="R113" s="89">
        <v>260002.25030326741</v>
      </c>
      <c r="S113" s="89">
        <v>482439.17865159223</v>
      </c>
      <c r="T113" s="89">
        <v>13075.572901939842</v>
      </c>
      <c r="U113" s="89">
        <v>0</v>
      </c>
      <c r="V113" s="89">
        <v>0</v>
      </c>
      <c r="W113" s="89">
        <v>0</v>
      </c>
      <c r="X113" s="89">
        <v>13075.572901939842</v>
      </c>
      <c r="Y113" s="89">
        <v>51764.55708686485</v>
      </c>
      <c r="Z113" s="89">
        <v>0</v>
      </c>
      <c r="AA113" s="89">
        <f t="shared" si="3"/>
        <v>51764.55708686485</v>
      </c>
      <c r="AB113" s="89">
        <v>86923.282824380149</v>
      </c>
      <c r="AC113" s="89">
        <v>634202.59146477701</v>
      </c>
      <c r="AD113" s="89">
        <v>186974.35128876692</v>
      </c>
      <c r="AE113" s="89">
        <v>0</v>
      </c>
      <c r="AF113" s="89">
        <v>0</v>
      </c>
      <c r="AG113" s="89">
        <v>0</v>
      </c>
      <c r="AH113" s="89">
        <v>821176.94275354396</v>
      </c>
      <c r="AI113" s="89">
        <v>1907658.5577596114</v>
      </c>
      <c r="AJ113" s="89"/>
      <c r="AK113" s="89">
        <v>0</v>
      </c>
      <c r="AL113" s="89">
        <v>0</v>
      </c>
      <c r="AM113" s="89">
        <v>0</v>
      </c>
      <c r="AN113" s="89">
        <v>1907658.5577596114</v>
      </c>
      <c r="AO113" s="89">
        <v>-3223930.5733811809</v>
      </c>
      <c r="AP113" s="89">
        <v>86923.282824380149</v>
      </c>
      <c r="AQ113" s="89">
        <v>-32239.305733811809</v>
      </c>
      <c r="AR113" s="89">
        <v>38837.8422518074</v>
      </c>
      <c r="AS113" s="89">
        <v>0</v>
      </c>
      <c r="AT113" s="89">
        <v>93521.819342375733</v>
      </c>
      <c r="AU113" s="89">
        <v>473460</v>
      </c>
      <c r="AV113" s="89">
        <v>473460</v>
      </c>
      <c r="AW113" s="90">
        <v>-3603868.7540388051</v>
      </c>
    </row>
    <row r="114" spans="1:49" x14ac:dyDescent="0.2">
      <c r="A114" s="98" t="s">
        <v>7</v>
      </c>
      <c r="B114" s="94">
        <v>2031</v>
      </c>
      <c r="C114" s="93">
        <v>2030</v>
      </c>
      <c r="D114">
        <v>2018</v>
      </c>
      <c r="E114">
        <v>41</v>
      </c>
      <c r="F114">
        <v>16</v>
      </c>
      <c r="G114" s="96" t="s">
        <v>167</v>
      </c>
      <c r="H114" s="91">
        <v>396577.70831322321</v>
      </c>
      <c r="I114" s="91">
        <v>617994.69556669204</v>
      </c>
      <c r="J114" s="91">
        <v>0</v>
      </c>
      <c r="K114" s="91">
        <v>0</v>
      </c>
      <c r="L114" s="91">
        <v>2949.4231174346551</v>
      </c>
      <c r="M114" s="91">
        <v>1738546.3707584965</v>
      </c>
      <c r="N114" s="91">
        <v>5997</v>
      </c>
      <c r="O114" s="91">
        <f t="shared" si="2"/>
        <v>2949.4231174346551</v>
      </c>
      <c r="P114" s="91">
        <v>2762065.1977558462</v>
      </c>
      <c r="Q114" s="91">
        <v>226885.66691529131</v>
      </c>
      <c r="R114" s="91">
        <v>265202.29530933272</v>
      </c>
      <c r="S114" s="91">
        <v>492087.962224624</v>
      </c>
      <c r="T114" s="91">
        <v>13337.084359978639</v>
      </c>
      <c r="U114" s="91">
        <v>0</v>
      </c>
      <c r="V114" s="91">
        <v>0</v>
      </c>
      <c r="W114" s="91">
        <v>0</v>
      </c>
      <c r="X114" s="91">
        <v>13337.084359978639</v>
      </c>
      <c r="Y114" s="91">
        <v>52799.848228602139</v>
      </c>
      <c r="Z114" s="91">
        <v>0</v>
      </c>
      <c r="AA114" s="91">
        <f t="shared" si="3"/>
        <v>52799.848228602139</v>
      </c>
      <c r="AB114" s="91">
        <v>87792.515652623959</v>
      </c>
      <c r="AC114" s="91">
        <v>646017.41046582873</v>
      </c>
      <c r="AD114" s="91">
        <v>190713.83831454226</v>
      </c>
      <c r="AE114" s="91">
        <v>0</v>
      </c>
      <c r="AF114" s="91">
        <v>0</v>
      </c>
      <c r="AG114" s="91">
        <v>0</v>
      </c>
      <c r="AH114" s="91">
        <v>836731.24878037092</v>
      </c>
      <c r="AI114" s="91">
        <v>1925333.9489754753</v>
      </c>
      <c r="AJ114" s="91"/>
      <c r="AK114" s="91">
        <v>0</v>
      </c>
      <c r="AL114" s="91">
        <v>0</v>
      </c>
      <c r="AM114" s="91">
        <v>0</v>
      </c>
      <c r="AN114" s="91">
        <v>1925333.9489754753</v>
      </c>
      <c r="AO114" s="91">
        <v>-3603868.7540388051</v>
      </c>
      <c r="AP114" s="91">
        <v>87792.515652623959</v>
      </c>
      <c r="AQ114" s="91">
        <v>-36038.687540388048</v>
      </c>
      <c r="AR114" s="91">
        <v>39410.380220150895</v>
      </c>
      <c r="AS114" s="91">
        <v>0</v>
      </c>
      <c r="AT114" s="91">
        <v>91164.208332386799</v>
      </c>
      <c r="AU114" s="91">
        <v>35170</v>
      </c>
      <c r="AV114" s="91">
        <v>35170</v>
      </c>
      <c r="AW114" s="92">
        <v>-3547874.5457064183</v>
      </c>
    </row>
    <row r="115" spans="1:49" x14ac:dyDescent="0.2">
      <c r="A115" s="97" t="s">
        <v>7</v>
      </c>
      <c r="B115" s="93">
        <v>2032</v>
      </c>
      <c r="C115" s="93">
        <v>2030</v>
      </c>
      <c r="D115">
        <v>2018</v>
      </c>
      <c r="E115">
        <v>41</v>
      </c>
      <c r="F115">
        <v>16</v>
      </c>
      <c r="G115" s="96" t="s">
        <v>167</v>
      </c>
      <c r="H115" s="89">
        <v>400543.48539635551</v>
      </c>
      <c r="I115" s="89">
        <v>630354.58947802591</v>
      </c>
      <c r="J115" s="89">
        <v>0</v>
      </c>
      <c r="K115" s="89">
        <v>0</v>
      </c>
      <c r="L115" s="89">
        <v>3008.4115797833483</v>
      </c>
      <c r="M115" s="89">
        <v>1755842.0765650349</v>
      </c>
      <c r="N115" s="89">
        <v>5997</v>
      </c>
      <c r="O115" s="89">
        <f t="shared" si="2"/>
        <v>3008.4115797833483</v>
      </c>
      <c r="P115" s="89">
        <v>2795745.5630191998</v>
      </c>
      <c r="Q115" s="89">
        <v>231423.38025359713</v>
      </c>
      <c r="R115" s="89">
        <v>270506.34121551941</v>
      </c>
      <c r="S115" s="89">
        <v>501929.72146911651</v>
      </c>
      <c r="T115" s="89">
        <v>13603.826047178212</v>
      </c>
      <c r="U115" s="89">
        <v>0</v>
      </c>
      <c r="V115" s="89">
        <v>0</v>
      </c>
      <c r="W115" s="89">
        <v>0</v>
      </c>
      <c r="X115" s="89">
        <v>13603.826047178212</v>
      </c>
      <c r="Y115" s="89">
        <v>53855.845193174187</v>
      </c>
      <c r="Z115" s="89">
        <v>0</v>
      </c>
      <c r="AA115" s="89">
        <f t="shared" si="3"/>
        <v>53855.845193174187</v>
      </c>
      <c r="AB115" s="89">
        <v>88670.440809150197</v>
      </c>
      <c r="AC115" s="89">
        <v>658059.83351861918</v>
      </c>
      <c r="AD115" s="89">
        <v>194528.11508083311</v>
      </c>
      <c r="AE115" s="89">
        <v>0</v>
      </c>
      <c r="AF115" s="89">
        <v>0</v>
      </c>
      <c r="AG115" s="89">
        <v>0</v>
      </c>
      <c r="AH115" s="89">
        <v>852587.94859945227</v>
      </c>
      <c r="AI115" s="89">
        <v>1943157.6144197476</v>
      </c>
      <c r="AJ115" s="89"/>
      <c r="AK115" s="89">
        <v>0</v>
      </c>
      <c r="AL115" s="89">
        <v>0</v>
      </c>
      <c r="AM115" s="89">
        <v>0</v>
      </c>
      <c r="AN115" s="89">
        <v>1943157.6144197476</v>
      </c>
      <c r="AO115" s="89">
        <v>-3547874.5457064183</v>
      </c>
      <c r="AP115" s="89">
        <v>88670.440809150197</v>
      </c>
      <c r="AQ115" s="89">
        <v>-35478.745457064186</v>
      </c>
      <c r="AR115" s="89">
        <v>39989.196973094309</v>
      </c>
      <c r="AS115" s="89">
        <v>0</v>
      </c>
      <c r="AT115" s="89">
        <v>93180.892325180321</v>
      </c>
      <c r="AU115" s="89">
        <v>332008</v>
      </c>
      <c r="AV115" s="89">
        <v>332008</v>
      </c>
      <c r="AW115" s="90">
        <v>-3786701.6533812378</v>
      </c>
    </row>
    <row r="116" spans="1:49" x14ac:dyDescent="0.2">
      <c r="A116" s="98" t="s">
        <v>7</v>
      </c>
      <c r="B116" s="94">
        <v>2033</v>
      </c>
      <c r="C116" s="93">
        <v>2030</v>
      </c>
      <c r="D116">
        <v>2018</v>
      </c>
      <c r="E116">
        <v>41</v>
      </c>
      <c r="F116">
        <v>16</v>
      </c>
      <c r="G116" s="96" t="s">
        <v>167</v>
      </c>
      <c r="H116" s="91">
        <v>404548.92025031894</v>
      </c>
      <c r="I116" s="91">
        <v>642961.6812675863</v>
      </c>
      <c r="J116" s="91">
        <v>0</v>
      </c>
      <c r="K116" s="91">
        <v>0</v>
      </c>
      <c r="L116" s="91">
        <v>3068.5798113790147</v>
      </c>
      <c r="M116" s="91">
        <v>1773307.5540367288</v>
      </c>
      <c r="N116" s="91">
        <v>5997</v>
      </c>
      <c r="O116" s="91">
        <f t="shared" si="2"/>
        <v>3068.5798113790147</v>
      </c>
      <c r="P116" s="91">
        <v>2829883.7353660129</v>
      </c>
      <c r="Q116" s="91">
        <v>236051.84785866903</v>
      </c>
      <c r="R116" s="91">
        <v>275916.46803982975</v>
      </c>
      <c r="S116" s="91">
        <v>511968.31589849875</v>
      </c>
      <c r="T116" s="91">
        <v>13875.902568121772</v>
      </c>
      <c r="U116" s="91">
        <v>0</v>
      </c>
      <c r="V116" s="91">
        <v>0</v>
      </c>
      <c r="W116" s="91">
        <v>0</v>
      </c>
      <c r="X116" s="91">
        <v>13875.902568121772</v>
      </c>
      <c r="Y116" s="91">
        <v>54932.962097037656</v>
      </c>
      <c r="Z116" s="91">
        <v>0</v>
      </c>
      <c r="AA116" s="91">
        <f t="shared" si="3"/>
        <v>54932.962097037656</v>
      </c>
      <c r="AB116" s="91">
        <v>89557.145217241676</v>
      </c>
      <c r="AC116" s="91">
        <v>670334.32578089996</v>
      </c>
      <c r="AD116" s="91">
        <v>198418.67738244974</v>
      </c>
      <c r="AE116" s="91">
        <v>0</v>
      </c>
      <c r="AF116" s="91">
        <v>0</v>
      </c>
      <c r="AG116" s="91">
        <v>0</v>
      </c>
      <c r="AH116" s="91">
        <v>868753.0031633497</v>
      </c>
      <c r="AI116" s="91">
        <v>1961130.7322026631</v>
      </c>
      <c r="AJ116" s="91"/>
      <c r="AK116" s="91">
        <v>0</v>
      </c>
      <c r="AL116" s="91">
        <v>0</v>
      </c>
      <c r="AM116" s="91">
        <v>0</v>
      </c>
      <c r="AN116" s="91">
        <v>1961130.7322026631</v>
      </c>
      <c r="AO116" s="91">
        <v>-3786701.6533812378</v>
      </c>
      <c r="AP116" s="91">
        <v>89557.145217241676</v>
      </c>
      <c r="AQ116" s="91">
        <v>-37867.016533812377</v>
      </c>
      <c r="AR116" s="91">
        <v>40574.366366581999</v>
      </c>
      <c r="AS116" s="91">
        <v>0</v>
      </c>
      <c r="AT116" s="91">
        <v>92264.49505001129</v>
      </c>
      <c r="AU116" s="91">
        <v>662838</v>
      </c>
      <c r="AV116" s="91">
        <v>662838</v>
      </c>
      <c r="AW116" s="92">
        <v>-4357275.1583312266</v>
      </c>
    </row>
    <row r="117" spans="1:49" x14ac:dyDescent="0.2">
      <c r="A117" s="97" t="s">
        <v>7</v>
      </c>
      <c r="B117" s="93">
        <v>2034</v>
      </c>
      <c r="C117" s="93">
        <v>2030</v>
      </c>
      <c r="D117">
        <v>2018</v>
      </c>
      <c r="E117">
        <v>41</v>
      </c>
      <c r="F117">
        <v>16</v>
      </c>
      <c r="G117" s="96" t="s">
        <v>167</v>
      </c>
      <c r="H117" s="89">
        <v>408594.40945282223</v>
      </c>
      <c r="I117" s="89">
        <v>655820.9148929381</v>
      </c>
      <c r="J117" s="89">
        <v>0</v>
      </c>
      <c r="K117" s="89">
        <v>0</v>
      </c>
      <c r="L117" s="89">
        <v>3129.9514076065952</v>
      </c>
      <c r="M117" s="89">
        <v>1790944.7042636934</v>
      </c>
      <c r="N117" s="89">
        <v>5997</v>
      </c>
      <c r="O117" s="89">
        <f t="shared" si="2"/>
        <v>3129.9514076065952</v>
      </c>
      <c r="P117" s="89">
        <v>2864486.9800170604</v>
      </c>
      <c r="Q117" s="89">
        <v>240772.88481584244</v>
      </c>
      <c r="R117" s="89">
        <v>281434.79740062635</v>
      </c>
      <c r="S117" s="89">
        <v>522207.68221646879</v>
      </c>
      <c r="T117" s="89">
        <v>14153.42061948421</v>
      </c>
      <c r="U117" s="89">
        <v>0</v>
      </c>
      <c r="V117" s="89">
        <v>0</v>
      </c>
      <c r="W117" s="89">
        <v>0</v>
      </c>
      <c r="X117" s="89">
        <v>14153.42061948421</v>
      </c>
      <c r="Y117" s="89">
        <v>56031.621338978424</v>
      </c>
      <c r="Z117" s="89">
        <v>0</v>
      </c>
      <c r="AA117" s="89">
        <f t="shared" si="3"/>
        <v>56031.621338978424</v>
      </c>
      <c r="AB117" s="89">
        <v>90452.71666941412</v>
      </c>
      <c r="AC117" s="89">
        <v>682845.44084434549</v>
      </c>
      <c r="AD117" s="89">
        <v>202387.05093009875</v>
      </c>
      <c r="AE117" s="89">
        <v>0</v>
      </c>
      <c r="AF117" s="89">
        <v>0</v>
      </c>
      <c r="AG117" s="89">
        <v>0</v>
      </c>
      <c r="AH117" s="89">
        <v>885232.49177444424</v>
      </c>
      <c r="AI117" s="89">
        <v>1979254.4882426162</v>
      </c>
      <c r="AJ117" s="89"/>
      <c r="AK117" s="89">
        <v>0</v>
      </c>
      <c r="AL117" s="89">
        <v>0</v>
      </c>
      <c r="AM117" s="89">
        <v>0</v>
      </c>
      <c r="AN117" s="89">
        <v>1979254.4882426162</v>
      </c>
      <c r="AO117" s="89">
        <v>-4357275.1583312266</v>
      </c>
      <c r="AP117" s="89">
        <v>90452.71666941412</v>
      </c>
      <c r="AQ117" s="89">
        <v>-43572.75158331226</v>
      </c>
      <c r="AR117" s="89">
        <v>41165.963216479722</v>
      </c>
      <c r="AS117" s="89">
        <v>0</v>
      </c>
      <c r="AT117" s="89">
        <v>88045.928302581582</v>
      </c>
      <c r="AU117" s="89">
        <v>313236</v>
      </c>
      <c r="AV117" s="89">
        <v>313236</v>
      </c>
      <c r="AW117" s="90">
        <v>-4582465.2300286451</v>
      </c>
    </row>
    <row r="118" spans="1:49" x14ac:dyDescent="0.2">
      <c r="A118" s="98" t="s">
        <v>7</v>
      </c>
      <c r="B118" s="94">
        <v>2035</v>
      </c>
      <c r="C118" s="93">
        <v>2030</v>
      </c>
      <c r="D118">
        <v>2018</v>
      </c>
      <c r="E118">
        <v>41</v>
      </c>
      <c r="F118">
        <v>16</v>
      </c>
      <c r="G118" s="96" t="s">
        <v>167</v>
      </c>
      <c r="H118" s="91">
        <v>412680.3535473505</v>
      </c>
      <c r="I118" s="91">
        <v>668937.3331907969</v>
      </c>
      <c r="J118" s="91">
        <v>0</v>
      </c>
      <c r="K118" s="91">
        <v>0</v>
      </c>
      <c r="L118" s="91">
        <v>3192.5504357587274</v>
      </c>
      <c r="M118" s="91">
        <v>1808755.4535510628</v>
      </c>
      <c r="N118" s="91">
        <v>5997</v>
      </c>
      <c r="O118" s="91">
        <f t="shared" si="2"/>
        <v>3192.5504357587274</v>
      </c>
      <c r="P118" s="91">
        <v>2899562.6907249689</v>
      </c>
      <c r="Q118" s="91">
        <v>245588.34251215932</v>
      </c>
      <c r="R118" s="91">
        <v>287063.49334863893</v>
      </c>
      <c r="S118" s="91">
        <v>532651.83586079825</v>
      </c>
      <c r="T118" s="91">
        <v>14436.489031873896</v>
      </c>
      <c r="U118" s="91">
        <v>0</v>
      </c>
      <c r="V118" s="91">
        <v>0</v>
      </c>
      <c r="W118" s="91">
        <v>0</v>
      </c>
      <c r="X118" s="91">
        <v>14436.489031873896</v>
      </c>
      <c r="Y118" s="91">
        <v>57152.253765757996</v>
      </c>
      <c r="Z118" s="91">
        <v>0</v>
      </c>
      <c r="AA118" s="91">
        <f t="shared" si="3"/>
        <v>57152.253765757996</v>
      </c>
      <c r="AB118" s="91">
        <v>91357.243836108275</v>
      </c>
      <c r="AC118" s="91">
        <v>695597.82249453838</v>
      </c>
      <c r="AD118" s="91">
        <v>206434.79194870073</v>
      </c>
      <c r="AE118" s="91">
        <v>0</v>
      </c>
      <c r="AF118" s="91">
        <v>0</v>
      </c>
      <c r="AG118" s="91">
        <v>0</v>
      </c>
      <c r="AH118" s="91">
        <v>902032.61444323906</v>
      </c>
      <c r="AI118" s="91">
        <v>1997530.0762817299</v>
      </c>
      <c r="AJ118" s="91"/>
      <c r="AK118" s="91">
        <v>0</v>
      </c>
      <c r="AL118" s="91">
        <v>0</v>
      </c>
      <c r="AM118" s="91">
        <v>0</v>
      </c>
      <c r="AN118" s="91">
        <v>1997530.0762817299</v>
      </c>
      <c r="AO118" s="91">
        <v>-4582465.2300286451</v>
      </c>
      <c r="AP118" s="91">
        <v>91357.243836108275</v>
      </c>
      <c r="AQ118" s="91">
        <v>-45824.652300286449</v>
      </c>
      <c r="AR118" s="91">
        <v>41764.063312601043</v>
      </c>
      <c r="AS118" s="91">
        <v>0</v>
      </c>
      <c r="AT118" s="91">
        <v>87296.65484842287</v>
      </c>
      <c r="AU118" s="91">
        <v>970126</v>
      </c>
      <c r="AV118" s="91">
        <v>970126</v>
      </c>
      <c r="AW118" s="92">
        <v>-5465294.5751802213</v>
      </c>
    </row>
    <row r="119" spans="1:49" x14ac:dyDescent="0.2">
      <c r="A119" s="97" t="s">
        <v>7</v>
      </c>
      <c r="B119" s="93">
        <v>2036</v>
      </c>
      <c r="C119" s="93">
        <v>2030</v>
      </c>
      <c r="D119">
        <v>2018</v>
      </c>
      <c r="E119">
        <v>41</v>
      </c>
      <c r="F119">
        <v>16</v>
      </c>
      <c r="G119" s="96" t="s">
        <v>167</v>
      </c>
      <c r="H119" s="89">
        <v>416807.15708282398</v>
      </c>
      <c r="I119" s="89">
        <v>682316.07985461282</v>
      </c>
      <c r="J119" s="89">
        <v>0</v>
      </c>
      <c r="K119" s="89">
        <v>0</v>
      </c>
      <c r="L119" s="89">
        <v>3256.4014444739018</v>
      </c>
      <c r="M119" s="89">
        <v>1826741.7538123201</v>
      </c>
      <c r="N119" s="89">
        <v>5997</v>
      </c>
      <c r="O119" s="89">
        <f t="shared" si="2"/>
        <v>3256.4014444739018</v>
      </c>
      <c r="P119" s="89">
        <v>2935118.392194231</v>
      </c>
      <c r="Q119" s="89">
        <v>250500.10936240247</v>
      </c>
      <c r="R119" s="89">
        <v>292804.76321561169</v>
      </c>
      <c r="S119" s="89">
        <v>543304.87257801415</v>
      </c>
      <c r="T119" s="89">
        <v>14725.218812511372</v>
      </c>
      <c r="U119" s="89">
        <v>0</v>
      </c>
      <c r="V119" s="89">
        <v>0</v>
      </c>
      <c r="W119" s="89">
        <v>0</v>
      </c>
      <c r="X119" s="89">
        <v>14725.218812511372</v>
      </c>
      <c r="Y119" s="89">
        <v>58295.298841073149</v>
      </c>
      <c r="Z119" s="89">
        <v>0</v>
      </c>
      <c r="AA119" s="89">
        <f t="shared" si="3"/>
        <v>58295.298841073149</v>
      </c>
      <c r="AB119" s="89">
        <v>92270.816274469355</v>
      </c>
      <c r="AC119" s="89">
        <v>708596.20650606812</v>
      </c>
      <c r="AD119" s="89">
        <v>210563.48778767473</v>
      </c>
      <c r="AE119" s="89">
        <v>0</v>
      </c>
      <c r="AF119" s="89">
        <v>0</v>
      </c>
      <c r="AG119" s="89">
        <v>0</v>
      </c>
      <c r="AH119" s="89">
        <v>919159.69429374288</v>
      </c>
      <c r="AI119" s="89">
        <v>2015958.697900488</v>
      </c>
      <c r="AJ119" s="89"/>
      <c r="AK119" s="89">
        <v>0</v>
      </c>
      <c r="AL119" s="89">
        <v>0</v>
      </c>
      <c r="AM119" s="89">
        <v>0</v>
      </c>
      <c r="AN119" s="89">
        <v>2015958.697900488</v>
      </c>
      <c r="AO119" s="89">
        <v>-5465294.5751802213</v>
      </c>
      <c r="AP119" s="89">
        <v>92270.816274469355</v>
      </c>
      <c r="AQ119" s="89">
        <v>-54652.945751802217</v>
      </c>
      <c r="AR119" s="89">
        <v>42368.743432962714</v>
      </c>
      <c r="AS119" s="89">
        <v>0</v>
      </c>
      <c r="AT119" s="89">
        <v>79986.613955629844</v>
      </c>
      <c r="AU119" s="89">
        <v>244752</v>
      </c>
      <c r="AV119" s="89">
        <v>244752</v>
      </c>
      <c r="AW119" s="90">
        <v>-5630059.9612245914</v>
      </c>
    </row>
    <row r="120" spans="1:49" x14ac:dyDescent="0.2">
      <c r="A120" s="98" t="s">
        <v>7</v>
      </c>
      <c r="B120" s="94">
        <v>2037</v>
      </c>
      <c r="C120" s="93">
        <v>2030</v>
      </c>
      <c r="D120">
        <v>2018</v>
      </c>
      <c r="E120">
        <v>41</v>
      </c>
      <c r="F120">
        <v>16</v>
      </c>
      <c r="G120" s="96" t="s">
        <v>167</v>
      </c>
      <c r="H120" s="91">
        <v>420975.22865365213</v>
      </c>
      <c r="I120" s="91">
        <v>695962.40145170502</v>
      </c>
      <c r="J120" s="91">
        <v>0</v>
      </c>
      <c r="K120" s="91">
        <v>0</v>
      </c>
      <c r="L120" s="91">
        <v>3321.5294733633796</v>
      </c>
      <c r="M120" s="91">
        <v>1844905.5829695123</v>
      </c>
      <c r="N120" s="91">
        <v>5997</v>
      </c>
      <c r="O120" s="91">
        <f t="shared" si="2"/>
        <v>3321.5294733633796</v>
      </c>
      <c r="P120" s="91">
        <v>2971161.7425482329</v>
      </c>
      <c r="Q120" s="91">
        <v>255510.11154965052</v>
      </c>
      <c r="R120" s="91">
        <v>298660.85847992392</v>
      </c>
      <c r="S120" s="91">
        <v>554170.97002957447</v>
      </c>
      <c r="T120" s="91">
        <v>15019.723188761598</v>
      </c>
      <c r="U120" s="91">
        <v>0</v>
      </c>
      <c r="V120" s="91">
        <v>0</v>
      </c>
      <c r="W120" s="91">
        <v>0</v>
      </c>
      <c r="X120" s="91">
        <v>15019.723188761598</v>
      </c>
      <c r="Y120" s="91">
        <v>59461.204817894606</v>
      </c>
      <c r="Z120" s="91">
        <v>0</v>
      </c>
      <c r="AA120" s="91">
        <f t="shared" si="3"/>
        <v>59461.204817894606</v>
      </c>
      <c r="AB120" s="91">
        <v>93193.52443721403</v>
      </c>
      <c r="AC120" s="91">
        <v>721845.42247344472</v>
      </c>
      <c r="AD120" s="91">
        <v>214774.75754342822</v>
      </c>
      <c r="AE120" s="91">
        <v>0</v>
      </c>
      <c r="AF120" s="91">
        <v>0</v>
      </c>
      <c r="AG120" s="91">
        <v>0</v>
      </c>
      <c r="AH120" s="91">
        <v>936620.18001687294</v>
      </c>
      <c r="AI120" s="91">
        <v>2034541.56253136</v>
      </c>
      <c r="AJ120" s="91"/>
      <c r="AK120" s="91">
        <v>0</v>
      </c>
      <c r="AL120" s="91">
        <v>0</v>
      </c>
      <c r="AM120" s="91">
        <v>0</v>
      </c>
      <c r="AN120" s="91">
        <v>2034541.56253136</v>
      </c>
      <c r="AO120" s="91">
        <v>-5630059.9612245914</v>
      </c>
      <c r="AP120" s="91">
        <v>93193.52443721403</v>
      </c>
      <c r="AQ120" s="91">
        <v>-56300.599612245918</v>
      </c>
      <c r="AR120" s="91">
        <v>42980.081358272699</v>
      </c>
      <c r="AS120" s="91">
        <v>0</v>
      </c>
      <c r="AT120" s="91">
        <v>79873.00618324081</v>
      </c>
      <c r="AU120" s="91">
        <v>1282620</v>
      </c>
      <c r="AV120" s="91">
        <v>1282620</v>
      </c>
      <c r="AW120" s="92">
        <v>-6832806.9550413508</v>
      </c>
    </row>
    <row r="121" spans="1:49" x14ac:dyDescent="0.2">
      <c r="A121" s="97" t="s">
        <v>7</v>
      </c>
      <c r="B121" s="93">
        <v>2038</v>
      </c>
      <c r="C121" s="93">
        <v>2030</v>
      </c>
      <c r="D121">
        <v>2018</v>
      </c>
      <c r="E121">
        <v>41</v>
      </c>
      <c r="F121">
        <v>16</v>
      </c>
      <c r="G121" s="96" t="s">
        <v>167</v>
      </c>
      <c r="H121" s="89">
        <v>425184.98094018869</v>
      </c>
      <c r="I121" s="89">
        <v>709881.64948073914</v>
      </c>
      <c r="J121" s="89">
        <v>0</v>
      </c>
      <c r="K121" s="89">
        <v>0</v>
      </c>
      <c r="L121" s="89">
        <v>3387.9600628306475</v>
      </c>
      <c r="M121" s="89">
        <v>1863248.9453604966</v>
      </c>
      <c r="N121" s="89">
        <v>5997</v>
      </c>
      <c r="O121" s="89">
        <f t="shared" si="2"/>
        <v>3387.9600628306475</v>
      </c>
      <c r="P121" s="89">
        <v>3007700.5358442552</v>
      </c>
      <c r="Q121" s="89">
        <v>260620.31378064354</v>
      </c>
      <c r="R121" s="89">
        <v>304634.07564952242</v>
      </c>
      <c r="S121" s="89">
        <v>565254.38943016599</v>
      </c>
      <c r="T121" s="89">
        <v>15320.117652536832</v>
      </c>
      <c r="U121" s="89">
        <v>0</v>
      </c>
      <c r="V121" s="89">
        <v>0</v>
      </c>
      <c r="W121" s="89">
        <v>0</v>
      </c>
      <c r="X121" s="89">
        <v>15320.117652536832</v>
      </c>
      <c r="Y121" s="89">
        <v>60650.428914252509</v>
      </c>
      <c r="Z121" s="89">
        <v>0</v>
      </c>
      <c r="AA121" s="89">
        <f t="shared" si="3"/>
        <v>60650.428914252509</v>
      </c>
      <c r="AB121" s="89">
        <v>94125.459681586173</v>
      </c>
      <c r="AC121" s="89">
        <v>735350.39567854151</v>
      </c>
      <c r="AD121" s="89">
        <v>219070.2526942968</v>
      </c>
      <c r="AE121" s="89">
        <v>0</v>
      </c>
      <c r="AF121" s="89">
        <v>0</v>
      </c>
      <c r="AG121" s="89">
        <v>0</v>
      </c>
      <c r="AH121" s="89">
        <v>954420.64837283827</v>
      </c>
      <c r="AI121" s="89">
        <v>2053279.887471417</v>
      </c>
      <c r="AJ121" s="89"/>
      <c r="AK121" s="89">
        <v>0</v>
      </c>
      <c r="AL121" s="89">
        <v>0</v>
      </c>
      <c r="AM121" s="89">
        <v>0</v>
      </c>
      <c r="AN121" s="89">
        <v>2053279.887471417</v>
      </c>
      <c r="AO121" s="89">
        <v>-6832806.9550413508</v>
      </c>
      <c r="AP121" s="89">
        <v>94125.459681586173</v>
      </c>
      <c r="AQ121" s="89">
        <v>-68328.069550413507</v>
      </c>
      <c r="AR121" s="89">
        <v>43598.155886655419</v>
      </c>
      <c r="AS121" s="89">
        <v>0</v>
      </c>
      <c r="AT121" s="89">
        <v>69395.546017828077</v>
      </c>
      <c r="AU121" s="89">
        <v>0</v>
      </c>
      <c r="AV121" s="89">
        <v>0</v>
      </c>
      <c r="AW121" s="90">
        <v>-6763411.4090235233</v>
      </c>
    </row>
    <row r="122" spans="1:49" x14ac:dyDescent="0.2">
      <c r="A122" s="98" t="s">
        <v>7</v>
      </c>
      <c r="B122" s="94">
        <v>2039</v>
      </c>
      <c r="C122" s="93">
        <v>2030</v>
      </c>
      <c r="D122">
        <v>2018</v>
      </c>
      <c r="E122">
        <v>41</v>
      </c>
      <c r="F122">
        <v>16</v>
      </c>
      <c r="G122" s="96" t="s">
        <v>167</v>
      </c>
      <c r="H122" s="91">
        <v>429436.83074959053</v>
      </c>
      <c r="I122" s="91">
        <v>724079.28247035388</v>
      </c>
      <c r="J122" s="91">
        <v>0</v>
      </c>
      <c r="K122" s="91">
        <v>0</v>
      </c>
      <c r="L122" s="91">
        <v>3455.7192640872604</v>
      </c>
      <c r="M122" s="91">
        <v>1881773.8721533334</v>
      </c>
      <c r="N122" s="91">
        <v>5997</v>
      </c>
      <c r="O122" s="91">
        <f t="shared" si="2"/>
        <v>3455.7192640872604</v>
      </c>
      <c r="P122" s="91">
        <v>3044742.704637365</v>
      </c>
      <c r="Q122" s="91">
        <v>265832.7200562564</v>
      </c>
      <c r="R122" s="91">
        <v>310726.7571625128</v>
      </c>
      <c r="S122" s="91">
        <v>576559.47721876926</v>
      </c>
      <c r="T122" s="91">
        <v>15626.520005587568</v>
      </c>
      <c r="U122" s="91">
        <v>0</v>
      </c>
      <c r="V122" s="91">
        <v>0</v>
      </c>
      <c r="W122" s="91">
        <v>0</v>
      </c>
      <c r="X122" s="91">
        <v>15626.520005587568</v>
      </c>
      <c r="Y122" s="91">
        <v>61863.437492537552</v>
      </c>
      <c r="Z122" s="91">
        <v>0</v>
      </c>
      <c r="AA122" s="91">
        <f t="shared" si="3"/>
        <v>61863.437492537552</v>
      </c>
      <c r="AB122" s="91">
        <v>95066.714278402025</v>
      </c>
      <c r="AC122" s="91">
        <v>749116.14899529645</v>
      </c>
      <c r="AD122" s="91">
        <v>223451.65774818274</v>
      </c>
      <c r="AE122" s="91">
        <v>0</v>
      </c>
      <c r="AF122" s="91">
        <v>0</v>
      </c>
      <c r="AG122" s="91">
        <v>0</v>
      </c>
      <c r="AH122" s="91">
        <v>972567.80674347922</v>
      </c>
      <c r="AI122" s="91">
        <v>2072174.8978938856</v>
      </c>
      <c r="AJ122" s="91"/>
      <c r="AK122" s="91">
        <v>0</v>
      </c>
      <c r="AL122" s="91">
        <v>0</v>
      </c>
      <c r="AM122" s="91">
        <v>0</v>
      </c>
      <c r="AN122" s="91">
        <v>2072174.8978938856</v>
      </c>
      <c r="AO122" s="91">
        <v>-6763411.4090235233</v>
      </c>
      <c r="AP122" s="91">
        <v>95066.714278402025</v>
      </c>
      <c r="AQ122" s="91">
        <v>-67634.114090235234</v>
      </c>
      <c r="AR122" s="91">
        <v>44223.046848617923</v>
      </c>
      <c r="AS122" s="91">
        <v>0</v>
      </c>
      <c r="AT122" s="91">
        <v>71655.647036784707</v>
      </c>
      <c r="AU122" s="91">
        <v>290160</v>
      </c>
      <c r="AV122" s="91">
        <v>290160</v>
      </c>
      <c r="AW122" s="92">
        <v>-6981915.7619867381</v>
      </c>
    </row>
    <row r="123" spans="1:49" x14ac:dyDescent="0.2">
      <c r="A123" s="97" t="s">
        <v>7</v>
      </c>
      <c r="B123" s="93">
        <v>2040</v>
      </c>
      <c r="C123" s="93">
        <v>2030</v>
      </c>
      <c r="D123">
        <v>2018</v>
      </c>
      <c r="E123">
        <v>41</v>
      </c>
      <c r="F123">
        <v>16</v>
      </c>
      <c r="G123" s="96" t="s">
        <v>167</v>
      </c>
      <c r="H123" s="89">
        <v>433731.19905708655</v>
      </c>
      <c r="I123" s="89">
        <v>738560.868119761</v>
      </c>
      <c r="J123" s="89">
        <v>0</v>
      </c>
      <c r="K123" s="89">
        <v>0</v>
      </c>
      <c r="L123" s="89">
        <v>3524.8336493690058</v>
      </c>
      <c r="M123" s="89">
        <v>1900482.4217679743</v>
      </c>
      <c r="N123" s="89">
        <v>5997</v>
      </c>
      <c r="O123" s="89">
        <f t="shared" si="2"/>
        <v>3524.8336493690058</v>
      </c>
      <c r="P123" s="89">
        <v>3082296.3225941909</v>
      </c>
      <c r="Q123" s="89">
        <v>271149.37445738155</v>
      </c>
      <c r="R123" s="89">
        <v>316941.29230576311</v>
      </c>
      <c r="S123" s="89">
        <v>588090.66676314466</v>
      </c>
      <c r="T123" s="89">
        <v>15939.05040569932</v>
      </c>
      <c r="U123" s="89">
        <v>0</v>
      </c>
      <c r="V123" s="89">
        <v>0</v>
      </c>
      <c r="W123" s="89">
        <v>0</v>
      </c>
      <c r="X123" s="89">
        <v>15939.05040569932</v>
      </c>
      <c r="Y123" s="89">
        <v>63100.706242388304</v>
      </c>
      <c r="Z123" s="89">
        <v>0</v>
      </c>
      <c r="AA123" s="89">
        <f t="shared" si="3"/>
        <v>63100.706242388304</v>
      </c>
      <c r="AB123" s="89">
        <v>96017.381421186074</v>
      </c>
      <c r="AC123" s="89">
        <v>763147.80483241833</v>
      </c>
      <c r="AD123" s="89">
        <v>227920.6909031464</v>
      </c>
      <c r="AE123" s="89">
        <v>0</v>
      </c>
      <c r="AF123" s="89">
        <v>0</v>
      </c>
      <c r="AG123" s="89">
        <v>0</v>
      </c>
      <c r="AH123" s="89">
        <v>991068.49573556473</v>
      </c>
      <c r="AI123" s="89">
        <v>2091227.8268586262</v>
      </c>
      <c r="AJ123" s="89"/>
      <c r="AK123" s="89">
        <v>0</v>
      </c>
      <c r="AL123" s="89">
        <v>0</v>
      </c>
      <c r="AM123" s="89">
        <v>0</v>
      </c>
      <c r="AN123" s="89">
        <v>2091227.8268586262</v>
      </c>
      <c r="AO123" s="89">
        <v>-6981915.7619867381</v>
      </c>
      <c r="AP123" s="89">
        <v>96017.381421186074</v>
      </c>
      <c r="AQ123" s="89">
        <v>-69819.157619867387</v>
      </c>
      <c r="AR123" s="89">
        <v>44854.835122262019</v>
      </c>
      <c r="AS123" s="89">
        <v>0</v>
      </c>
      <c r="AT123" s="89">
        <v>71053.058923580713</v>
      </c>
      <c r="AU123" s="89">
        <v>39716</v>
      </c>
      <c r="AV123" s="89">
        <v>39716</v>
      </c>
      <c r="AW123" s="90">
        <v>-6950578.7030631583</v>
      </c>
    </row>
    <row r="124" spans="1:49" x14ac:dyDescent="0.2">
      <c r="A124" s="98" t="s">
        <v>7</v>
      </c>
      <c r="B124" s="94">
        <v>2041</v>
      </c>
      <c r="C124" s="93">
        <v>2030</v>
      </c>
      <c r="D124">
        <v>2018</v>
      </c>
      <c r="E124">
        <v>41</v>
      </c>
      <c r="F124">
        <v>16</v>
      </c>
      <c r="G124" s="96" t="s">
        <v>167</v>
      </c>
      <c r="H124" s="91">
        <v>438068.51104765735</v>
      </c>
      <c r="I124" s="91">
        <v>753332.08548215614</v>
      </c>
      <c r="J124" s="91">
        <v>0</v>
      </c>
      <c r="K124" s="91">
        <v>0</v>
      </c>
      <c r="L124" s="91">
        <v>3595.3303223563853</v>
      </c>
      <c r="M124" s="91">
        <v>1919376.6803053713</v>
      </c>
      <c r="N124" s="91">
        <v>5997</v>
      </c>
      <c r="O124" s="91">
        <f t="shared" si="2"/>
        <v>3595.3303223563853</v>
      </c>
      <c r="P124" s="91">
        <v>3120369.6071575414</v>
      </c>
      <c r="Q124" s="91">
        <v>276572.36194652913</v>
      </c>
      <c r="R124" s="91">
        <v>323280.1181518783</v>
      </c>
      <c r="S124" s="91">
        <v>599852.48009840748</v>
      </c>
      <c r="T124" s="91">
        <v>16257.831413813303</v>
      </c>
      <c r="U124" s="91">
        <v>0</v>
      </c>
      <c r="V124" s="91">
        <v>0</v>
      </c>
      <c r="W124" s="91">
        <v>0</v>
      </c>
      <c r="X124" s="91">
        <v>16257.831413813303</v>
      </c>
      <c r="Y124" s="91">
        <v>64362.720367236063</v>
      </c>
      <c r="Z124" s="91">
        <v>0</v>
      </c>
      <c r="AA124" s="91">
        <f t="shared" si="3"/>
        <v>64362.720367236063</v>
      </c>
      <c r="AB124" s="91">
        <v>96977.555235397915</v>
      </c>
      <c r="AC124" s="91">
        <v>777450.58711485472</v>
      </c>
      <c r="AD124" s="91">
        <v>232479.10472120927</v>
      </c>
      <c r="AE124" s="91">
        <v>0</v>
      </c>
      <c r="AF124" s="91">
        <v>0</v>
      </c>
      <c r="AG124" s="91">
        <v>0</v>
      </c>
      <c r="AH124" s="91">
        <v>1009929.691836064</v>
      </c>
      <c r="AI124" s="91">
        <v>2110439.9153214777</v>
      </c>
      <c r="AJ124" s="91"/>
      <c r="AK124" s="91">
        <v>0</v>
      </c>
      <c r="AL124" s="91">
        <v>0</v>
      </c>
      <c r="AM124" s="91">
        <v>0</v>
      </c>
      <c r="AN124" s="91">
        <v>2110439.9153214777</v>
      </c>
      <c r="AO124" s="91">
        <v>-6950578.7030631583</v>
      </c>
      <c r="AP124" s="91">
        <v>96977.555235397915</v>
      </c>
      <c r="AQ124" s="91">
        <v>-69505.787030631574</v>
      </c>
      <c r="AR124" s="91">
        <v>45493.602648745684</v>
      </c>
      <c r="AS124" s="91">
        <v>0</v>
      </c>
      <c r="AT124" s="91">
        <v>72965.370853512024</v>
      </c>
      <c r="AU124" s="91">
        <v>0</v>
      </c>
      <c r="AV124" s="91">
        <v>0</v>
      </c>
      <c r="AW124" s="92">
        <v>-6877613.3322096458</v>
      </c>
    </row>
    <row r="125" spans="1:49" x14ac:dyDescent="0.2">
      <c r="A125" s="97" t="s">
        <v>7</v>
      </c>
      <c r="B125" s="93">
        <v>2042</v>
      </c>
      <c r="C125" s="93">
        <v>2030</v>
      </c>
      <c r="D125">
        <v>2018</v>
      </c>
      <c r="E125">
        <v>41</v>
      </c>
      <c r="F125">
        <v>16</v>
      </c>
      <c r="G125" s="96" t="s">
        <v>167</v>
      </c>
      <c r="H125" s="89">
        <v>442449.19615813403</v>
      </c>
      <c r="I125" s="89">
        <v>768398.7271917992</v>
      </c>
      <c r="J125" s="89">
        <v>0</v>
      </c>
      <c r="K125" s="89">
        <v>0</v>
      </c>
      <c r="L125" s="89">
        <v>3667.2369288035129</v>
      </c>
      <c r="M125" s="89">
        <v>1938458.7619841541</v>
      </c>
      <c r="N125" s="89">
        <v>5997</v>
      </c>
      <c r="O125" s="89">
        <f t="shared" si="2"/>
        <v>3667.2369288035129</v>
      </c>
      <c r="P125" s="89">
        <v>3158970.9222628912</v>
      </c>
      <c r="Q125" s="89">
        <v>282103.80918545974</v>
      </c>
      <c r="R125" s="89">
        <v>329745.72051491588</v>
      </c>
      <c r="S125" s="89">
        <v>611849.52970037563</v>
      </c>
      <c r="T125" s="89">
        <v>16582.988042089572</v>
      </c>
      <c r="U125" s="89">
        <v>0</v>
      </c>
      <c r="V125" s="89">
        <v>0</v>
      </c>
      <c r="W125" s="89">
        <v>0</v>
      </c>
      <c r="X125" s="89">
        <v>16582.988042089572</v>
      </c>
      <c r="Y125" s="89">
        <v>65649.974774580784</v>
      </c>
      <c r="Z125" s="89">
        <v>0</v>
      </c>
      <c r="AA125" s="89">
        <f t="shared" si="3"/>
        <v>65649.974774580784</v>
      </c>
      <c r="AB125" s="89">
        <v>97947.330787751926</v>
      </c>
      <c r="AC125" s="89">
        <v>792029.82330479799</v>
      </c>
      <c r="AD125" s="89">
        <v>237128.68681563347</v>
      </c>
      <c r="AE125" s="89">
        <v>0</v>
      </c>
      <c r="AF125" s="89">
        <v>0</v>
      </c>
      <c r="AG125" s="89">
        <v>0</v>
      </c>
      <c r="AH125" s="89">
        <v>1029158.5101204314</v>
      </c>
      <c r="AI125" s="89">
        <v>2129812.4121424598</v>
      </c>
      <c r="AJ125" s="89"/>
      <c r="AK125" s="89">
        <v>0</v>
      </c>
      <c r="AL125" s="89">
        <v>0</v>
      </c>
      <c r="AM125" s="89">
        <v>0</v>
      </c>
      <c r="AN125" s="89">
        <v>2129812.4121424598</v>
      </c>
      <c r="AO125" s="89">
        <v>-6877613.3322096458</v>
      </c>
      <c r="AP125" s="89">
        <v>97947.330787751926</v>
      </c>
      <c r="AQ125" s="89">
        <v>-68776.133322096459</v>
      </c>
      <c r="AR125" s="89">
        <v>46139.432447999439</v>
      </c>
      <c r="AS125" s="89">
        <v>0</v>
      </c>
      <c r="AT125" s="89">
        <v>75310.629913654906</v>
      </c>
      <c r="AU125" s="89">
        <v>0</v>
      </c>
      <c r="AV125" s="89">
        <v>0</v>
      </c>
      <c r="AW125" s="90">
        <v>-6802302.7022959907</v>
      </c>
    </row>
    <row r="126" spans="1:49" x14ac:dyDescent="0.2">
      <c r="A126" s="98" t="s">
        <v>7</v>
      </c>
      <c r="B126" s="94">
        <v>2043</v>
      </c>
      <c r="C126" s="93">
        <v>2030</v>
      </c>
      <c r="D126">
        <v>2018</v>
      </c>
      <c r="E126">
        <v>41</v>
      </c>
      <c r="F126">
        <v>16</v>
      </c>
      <c r="G126" s="96" t="s">
        <v>167</v>
      </c>
      <c r="H126" s="91">
        <v>446873.68811971543</v>
      </c>
      <c r="I126" s="91">
        <v>783766.70173563529</v>
      </c>
      <c r="J126" s="91">
        <v>0</v>
      </c>
      <c r="K126" s="91">
        <v>0</v>
      </c>
      <c r="L126" s="91">
        <v>3740.5816673795835</v>
      </c>
      <c r="M126" s="91">
        <v>1957730.8095850144</v>
      </c>
      <c r="N126" s="91">
        <v>5997</v>
      </c>
      <c r="O126" s="91">
        <f t="shared" si="2"/>
        <v>3740.5816673795835</v>
      </c>
      <c r="P126" s="91">
        <v>3198108.7811077447</v>
      </c>
      <c r="Q126" s="91">
        <v>287745.88536916894</v>
      </c>
      <c r="R126" s="91">
        <v>336340.63492521422</v>
      </c>
      <c r="S126" s="91">
        <v>624086.52029438317</v>
      </c>
      <c r="T126" s="91">
        <v>16914.647802931362</v>
      </c>
      <c r="U126" s="91">
        <v>0</v>
      </c>
      <c r="V126" s="91">
        <v>0</v>
      </c>
      <c r="W126" s="91">
        <v>0</v>
      </c>
      <c r="X126" s="91">
        <v>16914.647802931362</v>
      </c>
      <c r="Y126" s="91">
        <v>66962.974270072402</v>
      </c>
      <c r="Z126" s="91">
        <v>0</v>
      </c>
      <c r="AA126" s="91">
        <f t="shared" si="3"/>
        <v>66962.974270072402</v>
      </c>
      <c r="AB126" s="91">
        <v>-311289.59795218526</v>
      </c>
      <c r="AC126" s="91">
        <v>396674.5444152017</v>
      </c>
      <c r="AD126" s="91">
        <v>241871.26055194615</v>
      </c>
      <c r="AE126" s="91">
        <v>0</v>
      </c>
      <c r="AF126" s="91">
        <v>0</v>
      </c>
      <c r="AG126" s="91">
        <v>0</v>
      </c>
      <c r="AH126" s="91">
        <v>638545.80496714788</v>
      </c>
      <c r="AI126" s="91">
        <v>2559562.9761405969</v>
      </c>
      <c r="AJ126" s="91"/>
      <c r="AK126" s="91">
        <v>0</v>
      </c>
      <c r="AL126" s="91">
        <v>0</v>
      </c>
      <c r="AM126" s="91">
        <v>0</v>
      </c>
      <c r="AN126" s="91">
        <v>2559562.9761405969</v>
      </c>
      <c r="AO126" s="91">
        <v>-6802302.7022959907</v>
      </c>
      <c r="AP126" s="91">
        <v>98926.804095629457</v>
      </c>
      <c r="AQ126" s="91">
        <v>-68023.027022959912</v>
      </c>
      <c r="AR126" s="91">
        <v>83711.884819004365</v>
      </c>
      <c r="AS126" s="91">
        <v>0</v>
      </c>
      <c r="AT126" s="91">
        <v>114615.66189167391</v>
      </c>
      <c r="AU126" s="91">
        <v>0</v>
      </c>
      <c r="AV126" s="91">
        <v>0</v>
      </c>
      <c r="AW126" s="92">
        <v>-6687687.040404317</v>
      </c>
    </row>
    <row r="127" spans="1:49" x14ac:dyDescent="0.2">
      <c r="A127" s="97" t="s">
        <v>7</v>
      </c>
      <c r="B127" s="93">
        <v>2044</v>
      </c>
      <c r="C127" s="93">
        <v>2030</v>
      </c>
      <c r="D127">
        <v>2018</v>
      </c>
      <c r="E127">
        <v>41</v>
      </c>
      <c r="F127">
        <v>16</v>
      </c>
      <c r="G127" s="96" t="s">
        <v>167</v>
      </c>
      <c r="H127" s="89">
        <v>451342.42500091257</v>
      </c>
      <c r="I127" s="89">
        <v>799442.03577034804</v>
      </c>
      <c r="J127" s="89">
        <v>0</v>
      </c>
      <c r="K127" s="89">
        <v>0</v>
      </c>
      <c r="L127" s="89">
        <v>3815.3933007271753</v>
      </c>
      <c r="M127" s="89">
        <v>1977194.99490294</v>
      </c>
      <c r="N127" s="89">
        <v>5997</v>
      </c>
      <c r="O127" s="89">
        <f t="shared" si="2"/>
        <v>3815.3933007271753</v>
      </c>
      <c r="P127" s="89">
        <v>3237791.8489749278</v>
      </c>
      <c r="Q127" s="89">
        <v>293500.80307655234</v>
      </c>
      <c r="R127" s="89">
        <v>343067.44762371853</v>
      </c>
      <c r="S127" s="89">
        <v>636568.25070027087</v>
      </c>
      <c r="T127" s="89">
        <v>17252.940758989989</v>
      </c>
      <c r="U127" s="89">
        <v>0</v>
      </c>
      <c r="V127" s="89">
        <v>0</v>
      </c>
      <c r="W127" s="89">
        <v>0</v>
      </c>
      <c r="X127" s="89">
        <v>17252.940758989989</v>
      </c>
      <c r="Y127" s="89">
        <v>68302.233755473862</v>
      </c>
      <c r="Z127" s="89">
        <v>0</v>
      </c>
      <c r="AA127" s="89">
        <f t="shared" si="3"/>
        <v>68302.233755473862</v>
      </c>
      <c r="AB127" s="89">
        <v>-310794.96393170714</v>
      </c>
      <c r="AC127" s="89">
        <v>411328.4612830276</v>
      </c>
      <c r="AD127" s="89">
        <v>246708.68576298509</v>
      </c>
      <c r="AE127" s="89">
        <v>0</v>
      </c>
      <c r="AF127" s="89">
        <v>0</v>
      </c>
      <c r="AG127" s="89">
        <v>0</v>
      </c>
      <c r="AH127" s="89">
        <v>658037.14704601269</v>
      </c>
      <c r="AI127" s="89">
        <v>2579754.701928915</v>
      </c>
      <c r="AJ127" s="89"/>
      <c r="AK127" s="89">
        <v>0</v>
      </c>
      <c r="AL127" s="89">
        <v>0</v>
      </c>
      <c r="AM127" s="89">
        <v>0</v>
      </c>
      <c r="AN127" s="89">
        <v>2579754.701928915</v>
      </c>
      <c r="AO127" s="89">
        <v>-6687687.040404317</v>
      </c>
      <c r="AP127" s="89">
        <v>99916.072136585746</v>
      </c>
      <c r="AQ127" s="89">
        <v>-66876.870404043177</v>
      </c>
      <c r="AR127" s="89">
        <v>84416.609680660433</v>
      </c>
      <c r="AS127" s="89">
        <v>0</v>
      </c>
      <c r="AT127" s="89">
        <v>117455.811413203</v>
      </c>
      <c r="AU127" s="89">
        <v>0</v>
      </c>
      <c r="AV127" s="89">
        <v>0</v>
      </c>
      <c r="AW127" s="90">
        <v>-6570231.2289911136</v>
      </c>
    </row>
    <row r="128" spans="1:49" x14ac:dyDescent="0.2">
      <c r="A128" s="98" t="s">
        <v>7</v>
      </c>
      <c r="B128" s="94">
        <v>2045</v>
      </c>
      <c r="C128" s="93">
        <v>2030</v>
      </c>
      <c r="D128">
        <v>2018</v>
      </c>
      <c r="E128">
        <v>41</v>
      </c>
      <c r="F128">
        <v>16</v>
      </c>
      <c r="G128" s="96" t="s">
        <v>167</v>
      </c>
      <c r="H128" s="91">
        <v>455855.84925092151</v>
      </c>
      <c r="I128" s="91">
        <v>815430.87648575485</v>
      </c>
      <c r="J128" s="91">
        <v>0</v>
      </c>
      <c r="K128" s="91">
        <v>0</v>
      </c>
      <c r="L128" s="91">
        <v>3891.7011667417182</v>
      </c>
      <c r="M128" s="91">
        <v>1996853.5192074543</v>
      </c>
      <c r="N128" s="91">
        <v>5997</v>
      </c>
      <c r="O128" s="91">
        <f t="shared" si="2"/>
        <v>3891.7011667417182</v>
      </c>
      <c r="P128" s="91">
        <v>3278028.9461108726</v>
      </c>
      <c r="Q128" s="91">
        <v>299370.81913808332</v>
      </c>
      <c r="R128" s="91">
        <v>349928.79657619284</v>
      </c>
      <c r="S128" s="91">
        <v>649299.61571427621</v>
      </c>
      <c r="T128" s="91">
        <v>17597.999574169786</v>
      </c>
      <c r="U128" s="91">
        <v>0</v>
      </c>
      <c r="V128" s="91">
        <v>0</v>
      </c>
      <c r="W128" s="91">
        <v>0</v>
      </c>
      <c r="X128" s="91">
        <v>17597.999574169786</v>
      </c>
      <c r="Y128" s="91">
        <v>69668.278430583319</v>
      </c>
      <c r="Z128" s="91">
        <v>0</v>
      </c>
      <c r="AA128" s="91">
        <f t="shared" si="3"/>
        <v>69668.278430583319</v>
      </c>
      <c r="AB128" s="91">
        <v>-310295.38357102423</v>
      </c>
      <c r="AC128" s="91">
        <v>426270.51014800504</v>
      </c>
      <c r="AD128" s="91">
        <v>251642.85947824476</v>
      </c>
      <c r="AE128" s="91">
        <v>0</v>
      </c>
      <c r="AF128" s="91">
        <v>0</v>
      </c>
      <c r="AG128" s="91">
        <v>0</v>
      </c>
      <c r="AH128" s="91">
        <v>677913.36962624977</v>
      </c>
      <c r="AI128" s="91">
        <v>2600115.5764846229</v>
      </c>
      <c r="AJ128" s="91"/>
      <c r="AK128" s="91">
        <v>0</v>
      </c>
      <c r="AL128" s="91">
        <v>0</v>
      </c>
      <c r="AM128" s="91">
        <v>0</v>
      </c>
      <c r="AN128" s="91">
        <v>2600115.5764846229</v>
      </c>
      <c r="AO128" s="91">
        <v>-6570231.2289911136</v>
      </c>
      <c r="AP128" s="91">
        <v>100915.23285795156</v>
      </c>
      <c r="AQ128" s="91">
        <v>-65702.312289911148</v>
      </c>
      <c r="AR128" s="91">
        <v>85129.097679202358</v>
      </c>
      <c r="AS128" s="91">
        <v>0</v>
      </c>
      <c r="AT128" s="91">
        <v>120342.01824724277</v>
      </c>
      <c r="AU128" s="91">
        <v>0</v>
      </c>
      <c r="AV128" s="91">
        <v>0</v>
      </c>
      <c r="AW128" s="92">
        <v>-6449889.2107438706</v>
      </c>
    </row>
    <row r="129" spans="1:49" x14ac:dyDescent="0.2">
      <c r="A129" s="97" t="s">
        <v>7</v>
      </c>
      <c r="B129" s="93">
        <v>2046</v>
      </c>
      <c r="C129" s="93">
        <v>2030</v>
      </c>
      <c r="D129">
        <v>2018</v>
      </c>
      <c r="E129">
        <v>41</v>
      </c>
      <c r="F129">
        <v>16</v>
      </c>
      <c r="G129" s="96" t="s">
        <v>167</v>
      </c>
      <c r="H129" s="89">
        <v>460414.40774343075</v>
      </c>
      <c r="I129" s="89">
        <v>831739.49401547015</v>
      </c>
      <c r="J129" s="89">
        <v>0</v>
      </c>
      <c r="K129" s="89">
        <v>0</v>
      </c>
      <c r="L129" s="89">
        <v>3969.5351900765536</v>
      </c>
      <c r="M129" s="89">
        <v>2016708.6137110034</v>
      </c>
      <c r="N129" s="89">
        <v>5997</v>
      </c>
      <c r="O129" s="89">
        <f t="shared" si="2"/>
        <v>3969.5351900765536</v>
      </c>
      <c r="P129" s="89">
        <v>3318829.0506599806</v>
      </c>
      <c r="Q129" s="89">
        <v>305358.23552084505</v>
      </c>
      <c r="R129" s="89">
        <v>356927.37250771676</v>
      </c>
      <c r="S129" s="89">
        <v>662285.60802856181</v>
      </c>
      <c r="T129" s="89">
        <v>17949.959565653186</v>
      </c>
      <c r="U129" s="89">
        <v>0</v>
      </c>
      <c r="V129" s="89">
        <v>0</v>
      </c>
      <c r="W129" s="89">
        <v>0</v>
      </c>
      <c r="X129" s="89">
        <v>17949.959565653186</v>
      </c>
      <c r="Y129" s="89">
        <v>71061.643999195003</v>
      </c>
      <c r="Z129" s="89">
        <v>0</v>
      </c>
      <c r="AA129" s="89">
        <f t="shared" si="3"/>
        <v>71061.643999195003</v>
      </c>
      <c r="AB129" s="89">
        <v>-309790.80740673444</v>
      </c>
      <c r="AC129" s="89">
        <v>441506.40418667556</v>
      </c>
      <c r="AD129" s="89">
        <v>256675.7166678097</v>
      </c>
      <c r="AE129" s="89">
        <v>0</v>
      </c>
      <c r="AF129" s="89">
        <v>0</v>
      </c>
      <c r="AG129" s="89">
        <v>0</v>
      </c>
      <c r="AH129" s="89">
        <v>698182.12085448531</v>
      </c>
      <c r="AI129" s="89">
        <v>2620646.9298054953</v>
      </c>
      <c r="AJ129" s="89"/>
      <c r="AK129" s="89">
        <v>0</v>
      </c>
      <c r="AL129" s="89">
        <v>0</v>
      </c>
      <c r="AM129" s="89">
        <v>0</v>
      </c>
      <c r="AN129" s="89">
        <v>2620646.9298054953</v>
      </c>
      <c r="AO129" s="89">
        <v>-6449889.2107438706</v>
      </c>
      <c r="AP129" s="89">
        <v>101924.38518653109</v>
      </c>
      <c r="AQ129" s="89">
        <v>-64498.892107438711</v>
      </c>
      <c r="AR129" s="89">
        <v>85849.440763764462</v>
      </c>
      <c r="AS129" s="89">
        <v>0</v>
      </c>
      <c r="AT129" s="89">
        <v>123274.93384285684</v>
      </c>
      <c r="AU129" s="89">
        <v>0</v>
      </c>
      <c r="AV129" s="89">
        <v>0</v>
      </c>
      <c r="AW129" s="90">
        <v>-6326614.2769010141</v>
      </c>
    </row>
    <row r="130" spans="1:49" x14ac:dyDescent="0.2">
      <c r="A130" s="98" t="s">
        <v>7</v>
      </c>
      <c r="B130" s="94">
        <v>2047</v>
      </c>
      <c r="C130" s="93">
        <v>2030</v>
      </c>
      <c r="D130">
        <v>2018</v>
      </c>
      <c r="E130">
        <v>41</v>
      </c>
      <c r="F130">
        <v>16</v>
      </c>
      <c r="G130" s="96" t="s">
        <v>167</v>
      </c>
      <c r="H130" s="91">
        <v>465018.55182086513</v>
      </c>
      <c r="I130" s="91">
        <v>848374.2838957794</v>
      </c>
      <c r="J130" s="91">
        <v>0</v>
      </c>
      <c r="K130" s="91">
        <v>0</v>
      </c>
      <c r="L130" s="91">
        <v>4048.925893878084</v>
      </c>
      <c r="M130" s="91">
        <v>2036762.5400456483</v>
      </c>
      <c r="N130" s="91">
        <v>5997</v>
      </c>
      <c r="O130" s="91">
        <f t="shared" si="2"/>
        <v>4048.925893878084</v>
      </c>
      <c r="P130" s="91">
        <v>3360201.3016561707</v>
      </c>
      <c r="Q130" s="91">
        <v>311465.40023126191</v>
      </c>
      <c r="R130" s="91">
        <v>364065.91995787102</v>
      </c>
      <c r="S130" s="91">
        <v>675531.32018913294</v>
      </c>
      <c r="T130" s="91">
        <v>18308.958756966247</v>
      </c>
      <c r="U130" s="91">
        <v>0</v>
      </c>
      <c r="V130" s="91">
        <v>0</v>
      </c>
      <c r="W130" s="91">
        <v>0</v>
      </c>
      <c r="X130" s="91">
        <v>18308.958756966247</v>
      </c>
      <c r="Y130" s="91">
        <v>72482.87687917889</v>
      </c>
      <c r="Z130" s="91">
        <v>0</v>
      </c>
      <c r="AA130" s="91">
        <f t="shared" si="3"/>
        <v>72482.87687917889</v>
      </c>
      <c r="AB130" s="91">
        <v>-309281.1854808018</v>
      </c>
      <c r="AC130" s="91">
        <v>457041.97034447634</v>
      </c>
      <c r="AD130" s="91">
        <v>261809.23100116587</v>
      </c>
      <c r="AE130" s="91">
        <v>0</v>
      </c>
      <c r="AF130" s="91">
        <v>0</v>
      </c>
      <c r="AG130" s="91">
        <v>0</v>
      </c>
      <c r="AH130" s="91">
        <v>718851.20134564221</v>
      </c>
      <c r="AI130" s="91">
        <v>2641350.1003105287</v>
      </c>
      <c r="AJ130" s="91"/>
      <c r="AK130" s="91">
        <v>0</v>
      </c>
      <c r="AL130" s="91">
        <v>0</v>
      </c>
      <c r="AM130" s="91">
        <v>0</v>
      </c>
      <c r="AN130" s="91">
        <v>2641350.1003105287</v>
      </c>
      <c r="AO130" s="91">
        <v>-6326614.2769010141</v>
      </c>
      <c r="AP130" s="91">
        <v>102943.62903839641</v>
      </c>
      <c r="AQ130" s="91">
        <v>-63266.142769010148</v>
      </c>
      <c r="AR130" s="91">
        <v>86577.732089327576</v>
      </c>
      <c r="AS130" s="91">
        <v>0</v>
      </c>
      <c r="AT130" s="91">
        <v>126255.21835871384</v>
      </c>
      <c r="AU130" s="91">
        <v>0</v>
      </c>
      <c r="AV130" s="91">
        <v>0</v>
      </c>
      <c r="AW130" s="92">
        <v>-6200359.0585423009</v>
      </c>
    </row>
    <row r="131" spans="1:49" x14ac:dyDescent="0.2">
      <c r="A131" s="97" t="s">
        <v>7</v>
      </c>
      <c r="B131" s="93">
        <v>2048</v>
      </c>
      <c r="C131" s="93">
        <v>2030</v>
      </c>
      <c r="D131">
        <v>2018</v>
      </c>
      <c r="E131">
        <v>41</v>
      </c>
      <c r="F131">
        <v>16</v>
      </c>
      <c r="G131" s="96" t="s">
        <v>167</v>
      </c>
      <c r="H131" s="89">
        <v>469668.73733907385</v>
      </c>
      <c r="I131" s="89">
        <v>865341.76957369503</v>
      </c>
      <c r="J131" s="89">
        <v>0</v>
      </c>
      <c r="K131" s="89">
        <v>0</v>
      </c>
      <c r="L131" s="89">
        <v>4129.9044117556459</v>
      </c>
      <c r="M131" s="89">
        <v>2057017.5907482204</v>
      </c>
      <c r="N131" s="89">
        <v>5997</v>
      </c>
      <c r="O131" s="89">
        <f t="shared" si="2"/>
        <v>4129.9044117556459</v>
      </c>
      <c r="P131" s="89">
        <v>3402155.002072745</v>
      </c>
      <c r="Q131" s="89">
        <v>317694.70823588717</v>
      </c>
      <c r="R131" s="89">
        <v>371347.23835702852</v>
      </c>
      <c r="S131" s="89">
        <v>689041.94659291569</v>
      </c>
      <c r="T131" s="89">
        <v>18675.137932105576</v>
      </c>
      <c r="U131" s="89">
        <v>0</v>
      </c>
      <c r="V131" s="89">
        <v>0</v>
      </c>
      <c r="W131" s="89">
        <v>0</v>
      </c>
      <c r="X131" s="89">
        <v>18675.137932105576</v>
      </c>
      <c r="Y131" s="89">
        <v>73932.534416762472</v>
      </c>
      <c r="Z131" s="89">
        <v>0</v>
      </c>
      <c r="AA131" s="89">
        <f t="shared" si="3"/>
        <v>73932.534416762472</v>
      </c>
      <c r="AB131" s="89">
        <v>-308766.46733560984</v>
      </c>
      <c r="AC131" s="89">
        <v>472883.15160617384</v>
      </c>
      <c r="AD131" s="89">
        <v>267045.41562118917</v>
      </c>
      <c r="AE131" s="89">
        <v>0</v>
      </c>
      <c r="AF131" s="89">
        <v>0</v>
      </c>
      <c r="AG131" s="89">
        <v>0</v>
      </c>
      <c r="AH131" s="89">
        <v>739928.567227363</v>
      </c>
      <c r="AI131" s="89">
        <v>2662226.4348453819</v>
      </c>
      <c r="AJ131" s="89"/>
      <c r="AK131" s="89">
        <v>0</v>
      </c>
      <c r="AL131" s="89">
        <v>0</v>
      </c>
      <c r="AM131" s="89">
        <v>0</v>
      </c>
      <c r="AN131" s="89">
        <v>2662226.4348453819</v>
      </c>
      <c r="AO131" s="89">
        <v>-6200359.0585423009</v>
      </c>
      <c r="AP131" s="89">
        <v>103973.06532878039</v>
      </c>
      <c r="AQ131" s="89">
        <v>-62003.590585423015</v>
      </c>
      <c r="AR131" s="89">
        <v>87314.066034504838</v>
      </c>
      <c r="AS131" s="89">
        <v>0</v>
      </c>
      <c r="AT131" s="89">
        <v>129283.54077786222</v>
      </c>
      <c r="AU131" s="89">
        <v>0</v>
      </c>
      <c r="AV131" s="89">
        <v>0</v>
      </c>
      <c r="AW131" s="90">
        <v>-6071075.5177644389</v>
      </c>
    </row>
    <row r="132" spans="1:49" x14ac:dyDescent="0.2">
      <c r="A132" s="98" t="s">
        <v>7</v>
      </c>
      <c r="B132" s="94">
        <v>2049</v>
      </c>
      <c r="C132" s="93">
        <v>2030</v>
      </c>
      <c r="D132">
        <v>2018</v>
      </c>
      <c r="E132">
        <v>41</v>
      </c>
      <c r="F132">
        <v>16</v>
      </c>
      <c r="G132" s="96" t="s">
        <v>167</v>
      </c>
      <c r="H132" s="91">
        <v>474365.42471246445</v>
      </c>
      <c r="I132" s="91">
        <v>882648.60496516875</v>
      </c>
      <c r="J132" s="91">
        <v>0</v>
      </c>
      <c r="K132" s="91">
        <v>0</v>
      </c>
      <c r="L132" s="91">
        <v>4212.5024999907582</v>
      </c>
      <c r="M132" s="91">
        <v>2077476.0897540953</v>
      </c>
      <c r="N132" s="91">
        <v>5997</v>
      </c>
      <c r="O132" s="91">
        <f t="shared" si="2"/>
        <v>4212.5024999907582</v>
      </c>
      <c r="P132" s="91">
        <v>3444699.6219317196</v>
      </c>
      <c r="Q132" s="91">
        <v>324048.60240060481</v>
      </c>
      <c r="R132" s="91">
        <v>378774.18312416895</v>
      </c>
      <c r="S132" s="91">
        <v>702822.78552477376</v>
      </c>
      <c r="T132" s="91">
        <v>19048.640690747681</v>
      </c>
      <c r="U132" s="91">
        <v>0</v>
      </c>
      <c r="V132" s="91">
        <v>0</v>
      </c>
      <c r="W132" s="91">
        <v>0</v>
      </c>
      <c r="X132" s="91">
        <v>19048.640690747681</v>
      </c>
      <c r="Y132" s="91">
        <v>75411.185105097713</v>
      </c>
      <c r="Z132" s="91">
        <v>0</v>
      </c>
      <c r="AA132" s="91">
        <f t="shared" si="3"/>
        <v>75411.185105097713</v>
      </c>
      <c r="AB132" s="91">
        <v>-308246.60200896591</v>
      </c>
      <c r="AC132" s="91">
        <v>489036.00931165321</v>
      </c>
      <c r="AD132" s="91">
        <v>272386.3239336129</v>
      </c>
      <c r="AE132" s="91">
        <v>0</v>
      </c>
      <c r="AF132" s="91">
        <v>0</v>
      </c>
      <c r="AG132" s="91">
        <v>0</v>
      </c>
      <c r="AH132" s="91">
        <v>761422.33324526611</v>
      </c>
      <c r="AI132" s="91">
        <v>2683277.2886864534</v>
      </c>
      <c r="AJ132" s="91"/>
      <c r="AK132" s="91">
        <v>0</v>
      </c>
      <c r="AL132" s="91">
        <v>0</v>
      </c>
      <c r="AM132" s="91">
        <v>0</v>
      </c>
      <c r="AN132" s="91">
        <v>2683277.2886864534</v>
      </c>
      <c r="AO132" s="91">
        <v>-6071075.5177644389</v>
      </c>
      <c r="AP132" s="91">
        <v>105012.79598206816</v>
      </c>
      <c r="AQ132" s="91">
        <v>-60710.755177644387</v>
      </c>
      <c r="AR132" s="91">
        <v>88058.538219619499</v>
      </c>
      <c r="AS132" s="91">
        <v>0</v>
      </c>
      <c r="AT132" s="91">
        <v>132360.57902404328</v>
      </c>
      <c r="AU132" s="91">
        <v>0</v>
      </c>
      <c r="AV132" s="91">
        <v>0</v>
      </c>
      <c r="AW132" s="92">
        <v>-5938714.938740395</v>
      </c>
    </row>
    <row r="133" spans="1:49" x14ac:dyDescent="0.2">
      <c r="A133" s="97" t="s">
        <v>7</v>
      </c>
      <c r="B133" s="93">
        <v>2050</v>
      </c>
      <c r="C133" s="93">
        <v>2030</v>
      </c>
      <c r="D133">
        <v>2018</v>
      </c>
      <c r="E133">
        <v>41</v>
      </c>
      <c r="F133">
        <v>16</v>
      </c>
      <c r="G133" s="96" t="s">
        <v>167</v>
      </c>
      <c r="H133" s="89">
        <v>479109.07895958918</v>
      </c>
      <c r="I133" s="89">
        <v>900301.57706447225</v>
      </c>
      <c r="J133" s="89">
        <v>0</v>
      </c>
      <c r="K133" s="89">
        <v>0</v>
      </c>
      <c r="L133" s="89">
        <v>4296.7525499905742</v>
      </c>
      <c r="M133" s="89">
        <v>2098140.3928997535</v>
      </c>
      <c r="N133" s="89">
        <v>5997</v>
      </c>
      <c r="O133" s="89">
        <f t="shared" si="2"/>
        <v>4296.7525499905742</v>
      </c>
      <c r="P133" s="89">
        <v>3487844.8014738057</v>
      </c>
      <c r="Q133" s="89">
        <v>330529.574448617</v>
      </c>
      <c r="R133" s="89">
        <v>386349.66678665241</v>
      </c>
      <c r="S133" s="89">
        <v>716879.24123526947</v>
      </c>
      <c r="T133" s="89">
        <v>19429.61350456264</v>
      </c>
      <c r="U133" s="89">
        <v>0</v>
      </c>
      <c r="V133" s="89">
        <v>0</v>
      </c>
      <c r="W133" s="89">
        <v>0</v>
      </c>
      <c r="X133" s="89">
        <v>19429.61350456264</v>
      </c>
      <c r="Y133" s="89">
        <v>76919.408807199681</v>
      </c>
      <c r="Z133" s="89">
        <v>0</v>
      </c>
      <c r="AA133" s="89">
        <f t="shared" si="3"/>
        <v>76919.408807199681</v>
      </c>
      <c r="AB133" s="89">
        <v>-307721.53802905558</v>
      </c>
      <c r="AC133" s="89">
        <v>505506.72551797621</v>
      </c>
      <c r="AD133" s="89">
        <v>277834.05041228526</v>
      </c>
      <c r="AE133" s="89">
        <v>0</v>
      </c>
      <c r="AF133" s="89">
        <v>0</v>
      </c>
      <c r="AG133" s="89">
        <v>0</v>
      </c>
      <c r="AH133" s="89">
        <v>783340.77593026147</v>
      </c>
      <c r="AI133" s="89">
        <v>2704504.0255435444</v>
      </c>
      <c r="AJ133" s="89"/>
      <c r="AK133" s="89">
        <v>0</v>
      </c>
      <c r="AL133" s="89">
        <v>0</v>
      </c>
      <c r="AM133" s="89">
        <v>0</v>
      </c>
      <c r="AN133" s="89">
        <v>2704504.0255435444</v>
      </c>
      <c r="AO133" s="89">
        <v>-5938714.938740395</v>
      </c>
      <c r="AP133" s="89">
        <v>106062.92394188886</v>
      </c>
      <c r="AQ133" s="89">
        <v>-59387.149387403959</v>
      </c>
      <c r="AR133" s="89">
        <v>88811.245525080754</v>
      </c>
      <c r="AS133" s="89">
        <v>0</v>
      </c>
      <c r="AT133" s="89">
        <v>135487.02007956564</v>
      </c>
      <c r="AU133" s="89">
        <v>0</v>
      </c>
      <c r="AV133" s="89">
        <v>0</v>
      </c>
      <c r="AW133" s="90">
        <v>-5803227.9186608298</v>
      </c>
    </row>
    <row r="134" spans="1:49" x14ac:dyDescent="0.2">
      <c r="A134" s="96" t="s">
        <v>8</v>
      </c>
      <c r="B134">
        <v>2018</v>
      </c>
      <c r="C134">
        <v>2029</v>
      </c>
      <c r="D134">
        <v>2018</v>
      </c>
      <c r="E134">
        <v>84</v>
      </c>
      <c r="F134">
        <v>57</v>
      </c>
      <c r="G134" s="96" t="s">
        <v>167</v>
      </c>
      <c r="H134" s="71">
        <v>707416</v>
      </c>
      <c r="I134" s="71">
        <v>1547858</v>
      </c>
      <c r="J134" s="71">
        <v>0</v>
      </c>
      <c r="K134" s="71">
        <v>0</v>
      </c>
      <c r="L134" s="71">
        <v>174446</v>
      </c>
      <c r="M134" s="71">
        <v>5921182</v>
      </c>
      <c r="N134" s="71">
        <v>5996</v>
      </c>
      <c r="O134" s="71">
        <v>174446</v>
      </c>
      <c r="P134" s="71">
        <v>8356898</v>
      </c>
      <c r="Q134" s="71">
        <v>681098</v>
      </c>
      <c r="R134" s="71">
        <v>626356</v>
      </c>
      <c r="S134" s="71">
        <v>1307454</v>
      </c>
      <c r="T134" s="71">
        <v>550004</v>
      </c>
      <c r="U134" s="71">
        <v>0</v>
      </c>
      <c r="V134" s="71">
        <v>0</v>
      </c>
      <c r="W134" s="71">
        <v>0</v>
      </c>
      <c r="X134" s="71">
        <v>550004</v>
      </c>
      <c r="Y134" s="71">
        <v>65504</v>
      </c>
      <c r="Z134" s="71">
        <v>16062.96</v>
      </c>
      <c r="AA134" s="71">
        <v>81566.959999999992</v>
      </c>
      <c r="AB134" s="71">
        <v>164196</v>
      </c>
      <c r="AC134" s="71">
        <v>2103220.96</v>
      </c>
      <c r="AD134" s="71">
        <v>286440</v>
      </c>
      <c r="AE134" s="71">
        <v>1946806</v>
      </c>
      <c r="AF134" s="71">
        <v>0</v>
      </c>
      <c r="AG134" s="71">
        <v>4000000</v>
      </c>
      <c r="AH134" s="71">
        <v>336466.95999999996</v>
      </c>
      <c r="AI134" s="71">
        <v>8020431.04</v>
      </c>
      <c r="AJ134" s="71"/>
      <c r="AK134" s="71">
        <v>0</v>
      </c>
      <c r="AL134" s="71">
        <v>0</v>
      </c>
      <c r="AM134" s="71">
        <v>0</v>
      </c>
      <c r="AN134" s="71">
        <v>8020431.04</v>
      </c>
      <c r="AO134" s="71">
        <v>67798</v>
      </c>
      <c r="AP134" s="71">
        <v>164196</v>
      </c>
      <c r="AQ134" s="71">
        <v>1622</v>
      </c>
      <c r="AR134" s="71">
        <v>180649.57679999998</v>
      </c>
      <c r="AS134" s="71">
        <v>192</v>
      </c>
      <c r="AT134" s="71">
        <v>346659.57679999998</v>
      </c>
      <c r="AU134" s="71">
        <v>122824</v>
      </c>
      <c r="AV134" s="71">
        <v>122824</v>
      </c>
      <c r="AW134" s="71">
        <v>291633.57679999998</v>
      </c>
    </row>
    <row r="135" spans="1:49" x14ac:dyDescent="0.2">
      <c r="A135" s="96" t="s">
        <v>8</v>
      </c>
      <c r="B135">
        <v>2019</v>
      </c>
      <c r="C135">
        <v>2029</v>
      </c>
      <c r="D135">
        <v>2018</v>
      </c>
      <c r="E135">
        <v>84</v>
      </c>
      <c r="F135">
        <v>57</v>
      </c>
      <c r="G135" s="96" t="s">
        <v>167</v>
      </c>
      <c r="H135" s="71">
        <v>714490.16</v>
      </c>
      <c r="I135" s="71">
        <v>1578815.16</v>
      </c>
      <c r="J135" s="71">
        <v>0</v>
      </c>
      <c r="K135" s="71">
        <v>0</v>
      </c>
      <c r="L135" s="71">
        <v>177934.92</v>
      </c>
      <c r="M135" s="71">
        <v>4965601.5939999996</v>
      </c>
      <c r="N135" s="71">
        <v>5996</v>
      </c>
      <c r="O135" s="71">
        <v>177934.92</v>
      </c>
      <c r="P135" s="71">
        <v>7442837.8339999989</v>
      </c>
      <c r="Q135" s="71">
        <v>694719.96</v>
      </c>
      <c r="R135" s="71">
        <v>638883.12</v>
      </c>
      <c r="S135" s="71">
        <v>1333603.08</v>
      </c>
      <c r="T135" s="71">
        <v>561004.07999999996</v>
      </c>
      <c r="U135" s="71">
        <v>0</v>
      </c>
      <c r="V135" s="71">
        <v>0</v>
      </c>
      <c r="W135" s="71">
        <v>0</v>
      </c>
      <c r="X135" s="71">
        <v>561004.07999999996</v>
      </c>
      <c r="Y135" s="71">
        <v>66814.080000000002</v>
      </c>
      <c r="Z135" s="71">
        <v>16384.2192</v>
      </c>
      <c r="AA135" s="71">
        <v>83198.299200000009</v>
      </c>
      <c r="AB135" s="71">
        <v>165837.96</v>
      </c>
      <c r="AC135" s="71">
        <v>2143643.4192000004</v>
      </c>
      <c r="AD135" s="71">
        <v>292168.8</v>
      </c>
      <c r="AE135" s="71">
        <v>1946806</v>
      </c>
      <c r="AF135" s="71">
        <v>0</v>
      </c>
      <c r="AG135" s="71">
        <v>4000000</v>
      </c>
      <c r="AH135" s="71">
        <v>382618.21920000017</v>
      </c>
      <c r="AI135" s="71">
        <v>7060219.6147999987</v>
      </c>
      <c r="AJ135" s="71"/>
      <c r="AK135" s="71">
        <v>0</v>
      </c>
      <c r="AL135" s="71">
        <v>0</v>
      </c>
      <c r="AM135" s="71">
        <v>0</v>
      </c>
      <c r="AN135" s="71">
        <v>7060219.6147999987</v>
      </c>
      <c r="AO135" s="71">
        <v>291633.57679999998</v>
      </c>
      <c r="AP135" s="71">
        <v>165837.96</v>
      </c>
      <c r="AQ135" s="71">
        <v>2916.3357679999999</v>
      </c>
      <c r="AR135" s="71">
        <v>93008.169035999992</v>
      </c>
      <c r="AS135" s="71">
        <v>0</v>
      </c>
      <c r="AT135" s="71">
        <v>261762.46480399999</v>
      </c>
      <c r="AU135" s="71">
        <v>230830</v>
      </c>
      <c r="AV135" s="71">
        <v>230830</v>
      </c>
      <c r="AW135" s="71">
        <v>322566.04160400003</v>
      </c>
    </row>
    <row r="136" spans="1:49" x14ac:dyDescent="0.2">
      <c r="A136" s="96" t="s">
        <v>8</v>
      </c>
      <c r="B136">
        <v>2020</v>
      </c>
      <c r="C136">
        <v>2029</v>
      </c>
      <c r="D136">
        <v>2018</v>
      </c>
      <c r="E136">
        <v>84</v>
      </c>
      <c r="F136">
        <v>57</v>
      </c>
      <c r="G136" s="96" t="s">
        <v>167</v>
      </c>
      <c r="H136" s="71">
        <v>721635.06160000002</v>
      </c>
      <c r="I136" s="71">
        <v>1610391.4631999999</v>
      </c>
      <c r="J136" s="71">
        <v>0</v>
      </c>
      <c r="K136" s="71">
        <v>0</v>
      </c>
      <c r="L136" s="71">
        <v>181493.61840000001</v>
      </c>
      <c r="M136" s="71">
        <v>4990265.2629320007</v>
      </c>
      <c r="N136" s="71">
        <v>5996</v>
      </c>
      <c r="O136" s="71">
        <v>181493.61840000001</v>
      </c>
      <c r="P136" s="71">
        <v>7509781.4061320005</v>
      </c>
      <c r="Q136" s="71">
        <v>708614.35919999995</v>
      </c>
      <c r="R136" s="71">
        <v>651660.78240000003</v>
      </c>
      <c r="S136" s="71">
        <v>1360275.1416</v>
      </c>
      <c r="T136" s="71">
        <v>572224.16159999999</v>
      </c>
      <c r="U136" s="71">
        <v>0</v>
      </c>
      <c r="V136" s="71">
        <v>0</v>
      </c>
      <c r="W136" s="71">
        <v>0</v>
      </c>
      <c r="X136" s="71">
        <v>572224.16159999999</v>
      </c>
      <c r="Y136" s="71">
        <v>68150.361600000004</v>
      </c>
      <c r="Z136" s="71">
        <v>16711.903584</v>
      </c>
      <c r="AA136" s="71">
        <v>84862.265184000004</v>
      </c>
      <c r="AB136" s="71">
        <v>167496.33960000001</v>
      </c>
      <c r="AC136" s="71">
        <v>2184857.9079839997</v>
      </c>
      <c r="AD136" s="71">
        <v>298012.17599999998</v>
      </c>
      <c r="AE136" s="71">
        <v>1946806</v>
      </c>
      <c r="AF136" s="71">
        <v>0</v>
      </c>
      <c r="AG136" s="71">
        <v>4000000</v>
      </c>
      <c r="AH136" s="71">
        <v>429676.08398399968</v>
      </c>
      <c r="AI136" s="71">
        <v>7080105.3221480008</v>
      </c>
      <c r="AJ136" s="71"/>
      <c r="AK136" s="71">
        <v>0</v>
      </c>
      <c r="AL136" s="71">
        <v>0</v>
      </c>
      <c r="AM136" s="71">
        <v>0</v>
      </c>
      <c r="AN136" s="71">
        <v>7080105.3221480008</v>
      </c>
      <c r="AO136" s="71">
        <v>322566.04160400003</v>
      </c>
      <c r="AP136" s="71">
        <v>167496.33960000001</v>
      </c>
      <c r="AQ136" s="71">
        <v>3225.6604160400002</v>
      </c>
      <c r="AR136" s="71">
        <v>93570.669405719993</v>
      </c>
      <c r="AS136" s="71">
        <v>0</v>
      </c>
      <c r="AT136" s="71">
        <v>264292.66942176002</v>
      </c>
      <c r="AU136" s="71">
        <v>3722736</v>
      </c>
      <c r="AV136" s="71">
        <v>3722736</v>
      </c>
      <c r="AW136" s="71">
        <v>-3135877.28897424</v>
      </c>
    </row>
    <row r="137" spans="1:49" x14ac:dyDescent="0.2">
      <c r="A137" s="96" t="s">
        <v>8</v>
      </c>
      <c r="B137">
        <v>2021</v>
      </c>
      <c r="C137">
        <v>2029</v>
      </c>
      <c r="D137">
        <v>2018</v>
      </c>
      <c r="E137">
        <v>84</v>
      </c>
      <c r="F137">
        <v>57</v>
      </c>
      <c r="G137" s="96" t="s">
        <v>167</v>
      </c>
      <c r="H137" s="71">
        <v>728851.41221599991</v>
      </c>
      <c r="I137" s="71">
        <v>1642599.2924639999</v>
      </c>
      <c r="J137" s="71">
        <v>0</v>
      </c>
      <c r="K137" s="71">
        <v>0</v>
      </c>
      <c r="L137" s="71">
        <v>185123.49076799999</v>
      </c>
      <c r="M137" s="71">
        <v>5015172.7360652564</v>
      </c>
      <c r="N137" s="71">
        <v>5996</v>
      </c>
      <c r="O137" s="71">
        <v>185123.49076799999</v>
      </c>
      <c r="P137" s="71">
        <v>7577742.9315132564</v>
      </c>
      <c r="Q137" s="71">
        <v>722786.64638399996</v>
      </c>
      <c r="R137" s="71">
        <v>664693.99804799992</v>
      </c>
      <c r="S137" s="71">
        <v>1387480.6444319999</v>
      </c>
      <c r="T137" s="71">
        <v>583668.6448319999</v>
      </c>
      <c r="U137" s="71">
        <v>0</v>
      </c>
      <c r="V137" s="71">
        <v>0</v>
      </c>
      <c r="W137" s="71">
        <v>0</v>
      </c>
      <c r="X137" s="71">
        <v>583668.6448319999</v>
      </c>
      <c r="Y137" s="71">
        <v>69513.368831999993</v>
      </c>
      <c r="Z137" s="71">
        <v>17046.14165568</v>
      </c>
      <c r="AA137" s="71">
        <v>86559.510487679989</v>
      </c>
      <c r="AB137" s="71">
        <v>169171.30299599998</v>
      </c>
      <c r="AC137" s="71">
        <v>2226880.1027476797</v>
      </c>
      <c r="AD137" s="71">
        <v>303972.41952</v>
      </c>
      <c r="AE137" s="71">
        <v>1946806</v>
      </c>
      <c r="AF137" s="71">
        <v>0</v>
      </c>
      <c r="AG137" s="71">
        <v>4000000</v>
      </c>
      <c r="AH137" s="71">
        <v>477658.52226767968</v>
      </c>
      <c r="AI137" s="71">
        <v>7100084.4092455767</v>
      </c>
      <c r="AJ137" s="71"/>
      <c r="AK137" s="71">
        <v>0</v>
      </c>
      <c r="AL137" s="71">
        <v>0</v>
      </c>
      <c r="AM137" s="71">
        <v>0</v>
      </c>
      <c r="AN137" s="71">
        <v>7100084.4092455767</v>
      </c>
      <c r="AO137" s="71">
        <v>-3135877.28897424</v>
      </c>
      <c r="AP137" s="71">
        <v>169171.30299599998</v>
      </c>
      <c r="AQ137" s="71">
        <v>-31358.772889742402</v>
      </c>
      <c r="AR137" s="71">
        <v>94136.805280724395</v>
      </c>
      <c r="AS137" s="71">
        <v>0</v>
      </c>
      <c r="AT137" s="71">
        <v>231949.33538698198</v>
      </c>
      <c r="AU137" s="71">
        <v>2509000</v>
      </c>
      <c r="AV137" s="71">
        <v>2509000</v>
      </c>
      <c r="AW137" s="71">
        <v>-5412927.9535872582</v>
      </c>
    </row>
    <row r="138" spans="1:49" x14ac:dyDescent="0.2">
      <c r="A138" s="96" t="s">
        <v>8</v>
      </c>
      <c r="B138">
        <v>2022</v>
      </c>
      <c r="C138">
        <v>2029</v>
      </c>
      <c r="D138">
        <v>2018</v>
      </c>
      <c r="E138">
        <v>84</v>
      </c>
      <c r="F138">
        <v>57</v>
      </c>
      <c r="G138" s="96" t="s">
        <v>167</v>
      </c>
      <c r="H138" s="71">
        <v>736139.92633816006</v>
      </c>
      <c r="I138" s="71">
        <v>1675451.2783132799</v>
      </c>
      <c r="J138" s="71">
        <v>0</v>
      </c>
      <c r="K138" s="71">
        <v>0</v>
      </c>
      <c r="L138" s="71">
        <v>188825.96058335999</v>
      </c>
      <c r="M138" s="71">
        <v>5040326.7793844361</v>
      </c>
      <c r="N138" s="71">
        <v>5996</v>
      </c>
      <c r="O138" s="71">
        <v>188825.96058335999</v>
      </c>
      <c r="P138" s="71">
        <v>7646739.9446192365</v>
      </c>
      <c r="Q138" s="71">
        <v>737242.37931167998</v>
      </c>
      <c r="R138" s="71">
        <v>677987.87800895993</v>
      </c>
      <c r="S138" s="71">
        <v>1415230.2573206399</v>
      </c>
      <c r="T138" s="71">
        <v>595342.01772864</v>
      </c>
      <c r="U138" s="71">
        <v>0</v>
      </c>
      <c r="V138" s="71">
        <v>0</v>
      </c>
      <c r="W138" s="71">
        <v>0</v>
      </c>
      <c r="X138" s="71">
        <v>595342.01772864</v>
      </c>
      <c r="Y138" s="71">
        <v>70903.636208640004</v>
      </c>
      <c r="Z138" s="71">
        <v>17387.0644887936</v>
      </c>
      <c r="AA138" s="71">
        <v>88290.700697433611</v>
      </c>
      <c r="AB138" s="71">
        <v>170863.01602596001</v>
      </c>
      <c r="AC138" s="71">
        <v>2269725.9917726736</v>
      </c>
      <c r="AD138" s="71">
        <v>310051.86791039997</v>
      </c>
      <c r="AE138" s="71">
        <v>1946806</v>
      </c>
      <c r="AF138" s="71">
        <v>0</v>
      </c>
      <c r="AG138" s="71">
        <v>4000000</v>
      </c>
      <c r="AH138" s="71">
        <v>526583.85968307406</v>
      </c>
      <c r="AI138" s="71">
        <v>7120156.0849361625</v>
      </c>
      <c r="AJ138" s="71"/>
      <c r="AK138" s="71">
        <v>0</v>
      </c>
      <c r="AL138" s="71">
        <v>0</v>
      </c>
      <c r="AM138" s="71">
        <v>0</v>
      </c>
      <c r="AN138" s="71">
        <v>7120156.0849361625</v>
      </c>
      <c r="AO138" s="71">
        <v>-5412927.9535872582</v>
      </c>
      <c r="AP138" s="71">
        <v>170863.01602596001</v>
      </c>
      <c r="AQ138" s="71">
        <v>-54129.279535872585</v>
      </c>
      <c r="AR138" s="71">
        <v>94706.573226097782</v>
      </c>
      <c r="AS138" s="71">
        <v>0</v>
      </c>
      <c r="AT138" s="71">
        <v>211440.30971618521</v>
      </c>
      <c r="AU138" s="71">
        <v>3363750</v>
      </c>
      <c r="AV138" s="71">
        <v>3363750</v>
      </c>
      <c r="AW138" s="71">
        <v>-8565237.6438710727</v>
      </c>
    </row>
    <row r="139" spans="1:49" x14ac:dyDescent="0.2">
      <c r="A139" s="96" t="s">
        <v>8</v>
      </c>
      <c r="B139">
        <v>2023</v>
      </c>
      <c r="C139">
        <v>2029</v>
      </c>
      <c r="D139">
        <v>2018</v>
      </c>
      <c r="E139">
        <v>84</v>
      </c>
      <c r="F139">
        <v>57</v>
      </c>
      <c r="G139" s="96" t="s">
        <v>167</v>
      </c>
      <c r="H139" s="71">
        <v>743501.32560154155</v>
      </c>
      <c r="I139" s="71">
        <v>1708960.3038795455</v>
      </c>
      <c r="J139" s="71">
        <v>0</v>
      </c>
      <c r="K139" s="71">
        <v>0</v>
      </c>
      <c r="L139" s="71">
        <v>192602.4797950272</v>
      </c>
      <c r="M139" s="71">
        <v>5065730.1961696474</v>
      </c>
      <c r="N139" s="71">
        <v>5996</v>
      </c>
      <c r="O139" s="71">
        <v>192602.4797950272</v>
      </c>
      <c r="P139" s="71">
        <v>7716790.3054457614</v>
      </c>
      <c r="Q139" s="71">
        <v>751987.22689791361</v>
      </c>
      <c r="R139" s="71">
        <v>691547.63556913927</v>
      </c>
      <c r="S139" s="71">
        <v>1443534.8624670529</v>
      </c>
      <c r="T139" s="71">
        <v>607248.85808321286</v>
      </c>
      <c r="U139" s="71">
        <v>0</v>
      </c>
      <c r="V139" s="71">
        <v>0</v>
      </c>
      <c r="W139" s="71">
        <v>0</v>
      </c>
      <c r="X139" s="71">
        <v>607248.85808321286</v>
      </c>
      <c r="Y139" s="71">
        <v>72321.708932812806</v>
      </c>
      <c r="Z139" s="71">
        <v>17734.805778569473</v>
      </c>
      <c r="AA139" s="71">
        <v>90056.514711382275</v>
      </c>
      <c r="AB139" s="71">
        <v>172571.64618621959</v>
      </c>
      <c r="AC139" s="71">
        <v>2313411.8814478675</v>
      </c>
      <c r="AD139" s="71">
        <v>316252.90526860801</v>
      </c>
      <c r="AE139" s="71">
        <v>1946806</v>
      </c>
      <c r="AF139" s="71">
        <v>0</v>
      </c>
      <c r="AG139" s="71">
        <v>4000000</v>
      </c>
      <c r="AH139" s="71">
        <v>576470.78671647608</v>
      </c>
      <c r="AI139" s="71">
        <v>7140319.5187292853</v>
      </c>
      <c r="AJ139" s="71"/>
      <c r="AK139" s="71">
        <v>0</v>
      </c>
      <c r="AL139" s="71">
        <v>0</v>
      </c>
      <c r="AM139" s="71">
        <v>0</v>
      </c>
      <c r="AN139" s="71">
        <v>7140319.5187292853</v>
      </c>
      <c r="AO139" s="71">
        <v>-8565237.6438710727</v>
      </c>
      <c r="AP139" s="71">
        <v>172571.64618621959</v>
      </c>
      <c r="AQ139" s="71">
        <v>-85652.376438710722</v>
      </c>
      <c r="AR139" s="71">
        <v>95279.968976776203</v>
      </c>
      <c r="AS139" s="71">
        <v>0</v>
      </c>
      <c r="AT139" s="71">
        <v>182199.23872428507</v>
      </c>
      <c r="AU139" s="71">
        <v>6225396</v>
      </c>
      <c r="AV139" s="71">
        <v>6225396</v>
      </c>
      <c r="AW139" s="71">
        <v>-14608434.405146789</v>
      </c>
    </row>
    <row r="140" spans="1:49" x14ac:dyDescent="0.2">
      <c r="A140" s="96" t="s">
        <v>8</v>
      </c>
      <c r="B140">
        <v>2024</v>
      </c>
      <c r="C140">
        <v>2029</v>
      </c>
      <c r="D140">
        <v>2018</v>
      </c>
      <c r="E140">
        <v>84</v>
      </c>
      <c r="F140">
        <v>57</v>
      </c>
      <c r="G140" s="96" t="s">
        <v>167</v>
      </c>
      <c r="H140" s="71">
        <v>750936.33885755716</v>
      </c>
      <c r="I140" s="71">
        <v>1743139.5099571366</v>
      </c>
      <c r="J140" s="71">
        <v>0</v>
      </c>
      <c r="K140" s="71">
        <v>0</v>
      </c>
      <c r="L140" s="71">
        <v>196454.52939092775</v>
      </c>
      <c r="M140" s="71">
        <v>5091385.827586717</v>
      </c>
      <c r="N140" s="71">
        <v>5996</v>
      </c>
      <c r="O140" s="71">
        <v>196454.52939092775</v>
      </c>
      <c r="P140" s="71">
        <v>7787912.2057923386</v>
      </c>
      <c r="Q140" s="71">
        <v>767026.97143587191</v>
      </c>
      <c r="R140" s="71">
        <v>705378.58828052203</v>
      </c>
      <c r="S140" s="71">
        <v>1472405.5597163939</v>
      </c>
      <c r="T140" s="71">
        <v>619393.83524487715</v>
      </c>
      <c r="U140" s="71">
        <v>0</v>
      </c>
      <c r="V140" s="71">
        <v>0</v>
      </c>
      <c r="W140" s="71">
        <v>0</v>
      </c>
      <c r="X140" s="71">
        <v>619393.83524487715</v>
      </c>
      <c r="Y140" s="71">
        <v>73768.143111469064</v>
      </c>
      <c r="Z140" s="71">
        <v>18089.50189414086</v>
      </c>
      <c r="AA140" s="71">
        <v>91857.645005609927</v>
      </c>
      <c r="AB140" s="71">
        <v>174297.36264808182</v>
      </c>
      <c r="AC140" s="71">
        <v>2357954.4026149632</v>
      </c>
      <c r="AD140" s="71">
        <v>322577.96337398019</v>
      </c>
      <c r="AE140" s="71">
        <v>1946806</v>
      </c>
      <c r="AF140" s="71">
        <v>0</v>
      </c>
      <c r="AG140" s="71">
        <v>4000000</v>
      </c>
      <c r="AH140" s="71">
        <v>627338.36598894373</v>
      </c>
      <c r="AI140" s="71">
        <v>7160573.8398033949</v>
      </c>
      <c r="AJ140" s="71"/>
      <c r="AK140" s="71">
        <v>0</v>
      </c>
      <c r="AL140" s="71">
        <v>0</v>
      </c>
      <c r="AM140" s="71">
        <v>0</v>
      </c>
      <c r="AN140" s="71">
        <v>7160573.8398033949</v>
      </c>
      <c r="AO140" s="71">
        <v>-14608434.405146789</v>
      </c>
      <c r="AP140" s="71">
        <v>174297.36264808182</v>
      </c>
      <c r="AQ140" s="71">
        <v>-146084.3440514679</v>
      </c>
      <c r="AR140" s="71">
        <v>95856.987413329785</v>
      </c>
      <c r="AS140" s="71">
        <v>0</v>
      </c>
      <c r="AT140" s="71">
        <v>124070.00600994371</v>
      </c>
      <c r="AU140" s="71">
        <v>85800</v>
      </c>
      <c r="AV140" s="71">
        <v>85800</v>
      </c>
      <c r="AW140" s="71">
        <v>-14570164.399136845</v>
      </c>
    </row>
    <row r="141" spans="1:49" x14ac:dyDescent="0.2">
      <c r="A141" s="96" t="s">
        <v>8</v>
      </c>
      <c r="B141">
        <v>2025</v>
      </c>
      <c r="C141">
        <v>2029</v>
      </c>
      <c r="D141">
        <v>2018</v>
      </c>
      <c r="E141">
        <v>84</v>
      </c>
      <c r="F141">
        <v>57</v>
      </c>
      <c r="G141" s="96" t="s">
        <v>167</v>
      </c>
      <c r="H141" s="71">
        <v>758445.70224613242</v>
      </c>
      <c r="I141" s="71">
        <v>1778002.300156279</v>
      </c>
      <c r="J141" s="71">
        <v>0</v>
      </c>
      <c r="K141" s="71">
        <v>0</v>
      </c>
      <c r="L141" s="71">
        <v>200383.61997874625</v>
      </c>
      <c r="M141" s="71">
        <v>5117296.5532879159</v>
      </c>
      <c r="N141" s="71">
        <v>5996</v>
      </c>
      <c r="O141" s="71">
        <v>200383.61997874625</v>
      </c>
      <c r="P141" s="71">
        <v>7860124.1756690741</v>
      </c>
      <c r="Q141" s="71">
        <v>782367.51086458913</v>
      </c>
      <c r="R141" s="71">
        <v>719486.16004613228</v>
      </c>
      <c r="S141" s="71">
        <v>1501853.6709107214</v>
      </c>
      <c r="T141" s="71">
        <v>631781.71194977453</v>
      </c>
      <c r="U141" s="71">
        <v>0</v>
      </c>
      <c r="V141" s="71">
        <v>0</v>
      </c>
      <c r="W141" s="71">
        <v>0</v>
      </c>
      <c r="X141" s="71">
        <v>631781.71194977453</v>
      </c>
      <c r="Y141" s="71">
        <v>75243.505973698426</v>
      </c>
      <c r="Z141" s="71">
        <v>18451.291932023676</v>
      </c>
      <c r="AA141" s="71">
        <v>93694.797905722109</v>
      </c>
      <c r="AB141" s="71">
        <v>176040.33627456258</v>
      </c>
      <c r="AC141" s="71">
        <v>2403370.5170407803</v>
      </c>
      <c r="AD141" s="71">
        <v>329029.52264145971</v>
      </c>
      <c r="AE141" s="71">
        <v>1946806</v>
      </c>
      <c r="AF141" s="71">
        <v>0</v>
      </c>
      <c r="AG141" s="71">
        <v>0</v>
      </c>
      <c r="AH141" s="71">
        <v>4679206.0396822402</v>
      </c>
      <c r="AI141" s="71">
        <v>3180918.1359868338</v>
      </c>
      <c r="AJ141" s="71"/>
      <c r="AK141" s="71">
        <v>0</v>
      </c>
      <c r="AL141" s="71">
        <v>0</v>
      </c>
      <c r="AM141" s="71">
        <v>0</v>
      </c>
      <c r="AN141" s="71">
        <v>3180918.1359868338</v>
      </c>
      <c r="AO141" s="71">
        <v>-14570164.399136845</v>
      </c>
      <c r="AP141" s="71">
        <v>176040.33627456258</v>
      </c>
      <c r="AQ141" s="71">
        <v>-145701.64399136844</v>
      </c>
      <c r="AR141" s="71">
        <v>96437.622537184594</v>
      </c>
      <c r="AS141" s="71">
        <v>0</v>
      </c>
      <c r="AT141" s="71">
        <v>126776.31482037873</v>
      </c>
      <c r="AU141" s="71">
        <v>2642890</v>
      </c>
      <c r="AV141" s="71">
        <v>2642890</v>
      </c>
      <c r="AW141" s="71">
        <v>-17086278.084316466</v>
      </c>
    </row>
    <row r="142" spans="1:49" x14ac:dyDescent="0.2">
      <c r="A142" s="96" t="s">
        <v>8</v>
      </c>
      <c r="B142">
        <v>2026</v>
      </c>
      <c r="C142">
        <v>2029</v>
      </c>
      <c r="D142">
        <v>2018</v>
      </c>
      <c r="E142">
        <v>84</v>
      </c>
      <c r="F142">
        <v>57</v>
      </c>
      <c r="G142" s="96" t="s">
        <v>167</v>
      </c>
      <c r="H142" s="71">
        <v>766030.159268594</v>
      </c>
      <c r="I142" s="71">
        <v>1813562.3461594046</v>
      </c>
      <c r="J142" s="71">
        <v>0</v>
      </c>
      <c r="K142" s="71">
        <v>0</v>
      </c>
      <c r="L142" s="71">
        <v>204391.2923783212</v>
      </c>
      <c r="M142" s="71">
        <v>5143465.2920233319</v>
      </c>
      <c r="N142" s="71">
        <v>5996</v>
      </c>
      <c r="O142" s="71">
        <v>204391.2923783212</v>
      </c>
      <c r="P142" s="71">
        <v>7933445.0898296516</v>
      </c>
      <c r="Q142" s="71">
        <v>798014.8610818811</v>
      </c>
      <c r="R142" s="71">
        <v>733875.883247055</v>
      </c>
      <c r="S142" s="71">
        <v>1531890.7443289361</v>
      </c>
      <c r="T142" s="71">
        <v>644417.34618877003</v>
      </c>
      <c r="U142" s="71">
        <v>0</v>
      </c>
      <c r="V142" s="71">
        <v>0</v>
      </c>
      <c r="W142" s="71">
        <v>0</v>
      </c>
      <c r="X142" s="71">
        <v>644417.34618877003</v>
      </c>
      <c r="Y142" s="71">
        <v>76748.376093172395</v>
      </c>
      <c r="Z142" s="71">
        <v>18820.317770664151</v>
      </c>
      <c r="AA142" s="71">
        <v>95568.693863836554</v>
      </c>
      <c r="AB142" s="71">
        <v>177800.73963730826</v>
      </c>
      <c r="AC142" s="71">
        <v>2449677.5240188511</v>
      </c>
      <c r="AD142" s="71">
        <v>335610.11309428891</v>
      </c>
      <c r="AE142" s="71">
        <v>1946806</v>
      </c>
      <c r="AF142" s="71">
        <v>0</v>
      </c>
      <c r="AG142" s="71">
        <v>0</v>
      </c>
      <c r="AH142" s="71">
        <v>4732093.63711314</v>
      </c>
      <c r="AI142" s="71">
        <v>3201351.4527165117</v>
      </c>
      <c r="AJ142" s="71"/>
      <c r="AK142" s="71">
        <v>0</v>
      </c>
      <c r="AL142" s="71">
        <v>0</v>
      </c>
      <c r="AM142" s="71">
        <v>0</v>
      </c>
      <c r="AN142" s="71">
        <v>3201351.4527165117</v>
      </c>
      <c r="AO142" s="71">
        <v>-17086278.084316466</v>
      </c>
      <c r="AP142" s="71">
        <v>177800.73963730826</v>
      </c>
      <c r="AQ142" s="71">
        <v>-170862.78084316466</v>
      </c>
      <c r="AR142" s="71">
        <v>97021.867445272452</v>
      </c>
      <c r="AS142" s="71">
        <v>0</v>
      </c>
      <c r="AT142" s="71">
        <v>103959.82623941606</v>
      </c>
      <c r="AU142" s="71">
        <v>26572</v>
      </c>
      <c r="AV142" s="71">
        <v>26572</v>
      </c>
      <c r="AW142" s="71">
        <v>-17008890.258077051</v>
      </c>
    </row>
    <row r="143" spans="1:49" x14ac:dyDescent="0.2">
      <c r="A143" s="96" t="s">
        <v>8</v>
      </c>
      <c r="B143">
        <v>2027</v>
      </c>
      <c r="C143">
        <v>2029</v>
      </c>
      <c r="D143">
        <v>2018</v>
      </c>
      <c r="E143">
        <v>84</v>
      </c>
      <c r="F143">
        <v>57</v>
      </c>
      <c r="G143" s="96" t="s">
        <v>167</v>
      </c>
      <c r="H143" s="71">
        <v>773690.46086127998</v>
      </c>
      <c r="I143" s="71">
        <v>1849833.5930825928</v>
      </c>
      <c r="J143" s="71">
        <v>0</v>
      </c>
      <c r="K143" s="71">
        <v>0</v>
      </c>
      <c r="L143" s="71">
        <v>208479.11822588762</v>
      </c>
      <c r="M143" s="71">
        <v>5169895.0022630803</v>
      </c>
      <c r="N143" s="71">
        <v>5996</v>
      </c>
      <c r="O143" s="71">
        <v>208479.11822588762</v>
      </c>
      <c r="P143" s="71">
        <v>8007894.1744328402</v>
      </c>
      <c r="Q143" s="71">
        <v>813975.15830351866</v>
      </c>
      <c r="R143" s="71">
        <v>748553.40091199614</v>
      </c>
      <c r="S143" s="71">
        <v>1562528.5592155149</v>
      </c>
      <c r="T143" s="71">
        <v>657305.69311254541</v>
      </c>
      <c r="U143" s="71">
        <v>0</v>
      </c>
      <c r="V143" s="71">
        <v>0</v>
      </c>
      <c r="W143" s="71">
        <v>0</v>
      </c>
      <c r="X143" s="71">
        <v>657305.69311254541</v>
      </c>
      <c r="Y143" s="71">
        <v>78283.343615035847</v>
      </c>
      <c r="Z143" s="71">
        <v>19196.724126077432</v>
      </c>
      <c r="AA143" s="71">
        <v>97480.067741113278</v>
      </c>
      <c r="AB143" s="71">
        <v>179578.74703368137</v>
      </c>
      <c r="AC143" s="71">
        <v>2496893.0671028551</v>
      </c>
      <c r="AD143" s="71">
        <v>342322.31535617472</v>
      </c>
      <c r="AE143" s="71">
        <v>1946806</v>
      </c>
      <c r="AF143" s="71">
        <v>0</v>
      </c>
      <c r="AG143" s="71">
        <v>0</v>
      </c>
      <c r="AH143" s="71">
        <v>4786021.3824590296</v>
      </c>
      <c r="AI143" s="71">
        <v>3221872.7919738106</v>
      </c>
      <c r="AJ143" s="71"/>
      <c r="AK143" s="71">
        <v>0</v>
      </c>
      <c r="AL143" s="71">
        <v>0</v>
      </c>
      <c r="AM143" s="71">
        <v>0</v>
      </c>
      <c r="AN143" s="71">
        <v>3221872.7919738106</v>
      </c>
      <c r="AO143" s="71">
        <v>-17008890.258077051</v>
      </c>
      <c r="AP143" s="71">
        <v>179578.74703368137</v>
      </c>
      <c r="AQ143" s="71">
        <v>-170088.90258077052</v>
      </c>
      <c r="AR143" s="71">
        <v>97609.714304095469</v>
      </c>
      <c r="AS143" s="71">
        <v>0</v>
      </c>
      <c r="AT143" s="71">
        <v>107099.55875700632</v>
      </c>
      <c r="AU143" s="71">
        <v>0</v>
      </c>
      <c r="AV143" s="71">
        <v>0</v>
      </c>
      <c r="AW143" s="71">
        <v>-16901790.699320044</v>
      </c>
    </row>
    <row r="144" spans="1:49" x14ac:dyDescent="0.2">
      <c r="A144" s="96" t="s">
        <v>8</v>
      </c>
      <c r="B144">
        <v>2028</v>
      </c>
      <c r="C144">
        <v>2029</v>
      </c>
      <c r="D144">
        <v>2018</v>
      </c>
      <c r="E144">
        <v>84</v>
      </c>
      <c r="F144">
        <v>57</v>
      </c>
      <c r="G144" s="96" t="s">
        <v>167</v>
      </c>
      <c r="H144" s="71">
        <v>781427.36546989286</v>
      </c>
      <c r="I144" s="71">
        <v>1886830.2649442446</v>
      </c>
      <c r="J144" s="71">
        <v>0</v>
      </c>
      <c r="K144" s="71">
        <v>0</v>
      </c>
      <c r="L144" s="71">
        <v>212648.70059040541</v>
      </c>
      <c r="M144" s="71">
        <v>5196588.6828305684</v>
      </c>
      <c r="N144" s="71">
        <v>5996</v>
      </c>
      <c r="O144" s="71">
        <v>212648.70059040541</v>
      </c>
      <c r="P144" s="71">
        <v>8083491.0138351116</v>
      </c>
      <c r="Q144" s="71">
        <v>830254.6614695891</v>
      </c>
      <c r="R144" s="71">
        <v>763524.46893023606</v>
      </c>
      <c r="S144" s="71">
        <v>1593779.1303998251</v>
      </c>
      <c r="T144" s="71">
        <v>670451.80697479635</v>
      </c>
      <c r="U144" s="71">
        <v>0</v>
      </c>
      <c r="V144" s="71">
        <v>0</v>
      </c>
      <c r="W144" s="71">
        <v>0</v>
      </c>
      <c r="X144" s="71">
        <v>670451.80697479635</v>
      </c>
      <c r="Y144" s="71">
        <v>79849.010487336564</v>
      </c>
      <c r="Z144" s="71">
        <v>19580.658608598984</v>
      </c>
      <c r="AA144" s="71">
        <v>99429.669095935547</v>
      </c>
      <c r="AB144" s="71">
        <v>181374.53450401817</v>
      </c>
      <c r="AC144" s="71">
        <v>2545035.1409745757</v>
      </c>
      <c r="AD144" s="71">
        <v>349168.76166329824</v>
      </c>
      <c r="AE144" s="71">
        <v>1946806</v>
      </c>
      <c r="AF144" s="71">
        <v>0</v>
      </c>
      <c r="AG144" s="71">
        <v>0</v>
      </c>
      <c r="AH144" s="71">
        <v>4841009.9026378738</v>
      </c>
      <c r="AI144" s="71">
        <v>3242481.1111972379</v>
      </c>
      <c r="AJ144" s="71"/>
      <c r="AK144" s="71">
        <v>0</v>
      </c>
      <c r="AL144" s="71">
        <v>0</v>
      </c>
      <c r="AM144" s="71">
        <v>0</v>
      </c>
      <c r="AN144" s="71">
        <v>3242481.1111972379</v>
      </c>
      <c r="AO144" s="71">
        <v>-16901790.699320044</v>
      </c>
      <c r="AP144" s="71">
        <v>181374.53450401817</v>
      </c>
      <c r="AQ144" s="71">
        <v>-169017.90699320045</v>
      </c>
      <c r="AR144" s="71">
        <v>98201.154323194089</v>
      </c>
      <c r="AS144" s="71">
        <v>0</v>
      </c>
      <c r="AT144" s="71">
        <v>110557.78183401181</v>
      </c>
      <c r="AU144" s="71">
        <v>707760</v>
      </c>
      <c r="AV144" s="71">
        <v>707760</v>
      </c>
      <c r="AW144" s="71">
        <v>-17498992.917486034</v>
      </c>
    </row>
    <row r="145" spans="1:49" x14ac:dyDescent="0.2">
      <c r="A145" s="96" t="s">
        <v>8</v>
      </c>
      <c r="B145">
        <v>2029</v>
      </c>
      <c r="C145">
        <v>2029</v>
      </c>
      <c r="D145">
        <v>2018</v>
      </c>
      <c r="E145">
        <v>84</v>
      </c>
      <c r="F145">
        <v>57</v>
      </c>
      <c r="G145" s="96" t="s">
        <v>167</v>
      </c>
      <c r="H145" s="71">
        <v>789241.6391245916</v>
      </c>
      <c r="I145" s="71">
        <v>1924566.8702431293</v>
      </c>
      <c r="J145" s="71">
        <v>0</v>
      </c>
      <c r="K145" s="71">
        <v>0</v>
      </c>
      <c r="L145" s="71">
        <v>216901.67460221346</v>
      </c>
      <c r="M145" s="71">
        <v>3276743.373547012</v>
      </c>
      <c r="N145" s="71">
        <v>5996</v>
      </c>
      <c r="O145" s="71">
        <v>216901.67460221346</v>
      </c>
      <c r="P145" s="71">
        <v>6213449.5575169465</v>
      </c>
      <c r="Q145" s="71">
        <v>846859.75469898072</v>
      </c>
      <c r="R145" s="71">
        <v>778794.95830884064</v>
      </c>
      <c r="S145" s="71">
        <v>1625654.7130078212</v>
      </c>
      <c r="T145" s="71">
        <v>683860.84311429213</v>
      </c>
      <c r="U145" s="71">
        <v>0</v>
      </c>
      <c r="V145" s="71">
        <v>0</v>
      </c>
      <c r="W145" s="71">
        <v>0</v>
      </c>
      <c r="X145" s="71">
        <v>683860.84311429213</v>
      </c>
      <c r="Y145" s="71">
        <v>81445.990697083282</v>
      </c>
      <c r="Z145" s="71">
        <v>19972.27178077096</v>
      </c>
      <c r="AA145" s="71">
        <v>101418.26247785424</v>
      </c>
      <c r="AB145" s="71">
        <v>183188.27984905831</v>
      </c>
      <c r="AC145" s="71">
        <v>2594122.0984490258</v>
      </c>
      <c r="AD145" s="71">
        <v>356152.1368965641</v>
      </c>
      <c r="AE145" s="71">
        <v>0</v>
      </c>
      <c r="AF145" s="71">
        <v>0</v>
      </c>
      <c r="AG145" s="71">
        <v>0</v>
      </c>
      <c r="AH145" s="71">
        <v>2950274.2353455899</v>
      </c>
      <c r="AI145" s="71">
        <v>3263175.3221713565</v>
      </c>
      <c r="AJ145" s="71"/>
      <c r="AK145" s="71">
        <v>0</v>
      </c>
      <c r="AL145" s="71">
        <v>0</v>
      </c>
      <c r="AM145" s="71">
        <v>0</v>
      </c>
      <c r="AN145" s="71">
        <v>3263175.3221713565</v>
      </c>
      <c r="AO145" s="71">
        <v>-17498992.917486034</v>
      </c>
      <c r="AP145" s="71">
        <v>183188.27984905831</v>
      </c>
      <c r="AQ145" s="71">
        <v>-174989.92917486036</v>
      </c>
      <c r="AR145" s="71">
        <v>98796.177728004899</v>
      </c>
      <c r="AS145" s="71">
        <v>0</v>
      </c>
      <c r="AT145" s="71">
        <v>106994.52840220285</v>
      </c>
      <c r="AU145" s="71">
        <v>0</v>
      </c>
      <c r="AV145" s="71">
        <v>0</v>
      </c>
      <c r="AW145" s="71">
        <v>-17391998.389083833</v>
      </c>
    </row>
    <row r="146" spans="1:49" x14ac:dyDescent="0.2">
      <c r="A146" s="96" t="s">
        <v>8</v>
      </c>
      <c r="B146">
        <v>2030</v>
      </c>
      <c r="C146">
        <v>2029</v>
      </c>
      <c r="D146">
        <v>2018</v>
      </c>
      <c r="E146">
        <v>84</v>
      </c>
      <c r="F146">
        <v>57</v>
      </c>
      <c r="G146" s="96" t="s">
        <v>167</v>
      </c>
      <c r="H146" s="71">
        <v>797134.05551583751</v>
      </c>
      <c r="I146" s="71">
        <v>1963058.2076479923</v>
      </c>
      <c r="J146" s="71">
        <v>0</v>
      </c>
      <c r="K146" s="71">
        <v>0</v>
      </c>
      <c r="L146" s="71">
        <v>221239.70809425777</v>
      </c>
      <c r="M146" s="71">
        <v>3303974.1558874245</v>
      </c>
      <c r="N146" s="71">
        <v>5996</v>
      </c>
      <c r="O146" s="71">
        <v>221239.70809425777</v>
      </c>
      <c r="P146" s="71">
        <v>6291402.127145512</v>
      </c>
      <c r="Q146" s="71">
        <v>863796.94979296043</v>
      </c>
      <c r="R146" s="71">
        <v>794370.85747501755</v>
      </c>
      <c r="S146" s="71">
        <v>1658167.8072679779</v>
      </c>
      <c r="T146" s="71">
        <v>697538.05997657811</v>
      </c>
      <c r="U146" s="71">
        <v>0</v>
      </c>
      <c r="V146" s="71">
        <v>0</v>
      </c>
      <c r="W146" s="71">
        <v>0</v>
      </c>
      <c r="X146" s="71">
        <v>697538.05997657811</v>
      </c>
      <c r="Y146" s="71">
        <v>83074.910511024966</v>
      </c>
      <c r="Z146" s="71">
        <v>20371.71721638638</v>
      </c>
      <c r="AA146" s="71">
        <v>103446.62772741134</v>
      </c>
      <c r="AB146" s="71">
        <v>185020.16264754892</v>
      </c>
      <c r="AC146" s="71">
        <v>2644172.6576195164</v>
      </c>
      <c r="AD146" s="71">
        <v>363275.17963449546</v>
      </c>
      <c r="AE146" s="71">
        <v>0</v>
      </c>
      <c r="AF146" s="71">
        <v>0</v>
      </c>
      <c r="AG146" s="71">
        <v>0</v>
      </c>
      <c r="AH146" s="71">
        <v>3007447.837254012</v>
      </c>
      <c r="AI146" s="71">
        <v>3283954.2898915</v>
      </c>
      <c r="AJ146" s="71"/>
      <c r="AK146" s="71">
        <v>0</v>
      </c>
      <c r="AL146" s="71">
        <v>0</v>
      </c>
      <c r="AM146" s="71">
        <v>0</v>
      </c>
      <c r="AN146" s="71">
        <v>3283954.2898915</v>
      </c>
      <c r="AO146" s="71">
        <v>-17391998.389083833</v>
      </c>
      <c r="AP146" s="71">
        <v>185020.16264754892</v>
      </c>
      <c r="AQ146" s="71">
        <v>-173919.98389083831</v>
      </c>
      <c r="AR146" s="71">
        <v>99394.773732095331</v>
      </c>
      <c r="AS146" s="71">
        <v>0</v>
      </c>
      <c r="AT146" s="71">
        <v>110494.95248880594</v>
      </c>
      <c r="AU146" s="71">
        <v>1098240</v>
      </c>
      <c r="AV146" s="71">
        <v>1098240</v>
      </c>
      <c r="AW146" s="71">
        <v>-18379743.436595023</v>
      </c>
    </row>
    <row r="147" spans="1:49" x14ac:dyDescent="0.2">
      <c r="A147" s="96" t="s">
        <v>8</v>
      </c>
      <c r="B147">
        <v>2031</v>
      </c>
      <c r="C147">
        <v>2029</v>
      </c>
      <c r="D147">
        <v>2018</v>
      </c>
      <c r="E147">
        <v>84</v>
      </c>
      <c r="F147">
        <v>57</v>
      </c>
      <c r="G147" s="96" t="s">
        <v>167</v>
      </c>
      <c r="H147" s="71">
        <v>805105.39607099595</v>
      </c>
      <c r="I147" s="71">
        <v>2002319.3718009519</v>
      </c>
      <c r="J147" s="71">
        <v>0</v>
      </c>
      <c r="K147" s="71">
        <v>0</v>
      </c>
      <c r="L147" s="71">
        <v>225664.50225614291</v>
      </c>
      <c r="M147" s="71">
        <v>3331478.1536482936</v>
      </c>
      <c r="N147" s="71">
        <v>5996</v>
      </c>
      <c r="O147" s="71">
        <v>225664.50225614291</v>
      </c>
      <c r="P147" s="71">
        <v>6370563.4237763844</v>
      </c>
      <c r="Q147" s="71">
        <v>881072.88878881966</v>
      </c>
      <c r="R147" s="71">
        <v>810258.27462451789</v>
      </c>
      <c r="S147" s="71">
        <v>1691331.1634133374</v>
      </c>
      <c r="T147" s="71">
        <v>711488.82117610972</v>
      </c>
      <c r="U147" s="71">
        <v>0</v>
      </c>
      <c r="V147" s="71">
        <v>0</v>
      </c>
      <c r="W147" s="71">
        <v>0</v>
      </c>
      <c r="X147" s="71">
        <v>711488.82117610972</v>
      </c>
      <c r="Y147" s="71">
        <v>84736.408721245461</v>
      </c>
      <c r="Z147" s="71">
        <v>20779.151560714108</v>
      </c>
      <c r="AA147" s="71">
        <v>105515.56028195957</v>
      </c>
      <c r="AB147" s="71">
        <v>186870.36427402441</v>
      </c>
      <c r="AC147" s="71">
        <v>2695205.9091454311</v>
      </c>
      <c r="AD147" s="71">
        <v>370540.68322718533</v>
      </c>
      <c r="AE147" s="71">
        <v>0</v>
      </c>
      <c r="AF147" s="71">
        <v>0</v>
      </c>
      <c r="AG147" s="71">
        <v>0</v>
      </c>
      <c r="AH147" s="71">
        <v>3065746.5923726163</v>
      </c>
      <c r="AI147" s="71">
        <v>3304816.8314037682</v>
      </c>
      <c r="AJ147" s="71"/>
      <c r="AK147" s="71">
        <v>0</v>
      </c>
      <c r="AL147" s="71">
        <v>0</v>
      </c>
      <c r="AM147" s="71">
        <v>0</v>
      </c>
      <c r="AN147" s="71">
        <v>3304816.8314037682</v>
      </c>
      <c r="AO147" s="71">
        <v>-18379743.436595023</v>
      </c>
      <c r="AP147" s="71">
        <v>186870.36427402441</v>
      </c>
      <c r="AQ147" s="71">
        <v>-183797.43436595026</v>
      </c>
      <c r="AR147" s="71">
        <v>99996.930508762933</v>
      </c>
      <c r="AS147" s="71">
        <v>0</v>
      </c>
      <c r="AT147" s="71">
        <v>103069.86041683708</v>
      </c>
      <c r="AU147" s="71">
        <v>0</v>
      </c>
      <c r="AV147" s="71">
        <v>0</v>
      </c>
      <c r="AW147" s="71">
        <v>-18276673.576178189</v>
      </c>
    </row>
    <row r="148" spans="1:49" x14ac:dyDescent="0.2">
      <c r="A148" s="96" t="s">
        <v>8</v>
      </c>
      <c r="B148">
        <v>2032</v>
      </c>
      <c r="C148">
        <v>2029</v>
      </c>
      <c r="D148">
        <v>2018</v>
      </c>
      <c r="E148">
        <v>84</v>
      </c>
      <c r="F148">
        <v>57</v>
      </c>
      <c r="G148" s="96" t="s">
        <v>167</v>
      </c>
      <c r="H148" s="71">
        <v>813156.45003170602</v>
      </c>
      <c r="I148" s="71">
        <v>2042365.7592369711</v>
      </c>
      <c r="J148" s="71">
        <v>0</v>
      </c>
      <c r="K148" s="71">
        <v>0</v>
      </c>
      <c r="L148" s="71">
        <v>230177.79230126578</v>
      </c>
      <c r="M148" s="71">
        <v>3359258.5336271673</v>
      </c>
      <c r="N148" s="71">
        <v>5996</v>
      </c>
      <c r="O148" s="71">
        <v>230177.79230126578</v>
      </c>
      <c r="P148" s="71">
        <v>6450954.5351971108</v>
      </c>
      <c r="Q148" s="71">
        <v>898694.34656459605</v>
      </c>
      <c r="R148" s="71">
        <v>826463.4401170084</v>
      </c>
      <c r="S148" s="71">
        <v>1725157.7866816046</v>
      </c>
      <c r="T148" s="71">
        <v>725718.59759963199</v>
      </c>
      <c r="U148" s="71">
        <v>0</v>
      </c>
      <c r="V148" s="71">
        <v>0</v>
      </c>
      <c r="W148" s="71">
        <v>0</v>
      </c>
      <c r="X148" s="71">
        <v>725718.59759963199</v>
      </c>
      <c r="Y148" s="71">
        <v>86431.136895670381</v>
      </c>
      <c r="Z148" s="71">
        <v>21194.734591928391</v>
      </c>
      <c r="AA148" s="71">
        <v>107625.87148759878</v>
      </c>
      <c r="AB148" s="71">
        <v>188739.06791676467</v>
      </c>
      <c r="AC148" s="71">
        <v>2747241.3236856004</v>
      </c>
      <c r="AD148" s="71">
        <v>377951.49689172913</v>
      </c>
      <c r="AE148" s="71">
        <v>0</v>
      </c>
      <c r="AF148" s="71">
        <v>0</v>
      </c>
      <c r="AG148" s="71">
        <v>0</v>
      </c>
      <c r="AH148" s="71">
        <v>3125192.8205773295</v>
      </c>
      <c r="AI148" s="71">
        <v>3325761.7146197814</v>
      </c>
      <c r="AJ148" s="71"/>
      <c r="AK148" s="71">
        <v>0</v>
      </c>
      <c r="AL148" s="71">
        <v>0</v>
      </c>
      <c r="AM148" s="71">
        <v>0</v>
      </c>
      <c r="AN148" s="71">
        <v>3325761.7146197814</v>
      </c>
      <c r="AO148" s="71">
        <v>-18276673.576178189</v>
      </c>
      <c r="AP148" s="71">
        <v>188739.06791676467</v>
      </c>
      <c r="AQ148" s="71">
        <v>-182766.73576178189</v>
      </c>
      <c r="AR148" s="71">
        <v>100602.63516198414</v>
      </c>
      <c r="AS148" s="71">
        <v>0</v>
      </c>
      <c r="AT148" s="71">
        <v>106574.96731696693</v>
      </c>
      <c r="AU148" s="71">
        <v>0</v>
      </c>
      <c r="AV148" s="71">
        <v>0</v>
      </c>
      <c r="AW148" s="71">
        <v>-18170098.608861223</v>
      </c>
    </row>
    <row r="149" spans="1:49" x14ac:dyDescent="0.2">
      <c r="A149" s="96" t="s">
        <v>8</v>
      </c>
      <c r="B149">
        <v>2033</v>
      </c>
      <c r="C149">
        <v>2029</v>
      </c>
      <c r="D149">
        <v>2018</v>
      </c>
      <c r="E149">
        <v>84</v>
      </c>
      <c r="F149">
        <v>57</v>
      </c>
      <c r="G149" s="96" t="s">
        <v>167</v>
      </c>
      <c r="H149" s="71">
        <v>821288.01453202288</v>
      </c>
      <c r="I149" s="71">
        <v>2083213.0744217101</v>
      </c>
      <c r="J149" s="71">
        <v>0</v>
      </c>
      <c r="K149" s="71">
        <v>0</v>
      </c>
      <c r="L149" s="71">
        <v>234781.34814729105</v>
      </c>
      <c r="M149" s="71">
        <v>3387318.506314361</v>
      </c>
      <c r="N149" s="71">
        <v>5996</v>
      </c>
      <c r="O149" s="71">
        <v>234781.34814729105</v>
      </c>
      <c r="P149" s="71">
        <v>6532596.9434153847</v>
      </c>
      <c r="Q149" s="71">
        <v>916668.23349588772</v>
      </c>
      <c r="R149" s="71">
        <v>842992.70891934831</v>
      </c>
      <c r="S149" s="71">
        <v>1759660.942415236</v>
      </c>
      <c r="T149" s="71">
        <v>740232.96955162438</v>
      </c>
      <c r="U149" s="71">
        <v>0</v>
      </c>
      <c r="V149" s="71">
        <v>0</v>
      </c>
      <c r="W149" s="71">
        <v>0</v>
      </c>
      <c r="X149" s="71">
        <v>740232.96955162438</v>
      </c>
      <c r="Y149" s="71">
        <v>88159.759633583759</v>
      </c>
      <c r="Z149" s="71">
        <v>21618.629283766953</v>
      </c>
      <c r="AA149" s="71">
        <v>109778.38891735071</v>
      </c>
      <c r="AB149" s="71">
        <v>190626.45859593226</v>
      </c>
      <c r="AC149" s="71">
        <v>2800298.7594801434</v>
      </c>
      <c r="AD149" s="71">
        <v>385510.52682956355</v>
      </c>
      <c r="AE149" s="71">
        <v>0</v>
      </c>
      <c r="AF149" s="71">
        <v>0</v>
      </c>
      <c r="AG149" s="71">
        <v>0</v>
      </c>
      <c r="AH149" s="71">
        <v>3185809.286309707</v>
      </c>
      <c r="AI149" s="71">
        <v>3346787.6571056778</v>
      </c>
      <c r="AJ149" s="71"/>
      <c r="AK149" s="71">
        <v>0</v>
      </c>
      <c r="AL149" s="71">
        <v>0</v>
      </c>
      <c r="AM149" s="71">
        <v>0</v>
      </c>
      <c r="AN149" s="71">
        <v>3346787.6571056778</v>
      </c>
      <c r="AO149" s="71">
        <v>-18170098.608861223</v>
      </c>
      <c r="AP149" s="71">
        <v>190626.45859593226</v>
      </c>
      <c r="AQ149" s="71">
        <v>-181700.98608861223</v>
      </c>
      <c r="AR149" s="71">
        <v>101211.87369670019</v>
      </c>
      <c r="AS149" s="71">
        <v>0</v>
      </c>
      <c r="AT149" s="71">
        <v>110137.34620402021</v>
      </c>
      <c r="AU149" s="71">
        <v>2415400</v>
      </c>
      <c r="AV149" s="71">
        <v>2415400</v>
      </c>
      <c r="AW149" s="71">
        <v>-20475361.262657203</v>
      </c>
    </row>
    <row r="150" spans="1:49" x14ac:dyDescent="0.2">
      <c r="A150" s="96" t="s">
        <v>8</v>
      </c>
      <c r="B150">
        <v>2034</v>
      </c>
      <c r="C150">
        <v>2029</v>
      </c>
      <c r="D150">
        <v>2018</v>
      </c>
      <c r="E150">
        <v>84</v>
      </c>
      <c r="F150">
        <v>57</v>
      </c>
      <c r="G150" s="96" t="s">
        <v>167</v>
      </c>
      <c r="H150" s="71">
        <v>829500.89467734331</v>
      </c>
      <c r="I150" s="71">
        <v>2124877.3359101447</v>
      </c>
      <c r="J150" s="71">
        <v>0</v>
      </c>
      <c r="K150" s="71">
        <v>0</v>
      </c>
      <c r="L150" s="71">
        <v>239476.9751102369</v>
      </c>
      <c r="M150" s="71">
        <v>3415661.3265970484</v>
      </c>
      <c r="N150" s="71">
        <v>5996</v>
      </c>
      <c r="O150" s="71">
        <v>239476.9751102369</v>
      </c>
      <c r="P150" s="71">
        <v>6615512.5322947735</v>
      </c>
      <c r="Q150" s="71">
        <v>935001.59816580568</v>
      </c>
      <c r="R150" s="71">
        <v>859852.5630977354</v>
      </c>
      <c r="S150" s="71">
        <v>1794854.1612635411</v>
      </c>
      <c r="T150" s="71">
        <v>755037.62894265703</v>
      </c>
      <c r="U150" s="71">
        <v>0</v>
      </c>
      <c r="V150" s="71">
        <v>0</v>
      </c>
      <c r="W150" s="71">
        <v>0</v>
      </c>
      <c r="X150" s="71">
        <v>755037.62894265703</v>
      </c>
      <c r="Y150" s="71">
        <v>89922.954826255445</v>
      </c>
      <c r="Z150" s="71">
        <v>22051.001869442298</v>
      </c>
      <c r="AA150" s="71">
        <v>111973.95669569774</v>
      </c>
      <c r="AB150" s="71">
        <v>192532.72318189163</v>
      </c>
      <c r="AC150" s="71">
        <v>2854398.4700837876</v>
      </c>
      <c r="AD150" s="71">
        <v>393220.73736615491</v>
      </c>
      <c r="AE150" s="71">
        <v>0</v>
      </c>
      <c r="AF150" s="71">
        <v>0</v>
      </c>
      <c r="AG150" s="71">
        <v>0</v>
      </c>
      <c r="AH150" s="71">
        <v>3247619.2074499424</v>
      </c>
      <c r="AI150" s="71">
        <v>3367893.3248448311</v>
      </c>
      <c r="AJ150" s="71"/>
      <c r="AK150" s="71">
        <v>0</v>
      </c>
      <c r="AL150" s="71">
        <v>0</v>
      </c>
      <c r="AM150" s="71">
        <v>0</v>
      </c>
      <c r="AN150" s="71">
        <v>3367893.3248448311</v>
      </c>
      <c r="AO150" s="71">
        <v>-20475361.262657203</v>
      </c>
      <c r="AP150" s="71">
        <v>192532.72318189163</v>
      </c>
      <c r="AQ150" s="71">
        <v>-204753.61262657202</v>
      </c>
      <c r="AR150" s="71">
        <v>101824.6309884254</v>
      </c>
      <c r="AS150" s="71">
        <v>0</v>
      </c>
      <c r="AT150" s="71">
        <v>89603.741543745011</v>
      </c>
      <c r="AU150" s="71">
        <v>0</v>
      </c>
      <c r="AV150" s="71">
        <v>0</v>
      </c>
      <c r="AW150" s="71">
        <v>-20385757.521113455</v>
      </c>
    </row>
    <row r="151" spans="1:49" x14ac:dyDescent="0.2">
      <c r="A151" s="96" t="s">
        <v>8</v>
      </c>
      <c r="B151">
        <v>2035</v>
      </c>
      <c r="C151">
        <v>2029</v>
      </c>
      <c r="D151">
        <v>2018</v>
      </c>
      <c r="E151">
        <v>84</v>
      </c>
      <c r="F151">
        <v>57</v>
      </c>
      <c r="G151" s="96" t="s">
        <v>167</v>
      </c>
      <c r="H151" s="71">
        <v>837795.90362411679</v>
      </c>
      <c r="I151" s="71">
        <v>2167374.8826283477</v>
      </c>
      <c r="J151" s="71">
        <v>0</v>
      </c>
      <c r="K151" s="71">
        <v>0</v>
      </c>
      <c r="L151" s="71">
        <v>244266.51461244168</v>
      </c>
      <c r="M151" s="71">
        <v>3444290.2944759289</v>
      </c>
      <c r="N151" s="71">
        <v>5996</v>
      </c>
      <c r="O151" s="71">
        <v>244266.51461244168</v>
      </c>
      <c r="P151" s="71">
        <v>6699723.5953408349</v>
      </c>
      <c r="Q151" s="71">
        <v>953701.63012912183</v>
      </c>
      <c r="R151" s="71">
        <v>877049.61435969023</v>
      </c>
      <c r="S151" s="71">
        <v>1830751.2444888121</v>
      </c>
      <c r="T151" s="71">
        <v>770138.38152151019</v>
      </c>
      <c r="U151" s="71">
        <v>0</v>
      </c>
      <c r="V151" s="71">
        <v>0</v>
      </c>
      <c r="W151" s="71">
        <v>0</v>
      </c>
      <c r="X151" s="71">
        <v>770138.38152151019</v>
      </c>
      <c r="Y151" s="71">
        <v>91721.413922780572</v>
      </c>
      <c r="Z151" s="71">
        <v>22492.021906831145</v>
      </c>
      <c r="AA151" s="71">
        <v>114213.43582961171</v>
      </c>
      <c r="AB151" s="71">
        <v>194458.05041371056</v>
      </c>
      <c r="AC151" s="71">
        <v>2909561.1122536445</v>
      </c>
      <c r="AD151" s="71">
        <v>401085.15211347805</v>
      </c>
      <c r="AE151" s="71">
        <v>0</v>
      </c>
      <c r="AF151" s="71">
        <v>0</v>
      </c>
      <c r="AG151" s="71">
        <v>0</v>
      </c>
      <c r="AH151" s="71">
        <v>3310646.2643671227</v>
      </c>
      <c r="AI151" s="71">
        <v>3389077.3309737123</v>
      </c>
      <c r="AJ151" s="71"/>
      <c r="AK151" s="71">
        <v>0</v>
      </c>
      <c r="AL151" s="71">
        <v>0</v>
      </c>
      <c r="AM151" s="71">
        <v>0</v>
      </c>
      <c r="AN151" s="71">
        <v>3389077.3309737123</v>
      </c>
      <c r="AO151" s="71">
        <v>-20385757.521113455</v>
      </c>
      <c r="AP151" s="71">
        <v>194458.05041371056</v>
      </c>
      <c r="AQ151" s="71">
        <v>-203857.57521113456</v>
      </c>
      <c r="AR151" s="71">
        <v>102440.89075216296</v>
      </c>
      <c r="AS151" s="71">
        <v>0</v>
      </c>
      <c r="AT151" s="71">
        <v>93041.365954738954</v>
      </c>
      <c r="AU151" s="71">
        <v>23400</v>
      </c>
      <c r="AV151" s="71">
        <v>23400</v>
      </c>
      <c r="AW151" s="71">
        <v>-20316116.155158713</v>
      </c>
    </row>
    <row r="152" spans="1:49" x14ac:dyDescent="0.2">
      <c r="A152" s="96" t="s">
        <v>8</v>
      </c>
      <c r="B152">
        <v>2036</v>
      </c>
      <c r="C152">
        <v>2029</v>
      </c>
      <c r="D152">
        <v>2018</v>
      </c>
      <c r="E152">
        <v>84</v>
      </c>
      <c r="F152">
        <v>57</v>
      </c>
      <c r="G152" s="96" t="s">
        <v>167</v>
      </c>
      <c r="H152" s="71">
        <v>846173.86266035796</v>
      </c>
      <c r="I152" s="71">
        <v>2210722.3802809143</v>
      </c>
      <c r="J152" s="71">
        <v>0</v>
      </c>
      <c r="K152" s="71">
        <v>0</v>
      </c>
      <c r="L152" s="71">
        <v>249151.84490469046</v>
      </c>
      <c r="M152" s="71">
        <v>3473208.7557947421</v>
      </c>
      <c r="N152" s="71">
        <v>5996</v>
      </c>
      <c r="O152" s="71">
        <v>249151.84490469046</v>
      </c>
      <c r="P152" s="71">
        <v>6785252.8436407056</v>
      </c>
      <c r="Q152" s="71">
        <v>972775.66273170419</v>
      </c>
      <c r="R152" s="71">
        <v>894590.60664688388</v>
      </c>
      <c r="S152" s="71">
        <v>1867366.2693785881</v>
      </c>
      <c r="T152" s="71">
        <v>785541.14915194025</v>
      </c>
      <c r="U152" s="71">
        <v>0</v>
      </c>
      <c r="V152" s="71">
        <v>0</v>
      </c>
      <c r="W152" s="71">
        <v>0</v>
      </c>
      <c r="X152" s="71">
        <v>785541.14915194025</v>
      </c>
      <c r="Y152" s="71">
        <v>93555.84220123617</v>
      </c>
      <c r="Z152" s="71">
        <v>22941.862344967765</v>
      </c>
      <c r="AA152" s="71">
        <v>116497.70454620394</v>
      </c>
      <c r="AB152" s="71">
        <v>196402.63091784768</v>
      </c>
      <c r="AC152" s="71">
        <v>2965807.7539945799</v>
      </c>
      <c r="AD152" s="71">
        <v>409106.85515574756</v>
      </c>
      <c r="AE152" s="71">
        <v>0</v>
      </c>
      <c r="AF152" s="71">
        <v>0</v>
      </c>
      <c r="AG152" s="71">
        <v>0</v>
      </c>
      <c r="AH152" s="71">
        <v>3374914.6091503273</v>
      </c>
      <c r="AI152" s="71">
        <v>3410338.2344903783</v>
      </c>
      <c r="AJ152" s="71"/>
      <c r="AK152" s="71">
        <v>0</v>
      </c>
      <c r="AL152" s="71">
        <v>0</v>
      </c>
      <c r="AM152" s="71">
        <v>0</v>
      </c>
      <c r="AN152" s="71">
        <v>3410338.2344903783</v>
      </c>
      <c r="AO152" s="71">
        <v>-20316116.155158713</v>
      </c>
      <c r="AP152" s="71">
        <v>196402.63091784768</v>
      </c>
      <c r="AQ152" s="71">
        <v>-203161.16155158717</v>
      </c>
      <c r="AR152" s="71">
        <v>103060.63551061499</v>
      </c>
      <c r="AS152" s="71">
        <v>0</v>
      </c>
      <c r="AT152" s="71">
        <v>96302.104876875499</v>
      </c>
      <c r="AU152" s="71">
        <v>454960</v>
      </c>
      <c r="AV152" s="71">
        <v>454960</v>
      </c>
      <c r="AW152" s="71">
        <v>-20674774.050281838</v>
      </c>
    </row>
    <row r="153" spans="1:49" x14ac:dyDescent="0.2">
      <c r="A153" s="96" t="s">
        <v>8</v>
      </c>
      <c r="B153">
        <v>2037</v>
      </c>
      <c r="C153">
        <v>2029</v>
      </c>
      <c r="D153">
        <v>2018</v>
      </c>
      <c r="E153">
        <v>84</v>
      </c>
      <c r="F153">
        <v>57</v>
      </c>
      <c r="G153" s="96" t="s">
        <v>167</v>
      </c>
      <c r="H153" s="71">
        <v>854635.60128696135</v>
      </c>
      <c r="I153" s="71">
        <v>2254936.8278865325</v>
      </c>
      <c r="J153" s="71">
        <v>0</v>
      </c>
      <c r="K153" s="71">
        <v>0</v>
      </c>
      <c r="L153" s="71">
        <v>254134.88180278428</v>
      </c>
      <c r="M153" s="71">
        <v>3502420.1029828638</v>
      </c>
      <c r="N153" s="71">
        <v>5996</v>
      </c>
      <c r="O153" s="71">
        <v>254134.88180278428</v>
      </c>
      <c r="P153" s="71">
        <v>6872123.4139591418</v>
      </c>
      <c r="Q153" s="71">
        <v>992231.17598633829</v>
      </c>
      <c r="R153" s="71">
        <v>912482.41877982148</v>
      </c>
      <c r="S153" s="71">
        <v>1904713.5947661598</v>
      </c>
      <c r="T153" s="71">
        <v>801251.97213497909</v>
      </c>
      <c r="U153" s="71">
        <v>0</v>
      </c>
      <c r="V153" s="71">
        <v>0</v>
      </c>
      <c r="W153" s="71">
        <v>0</v>
      </c>
      <c r="X153" s="71">
        <v>801251.97213497909</v>
      </c>
      <c r="Y153" s="71">
        <v>95426.959045260883</v>
      </c>
      <c r="Z153" s="71">
        <v>23400.69959186712</v>
      </c>
      <c r="AA153" s="71">
        <v>118827.658637128</v>
      </c>
      <c r="AB153" s="71">
        <v>198366.65722702612</v>
      </c>
      <c r="AC153" s="71">
        <v>3023159.8827652931</v>
      </c>
      <c r="AD153" s="71">
        <v>417288.99225886248</v>
      </c>
      <c r="AE153" s="71">
        <v>0</v>
      </c>
      <c r="AF153" s="71">
        <v>0</v>
      </c>
      <c r="AG153" s="71">
        <v>0</v>
      </c>
      <c r="AH153" s="71">
        <v>3440448.8750241557</v>
      </c>
      <c r="AI153" s="71">
        <v>3431674.5389349861</v>
      </c>
      <c r="AJ153" s="71"/>
      <c r="AK153" s="71">
        <v>0</v>
      </c>
      <c r="AL153" s="71">
        <v>0</v>
      </c>
      <c r="AM153" s="71">
        <v>0</v>
      </c>
      <c r="AN153" s="71">
        <v>3431674.5389349861</v>
      </c>
      <c r="AO153" s="71">
        <v>-20674774.050281838</v>
      </c>
      <c r="AP153" s="71">
        <v>198366.65722702612</v>
      </c>
      <c r="AQ153" s="71">
        <v>-206747.7405028184</v>
      </c>
      <c r="AR153" s="71">
        <v>103683.84656167007</v>
      </c>
      <c r="AS153" s="71">
        <v>0</v>
      </c>
      <c r="AT153" s="71">
        <v>95302.763285877794</v>
      </c>
      <c r="AU153" s="71">
        <v>0</v>
      </c>
      <c r="AV153" s="71">
        <v>0</v>
      </c>
      <c r="AW153" s="71">
        <v>-20579471.286995962</v>
      </c>
    </row>
    <row r="154" spans="1:49" x14ac:dyDescent="0.2">
      <c r="A154" s="96" t="s">
        <v>8</v>
      </c>
      <c r="B154">
        <v>2038</v>
      </c>
      <c r="C154">
        <v>2029</v>
      </c>
      <c r="D154">
        <v>2018</v>
      </c>
      <c r="E154">
        <v>84</v>
      </c>
      <c r="F154">
        <v>57</v>
      </c>
      <c r="G154" s="96" t="s">
        <v>167</v>
      </c>
      <c r="H154" s="71">
        <v>863181.95729983109</v>
      </c>
      <c r="I154" s="71">
        <v>2300035.5644442635</v>
      </c>
      <c r="J154" s="71">
        <v>0</v>
      </c>
      <c r="K154" s="71">
        <v>0</v>
      </c>
      <c r="L154" s="71">
        <v>259217.57943883998</v>
      </c>
      <c r="M154" s="71">
        <v>3531927.7758112177</v>
      </c>
      <c r="N154" s="71">
        <v>5996</v>
      </c>
      <c r="O154" s="71">
        <v>259217.57943883998</v>
      </c>
      <c r="P154" s="71">
        <v>6960358.8769941526</v>
      </c>
      <c r="Q154" s="71">
        <v>1012075.7995060651</v>
      </c>
      <c r="R154" s="71">
        <v>930732.0671554181</v>
      </c>
      <c r="S154" s="71">
        <v>1942807.8666614832</v>
      </c>
      <c r="T154" s="71">
        <v>817277.01157767873</v>
      </c>
      <c r="U154" s="71">
        <v>0</v>
      </c>
      <c r="V154" s="71">
        <v>0</v>
      </c>
      <c r="W154" s="71">
        <v>0</v>
      </c>
      <c r="X154" s="71">
        <v>817277.01157767873</v>
      </c>
      <c r="Y154" s="71">
        <v>97335.498226166121</v>
      </c>
      <c r="Z154" s="71">
        <v>23868.713583704463</v>
      </c>
      <c r="AA154" s="71">
        <v>121204.21180987058</v>
      </c>
      <c r="AB154" s="71">
        <v>200350.3237992964</v>
      </c>
      <c r="AC154" s="71">
        <v>3081639.4138483289</v>
      </c>
      <c r="AD154" s="71">
        <v>425634.77210403979</v>
      </c>
      <c r="AE154" s="71">
        <v>0</v>
      </c>
      <c r="AF154" s="71">
        <v>0</v>
      </c>
      <c r="AG154" s="71">
        <v>0</v>
      </c>
      <c r="AH154" s="71">
        <v>3507274.1859523687</v>
      </c>
      <c r="AI154" s="71">
        <v>3453084.6910417839</v>
      </c>
      <c r="AJ154" s="71"/>
      <c r="AK154" s="71">
        <v>0</v>
      </c>
      <c r="AL154" s="71">
        <v>0</v>
      </c>
      <c r="AM154" s="71">
        <v>0</v>
      </c>
      <c r="AN154" s="71">
        <v>3453084.6910417839</v>
      </c>
      <c r="AO154" s="71">
        <v>-20579471.286995962</v>
      </c>
      <c r="AP154" s="71">
        <v>200350.3237992964</v>
      </c>
      <c r="AQ154" s="71">
        <v>-205794.71286995959</v>
      </c>
      <c r="AR154" s="71">
        <v>104310.50394515476</v>
      </c>
      <c r="AS154" s="71">
        <v>0</v>
      </c>
      <c r="AT154" s="71">
        <v>98866.11487449157</v>
      </c>
      <c r="AU154" s="71">
        <v>486460</v>
      </c>
      <c r="AV154" s="71">
        <v>486460</v>
      </c>
      <c r="AW154" s="71">
        <v>-20967065.172121469</v>
      </c>
    </row>
    <row r="155" spans="1:49" x14ac:dyDescent="0.2">
      <c r="A155" s="96" t="s">
        <v>8</v>
      </c>
      <c r="B155">
        <v>2039</v>
      </c>
      <c r="C155">
        <v>2029</v>
      </c>
      <c r="D155">
        <v>2018</v>
      </c>
      <c r="E155">
        <v>84</v>
      </c>
      <c r="F155">
        <v>57</v>
      </c>
      <c r="G155" s="96" t="s">
        <v>167</v>
      </c>
      <c r="H155" s="71">
        <v>871813.7768728293</v>
      </c>
      <c r="I155" s="71">
        <v>2346036.2757331487</v>
      </c>
      <c r="J155" s="71">
        <v>0</v>
      </c>
      <c r="K155" s="71">
        <v>0</v>
      </c>
      <c r="L155" s="71">
        <v>264401.93102761678</v>
      </c>
      <c r="M155" s="71">
        <v>3561735.2621617778</v>
      </c>
      <c r="N155" s="71">
        <v>5996</v>
      </c>
      <c r="O155" s="71">
        <v>264401.93102761678</v>
      </c>
      <c r="P155" s="71">
        <v>7049983.2457953729</v>
      </c>
      <c r="Q155" s="71">
        <v>1032317.3154961864</v>
      </c>
      <c r="R155" s="71">
        <v>949346.70849852636</v>
      </c>
      <c r="S155" s="71">
        <v>1981664.0239947126</v>
      </c>
      <c r="T155" s="71">
        <v>833622.55180923222</v>
      </c>
      <c r="U155" s="71">
        <v>0</v>
      </c>
      <c r="V155" s="71">
        <v>0</v>
      </c>
      <c r="W155" s="71">
        <v>0</v>
      </c>
      <c r="X155" s="71">
        <v>833622.55180923222</v>
      </c>
      <c r="Y155" s="71">
        <v>99282.208190689431</v>
      </c>
      <c r="Z155" s="71">
        <v>24346.087855378551</v>
      </c>
      <c r="AA155" s="71">
        <v>123628.29604606799</v>
      </c>
      <c r="AB155" s="71">
        <v>202353.82703728933</v>
      </c>
      <c r="AC155" s="71">
        <v>3141268.6988873021</v>
      </c>
      <c r="AD155" s="71">
        <v>434147.46754612058</v>
      </c>
      <c r="AE155" s="71">
        <v>0</v>
      </c>
      <c r="AF155" s="71">
        <v>0</v>
      </c>
      <c r="AG155" s="71">
        <v>0</v>
      </c>
      <c r="AH155" s="71">
        <v>3575416.1664334228</v>
      </c>
      <c r="AI155" s="71">
        <v>3474567.07936195</v>
      </c>
      <c r="AJ155" s="71"/>
      <c r="AK155" s="71">
        <v>0</v>
      </c>
      <c r="AL155" s="71">
        <v>0</v>
      </c>
      <c r="AM155" s="71">
        <v>0</v>
      </c>
      <c r="AN155" s="71">
        <v>3474567.07936195</v>
      </c>
      <c r="AO155" s="71">
        <v>-20967065.172121469</v>
      </c>
      <c r="AP155" s="71">
        <v>202353.82703728933</v>
      </c>
      <c r="AQ155" s="71">
        <v>-209670.6517212147</v>
      </c>
      <c r="AR155" s="71">
        <v>104940.58640883166</v>
      </c>
      <c r="AS155" s="71">
        <v>0</v>
      </c>
      <c r="AT155" s="71">
        <v>97623.76172490629</v>
      </c>
      <c r="AU155" s="71">
        <v>78000</v>
      </c>
      <c r="AV155" s="71">
        <v>78000</v>
      </c>
      <c r="AW155" s="71">
        <v>-20947441.410396561</v>
      </c>
    </row>
    <row r="156" spans="1:49" x14ac:dyDescent="0.2">
      <c r="A156" s="96" t="s">
        <v>8</v>
      </c>
      <c r="B156">
        <v>2040</v>
      </c>
      <c r="C156">
        <v>2029</v>
      </c>
      <c r="D156">
        <v>2018</v>
      </c>
      <c r="E156">
        <v>84</v>
      </c>
      <c r="F156">
        <v>57</v>
      </c>
      <c r="G156" s="96" t="s">
        <v>167</v>
      </c>
      <c r="H156" s="71">
        <v>880531.91464155784</v>
      </c>
      <c r="I156" s="71">
        <v>2392957.0012478116</v>
      </c>
      <c r="J156" s="71">
        <v>0</v>
      </c>
      <c r="K156" s="71">
        <v>0</v>
      </c>
      <c r="L156" s="71">
        <v>269689.96964816912</v>
      </c>
      <c r="M156" s="71">
        <v>3591846.0988109098</v>
      </c>
      <c r="N156" s="71">
        <v>5996</v>
      </c>
      <c r="O156" s="71">
        <v>269689.96964816912</v>
      </c>
      <c r="P156" s="71">
        <v>7141020.984348448</v>
      </c>
      <c r="Q156" s="71">
        <v>1052963.6618061101</v>
      </c>
      <c r="R156" s="71">
        <v>968333.64266849693</v>
      </c>
      <c r="S156" s="71">
        <v>2021297.3044746071</v>
      </c>
      <c r="T156" s="71">
        <v>850295.00284541689</v>
      </c>
      <c r="U156" s="71">
        <v>0</v>
      </c>
      <c r="V156" s="71">
        <v>0</v>
      </c>
      <c r="W156" s="71">
        <v>0</v>
      </c>
      <c r="X156" s="71">
        <v>850295.00284541689</v>
      </c>
      <c r="Y156" s="71">
        <v>101267.85235450322</v>
      </c>
      <c r="Z156" s="71">
        <v>24833.009612486123</v>
      </c>
      <c r="AA156" s="71">
        <v>126100.86196698935</v>
      </c>
      <c r="AB156" s="71">
        <v>204377.36530766229</v>
      </c>
      <c r="AC156" s="71">
        <v>3202070.5345946755</v>
      </c>
      <c r="AD156" s="71">
        <v>442830.416897043</v>
      </c>
      <c r="AE156" s="71">
        <v>0</v>
      </c>
      <c r="AF156" s="71">
        <v>0</v>
      </c>
      <c r="AG156" s="71">
        <v>0</v>
      </c>
      <c r="AH156" s="71">
        <v>3644900.9514917186</v>
      </c>
      <c r="AI156" s="71">
        <v>3496120.0328567293</v>
      </c>
      <c r="AJ156" s="71"/>
      <c r="AK156" s="71">
        <v>0</v>
      </c>
      <c r="AL156" s="71">
        <v>0</v>
      </c>
      <c r="AM156" s="71">
        <v>0</v>
      </c>
      <c r="AN156" s="71">
        <v>3496120.0328567293</v>
      </c>
      <c r="AO156" s="71">
        <v>-20947441.410396561</v>
      </c>
      <c r="AP156" s="71">
        <v>204377.36530766229</v>
      </c>
      <c r="AQ156" s="71">
        <v>-209474.41410396562</v>
      </c>
      <c r="AR156" s="71">
        <v>105574.07137362981</v>
      </c>
      <c r="AS156" s="71">
        <v>0</v>
      </c>
      <c r="AT156" s="71">
        <v>100477.02257732647</v>
      </c>
      <c r="AU156" s="71">
        <v>52000</v>
      </c>
      <c r="AV156" s="71">
        <v>52000</v>
      </c>
      <c r="AW156" s="71">
        <v>-20898964.387819238</v>
      </c>
    </row>
    <row r="157" spans="1:49" x14ac:dyDescent="0.2">
      <c r="A157" s="96" t="s">
        <v>8</v>
      </c>
      <c r="B157">
        <v>2041</v>
      </c>
      <c r="C157">
        <v>2029</v>
      </c>
      <c r="D157">
        <v>2018</v>
      </c>
      <c r="E157">
        <v>84</v>
      </c>
      <c r="F157">
        <v>57</v>
      </c>
      <c r="G157" s="96" t="s">
        <v>167</v>
      </c>
      <c r="H157" s="71">
        <v>889337.23378797318</v>
      </c>
      <c r="I157" s="71">
        <v>2440816.1412727674</v>
      </c>
      <c r="J157" s="71">
        <v>0</v>
      </c>
      <c r="K157" s="71">
        <v>0</v>
      </c>
      <c r="L157" s="71">
        <v>275083.76904113247</v>
      </c>
      <c r="M157" s="71">
        <v>3622263.8722268064</v>
      </c>
      <c r="N157" s="71">
        <v>5996</v>
      </c>
      <c r="O157" s="71">
        <v>275083.76904113247</v>
      </c>
      <c r="P157" s="71">
        <v>7233497.0163286794</v>
      </c>
      <c r="Q157" s="71">
        <v>1074022.935042232</v>
      </c>
      <c r="R157" s="71">
        <v>987700.31552186667</v>
      </c>
      <c r="S157" s="71">
        <v>2061723.2505640988</v>
      </c>
      <c r="T157" s="71">
        <v>867300.90290232515</v>
      </c>
      <c r="U157" s="71">
        <v>0</v>
      </c>
      <c r="V157" s="71">
        <v>0</v>
      </c>
      <c r="W157" s="71">
        <v>0</v>
      </c>
      <c r="X157" s="71">
        <v>867300.90290232515</v>
      </c>
      <c r="Y157" s="71">
        <v>103293.20940159327</v>
      </c>
      <c r="Z157" s="71">
        <v>25329.66980473584</v>
      </c>
      <c r="AA157" s="71">
        <v>128622.8792063291</v>
      </c>
      <c r="AB157" s="71">
        <v>206421.13896073887</v>
      </c>
      <c r="AC157" s="71">
        <v>3264068.1716334918</v>
      </c>
      <c r="AD157" s="71">
        <v>451687.02523498377</v>
      </c>
      <c r="AE157" s="71">
        <v>0</v>
      </c>
      <c r="AF157" s="71">
        <v>0</v>
      </c>
      <c r="AG157" s="71">
        <v>0</v>
      </c>
      <c r="AH157" s="71">
        <v>3715755.1968684755</v>
      </c>
      <c r="AI157" s="71">
        <v>3517741.8194602039</v>
      </c>
      <c r="AJ157" s="71"/>
      <c r="AK157" s="71">
        <v>0</v>
      </c>
      <c r="AL157" s="71">
        <v>0</v>
      </c>
      <c r="AM157" s="71">
        <v>0</v>
      </c>
      <c r="AN157" s="71">
        <v>3517741.8194602039</v>
      </c>
      <c r="AO157" s="71">
        <v>-20898964.387819238</v>
      </c>
      <c r="AP157" s="71">
        <v>206421.13896073887</v>
      </c>
      <c r="AQ157" s="71">
        <v>-208989.64387819241</v>
      </c>
      <c r="AR157" s="71">
        <v>106210.93489809014</v>
      </c>
      <c r="AS157" s="71">
        <v>0</v>
      </c>
      <c r="AT157" s="71">
        <v>103642.4299806366</v>
      </c>
      <c r="AU157" s="71">
        <v>0</v>
      </c>
      <c r="AV157" s="71">
        <v>0</v>
      </c>
      <c r="AW157" s="71">
        <v>-20795321.957838602</v>
      </c>
    </row>
    <row r="158" spans="1:49" x14ac:dyDescent="0.2">
      <c r="A158" s="96" t="s">
        <v>8</v>
      </c>
      <c r="B158">
        <v>2042</v>
      </c>
      <c r="C158">
        <v>2029</v>
      </c>
      <c r="D158">
        <v>2018</v>
      </c>
      <c r="E158">
        <v>84</v>
      </c>
      <c r="F158">
        <v>57</v>
      </c>
      <c r="G158" s="96" t="s">
        <v>167</v>
      </c>
      <c r="H158" s="71">
        <v>898230.60612585314</v>
      </c>
      <c r="I158" s="71">
        <v>2489632.464098223</v>
      </c>
      <c r="J158" s="71">
        <v>0</v>
      </c>
      <c r="K158" s="71">
        <v>0</v>
      </c>
      <c r="L158" s="71">
        <v>280585.44442195509</v>
      </c>
      <c r="M158" s="71">
        <v>3652992.2193812979</v>
      </c>
      <c r="N158" s="71">
        <v>5996</v>
      </c>
      <c r="O158" s="71">
        <v>280585.44442195509</v>
      </c>
      <c r="P158" s="71">
        <v>7327436.7340273289</v>
      </c>
      <c r="Q158" s="71">
        <v>1095503.3937430768</v>
      </c>
      <c r="R158" s="71">
        <v>1007454.321832304</v>
      </c>
      <c r="S158" s="71">
        <v>2102957.7155753807</v>
      </c>
      <c r="T158" s="71">
        <v>884646.92096037162</v>
      </c>
      <c r="U158" s="71">
        <v>0</v>
      </c>
      <c r="V158" s="71">
        <v>0</v>
      </c>
      <c r="W158" s="71">
        <v>0</v>
      </c>
      <c r="X158" s="71">
        <v>884646.92096037162</v>
      </c>
      <c r="Y158" s="71">
        <v>105359.07358962514</v>
      </c>
      <c r="Z158" s="71">
        <v>25836.263200830559</v>
      </c>
      <c r="AA158" s="71">
        <v>131195.33679045571</v>
      </c>
      <c r="AB158" s="71">
        <v>208485.3503503463</v>
      </c>
      <c r="AC158" s="71">
        <v>3327285.323676555</v>
      </c>
      <c r="AD158" s="71">
        <v>460720.76573968347</v>
      </c>
      <c r="AE158" s="71">
        <v>0</v>
      </c>
      <c r="AF158" s="71">
        <v>0</v>
      </c>
      <c r="AG158" s="71">
        <v>760</v>
      </c>
      <c r="AH158" s="71">
        <v>3787246.0894162385</v>
      </c>
      <c r="AI158" s="71">
        <v>3540190.6446110904</v>
      </c>
      <c r="AJ158" s="71"/>
      <c r="AK158" s="71">
        <v>0</v>
      </c>
      <c r="AL158" s="71">
        <v>0</v>
      </c>
      <c r="AM158" s="71">
        <v>0</v>
      </c>
      <c r="AN158" s="71">
        <v>3540190.6446110904</v>
      </c>
      <c r="AO158" s="71">
        <v>-20795321.957838602</v>
      </c>
      <c r="AP158" s="71">
        <v>208485.3503503463</v>
      </c>
      <c r="AQ158" s="71">
        <v>-207953.21957838605</v>
      </c>
      <c r="AR158" s="71">
        <v>106851.15164200954</v>
      </c>
      <c r="AS158" s="71">
        <v>0</v>
      </c>
      <c r="AT158" s="71">
        <v>107383.28241396979</v>
      </c>
      <c r="AU158" s="71">
        <v>0</v>
      </c>
      <c r="AV158" s="71">
        <v>0</v>
      </c>
      <c r="AW158" s="71">
        <v>-20687938.675424632</v>
      </c>
    </row>
    <row r="159" spans="1:49" x14ac:dyDescent="0.2">
      <c r="A159" s="96" t="s">
        <v>8</v>
      </c>
      <c r="B159">
        <v>2043</v>
      </c>
      <c r="C159">
        <v>2029</v>
      </c>
      <c r="D159">
        <v>2018</v>
      </c>
      <c r="E159">
        <v>84</v>
      </c>
      <c r="F159">
        <v>57</v>
      </c>
      <c r="G159" s="96" t="s">
        <v>167</v>
      </c>
      <c r="H159" s="71">
        <v>907212.9121871118</v>
      </c>
      <c r="I159" s="71">
        <v>2539425.1133801872</v>
      </c>
      <c r="J159" s="71">
        <v>0</v>
      </c>
      <c r="K159" s="71">
        <v>0</v>
      </c>
      <c r="L159" s="71">
        <v>286197.15331039421</v>
      </c>
      <c r="M159" s="71">
        <v>3684034.8285763059</v>
      </c>
      <c r="N159" s="71">
        <v>5996</v>
      </c>
      <c r="O159" s="71">
        <v>286197.15331039421</v>
      </c>
      <c r="P159" s="71">
        <v>7422866.0074539986</v>
      </c>
      <c r="Q159" s="71">
        <v>1117413.4616179385</v>
      </c>
      <c r="R159" s="71">
        <v>1027603.4082689502</v>
      </c>
      <c r="S159" s="71">
        <v>2145016.8698868887</v>
      </c>
      <c r="T159" s="71">
        <v>902339.85937957908</v>
      </c>
      <c r="U159" s="71">
        <v>0</v>
      </c>
      <c r="V159" s="71">
        <v>0</v>
      </c>
      <c r="W159" s="71">
        <v>0</v>
      </c>
      <c r="X159" s="71">
        <v>902339.85937957908</v>
      </c>
      <c r="Y159" s="71">
        <v>107466.25506141764</v>
      </c>
      <c r="Z159" s="71">
        <v>26352.988464847171</v>
      </c>
      <c r="AA159" s="71">
        <v>133819.24352626482</v>
      </c>
      <c r="AB159" s="71">
        <v>-868117.89807307511</v>
      </c>
      <c r="AC159" s="71">
        <v>2313058.0747196572</v>
      </c>
      <c r="AD159" s="71">
        <v>469935.18105447711</v>
      </c>
      <c r="AE159" s="71">
        <v>0</v>
      </c>
      <c r="AF159" s="71">
        <v>0</v>
      </c>
      <c r="AG159" s="71">
        <v>0</v>
      </c>
      <c r="AH159" s="71">
        <v>2782993.2557741343</v>
      </c>
      <c r="AI159" s="71">
        <v>4639872.7516798638</v>
      </c>
      <c r="AJ159" s="71"/>
      <c r="AK159" s="71">
        <v>0</v>
      </c>
      <c r="AL159" s="71">
        <v>0</v>
      </c>
      <c r="AM159" s="71">
        <v>0</v>
      </c>
      <c r="AN159" s="71">
        <v>4639872.7516798638</v>
      </c>
      <c r="AO159" s="71">
        <v>-20687938.675424632</v>
      </c>
      <c r="AP159" s="71">
        <v>210570.20385384979</v>
      </c>
      <c r="AQ159" s="71">
        <v>-206879.38675424631</v>
      </c>
      <c r="AR159" s="71">
        <v>204576.62400269022</v>
      </c>
      <c r="AS159" s="71">
        <v>0</v>
      </c>
      <c r="AT159" s="71">
        <v>208267.4411022937</v>
      </c>
      <c r="AU159" s="71">
        <v>0</v>
      </c>
      <c r="AV159" s="71">
        <v>0</v>
      </c>
      <c r="AW159" s="71">
        <v>-20479671.234322339</v>
      </c>
    </row>
    <row r="160" spans="1:49" x14ac:dyDescent="0.2">
      <c r="A160" s="96" t="s">
        <v>8</v>
      </c>
      <c r="B160">
        <v>2044</v>
      </c>
      <c r="C160">
        <v>2029</v>
      </c>
      <c r="D160">
        <v>2018</v>
      </c>
      <c r="E160">
        <v>84</v>
      </c>
      <c r="F160">
        <v>57</v>
      </c>
      <c r="G160" s="96" t="s">
        <v>167</v>
      </c>
      <c r="H160" s="71">
        <v>916285.04130898288</v>
      </c>
      <c r="I160" s="71">
        <v>2590213.6156477914</v>
      </c>
      <c r="J160" s="71">
        <v>0</v>
      </c>
      <c r="K160" s="71">
        <v>0</v>
      </c>
      <c r="L160" s="71">
        <v>291921.09637660213</v>
      </c>
      <c r="M160" s="71">
        <v>3715395.4402852189</v>
      </c>
      <c r="N160" s="71">
        <v>5996</v>
      </c>
      <c r="O160" s="71">
        <v>291921.09637660213</v>
      </c>
      <c r="P160" s="71">
        <v>7519811.1936185956</v>
      </c>
      <c r="Q160" s="71">
        <v>1139761.7308502973</v>
      </c>
      <c r="R160" s="71">
        <v>1048155.4764343293</v>
      </c>
      <c r="S160" s="71">
        <v>2187917.2072846266</v>
      </c>
      <c r="T160" s="71">
        <v>920386.65656717075</v>
      </c>
      <c r="U160" s="71">
        <v>0</v>
      </c>
      <c r="V160" s="71">
        <v>0</v>
      </c>
      <c r="W160" s="71">
        <v>0</v>
      </c>
      <c r="X160" s="71">
        <v>920386.65656717075</v>
      </c>
      <c r="Y160" s="71">
        <v>109615.58016264602</v>
      </c>
      <c r="Z160" s="71">
        <v>26880.048234144117</v>
      </c>
      <c r="AA160" s="71">
        <v>136495.62839679013</v>
      </c>
      <c r="AB160" s="71">
        <v>-867065.0470538059</v>
      </c>
      <c r="AC160" s="71">
        <v>2377734.4451947813</v>
      </c>
      <c r="AD160" s="71">
        <v>479333.88467556675</v>
      </c>
      <c r="AE160" s="71">
        <v>0</v>
      </c>
      <c r="AF160" s="71">
        <v>0</v>
      </c>
      <c r="AG160" s="71">
        <v>0</v>
      </c>
      <c r="AH160" s="71">
        <v>2857068.3298703479</v>
      </c>
      <c r="AI160" s="71">
        <v>4662742.8637482477</v>
      </c>
      <c r="AJ160" s="71"/>
      <c r="AK160" s="71">
        <v>0</v>
      </c>
      <c r="AL160" s="71">
        <v>0</v>
      </c>
      <c r="AM160" s="71">
        <v>0</v>
      </c>
      <c r="AN160" s="71">
        <v>4662742.8637482477</v>
      </c>
      <c r="AO160" s="71">
        <v>-20479671.234322339</v>
      </c>
      <c r="AP160" s="71">
        <v>212675.90589238828</v>
      </c>
      <c r="AQ160" s="71">
        <v>-204796.71234322339</v>
      </c>
      <c r="AR160" s="71">
        <v>205318.22197497109</v>
      </c>
      <c r="AS160" s="71">
        <v>0</v>
      </c>
      <c r="AT160" s="71">
        <v>213197.41552413598</v>
      </c>
      <c r="AU160" s="71">
        <v>0</v>
      </c>
      <c r="AV160" s="71">
        <v>0</v>
      </c>
      <c r="AW160" s="71">
        <v>-20266473.818798199</v>
      </c>
    </row>
    <row r="161" spans="1:49" x14ac:dyDescent="0.2">
      <c r="A161" s="96" t="s">
        <v>8</v>
      </c>
      <c r="B161">
        <v>2045</v>
      </c>
      <c r="C161">
        <v>2029</v>
      </c>
      <c r="D161">
        <v>2018</v>
      </c>
      <c r="E161">
        <v>84</v>
      </c>
      <c r="F161">
        <v>57</v>
      </c>
      <c r="G161" s="96" t="s">
        <v>167</v>
      </c>
      <c r="H161" s="71">
        <v>925447.89172207238</v>
      </c>
      <c r="I161" s="71">
        <v>2642017.8879607469</v>
      </c>
      <c r="J161" s="71">
        <v>0</v>
      </c>
      <c r="K161" s="71">
        <v>0</v>
      </c>
      <c r="L161" s="71">
        <v>297759.51830413414</v>
      </c>
      <c r="M161" s="71">
        <v>3747077.8480094685</v>
      </c>
      <c r="N161" s="71">
        <v>5996</v>
      </c>
      <c r="O161" s="71">
        <v>297759.51830413414</v>
      </c>
      <c r="P161" s="71">
        <v>7618299.1459964216</v>
      </c>
      <c r="Q161" s="71">
        <v>1162556.9654673031</v>
      </c>
      <c r="R161" s="71">
        <v>1069118.5859630157</v>
      </c>
      <c r="S161" s="71">
        <v>2231675.5514303185</v>
      </c>
      <c r="T161" s="71">
        <v>938794.38969851402</v>
      </c>
      <c r="U161" s="71">
        <v>0</v>
      </c>
      <c r="V161" s="71">
        <v>0</v>
      </c>
      <c r="W161" s="71">
        <v>0</v>
      </c>
      <c r="X161" s="71">
        <v>938794.38969851402</v>
      </c>
      <c r="Y161" s="71">
        <v>111807.89176589891</v>
      </c>
      <c r="Z161" s="71">
        <v>27417.649198826995</v>
      </c>
      <c r="AA161" s="71">
        <v>139225.54096472589</v>
      </c>
      <c r="AB161" s="71">
        <v>-866001.66752434394</v>
      </c>
      <c r="AC161" s="71">
        <v>2443693.8145692144</v>
      </c>
      <c r="AD161" s="71">
        <v>488920.56236907799</v>
      </c>
      <c r="AE161" s="71">
        <v>0</v>
      </c>
      <c r="AF161" s="71">
        <v>0</v>
      </c>
      <c r="AG161" s="71">
        <v>0</v>
      </c>
      <c r="AH161" s="71">
        <v>2932614.3769382923</v>
      </c>
      <c r="AI161" s="71">
        <v>4685684.7690581288</v>
      </c>
      <c r="AJ161" s="71"/>
      <c r="AK161" s="71">
        <v>0</v>
      </c>
      <c r="AL161" s="71">
        <v>0</v>
      </c>
      <c r="AM161" s="71">
        <v>0</v>
      </c>
      <c r="AN161" s="71">
        <v>4685684.7690581288</v>
      </c>
      <c r="AO161" s="71">
        <v>-20266473.818798199</v>
      </c>
      <c r="AP161" s="71">
        <v>214802.66495131209</v>
      </c>
      <c r="AQ161" s="71">
        <v>-202664.738187982</v>
      </c>
      <c r="AR161" s="71">
        <v>206064.03594361994</v>
      </c>
      <c r="AS161" s="71">
        <v>0</v>
      </c>
      <c r="AT161" s="71">
        <v>218201.96270695003</v>
      </c>
      <c r="AU161" s="71">
        <v>0</v>
      </c>
      <c r="AV161" s="71">
        <v>0</v>
      </c>
      <c r="AW161" s="71">
        <v>-20048271.85609125</v>
      </c>
    </row>
    <row r="162" spans="1:49" x14ac:dyDescent="0.2">
      <c r="A162" s="96" t="s">
        <v>8</v>
      </c>
      <c r="B162">
        <v>2046</v>
      </c>
      <c r="C162">
        <v>2029</v>
      </c>
      <c r="D162">
        <v>2018</v>
      </c>
      <c r="E162">
        <v>84</v>
      </c>
      <c r="F162">
        <v>57</v>
      </c>
      <c r="G162" s="96" t="s">
        <v>167</v>
      </c>
      <c r="H162" s="71">
        <v>934702.37063929322</v>
      </c>
      <c r="I162" s="71">
        <v>2694858.2457199623</v>
      </c>
      <c r="J162" s="71">
        <v>0</v>
      </c>
      <c r="K162" s="71">
        <v>0</v>
      </c>
      <c r="L162" s="71">
        <v>303714.70867021685</v>
      </c>
      <c r="M162" s="71">
        <v>3779085.8991506128</v>
      </c>
      <c r="N162" s="71">
        <v>5996</v>
      </c>
      <c r="O162" s="71">
        <v>303714.70867021685</v>
      </c>
      <c r="P162" s="71">
        <v>7718357.2241800847</v>
      </c>
      <c r="Q162" s="71">
        <v>1185808.1047766493</v>
      </c>
      <c r="R162" s="71">
        <v>1090500.9576822761</v>
      </c>
      <c r="S162" s="71">
        <v>2276309.0624589254</v>
      </c>
      <c r="T162" s="71">
        <v>957570.27749248454</v>
      </c>
      <c r="U162" s="71">
        <v>0</v>
      </c>
      <c r="V162" s="71">
        <v>0</v>
      </c>
      <c r="W162" s="71">
        <v>0</v>
      </c>
      <c r="X162" s="71">
        <v>957570.27749248454</v>
      </c>
      <c r="Y162" s="71">
        <v>114044.04960121692</v>
      </c>
      <c r="Z162" s="71">
        <v>27966.002182803539</v>
      </c>
      <c r="AA162" s="71">
        <v>142010.05178402044</v>
      </c>
      <c r="AB162" s="71">
        <v>-864927.65419958741</v>
      </c>
      <c r="AC162" s="71">
        <v>2510961.7375358427</v>
      </c>
      <c r="AD162" s="71">
        <v>498698.97361645964</v>
      </c>
      <c r="AE162" s="71">
        <v>0</v>
      </c>
      <c r="AF162" s="71">
        <v>0</v>
      </c>
      <c r="AG162" s="71">
        <v>0</v>
      </c>
      <c r="AH162" s="71">
        <v>3009660.7111523021</v>
      </c>
      <c r="AI162" s="71">
        <v>4708696.5130277826</v>
      </c>
      <c r="AJ162" s="71"/>
      <c r="AK162" s="71">
        <v>0</v>
      </c>
      <c r="AL162" s="71">
        <v>0</v>
      </c>
      <c r="AM162" s="71">
        <v>0</v>
      </c>
      <c r="AN162" s="71">
        <v>4708696.5130277826</v>
      </c>
      <c r="AO162" s="71">
        <v>-20048271.85609125</v>
      </c>
      <c r="AP162" s="71">
        <v>216950.69160082523</v>
      </c>
      <c r="AQ162" s="71">
        <v>-200482.71856091253</v>
      </c>
      <c r="AR162" s="71">
        <v>206814.0440689332</v>
      </c>
      <c r="AS162" s="71">
        <v>0</v>
      </c>
      <c r="AT162" s="71">
        <v>223282.0171088459</v>
      </c>
      <c r="AU162" s="71">
        <v>0</v>
      </c>
      <c r="AV162" s="71">
        <v>0</v>
      </c>
      <c r="AW162" s="71">
        <v>-19824989.838982403</v>
      </c>
    </row>
    <row r="163" spans="1:49" x14ac:dyDescent="0.2">
      <c r="A163" s="96" t="s">
        <v>8</v>
      </c>
      <c r="B163">
        <v>2047</v>
      </c>
      <c r="C163">
        <v>2029</v>
      </c>
      <c r="D163">
        <v>2018</v>
      </c>
      <c r="E163">
        <v>84</v>
      </c>
      <c r="F163">
        <v>57</v>
      </c>
      <c r="G163" s="96" t="s">
        <v>167</v>
      </c>
      <c r="H163" s="71">
        <v>944049.39434568619</v>
      </c>
      <c r="I163" s="71">
        <v>2748755.4106343612</v>
      </c>
      <c r="J163" s="71">
        <v>0</v>
      </c>
      <c r="K163" s="71">
        <v>0</v>
      </c>
      <c r="L163" s="71">
        <v>309789.00284362113</v>
      </c>
      <c r="M163" s="71">
        <v>3811423.4958981979</v>
      </c>
      <c r="N163" s="71">
        <v>5996</v>
      </c>
      <c r="O163" s="71">
        <v>309789.00284362113</v>
      </c>
      <c r="P163" s="71">
        <v>7820013.3037218666</v>
      </c>
      <c r="Q163" s="71">
        <v>1209524.266872182</v>
      </c>
      <c r="R163" s="71">
        <v>1112310.9768359216</v>
      </c>
      <c r="S163" s="71">
        <v>2321835.2437081039</v>
      </c>
      <c r="T163" s="71">
        <v>976721.68304233404</v>
      </c>
      <c r="U163" s="71">
        <v>0</v>
      </c>
      <c r="V163" s="71">
        <v>0</v>
      </c>
      <c r="W163" s="71">
        <v>0</v>
      </c>
      <c r="X163" s="71">
        <v>976721.68304233404</v>
      </c>
      <c r="Y163" s="71">
        <v>116324.93059324122</v>
      </c>
      <c r="Z163" s="71">
        <v>28525.322226459608</v>
      </c>
      <c r="AA163" s="71">
        <v>144850.25281970084</v>
      </c>
      <c r="AB163" s="71">
        <v>-863842.9007415832</v>
      </c>
      <c r="AC163" s="71">
        <v>2579564.2788285553</v>
      </c>
      <c r="AD163" s="71">
        <v>508672.95308878872</v>
      </c>
      <c r="AE163" s="71">
        <v>0</v>
      </c>
      <c r="AF163" s="71">
        <v>0</v>
      </c>
      <c r="AG163" s="71">
        <v>0</v>
      </c>
      <c r="AH163" s="71">
        <v>3088237.231917344</v>
      </c>
      <c r="AI163" s="71">
        <v>4731776.0718045225</v>
      </c>
      <c r="AJ163" s="71"/>
      <c r="AK163" s="71">
        <v>0</v>
      </c>
      <c r="AL163" s="71">
        <v>0</v>
      </c>
      <c r="AM163" s="71">
        <v>0</v>
      </c>
      <c r="AN163" s="71">
        <v>4731776.0718045225</v>
      </c>
      <c r="AO163" s="71">
        <v>-19824989.838982403</v>
      </c>
      <c r="AP163" s="71">
        <v>219120.19851683351</v>
      </c>
      <c r="AQ163" s="71">
        <v>-198249.89838982405</v>
      </c>
      <c r="AR163" s="71">
        <v>207568.22301281721</v>
      </c>
      <c r="AS163" s="71">
        <v>0</v>
      </c>
      <c r="AT163" s="71">
        <v>228438.52313982666</v>
      </c>
      <c r="AU163" s="71">
        <v>0</v>
      </c>
      <c r="AV163" s="71">
        <v>0</v>
      </c>
      <c r="AW163" s="71">
        <v>-19596551.315842576</v>
      </c>
    </row>
    <row r="164" spans="1:49" x14ac:dyDescent="0.2">
      <c r="A164" s="96" t="s">
        <v>8</v>
      </c>
      <c r="B164">
        <v>2048</v>
      </c>
      <c r="C164">
        <v>2029</v>
      </c>
      <c r="D164">
        <v>2018</v>
      </c>
      <c r="E164">
        <v>84</v>
      </c>
      <c r="F164">
        <v>57</v>
      </c>
      <c r="G164" s="96" t="s">
        <v>167</v>
      </c>
      <c r="H164" s="71">
        <v>953489.88828914321</v>
      </c>
      <c r="I164" s="71">
        <v>2803730.5188470483</v>
      </c>
      <c r="J164" s="71">
        <v>0</v>
      </c>
      <c r="K164" s="71">
        <v>0</v>
      </c>
      <c r="L164" s="71">
        <v>315984.78290049359</v>
      </c>
      <c r="M164" s="71">
        <v>3844094.5961337257</v>
      </c>
      <c r="N164" s="71">
        <v>5996</v>
      </c>
      <c r="O164" s="71">
        <v>315984.78290049359</v>
      </c>
      <c r="P164" s="71">
        <v>7923295.7861704109</v>
      </c>
      <c r="Q164" s="71">
        <v>1233714.7522096259</v>
      </c>
      <c r="R164" s="71">
        <v>1134557.1963726401</v>
      </c>
      <c r="S164" s="71">
        <v>2368271.948582266</v>
      </c>
      <c r="T164" s="71">
        <v>996256.11670318083</v>
      </c>
      <c r="U164" s="71">
        <v>0</v>
      </c>
      <c r="V164" s="71">
        <v>0</v>
      </c>
      <c r="W164" s="71">
        <v>0</v>
      </c>
      <c r="X164" s="71">
        <v>996256.11670318083</v>
      </c>
      <c r="Y164" s="71">
        <v>118651.42920510606</v>
      </c>
      <c r="Z164" s="71">
        <v>29095.828670988802</v>
      </c>
      <c r="AA164" s="71">
        <v>147747.25787609487</v>
      </c>
      <c r="AB164" s="71">
        <v>-862747.29974899907</v>
      </c>
      <c r="AC164" s="71">
        <v>2649528.0234125429</v>
      </c>
      <c r="AD164" s="71">
        <v>518846.41215056455</v>
      </c>
      <c r="AE164" s="71">
        <v>0</v>
      </c>
      <c r="AF164" s="71">
        <v>0</v>
      </c>
      <c r="AG164" s="71">
        <v>0</v>
      </c>
      <c r="AH164" s="71">
        <v>3168374.4355631075</v>
      </c>
      <c r="AI164" s="71">
        <v>4754921.3506073039</v>
      </c>
      <c r="AJ164" s="71"/>
      <c r="AK164" s="71">
        <v>0</v>
      </c>
      <c r="AL164" s="71">
        <v>0</v>
      </c>
      <c r="AM164" s="71">
        <v>0</v>
      </c>
      <c r="AN164" s="71">
        <v>4754921.3506073039</v>
      </c>
      <c r="AO164" s="71">
        <v>-19596551.315842576</v>
      </c>
      <c r="AP164" s="71">
        <v>221311.4005020019</v>
      </c>
      <c r="AQ164" s="71">
        <v>-195965.51315842581</v>
      </c>
      <c r="AR164" s="71">
        <v>208326.54789820386</v>
      </c>
      <c r="AS164" s="71">
        <v>0</v>
      </c>
      <c r="AT164" s="71">
        <v>233672.43524177995</v>
      </c>
      <c r="AU164" s="71">
        <v>0</v>
      </c>
      <c r="AV164" s="71">
        <v>0</v>
      </c>
      <c r="AW164" s="71">
        <v>-19362878.880600799</v>
      </c>
    </row>
    <row r="165" spans="1:49" x14ac:dyDescent="0.2">
      <c r="A165" s="96" t="s">
        <v>8</v>
      </c>
      <c r="B165">
        <v>2049</v>
      </c>
      <c r="C165">
        <v>2029</v>
      </c>
      <c r="D165">
        <v>2018</v>
      </c>
      <c r="E165">
        <v>84</v>
      </c>
      <c r="F165">
        <v>57</v>
      </c>
      <c r="G165" s="96" t="s">
        <v>167</v>
      </c>
      <c r="H165" s="71">
        <v>963024.78717203438</v>
      </c>
      <c r="I165" s="71">
        <v>2859805.1292239889</v>
      </c>
      <c r="J165" s="71">
        <v>0</v>
      </c>
      <c r="K165" s="71">
        <v>0</v>
      </c>
      <c r="L165" s="71">
        <v>322304.47855850338</v>
      </c>
      <c r="M165" s="71">
        <v>3877103.2143510059</v>
      </c>
      <c r="N165" s="71">
        <v>5996</v>
      </c>
      <c r="O165" s="71">
        <v>322304.47855850338</v>
      </c>
      <c r="P165" s="71">
        <v>8028233.6093055326</v>
      </c>
      <c r="Q165" s="71">
        <v>1258389.047253818</v>
      </c>
      <c r="R165" s="71">
        <v>1157248.3403000927</v>
      </c>
      <c r="S165" s="71">
        <v>2415637.3875539107</v>
      </c>
      <c r="T165" s="71">
        <v>1016181.2390372442</v>
      </c>
      <c r="U165" s="71">
        <v>0</v>
      </c>
      <c r="V165" s="71">
        <v>0</v>
      </c>
      <c r="W165" s="71">
        <v>0</v>
      </c>
      <c r="X165" s="71">
        <v>1016181.2390372442</v>
      </c>
      <c r="Y165" s="71">
        <v>121024.45778920816</v>
      </c>
      <c r="Z165" s="71">
        <v>29677.745244408572</v>
      </c>
      <c r="AA165" s="71">
        <v>150702.20303361674</v>
      </c>
      <c r="AB165" s="71">
        <v>-861640.74274648912</v>
      </c>
      <c r="AC165" s="71">
        <v>2720880.0868782825</v>
      </c>
      <c r="AD165" s="71">
        <v>529223.34039357572</v>
      </c>
      <c r="AE165" s="71">
        <v>0</v>
      </c>
      <c r="AF165" s="71">
        <v>0</v>
      </c>
      <c r="AG165" s="71">
        <v>0</v>
      </c>
      <c r="AH165" s="71">
        <v>3250103.4272718583</v>
      </c>
      <c r="AI165" s="71">
        <v>4778130.1820336748</v>
      </c>
      <c r="AJ165" s="71"/>
      <c r="AK165" s="71">
        <v>0</v>
      </c>
      <c r="AL165" s="71">
        <v>0</v>
      </c>
      <c r="AM165" s="71">
        <v>0</v>
      </c>
      <c r="AN165" s="71">
        <v>4778130.1820336748</v>
      </c>
      <c r="AO165" s="71">
        <v>-19362878.880600799</v>
      </c>
      <c r="AP165" s="71">
        <v>223524.51450702181</v>
      </c>
      <c r="AQ165" s="71">
        <v>-193628.788806008</v>
      </c>
      <c r="AR165" s="71">
        <v>209088.99226754965</v>
      </c>
      <c r="AS165" s="71">
        <v>0</v>
      </c>
      <c r="AT165" s="71">
        <v>238984.71796856346</v>
      </c>
      <c r="AU165" s="71">
        <v>0</v>
      </c>
      <c r="AV165" s="71">
        <v>0</v>
      </c>
      <c r="AW165" s="71">
        <v>-19123894.162632234</v>
      </c>
    </row>
    <row r="166" spans="1:49" x14ac:dyDescent="0.2">
      <c r="A166" s="96" t="s">
        <v>8</v>
      </c>
      <c r="B166">
        <v>2050</v>
      </c>
      <c r="C166">
        <v>2029</v>
      </c>
      <c r="D166">
        <v>2018</v>
      </c>
      <c r="E166">
        <v>84</v>
      </c>
      <c r="F166">
        <v>57</v>
      </c>
      <c r="G166" s="96" t="s">
        <v>167</v>
      </c>
      <c r="H166" s="71">
        <v>972655.03504375496</v>
      </c>
      <c r="I166" s="71">
        <v>2917001.2318084692</v>
      </c>
      <c r="J166" s="71">
        <v>0</v>
      </c>
      <c r="K166" s="71">
        <v>0</v>
      </c>
      <c r="L166" s="71">
        <v>328750.56812967354</v>
      </c>
      <c r="M166" s="71">
        <v>3910453.422593236</v>
      </c>
      <c r="N166" s="71">
        <v>5996</v>
      </c>
      <c r="O166" s="71">
        <v>328750.56812967354</v>
      </c>
      <c r="P166" s="71">
        <v>8134856.2575751338</v>
      </c>
      <c r="Q166" s="71">
        <v>1283556.8281988946</v>
      </c>
      <c r="R166" s="71">
        <v>1180393.3071060947</v>
      </c>
      <c r="S166" s="71">
        <v>2463950.1353049893</v>
      </c>
      <c r="T166" s="71">
        <v>1036504.8638179892</v>
      </c>
      <c r="U166" s="71">
        <v>0</v>
      </c>
      <c r="V166" s="71">
        <v>0</v>
      </c>
      <c r="W166" s="71">
        <v>0</v>
      </c>
      <c r="X166" s="71">
        <v>1036504.8638179892</v>
      </c>
      <c r="Y166" s="71">
        <v>123444.94694499235</v>
      </c>
      <c r="Z166" s="71">
        <v>30271.300149296749</v>
      </c>
      <c r="AA166" s="71">
        <v>153716.24709428911</v>
      </c>
      <c r="AB166" s="71">
        <v>-860523.12017395394</v>
      </c>
      <c r="AC166" s="71">
        <v>2793648.1260433141</v>
      </c>
      <c r="AD166" s="71">
        <v>539807.80720144731</v>
      </c>
      <c r="AE166" s="71">
        <v>0</v>
      </c>
      <c r="AF166" s="71">
        <v>0</v>
      </c>
      <c r="AG166" s="71">
        <v>0</v>
      </c>
      <c r="AH166" s="71">
        <v>3333455.9332447615</v>
      </c>
      <c r="AI166" s="71">
        <v>4801400.3243303727</v>
      </c>
      <c r="AJ166" s="71"/>
      <c r="AK166" s="71">
        <v>0</v>
      </c>
      <c r="AL166" s="71">
        <v>0</v>
      </c>
      <c r="AM166" s="71">
        <v>0</v>
      </c>
      <c r="AN166" s="71">
        <v>4801400.3243303727</v>
      </c>
      <c r="AO166" s="71">
        <v>-19123894.162632234</v>
      </c>
      <c r="AP166" s="71">
        <v>225759.75965209209</v>
      </c>
      <c r="AQ166" s="71">
        <v>-191238.94162632234</v>
      </c>
      <c r="AR166" s="71">
        <v>209855.52804039614</v>
      </c>
      <c r="AS166" s="71">
        <v>0</v>
      </c>
      <c r="AT166" s="71">
        <v>244376.34606616589</v>
      </c>
      <c r="AU166" s="71">
        <v>0</v>
      </c>
      <c r="AV166" s="71">
        <v>0</v>
      </c>
      <c r="AW166" s="71">
        <v>-18879517.816566069</v>
      </c>
    </row>
    <row r="167" spans="1:49" x14ac:dyDescent="0.2">
      <c r="A167" s="96" t="s">
        <v>9</v>
      </c>
      <c r="B167">
        <v>2018</v>
      </c>
      <c r="C167">
        <v>2028</v>
      </c>
      <c r="D167">
        <v>2018</v>
      </c>
      <c r="E167">
        <v>39</v>
      </c>
      <c r="F167">
        <v>21</v>
      </c>
      <c r="G167" s="96" t="s">
        <v>167</v>
      </c>
      <c r="H167" s="71">
        <v>451454</v>
      </c>
      <c r="I167" s="71">
        <v>502082</v>
      </c>
      <c r="J167" s="71">
        <v>0</v>
      </c>
      <c r="K167" s="71">
        <v>0</v>
      </c>
      <c r="L167" s="71">
        <v>131458</v>
      </c>
      <c r="M167" s="71">
        <v>3355748</v>
      </c>
      <c r="N167" s="71">
        <v>5995</v>
      </c>
      <c r="O167" s="71">
        <v>131458</v>
      </c>
      <c r="P167" s="71">
        <v>4446737</v>
      </c>
      <c r="Q167" s="71">
        <v>374848</v>
      </c>
      <c r="R167" s="71">
        <v>132540</v>
      </c>
      <c r="S167" s="71">
        <v>507388</v>
      </c>
      <c r="T167" s="71">
        <v>189954</v>
      </c>
      <c r="U167" s="71">
        <v>0</v>
      </c>
      <c r="V167" s="71">
        <v>0</v>
      </c>
      <c r="W167" s="71">
        <v>0</v>
      </c>
      <c r="X167" s="71">
        <v>189954</v>
      </c>
      <c r="Y167" s="71">
        <v>19902</v>
      </c>
      <c r="Z167" s="71">
        <v>0</v>
      </c>
      <c r="AA167" s="71">
        <v>19902</v>
      </c>
      <c r="AB167" s="71">
        <v>81834</v>
      </c>
      <c r="AC167" s="71">
        <v>799078</v>
      </c>
      <c r="AD167" s="71">
        <v>188982</v>
      </c>
      <c r="AE167" s="71">
        <v>650126</v>
      </c>
      <c r="AF167" s="71">
        <v>0</v>
      </c>
      <c r="AG167" s="71">
        <v>4000000</v>
      </c>
      <c r="AH167" s="71">
        <v>-2361814</v>
      </c>
      <c r="AI167" s="71">
        <v>6808551</v>
      </c>
      <c r="AJ167" s="71"/>
      <c r="AK167" s="71">
        <v>0</v>
      </c>
      <c r="AL167" s="71">
        <v>0</v>
      </c>
      <c r="AM167" s="71">
        <v>0</v>
      </c>
      <c r="AN167" s="71">
        <v>6808551</v>
      </c>
      <c r="AO167" s="71">
        <v>220236</v>
      </c>
      <c r="AP167" s="71">
        <v>81834</v>
      </c>
      <c r="AQ167" s="71">
        <v>772</v>
      </c>
      <c r="AR167" s="71">
        <v>126115.01999999999</v>
      </c>
      <c r="AS167" s="71">
        <v>190</v>
      </c>
      <c r="AT167" s="71">
        <v>208911.02</v>
      </c>
      <c r="AU167" s="71">
        <v>250172</v>
      </c>
      <c r="AV167" s="71">
        <v>250172</v>
      </c>
      <c r="AW167" s="71">
        <v>178975.02000000002</v>
      </c>
    </row>
    <row r="168" spans="1:49" x14ac:dyDescent="0.2">
      <c r="A168" s="96" t="s">
        <v>9</v>
      </c>
      <c r="B168">
        <v>2019</v>
      </c>
      <c r="C168">
        <v>2028</v>
      </c>
      <c r="D168">
        <v>2018</v>
      </c>
      <c r="E168">
        <v>39</v>
      </c>
      <c r="F168">
        <v>21</v>
      </c>
      <c r="G168" s="96" t="s">
        <v>167</v>
      </c>
      <c r="H168" s="71">
        <v>455968.54</v>
      </c>
      <c r="I168" s="71">
        <v>512123.64</v>
      </c>
      <c r="J168" s="71">
        <v>0</v>
      </c>
      <c r="K168" s="71">
        <v>0</v>
      </c>
      <c r="L168" s="71">
        <v>134087.16</v>
      </c>
      <c r="M168" s="71">
        <v>2390226.318</v>
      </c>
      <c r="N168" s="71">
        <v>5995</v>
      </c>
      <c r="O168" s="71">
        <v>134087.16</v>
      </c>
      <c r="P168" s="71">
        <v>3498400.6579999998</v>
      </c>
      <c r="Q168" s="71">
        <v>382344.96000000002</v>
      </c>
      <c r="R168" s="71">
        <v>135190.79999999999</v>
      </c>
      <c r="S168" s="71">
        <v>517535.76</v>
      </c>
      <c r="T168" s="71">
        <v>193753.08000000002</v>
      </c>
      <c r="U168" s="71">
        <v>0</v>
      </c>
      <c r="V168" s="71">
        <v>0</v>
      </c>
      <c r="W168" s="71">
        <v>0</v>
      </c>
      <c r="X168" s="71">
        <v>193753.08000000002</v>
      </c>
      <c r="Y168" s="71">
        <v>20300.04</v>
      </c>
      <c r="Z168" s="71">
        <v>0</v>
      </c>
      <c r="AA168" s="71">
        <v>20300.04</v>
      </c>
      <c r="AB168" s="71">
        <v>82652.34</v>
      </c>
      <c r="AC168" s="71">
        <v>814241.22000000009</v>
      </c>
      <c r="AD168" s="71">
        <v>192761.64</v>
      </c>
      <c r="AE168" s="71">
        <v>650126</v>
      </c>
      <c r="AF168" s="71">
        <v>0</v>
      </c>
      <c r="AG168" s="71">
        <v>4000000</v>
      </c>
      <c r="AH168" s="71">
        <v>-2342871.1399999997</v>
      </c>
      <c r="AI168" s="71">
        <v>5841271.7979999995</v>
      </c>
      <c r="AJ168" s="71"/>
      <c r="AK168" s="71">
        <v>0</v>
      </c>
      <c r="AL168" s="71">
        <v>0</v>
      </c>
      <c r="AM168" s="71">
        <v>0</v>
      </c>
      <c r="AN168" s="71">
        <v>5841271.7979999995</v>
      </c>
      <c r="AO168" s="71">
        <v>178975.02000000002</v>
      </c>
      <c r="AP168" s="71">
        <v>82652.34</v>
      </c>
      <c r="AQ168" s="71">
        <v>1789.7502000000002</v>
      </c>
      <c r="AR168" s="71">
        <v>38164.956299999991</v>
      </c>
      <c r="AS168" s="71">
        <v>0</v>
      </c>
      <c r="AT168" s="71">
        <v>122607.04649999998</v>
      </c>
      <c r="AU168" s="71">
        <v>412074</v>
      </c>
      <c r="AV168" s="71">
        <v>412074</v>
      </c>
      <c r="AW168" s="71">
        <v>-110491.93349999998</v>
      </c>
    </row>
    <row r="169" spans="1:49" x14ac:dyDescent="0.2">
      <c r="A169" s="96" t="s">
        <v>9</v>
      </c>
      <c r="B169">
        <v>2020</v>
      </c>
      <c r="C169">
        <v>2028</v>
      </c>
      <c r="D169">
        <v>2018</v>
      </c>
      <c r="E169">
        <v>39</v>
      </c>
      <c r="F169">
        <v>21</v>
      </c>
      <c r="G169" s="96" t="s">
        <v>167</v>
      </c>
      <c r="H169" s="71">
        <v>460528.2254</v>
      </c>
      <c r="I169" s="71">
        <v>522366.1128</v>
      </c>
      <c r="J169" s="71">
        <v>0</v>
      </c>
      <c r="K169" s="71">
        <v>0</v>
      </c>
      <c r="L169" s="71">
        <v>136768.9032</v>
      </c>
      <c r="M169" s="71">
        <v>2404848.6924040001</v>
      </c>
      <c r="N169" s="71">
        <v>5995</v>
      </c>
      <c r="O169" s="71">
        <v>136768.9032</v>
      </c>
      <c r="P169" s="71">
        <v>3530506.9338039998</v>
      </c>
      <c r="Q169" s="71">
        <v>389991.85920000001</v>
      </c>
      <c r="R169" s="71">
        <v>137894.61600000001</v>
      </c>
      <c r="S169" s="71">
        <v>527886.47519999999</v>
      </c>
      <c r="T169" s="71">
        <v>197628.1416</v>
      </c>
      <c r="U169" s="71">
        <v>0</v>
      </c>
      <c r="V169" s="71">
        <v>0</v>
      </c>
      <c r="W169" s="71">
        <v>0</v>
      </c>
      <c r="X169" s="71">
        <v>197628.1416</v>
      </c>
      <c r="Y169" s="71">
        <v>20706.040799999999</v>
      </c>
      <c r="Z169" s="71">
        <v>0</v>
      </c>
      <c r="AA169" s="71">
        <v>20706.040799999999</v>
      </c>
      <c r="AB169" s="71">
        <v>83478.863400000002</v>
      </c>
      <c r="AC169" s="71">
        <v>829699.52099999995</v>
      </c>
      <c r="AD169" s="71">
        <v>196616.87280000001</v>
      </c>
      <c r="AE169" s="71">
        <v>650126</v>
      </c>
      <c r="AF169" s="71">
        <v>0</v>
      </c>
      <c r="AG169" s="71">
        <v>4000000</v>
      </c>
      <c r="AH169" s="71">
        <v>-2323557.6062000003</v>
      </c>
      <c r="AI169" s="71">
        <v>5854064.5400040001</v>
      </c>
      <c r="AJ169" s="71"/>
      <c r="AK169" s="71">
        <v>0</v>
      </c>
      <c r="AL169" s="71">
        <v>0</v>
      </c>
      <c r="AM169" s="71">
        <v>0</v>
      </c>
      <c r="AN169" s="71">
        <v>5854064.5400040001</v>
      </c>
      <c r="AO169" s="71">
        <v>-110491.93349999998</v>
      </c>
      <c r="AP169" s="71">
        <v>83478.863400000002</v>
      </c>
      <c r="AQ169" s="71">
        <v>-1104.919335</v>
      </c>
      <c r="AR169" s="71">
        <v>38416.820426999991</v>
      </c>
      <c r="AS169" s="71">
        <v>0</v>
      </c>
      <c r="AT169" s="71">
        <v>120790.76449199999</v>
      </c>
      <c r="AU169" s="71">
        <v>67600</v>
      </c>
      <c r="AV169" s="71">
        <v>67600</v>
      </c>
      <c r="AW169" s="71">
        <v>-57301.169007999997</v>
      </c>
    </row>
    <row r="170" spans="1:49" x14ac:dyDescent="0.2">
      <c r="A170" s="96" t="s">
        <v>9</v>
      </c>
      <c r="B170">
        <v>2021</v>
      </c>
      <c r="C170">
        <v>2028</v>
      </c>
      <c r="D170">
        <v>2018</v>
      </c>
      <c r="E170">
        <v>39</v>
      </c>
      <c r="F170">
        <v>21</v>
      </c>
      <c r="G170" s="96" t="s">
        <v>167</v>
      </c>
      <c r="H170" s="71">
        <v>465133.50765399996</v>
      </c>
      <c r="I170" s="71">
        <v>532813.43505600002</v>
      </c>
      <c r="J170" s="71">
        <v>0</v>
      </c>
      <c r="K170" s="71">
        <v>0</v>
      </c>
      <c r="L170" s="71">
        <v>139504.28126399999</v>
      </c>
      <c r="M170" s="71">
        <v>2419614.7485802323</v>
      </c>
      <c r="N170" s="71">
        <v>5995</v>
      </c>
      <c r="O170" s="71">
        <v>139504.28126399999</v>
      </c>
      <c r="P170" s="71">
        <v>3563060.972554232</v>
      </c>
      <c r="Q170" s="71">
        <v>397791.69638399995</v>
      </c>
      <c r="R170" s="71">
        <v>140652.50831999999</v>
      </c>
      <c r="S170" s="71">
        <v>538444.20470399992</v>
      </c>
      <c r="T170" s="71">
        <v>201580.704432</v>
      </c>
      <c r="U170" s="71">
        <v>0</v>
      </c>
      <c r="V170" s="71">
        <v>0</v>
      </c>
      <c r="W170" s="71">
        <v>0</v>
      </c>
      <c r="X170" s="71">
        <v>201580.704432</v>
      </c>
      <c r="Y170" s="71">
        <v>21120.161615999998</v>
      </c>
      <c r="Z170" s="71">
        <v>0</v>
      </c>
      <c r="AA170" s="71">
        <v>21120.161615999998</v>
      </c>
      <c r="AB170" s="71">
        <v>84313.652033999999</v>
      </c>
      <c r="AC170" s="71">
        <v>845458.72278599988</v>
      </c>
      <c r="AD170" s="71">
        <v>200549.21025599999</v>
      </c>
      <c r="AE170" s="71">
        <v>650126</v>
      </c>
      <c r="AF170" s="71">
        <v>0</v>
      </c>
      <c r="AG170" s="71">
        <v>4000000</v>
      </c>
      <c r="AH170" s="71">
        <v>-2303866.066958</v>
      </c>
      <c r="AI170" s="71">
        <v>5866927.0395122319</v>
      </c>
      <c r="AJ170" s="71"/>
      <c r="AK170" s="71">
        <v>0</v>
      </c>
      <c r="AL170" s="71">
        <v>0</v>
      </c>
      <c r="AM170" s="71">
        <v>0</v>
      </c>
      <c r="AN170" s="71">
        <v>5866927.0395122319</v>
      </c>
      <c r="AO170" s="71">
        <v>-57301.169007999997</v>
      </c>
      <c r="AP170" s="71">
        <v>84313.652033999999</v>
      </c>
      <c r="AQ170" s="71">
        <v>-573.01169007999999</v>
      </c>
      <c r="AR170" s="71">
        <v>38670.434792550004</v>
      </c>
      <c r="AS170" s="71">
        <v>0</v>
      </c>
      <c r="AT170" s="71">
        <v>122411.07513647</v>
      </c>
      <c r="AU170" s="71">
        <v>741000</v>
      </c>
      <c r="AV170" s="71">
        <v>741000</v>
      </c>
      <c r="AW170" s="71">
        <v>-675890.09387152991</v>
      </c>
    </row>
    <row r="171" spans="1:49" x14ac:dyDescent="0.2">
      <c r="A171" s="96" t="s">
        <v>9</v>
      </c>
      <c r="B171">
        <v>2022</v>
      </c>
      <c r="C171">
        <v>2028</v>
      </c>
      <c r="D171">
        <v>2018</v>
      </c>
      <c r="E171">
        <v>39</v>
      </c>
      <c r="F171">
        <v>21</v>
      </c>
      <c r="G171" s="96" t="s">
        <v>167</v>
      </c>
      <c r="H171" s="71">
        <v>469784.84273054003</v>
      </c>
      <c r="I171" s="71">
        <v>543469.70375711995</v>
      </c>
      <c r="J171" s="71">
        <v>0</v>
      </c>
      <c r="K171" s="71">
        <v>0</v>
      </c>
      <c r="L171" s="71">
        <v>142294.36688928001</v>
      </c>
      <c r="M171" s="71">
        <v>2434526.1343246121</v>
      </c>
      <c r="N171" s="71">
        <v>5995</v>
      </c>
      <c r="O171" s="71">
        <v>142294.36688928001</v>
      </c>
      <c r="P171" s="71">
        <v>3596070.047701552</v>
      </c>
      <c r="Q171" s="71">
        <v>405747.53031167999</v>
      </c>
      <c r="R171" s="71">
        <v>143465.5584864</v>
      </c>
      <c r="S171" s="71">
        <v>549213.08879807999</v>
      </c>
      <c r="T171" s="71">
        <v>205612.31852063999</v>
      </c>
      <c r="U171" s="71">
        <v>0</v>
      </c>
      <c r="V171" s="71">
        <v>0</v>
      </c>
      <c r="W171" s="71">
        <v>0</v>
      </c>
      <c r="X171" s="71">
        <v>205612.31852063999</v>
      </c>
      <c r="Y171" s="71">
        <v>21542.564848319998</v>
      </c>
      <c r="Z171" s="71">
        <v>0</v>
      </c>
      <c r="AA171" s="71">
        <v>21542.564848319998</v>
      </c>
      <c r="AB171" s="71">
        <v>85156.788554340004</v>
      </c>
      <c r="AC171" s="71">
        <v>861524.76072138001</v>
      </c>
      <c r="AD171" s="71">
        <v>204560.19446112</v>
      </c>
      <c r="AE171" s="71">
        <v>650126</v>
      </c>
      <c r="AF171" s="71">
        <v>0</v>
      </c>
      <c r="AG171" s="71">
        <v>4000000</v>
      </c>
      <c r="AH171" s="71">
        <v>-2283789.0448174998</v>
      </c>
      <c r="AI171" s="71">
        <v>5879859.0925190523</v>
      </c>
      <c r="AJ171" s="71"/>
      <c r="AK171" s="71">
        <v>0</v>
      </c>
      <c r="AL171" s="71">
        <v>0</v>
      </c>
      <c r="AM171" s="71">
        <v>0</v>
      </c>
      <c r="AN171" s="71">
        <v>5879859.0925190523</v>
      </c>
      <c r="AO171" s="71">
        <v>-675890.09387152991</v>
      </c>
      <c r="AP171" s="71">
        <v>85156.788554340004</v>
      </c>
      <c r="AQ171" s="71">
        <v>-6758.9009387153001</v>
      </c>
      <c r="AR171" s="71">
        <v>38925.801530981102</v>
      </c>
      <c r="AS171" s="71">
        <v>0</v>
      </c>
      <c r="AT171" s="71">
        <v>117323.6891466058</v>
      </c>
      <c r="AU171" s="71">
        <v>906076</v>
      </c>
      <c r="AV171" s="71">
        <v>906076</v>
      </c>
      <c r="AW171" s="71">
        <v>-1464642.4047249241</v>
      </c>
    </row>
    <row r="172" spans="1:49" x14ac:dyDescent="0.2">
      <c r="A172" s="96" t="s">
        <v>9</v>
      </c>
      <c r="B172">
        <v>2023</v>
      </c>
      <c r="C172">
        <v>2028</v>
      </c>
      <c r="D172">
        <v>2018</v>
      </c>
      <c r="E172">
        <v>39</v>
      </c>
      <c r="F172">
        <v>21</v>
      </c>
      <c r="G172" s="96" t="s">
        <v>167</v>
      </c>
      <c r="H172" s="71">
        <v>474482.69115784537</v>
      </c>
      <c r="I172" s="71">
        <v>554339.0978322624</v>
      </c>
      <c r="J172" s="71">
        <v>0</v>
      </c>
      <c r="K172" s="71">
        <v>0</v>
      </c>
      <c r="L172" s="71">
        <v>145140.2542270656</v>
      </c>
      <c r="M172" s="71">
        <v>2449584.5202251198</v>
      </c>
      <c r="N172" s="71">
        <v>5995</v>
      </c>
      <c r="O172" s="71">
        <v>145140.2542270656</v>
      </c>
      <c r="P172" s="71">
        <v>3629541.5634422931</v>
      </c>
      <c r="Q172" s="71">
        <v>413862.48091791361</v>
      </c>
      <c r="R172" s="71">
        <v>146334.86965612799</v>
      </c>
      <c r="S172" s="71">
        <v>560197.3505740416</v>
      </c>
      <c r="T172" s="71">
        <v>209724.56489105281</v>
      </c>
      <c r="U172" s="71">
        <v>0</v>
      </c>
      <c r="V172" s="71">
        <v>0</v>
      </c>
      <c r="W172" s="71">
        <v>0</v>
      </c>
      <c r="X172" s="71">
        <v>209724.56489105281</v>
      </c>
      <c r="Y172" s="71">
        <v>21973.416145286399</v>
      </c>
      <c r="Z172" s="71">
        <v>0</v>
      </c>
      <c r="AA172" s="71">
        <v>21973.416145286399</v>
      </c>
      <c r="AB172" s="71">
        <v>86008.356439883399</v>
      </c>
      <c r="AC172" s="71">
        <v>877903.68805026414</v>
      </c>
      <c r="AD172" s="71">
        <v>208651.39835034241</v>
      </c>
      <c r="AE172" s="71">
        <v>650126</v>
      </c>
      <c r="AF172" s="71">
        <v>0</v>
      </c>
      <c r="AG172" s="71">
        <v>4000000</v>
      </c>
      <c r="AH172" s="71">
        <v>-2263318.9135993933</v>
      </c>
      <c r="AI172" s="71">
        <v>5892860.477041686</v>
      </c>
      <c r="AJ172" s="71"/>
      <c r="AK172" s="71">
        <v>0</v>
      </c>
      <c r="AL172" s="71">
        <v>0</v>
      </c>
      <c r="AM172" s="71">
        <v>0</v>
      </c>
      <c r="AN172" s="71">
        <v>5892860.477041686</v>
      </c>
      <c r="AO172" s="71">
        <v>-1464642.4047249241</v>
      </c>
      <c r="AP172" s="71">
        <v>86008.356439883399</v>
      </c>
      <c r="AQ172" s="71">
        <v>-14646.424047249242</v>
      </c>
      <c r="AR172" s="71">
        <v>39182.922490606601</v>
      </c>
      <c r="AS172" s="71">
        <v>0</v>
      </c>
      <c r="AT172" s="71">
        <v>110544.85488324077</v>
      </c>
      <c r="AU172" s="71">
        <v>135460</v>
      </c>
      <c r="AV172" s="71">
        <v>135460</v>
      </c>
      <c r="AW172" s="71">
        <v>-1489557.5498416834</v>
      </c>
    </row>
    <row r="173" spans="1:49" x14ac:dyDescent="0.2">
      <c r="A173" s="96" t="s">
        <v>9</v>
      </c>
      <c r="B173">
        <v>2024</v>
      </c>
      <c r="C173">
        <v>2028</v>
      </c>
      <c r="D173">
        <v>2018</v>
      </c>
      <c r="E173">
        <v>39</v>
      </c>
      <c r="F173">
        <v>21</v>
      </c>
      <c r="G173" s="96" t="s">
        <v>167</v>
      </c>
      <c r="H173" s="71">
        <v>479227.51806942391</v>
      </c>
      <c r="I173" s="71">
        <v>565425.87978890771</v>
      </c>
      <c r="J173" s="71">
        <v>0</v>
      </c>
      <c r="K173" s="71">
        <v>0</v>
      </c>
      <c r="L173" s="71">
        <v>148043.05931160692</v>
      </c>
      <c r="M173" s="71">
        <v>2464791.6000327584</v>
      </c>
      <c r="N173" s="71">
        <v>5995</v>
      </c>
      <c r="O173" s="71">
        <v>148043.05931160692</v>
      </c>
      <c r="P173" s="71">
        <v>3663483.0572026968</v>
      </c>
      <c r="Q173" s="71">
        <v>422139.73053627188</v>
      </c>
      <c r="R173" s="71">
        <v>149261.56704925056</v>
      </c>
      <c r="S173" s="71">
        <v>571401.29758552241</v>
      </c>
      <c r="T173" s="71">
        <v>213919.05618887386</v>
      </c>
      <c r="U173" s="71">
        <v>0</v>
      </c>
      <c r="V173" s="71">
        <v>0</v>
      </c>
      <c r="W173" s="71">
        <v>0</v>
      </c>
      <c r="X173" s="71">
        <v>213919.05618887386</v>
      </c>
      <c r="Y173" s="71">
        <v>22412.884468192129</v>
      </c>
      <c r="Z173" s="71">
        <v>0</v>
      </c>
      <c r="AA173" s="71">
        <v>22412.884468192129</v>
      </c>
      <c r="AB173" s="71">
        <v>86868.440004282238</v>
      </c>
      <c r="AC173" s="71">
        <v>894601.67824687064</v>
      </c>
      <c r="AD173" s="71">
        <v>212824.42631734925</v>
      </c>
      <c r="AE173" s="71">
        <v>650126</v>
      </c>
      <c r="AF173" s="71">
        <v>0</v>
      </c>
      <c r="AG173" s="71">
        <v>4000000</v>
      </c>
      <c r="AH173" s="71">
        <v>-2242447.8954357803</v>
      </c>
      <c r="AI173" s="71">
        <v>5905930.9526384771</v>
      </c>
      <c r="AJ173" s="71"/>
      <c r="AK173" s="71">
        <v>0</v>
      </c>
      <c r="AL173" s="71">
        <v>0</v>
      </c>
      <c r="AM173" s="71">
        <v>0</v>
      </c>
      <c r="AN173" s="71">
        <v>5905930.9526384771</v>
      </c>
      <c r="AO173" s="71">
        <v>-1489557.5498416834</v>
      </c>
      <c r="AP173" s="71">
        <v>86868.440004282238</v>
      </c>
      <c r="AQ173" s="71">
        <v>-14895.575498416834</v>
      </c>
      <c r="AR173" s="71">
        <v>39441.799224714727</v>
      </c>
      <c r="AS173" s="71">
        <v>0</v>
      </c>
      <c r="AT173" s="71">
        <v>111414.66373058013</v>
      </c>
      <c r="AU173" s="71">
        <v>460720</v>
      </c>
      <c r="AV173" s="71">
        <v>460720</v>
      </c>
      <c r="AW173" s="71">
        <v>-1838862.8861111032</v>
      </c>
    </row>
    <row r="174" spans="1:49" x14ac:dyDescent="0.2">
      <c r="A174" s="96" t="s">
        <v>9</v>
      </c>
      <c r="B174">
        <v>2025</v>
      </c>
      <c r="C174">
        <v>2028</v>
      </c>
      <c r="D174">
        <v>2018</v>
      </c>
      <c r="E174">
        <v>39</v>
      </c>
      <c r="F174">
        <v>21</v>
      </c>
      <c r="G174" s="96" t="s">
        <v>167</v>
      </c>
      <c r="H174" s="71">
        <v>484019.79325011803</v>
      </c>
      <c r="I174" s="71">
        <v>576734.3973846857</v>
      </c>
      <c r="J174" s="71">
        <v>0</v>
      </c>
      <c r="K174" s="71">
        <v>0</v>
      </c>
      <c r="L174" s="71">
        <v>151003.92049783902</v>
      </c>
      <c r="M174" s="71">
        <v>2480149.0910392175</v>
      </c>
      <c r="N174" s="71">
        <v>5995</v>
      </c>
      <c r="O174" s="71">
        <v>151003.92049783902</v>
      </c>
      <c r="P174" s="71">
        <v>3697902.2021718603</v>
      </c>
      <c r="Q174" s="71">
        <v>430582.52514699724</v>
      </c>
      <c r="R174" s="71">
        <v>152246.79839023555</v>
      </c>
      <c r="S174" s="71">
        <v>582829.32353723282</v>
      </c>
      <c r="T174" s="71">
        <v>218197.43731265131</v>
      </c>
      <c r="U174" s="71">
        <v>0</v>
      </c>
      <c r="V174" s="71">
        <v>0</v>
      </c>
      <c r="W174" s="71">
        <v>0</v>
      </c>
      <c r="X174" s="71">
        <v>218197.43731265131</v>
      </c>
      <c r="Y174" s="71">
        <v>22861.142157555965</v>
      </c>
      <c r="Z174" s="71">
        <v>0</v>
      </c>
      <c r="AA174" s="71">
        <v>22861.142157555965</v>
      </c>
      <c r="AB174" s="71">
        <v>87737.124404325048</v>
      </c>
      <c r="AC174" s="71">
        <v>911625.02741176507</v>
      </c>
      <c r="AD174" s="71">
        <v>217080.9148436962</v>
      </c>
      <c r="AE174" s="71">
        <v>650126</v>
      </c>
      <c r="AF174" s="71">
        <v>0</v>
      </c>
      <c r="AG174" s="71">
        <v>0</v>
      </c>
      <c r="AH174" s="71">
        <v>1778831.9422554614</v>
      </c>
      <c r="AI174" s="71">
        <v>1919070.2599163989</v>
      </c>
      <c r="AJ174" s="71"/>
      <c r="AK174" s="71">
        <v>0</v>
      </c>
      <c r="AL174" s="71">
        <v>0</v>
      </c>
      <c r="AM174" s="71">
        <v>0</v>
      </c>
      <c r="AN174" s="71">
        <v>1919070.2599163989</v>
      </c>
      <c r="AO174" s="71">
        <v>-1838862.8861111032</v>
      </c>
      <c r="AP174" s="71">
        <v>87737.124404325048</v>
      </c>
      <c r="AQ174" s="71">
        <v>-18388.628861111032</v>
      </c>
      <c r="AR174" s="71">
        <v>39702.432982347927</v>
      </c>
      <c r="AS174" s="71">
        <v>0</v>
      </c>
      <c r="AT174" s="71">
        <v>109050.92852556193</v>
      </c>
      <c r="AU174" s="71">
        <v>906908</v>
      </c>
      <c r="AV174" s="71">
        <v>906908</v>
      </c>
      <c r="AW174" s="71">
        <v>-2636719.9575855415</v>
      </c>
    </row>
    <row r="175" spans="1:49" x14ac:dyDescent="0.2">
      <c r="A175" s="96" t="s">
        <v>9</v>
      </c>
      <c r="B175">
        <v>2026</v>
      </c>
      <c r="C175">
        <v>2028</v>
      </c>
      <c r="D175">
        <v>2018</v>
      </c>
      <c r="E175">
        <v>39</v>
      </c>
      <c r="F175">
        <v>21</v>
      </c>
      <c r="G175" s="96" t="s">
        <v>167</v>
      </c>
      <c r="H175" s="71">
        <v>488859.99118261936</v>
      </c>
      <c r="I175" s="71">
        <v>588269.08533237944</v>
      </c>
      <c r="J175" s="71">
        <v>0</v>
      </c>
      <c r="K175" s="71">
        <v>0</v>
      </c>
      <c r="L175" s="71">
        <v>154023.99890779582</v>
      </c>
      <c r="M175" s="71">
        <v>2495658.734461369</v>
      </c>
      <c r="N175" s="71">
        <v>5995</v>
      </c>
      <c r="O175" s="71">
        <v>154023.99890779582</v>
      </c>
      <c r="P175" s="71">
        <v>3732806.8098841636</v>
      </c>
      <c r="Q175" s="71">
        <v>439194.17564993724</v>
      </c>
      <c r="R175" s="71">
        <v>155291.73435804027</v>
      </c>
      <c r="S175" s="71">
        <v>594485.91000797751</v>
      </c>
      <c r="T175" s="71">
        <v>222561.38605890435</v>
      </c>
      <c r="U175" s="71">
        <v>0</v>
      </c>
      <c r="V175" s="71">
        <v>0</v>
      </c>
      <c r="W175" s="71">
        <v>0</v>
      </c>
      <c r="X175" s="71">
        <v>222561.38605890435</v>
      </c>
      <c r="Y175" s="71">
        <v>23318.36500070709</v>
      </c>
      <c r="Z175" s="71">
        <v>0</v>
      </c>
      <c r="AA175" s="71">
        <v>23318.36500070709</v>
      </c>
      <c r="AB175" s="71">
        <v>88614.49564836832</v>
      </c>
      <c r="AC175" s="71">
        <v>928980.15671595722</v>
      </c>
      <c r="AD175" s="71">
        <v>221422.53314057013</v>
      </c>
      <c r="AE175" s="71">
        <v>650126</v>
      </c>
      <c r="AF175" s="71">
        <v>0</v>
      </c>
      <c r="AG175" s="71">
        <v>0</v>
      </c>
      <c r="AH175" s="71">
        <v>1800528.6898565274</v>
      </c>
      <c r="AI175" s="71">
        <v>1932278.1200276362</v>
      </c>
      <c r="AJ175" s="71"/>
      <c r="AK175" s="71">
        <v>0</v>
      </c>
      <c r="AL175" s="71">
        <v>0</v>
      </c>
      <c r="AM175" s="71">
        <v>0</v>
      </c>
      <c r="AN175" s="71">
        <v>1932278.1200276362</v>
      </c>
      <c r="AO175" s="71">
        <v>-2636719.9575855415</v>
      </c>
      <c r="AP175" s="71">
        <v>88614.49564836832</v>
      </c>
      <c r="AQ175" s="71">
        <v>-26367.199575855415</v>
      </c>
      <c r="AR175" s="71">
        <v>39964.824698865195</v>
      </c>
      <c r="AS175" s="71">
        <v>0</v>
      </c>
      <c r="AT175" s="71">
        <v>102212.1207713781</v>
      </c>
      <c r="AU175" s="71">
        <v>342420</v>
      </c>
      <c r="AV175" s="71">
        <v>342420</v>
      </c>
      <c r="AW175" s="71">
        <v>-2876927.8368141633</v>
      </c>
    </row>
    <row r="176" spans="1:49" x14ac:dyDescent="0.2">
      <c r="A176" s="96" t="s">
        <v>9</v>
      </c>
      <c r="B176">
        <v>2027</v>
      </c>
      <c r="C176">
        <v>2028</v>
      </c>
      <c r="D176">
        <v>2018</v>
      </c>
      <c r="E176">
        <v>39</v>
      </c>
      <c r="F176">
        <v>21</v>
      </c>
      <c r="G176" s="96" t="s">
        <v>167</v>
      </c>
      <c r="H176" s="71">
        <v>493748.59109444555</v>
      </c>
      <c r="I176" s="71">
        <v>600034.46703902702</v>
      </c>
      <c r="J176" s="71">
        <v>0</v>
      </c>
      <c r="K176" s="71">
        <v>0</v>
      </c>
      <c r="L176" s="71">
        <v>157104.47888595174</v>
      </c>
      <c r="M176" s="71">
        <v>2511322.2958327271</v>
      </c>
      <c r="N176" s="71">
        <v>5995</v>
      </c>
      <c r="O176" s="71">
        <v>157104.47888595174</v>
      </c>
      <c r="P176" s="71">
        <v>3768204.8328521512</v>
      </c>
      <c r="Q176" s="71">
        <v>447978.059162936</v>
      </c>
      <c r="R176" s="71">
        <v>158397.56904520109</v>
      </c>
      <c r="S176" s="71">
        <v>606375.62820813712</v>
      </c>
      <c r="T176" s="71">
        <v>227012.61378008244</v>
      </c>
      <c r="U176" s="71">
        <v>0</v>
      </c>
      <c r="V176" s="71">
        <v>0</v>
      </c>
      <c r="W176" s="71">
        <v>0</v>
      </c>
      <c r="X176" s="71">
        <v>227012.61378008244</v>
      </c>
      <c r="Y176" s="71">
        <v>23784.732300721229</v>
      </c>
      <c r="Z176" s="71">
        <v>0</v>
      </c>
      <c r="AA176" s="71">
        <v>23784.732300721229</v>
      </c>
      <c r="AB176" s="71">
        <v>89500.640604852</v>
      </c>
      <c r="AC176" s="71">
        <v>946673.61489379278</v>
      </c>
      <c r="AD176" s="71">
        <v>225850.98380338153</v>
      </c>
      <c r="AE176" s="71">
        <v>650126</v>
      </c>
      <c r="AF176" s="71">
        <v>0</v>
      </c>
      <c r="AG176" s="71">
        <v>0</v>
      </c>
      <c r="AH176" s="71">
        <v>1822650.5986971743</v>
      </c>
      <c r="AI176" s="71">
        <v>1945554.2341549769</v>
      </c>
      <c r="AJ176" s="71"/>
      <c r="AK176" s="71">
        <v>0</v>
      </c>
      <c r="AL176" s="71">
        <v>0</v>
      </c>
      <c r="AM176" s="71">
        <v>0</v>
      </c>
      <c r="AN176" s="71">
        <v>1945554.2341549769</v>
      </c>
      <c r="AO176" s="71">
        <v>-2876927.8368141633</v>
      </c>
      <c r="AP176" s="71">
        <v>89500.640604852</v>
      </c>
      <c r="AQ176" s="71">
        <v>-28769.278368141633</v>
      </c>
      <c r="AR176" s="71">
        <v>40228.974986281515</v>
      </c>
      <c r="AS176" s="71">
        <v>0</v>
      </c>
      <c r="AT176" s="71">
        <v>100960.33722299189</v>
      </c>
      <c r="AU176" s="71">
        <v>151840</v>
      </c>
      <c r="AV176" s="71">
        <v>151840</v>
      </c>
      <c r="AW176" s="71">
        <v>-2927807.4995911708</v>
      </c>
    </row>
    <row r="177" spans="1:49" x14ac:dyDescent="0.2">
      <c r="A177" s="96" t="s">
        <v>9</v>
      </c>
      <c r="B177">
        <v>2028</v>
      </c>
      <c r="C177">
        <v>2028</v>
      </c>
      <c r="D177">
        <v>2018</v>
      </c>
      <c r="E177">
        <v>39</v>
      </c>
      <c r="F177">
        <v>21</v>
      </c>
      <c r="G177" s="96" t="s">
        <v>167</v>
      </c>
      <c r="H177" s="71">
        <v>498686.07700539002</v>
      </c>
      <c r="I177" s="71">
        <v>612035.15637980762</v>
      </c>
      <c r="J177" s="71">
        <v>0</v>
      </c>
      <c r="K177" s="71">
        <v>0</v>
      </c>
      <c r="L177" s="71">
        <v>160246.56846367079</v>
      </c>
      <c r="M177" s="71">
        <v>1877015.5654020011</v>
      </c>
      <c r="N177" s="71">
        <v>5995</v>
      </c>
      <c r="O177" s="71">
        <v>160246.56846367079</v>
      </c>
      <c r="P177" s="71">
        <v>3153978.3672508695</v>
      </c>
      <c r="Q177" s="71">
        <v>456937.62034619472</v>
      </c>
      <c r="R177" s="71">
        <v>161565.5204261051</v>
      </c>
      <c r="S177" s="71">
        <v>618503.14077229984</v>
      </c>
      <c r="T177" s="71">
        <v>231552.86605568408</v>
      </c>
      <c r="U177" s="71">
        <v>0</v>
      </c>
      <c r="V177" s="71">
        <v>0</v>
      </c>
      <c r="W177" s="71">
        <v>0</v>
      </c>
      <c r="X177" s="71">
        <v>231552.86605568408</v>
      </c>
      <c r="Y177" s="71">
        <v>24260.426946735657</v>
      </c>
      <c r="Z177" s="71">
        <v>0</v>
      </c>
      <c r="AA177" s="71">
        <v>24260.426946735657</v>
      </c>
      <c r="AB177" s="71">
        <v>90395.647010900531</v>
      </c>
      <c r="AC177" s="71">
        <v>964712.08078562014</v>
      </c>
      <c r="AD177" s="71">
        <v>230368.00347944919</v>
      </c>
      <c r="AE177" s="71">
        <v>0</v>
      </c>
      <c r="AF177" s="71">
        <v>0</v>
      </c>
      <c r="AG177" s="71">
        <v>0</v>
      </c>
      <c r="AH177" s="71">
        <v>1195080.0842650693</v>
      </c>
      <c r="AI177" s="71">
        <v>1958898.2829858002</v>
      </c>
      <c r="AJ177" s="71"/>
      <c r="AK177" s="71">
        <v>0</v>
      </c>
      <c r="AL177" s="71">
        <v>0</v>
      </c>
      <c r="AM177" s="71">
        <v>0</v>
      </c>
      <c r="AN177" s="71">
        <v>1958898.2829858002</v>
      </c>
      <c r="AO177" s="71">
        <v>-2927807.4995911708</v>
      </c>
      <c r="AP177" s="71">
        <v>90395.647010900531</v>
      </c>
      <c r="AQ177" s="71">
        <v>-29278.074995911713</v>
      </c>
      <c r="AR177" s="71">
        <v>40494.884123380551</v>
      </c>
      <c r="AS177" s="71">
        <v>0</v>
      </c>
      <c r="AT177" s="71">
        <v>101612.45613836937</v>
      </c>
      <c r="AU177" s="71">
        <v>778156</v>
      </c>
      <c r="AV177" s="71">
        <v>778156</v>
      </c>
      <c r="AW177" s="71">
        <v>-3604351.0434528016</v>
      </c>
    </row>
    <row r="178" spans="1:49" x14ac:dyDescent="0.2">
      <c r="A178" s="96" t="s">
        <v>9</v>
      </c>
      <c r="B178">
        <v>2029</v>
      </c>
      <c r="C178">
        <v>2028</v>
      </c>
      <c r="D178">
        <v>2018</v>
      </c>
      <c r="E178">
        <v>39</v>
      </c>
      <c r="F178">
        <v>21</v>
      </c>
      <c r="G178" s="96" t="s">
        <v>167</v>
      </c>
      <c r="H178" s="71">
        <v>503672.93777544383</v>
      </c>
      <c r="I178" s="71">
        <v>624275.85950740369</v>
      </c>
      <c r="J178" s="71">
        <v>0</v>
      </c>
      <c r="K178" s="71">
        <v>0</v>
      </c>
      <c r="L178" s="71">
        <v>163451.49983294416</v>
      </c>
      <c r="M178" s="71">
        <v>1892992.3585388833</v>
      </c>
      <c r="N178" s="71">
        <v>5995</v>
      </c>
      <c r="O178" s="71">
        <v>163451.49983294416</v>
      </c>
      <c r="P178" s="71">
        <v>3190387.6556546753</v>
      </c>
      <c r="Q178" s="71">
        <v>466076.37275311851</v>
      </c>
      <c r="R178" s="71">
        <v>164796.83083462718</v>
      </c>
      <c r="S178" s="71">
        <v>630873.20358774567</v>
      </c>
      <c r="T178" s="71">
        <v>236183.92337679773</v>
      </c>
      <c r="U178" s="71">
        <v>0</v>
      </c>
      <c r="V178" s="71">
        <v>0</v>
      </c>
      <c r="W178" s="71">
        <v>0</v>
      </c>
      <c r="X178" s="71">
        <v>236183.92337679773</v>
      </c>
      <c r="Y178" s="71">
        <v>24745.635485670366</v>
      </c>
      <c r="Z178" s="71">
        <v>0</v>
      </c>
      <c r="AA178" s="71">
        <v>24745.635485670366</v>
      </c>
      <c r="AB178" s="71">
        <v>91299.603481009515</v>
      </c>
      <c r="AC178" s="71">
        <v>983102.36593122326</v>
      </c>
      <c r="AD178" s="71">
        <v>234975.36354903813</v>
      </c>
      <c r="AE178" s="71">
        <v>0</v>
      </c>
      <c r="AF178" s="71">
        <v>0</v>
      </c>
      <c r="AG178" s="71">
        <v>0</v>
      </c>
      <c r="AH178" s="71">
        <v>1218077.7294802614</v>
      </c>
      <c r="AI178" s="71">
        <v>1972309.9261744139</v>
      </c>
      <c r="AJ178" s="71"/>
      <c r="AK178" s="71">
        <v>0</v>
      </c>
      <c r="AL178" s="71">
        <v>0</v>
      </c>
      <c r="AM178" s="71">
        <v>0</v>
      </c>
      <c r="AN178" s="71">
        <v>1972309.9261744139</v>
      </c>
      <c r="AO178" s="71">
        <v>-3604351.0434528016</v>
      </c>
      <c r="AP178" s="71">
        <v>91299.603481009515</v>
      </c>
      <c r="AQ178" s="71">
        <v>-36043.51043452802</v>
      </c>
      <c r="AR178" s="71">
        <v>40762.552045595301</v>
      </c>
      <c r="AS178" s="71">
        <v>0</v>
      </c>
      <c r="AT178" s="71">
        <v>96018.645092076797</v>
      </c>
      <c r="AU178" s="71">
        <v>928720</v>
      </c>
      <c r="AV178" s="71">
        <v>928720</v>
      </c>
      <c r="AW178" s="71">
        <v>-4437052.3983607246</v>
      </c>
    </row>
    <row r="179" spans="1:49" x14ac:dyDescent="0.2">
      <c r="A179" s="96" t="s">
        <v>9</v>
      </c>
      <c r="B179">
        <v>2030</v>
      </c>
      <c r="C179">
        <v>2028</v>
      </c>
      <c r="D179">
        <v>2018</v>
      </c>
      <c r="E179">
        <v>39</v>
      </c>
      <c r="F179">
        <v>21</v>
      </c>
      <c r="G179" s="96" t="s">
        <v>167</v>
      </c>
      <c r="H179" s="71">
        <v>508709.66715319827</v>
      </c>
      <c r="I179" s="71">
        <v>636761.37669755181</v>
      </c>
      <c r="J179" s="71">
        <v>0</v>
      </c>
      <c r="K179" s="71">
        <v>0</v>
      </c>
      <c r="L179" s="71">
        <v>166720.52982960307</v>
      </c>
      <c r="M179" s="71">
        <v>1909128.5161472065</v>
      </c>
      <c r="N179" s="71">
        <v>5995</v>
      </c>
      <c r="O179" s="71">
        <v>166720.52982960307</v>
      </c>
      <c r="P179" s="71">
        <v>3227315.0898275599</v>
      </c>
      <c r="Q179" s="71">
        <v>475397.90020818094</v>
      </c>
      <c r="R179" s="71">
        <v>168092.76745131976</v>
      </c>
      <c r="S179" s="71">
        <v>643490.66765950073</v>
      </c>
      <c r="T179" s="71">
        <v>240907.60184433372</v>
      </c>
      <c r="U179" s="71">
        <v>0</v>
      </c>
      <c r="V179" s="71">
        <v>0</v>
      </c>
      <c r="W179" s="71">
        <v>0</v>
      </c>
      <c r="X179" s="71">
        <v>240907.60184433372</v>
      </c>
      <c r="Y179" s="71">
        <v>25240.548195383777</v>
      </c>
      <c r="Z179" s="71">
        <v>0</v>
      </c>
      <c r="AA179" s="71">
        <v>25240.548195383777</v>
      </c>
      <c r="AB179" s="71">
        <v>92212.599515819616</v>
      </c>
      <c r="AC179" s="71">
        <v>1001851.4172150377</v>
      </c>
      <c r="AD179" s="71">
        <v>239674.87082001893</v>
      </c>
      <c r="AE179" s="71">
        <v>0</v>
      </c>
      <c r="AF179" s="71">
        <v>0</v>
      </c>
      <c r="AG179" s="71">
        <v>0</v>
      </c>
      <c r="AH179" s="71">
        <v>1241526.2880350566</v>
      </c>
      <c r="AI179" s="71">
        <v>1985788.8017925033</v>
      </c>
      <c r="AJ179" s="71"/>
      <c r="AK179" s="71">
        <v>0</v>
      </c>
      <c r="AL179" s="71">
        <v>0</v>
      </c>
      <c r="AM179" s="71">
        <v>0</v>
      </c>
      <c r="AN179" s="71">
        <v>1985788.8017925033</v>
      </c>
      <c r="AO179" s="71">
        <v>-4437052.3983607246</v>
      </c>
      <c r="AP179" s="71">
        <v>92212.599515819616</v>
      </c>
      <c r="AQ179" s="71">
        <v>-44370.523983607251</v>
      </c>
      <c r="AR179" s="71">
        <v>41031.978334651823</v>
      </c>
      <c r="AS179" s="71">
        <v>0</v>
      </c>
      <c r="AT179" s="71">
        <v>88874.053866864182</v>
      </c>
      <c r="AU179" s="71">
        <v>533260</v>
      </c>
      <c r="AV179" s="71">
        <v>533260</v>
      </c>
      <c r="AW179" s="71">
        <v>-4881438.3444938604</v>
      </c>
    </row>
    <row r="180" spans="1:49" x14ac:dyDescent="0.2">
      <c r="A180" s="96" t="s">
        <v>9</v>
      </c>
      <c r="B180">
        <v>2031</v>
      </c>
      <c r="C180">
        <v>2028</v>
      </c>
      <c r="D180">
        <v>2018</v>
      </c>
      <c r="E180">
        <v>39</v>
      </c>
      <c r="F180">
        <v>21</v>
      </c>
      <c r="G180" s="96" t="s">
        <v>167</v>
      </c>
      <c r="H180" s="71">
        <v>513796.7638247303</v>
      </c>
      <c r="I180" s="71">
        <v>649496.60423150286</v>
      </c>
      <c r="J180" s="71">
        <v>0</v>
      </c>
      <c r="K180" s="71">
        <v>0</v>
      </c>
      <c r="L180" s="71">
        <v>170054.94042619513</v>
      </c>
      <c r="M180" s="71">
        <v>1925425.9050856086</v>
      </c>
      <c r="N180" s="71">
        <v>5995</v>
      </c>
      <c r="O180" s="71">
        <v>170054.94042619513</v>
      </c>
      <c r="P180" s="71">
        <v>3264769.2135680364</v>
      </c>
      <c r="Q180" s="71">
        <v>484905.85821234458</v>
      </c>
      <c r="R180" s="71">
        <v>171454.62280034614</v>
      </c>
      <c r="S180" s="71">
        <v>656360.4810126907</v>
      </c>
      <c r="T180" s="71">
        <v>245725.75388122039</v>
      </c>
      <c r="U180" s="71">
        <v>0</v>
      </c>
      <c r="V180" s="71">
        <v>0</v>
      </c>
      <c r="W180" s="71">
        <v>0</v>
      </c>
      <c r="X180" s="71">
        <v>245725.75388122039</v>
      </c>
      <c r="Y180" s="71">
        <v>25745.359159291449</v>
      </c>
      <c r="Z180" s="71">
        <v>0</v>
      </c>
      <c r="AA180" s="71">
        <v>25745.359159291449</v>
      </c>
      <c r="AB180" s="71">
        <v>93134.72551097782</v>
      </c>
      <c r="AC180" s="71">
        <v>1020966.3195641803</v>
      </c>
      <c r="AD180" s="71">
        <v>244468.36823641928</v>
      </c>
      <c r="AE180" s="71">
        <v>0</v>
      </c>
      <c r="AF180" s="71">
        <v>0</v>
      </c>
      <c r="AG180" s="71">
        <v>0</v>
      </c>
      <c r="AH180" s="71">
        <v>1265434.6878005997</v>
      </c>
      <c r="AI180" s="71">
        <v>1999334.5257674367</v>
      </c>
      <c r="AJ180" s="71"/>
      <c r="AK180" s="71">
        <v>0</v>
      </c>
      <c r="AL180" s="71">
        <v>0</v>
      </c>
      <c r="AM180" s="71">
        <v>0</v>
      </c>
      <c r="AN180" s="71">
        <v>1999334.5257674367</v>
      </c>
      <c r="AO180" s="71">
        <v>-4881438.3444938604</v>
      </c>
      <c r="AP180" s="71">
        <v>93134.72551097782</v>
      </c>
      <c r="AQ180" s="71">
        <v>-48814.383444938605</v>
      </c>
      <c r="AR180" s="71">
        <v>41303.162207970883</v>
      </c>
      <c r="AS180" s="71">
        <v>0</v>
      </c>
      <c r="AT180" s="71">
        <v>85623.504274010105</v>
      </c>
      <c r="AU180" s="71">
        <v>86816</v>
      </c>
      <c r="AV180" s="71">
        <v>86816</v>
      </c>
      <c r="AW180" s="71">
        <v>-4882630.8402198507</v>
      </c>
    </row>
    <row r="181" spans="1:49" x14ac:dyDescent="0.2">
      <c r="A181" s="96" t="s">
        <v>9</v>
      </c>
      <c r="B181">
        <v>2032</v>
      </c>
      <c r="C181">
        <v>2028</v>
      </c>
      <c r="D181">
        <v>2018</v>
      </c>
      <c r="E181">
        <v>39</v>
      </c>
      <c r="F181">
        <v>21</v>
      </c>
      <c r="G181" s="96" t="s">
        <v>167</v>
      </c>
      <c r="H181" s="71">
        <v>518934.73146297765</v>
      </c>
      <c r="I181" s="71">
        <v>662486.53631613299</v>
      </c>
      <c r="J181" s="71">
        <v>0</v>
      </c>
      <c r="K181" s="71">
        <v>0</v>
      </c>
      <c r="L181" s="71">
        <v>173456.03923471904</v>
      </c>
      <c r="M181" s="71">
        <v>1941886.41859586</v>
      </c>
      <c r="N181" s="71">
        <v>5995</v>
      </c>
      <c r="O181" s="71">
        <v>173456.03923471904</v>
      </c>
      <c r="P181" s="71">
        <v>3302758.72560969</v>
      </c>
      <c r="Q181" s="71">
        <v>494603.97537659149</v>
      </c>
      <c r="R181" s="71">
        <v>174883.71525635308</v>
      </c>
      <c r="S181" s="71">
        <v>669487.69063294458</v>
      </c>
      <c r="T181" s="71">
        <v>250640.26895884483</v>
      </c>
      <c r="U181" s="71">
        <v>0</v>
      </c>
      <c r="V181" s="71">
        <v>0</v>
      </c>
      <c r="W181" s="71">
        <v>0</v>
      </c>
      <c r="X181" s="71">
        <v>250640.26895884483</v>
      </c>
      <c r="Y181" s="71">
        <v>26260.26634247728</v>
      </c>
      <c r="Z181" s="71">
        <v>0</v>
      </c>
      <c r="AA181" s="71">
        <v>26260.26634247728</v>
      </c>
      <c r="AB181" s="71">
        <v>94066.0727660876</v>
      </c>
      <c r="AC181" s="71">
        <v>1040454.2987003543</v>
      </c>
      <c r="AD181" s="71">
        <v>249357.73560114769</v>
      </c>
      <c r="AE181" s="71">
        <v>0</v>
      </c>
      <c r="AF181" s="71">
        <v>0</v>
      </c>
      <c r="AG181" s="71">
        <v>0</v>
      </c>
      <c r="AH181" s="71">
        <v>1289812.0343015019</v>
      </c>
      <c r="AI181" s="71">
        <v>2012946.691308188</v>
      </c>
      <c r="AJ181" s="71"/>
      <c r="AK181" s="71">
        <v>0</v>
      </c>
      <c r="AL181" s="71">
        <v>0</v>
      </c>
      <c r="AM181" s="71">
        <v>0</v>
      </c>
      <c r="AN181" s="71">
        <v>2012946.691308188</v>
      </c>
      <c r="AO181" s="71">
        <v>-4882630.8402198507</v>
      </c>
      <c r="AP181" s="71">
        <v>94066.0727660876</v>
      </c>
      <c r="AQ181" s="71">
        <v>-48826.308402198505</v>
      </c>
      <c r="AR181" s="71">
        <v>41576.102507822638</v>
      </c>
      <c r="AS181" s="71">
        <v>0</v>
      </c>
      <c r="AT181" s="71">
        <v>86815.86687171174</v>
      </c>
      <c r="AU181" s="71">
        <v>196300</v>
      </c>
      <c r="AV181" s="71">
        <v>196300</v>
      </c>
      <c r="AW181" s="71">
        <v>-4992114.9733481389</v>
      </c>
    </row>
    <row r="182" spans="1:49" x14ac:dyDescent="0.2">
      <c r="A182" s="96" t="s">
        <v>9</v>
      </c>
      <c r="B182">
        <v>2033</v>
      </c>
      <c r="C182">
        <v>2028</v>
      </c>
      <c r="D182">
        <v>2018</v>
      </c>
      <c r="E182">
        <v>39</v>
      </c>
      <c r="F182">
        <v>21</v>
      </c>
      <c r="G182" s="96" t="s">
        <v>167</v>
      </c>
      <c r="H182" s="71">
        <v>524124.0787776073</v>
      </c>
      <c r="I182" s="71">
        <v>675736.2670424555</v>
      </c>
      <c r="J182" s="71">
        <v>0</v>
      </c>
      <c r="K182" s="71">
        <v>0</v>
      </c>
      <c r="L182" s="71">
        <v>176925.16001941339</v>
      </c>
      <c r="M182" s="71">
        <v>1958511.9767389831</v>
      </c>
      <c r="N182" s="71">
        <v>5995</v>
      </c>
      <c r="O182" s="71">
        <v>176925.16001941339</v>
      </c>
      <c r="P182" s="71">
        <v>3341292.4825784592</v>
      </c>
      <c r="Q182" s="71">
        <v>504496.05488412321</v>
      </c>
      <c r="R182" s="71">
        <v>178381.38956148009</v>
      </c>
      <c r="S182" s="71">
        <v>682877.44444560329</v>
      </c>
      <c r="T182" s="71">
        <v>255653.07433802163</v>
      </c>
      <c r="U182" s="71">
        <v>0</v>
      </c>
      <c r="V182" s="71">
        <v>0</v>
      </c>
      <c r="W182" s="71">
        <v>0</v>
      </c>
      <c r="X182" s="71">
        <v>255653.07433802163</v>
      </c>
      <c r="Y182" s="71">
        <v>26785.47166932682</v>
      </c>
      <c r="Z182" s="71">
        <v>0</v>
      </c>
      <c r="AA182" s="71">
        <v>26785.47166932682</v>
      </c>
      <c r="AB182" s="71">
        <v>95006.733493748456</v>
      </c>
      <c r="AC182" s="71">
        <v>1060322.7239467001</v>
      </c>
      <c r="AD182" s="71">
        <v>254344.89031317059</v>
      </c>
      <c r="AE182" s="71">
        <v>0</v>
      </c>
      <c r="AF182" s="71">
        <v>0</v>
      </c>
      <c r="AG182" s="71">
        <v>0</v>
      </c>
      <c r="AH182" s="71">
        <v>1314667.6142598707</v>
      </c>
      <c r="AI182" s="71">
        <v>2026624.8683185885</v>
      </c>
      <c r="AJ182" s="71"/>
      <c r="AK182" s="71">
        <v>0</v>
      </c>
      <c r="AL182" s="71">
        <v>0</v>
      </c>
      <c r="AM182" s="71">
        <v>0</v>
      </c>
      <c r="AN182" s="71">
        <v>2026624.8683185885</v>
      </c>
      <c r="AO182" s="71">
        <v>-4992114.9733481389</v>
      </c>
      <c r="AP182" s="71">
        <v>95006.733493748456</v>
      </c>
      <c r="AQ182" s="71">
        <v>-49921.14973348139</v>
      </c>
      <c r="AR182" s="71">
        <v>41850.797690228326</v>
      </c>
      <c r="AS182" s="71">
        <v>0</v>
      </c>
      <c r="AT182" s="71">
        <v>86936.381450495392</v>
      </c>
      <c r="AU182" s="71">
        <v>193996</v>
      </c>
      <c r="AV182" s="71">
        <v>193996</v>
      </c>
      <c r="AW182" s="71">
        <v>-5099174.5918976432</v>
      </c>
    </row>
    <row r="183" spans="1:49" x14ac:dyDescent="0.2">
      <c r="A183" s="96" t="s">
        <v>9</v>
      </c>
      <c r="B183">
        <v>2034</v>
      </c>
      <c r="C183">
        <v>2028</v>
      </c>
      <c r="D183">
        <v>2018</v>
      </c>
      <c r="E183">
        <v>39</v>
      </c>
      <c r="F183">
        <v>21</v>
      </c>
      <c r="G183" s="96" t="s">
        <v>167</v>
      </c>
      <c r="H183" s="71">
        <v>529365.31956538348</v>
      </c>
      <c r="I183" s="71">
        <v>689250.99238330463</v>
      </c>
      <c r="J183" s="71">
        <v>0</v>
      </c>
      <c r="K183" s="71">
        <v>0</v>
      </c>
      <c r="L183" s="71">
        <v>180463.66321980167</v>
      </c>
      <c r="M183" s="71">
        <v>1975304.5268393308</v>
      </c>
      <c r="N183" s="71">
        <v>5995</v>
      </c>
      <c r="O183" s="71">
        <v>180463.66321980167</v>
      </c>
      <c r="P183" s="71">
        <v>3380379.5020078206</v>
      </c>
      <c r="Q183" s="71">
        <v>514585.97598180576</v>
      </c>
      <c r="R183" s="71">
        <v>181949.01735270972</v>
      </c>
      <c r="S183" s="71">
        <v>696534.99333451549</v>
      </c>
      <c r="T183" s="71">
        <v>260766.13582478213</v>
      </c>
      <c r="U183" s="71">
        <v>0</v>
      </c>
      <c r="V183" s="71">
        <v>0</v>
      </c>
      <c r="W183" s="71">
        <v>0</v>
      </c>
      <c r="X183" s="71">
        <v>260766.13582478213</v>
      </c>
      <c r="Y183" s="71">
        <v>27321.181102713363</v>
      </c>
      <c r="Z183" s="71">
        <v>0</v>
      </c>
      <c r="AA183" s="71">
        <v>27321.181102713363</v>
      </c>
      <c r="AB183" s="71">
        <v>95956.800828685969</v>
      </c>
      <c r="AC183" s="71">
        <v>1080579.1110906969</v>
      </c>
      <c r="AD183" s="71">
        <v>259431.78811943406</v>
      </c>
      <c r="AE183" s="71">
        <v>0</v>
      </c>
      <c r="AF183" s="71">
        <v>0</v>
      </c>
      <c r="AG183" s="71">
        <v>0</v>
      </c>
      <c r="AH183" s="71">
        <v>1340010.899210131</v>
      </c>
      <c r="AI183" s="71">
        <v>2040368.6027976896</v>
      </c>
      <c r="AJ183" s="71"/>
      <c r="AK183" s="71">
        <v>0</v>
      </c>
      <c r="AL183" s="71">
        <v>0</v>
      </c>
      <c r="AM183" s="71">
        <v>0</v>
      </c>
      <c r="AN183" s="71">
        <v>2040368.6027976896</v>
      </c>
      <c r="AO183" s="71">
        <v>-5099174.5918976432</v>
      </c>
      <c r="AP183" s="71">
        <v>95956.800828685969</v>
      </c>
      <c r="AQ183" s="71">
        <v>-50991.745918976434</v>
      </c>
      <c r="AR183" s="71">
        <v>42127.245813604612</v>
      </c>
      <c r="AS183" s="71">
        <v>0</v>
      </c>
      <c r="AT183" s="71">
        <v>87092.30072331414</v>
      </c>
      <c r="AU183" s="71">
        <v>1041796</v>
      </c>
      <c r="AV183" s="71">
        <v>1041796</v>
      </c>
      <c r="AW183" s="71">
        <v>-6053878.2911743289</v>
      </c>
    </row>
    <row r="184" spans="1:49" x14ac:dyDescent="0.2">
      <c r="A184" s="96" t="s">
        <v>9</v>
      </c>
      <c r="B184">
        <v>2035</v>
      </c>
      <c r="C184">
        <v>2028</v>
      </c>
      <c r="D184">
        <v>2018</v>
      </c>
      <c r="E184">
        <v>39</v>
      </c>
      <c r="F184">
        <v>21</v>
      </c>
      <c r="G184" s="96" t="s">
        <v>167</v>
      </c>
      <c r="H184" s="71">
        <v>534658.97276103741</v>
      </c>
      <c r="I184" s="71">
        <v>703036.01223097078</v>
      </c>
      <c r="J184" s="71">
        <v>0</v>
      </c>
      <c r="K184" s="71">
        <v>0</v>
      </c>
      <c r="L184" s="71">
        <v>184072.93648419774</v>
      </c>
      <c r="M184" s="71">
        <v>1992266.0439367646</v>
      </c>
      <c r="N184" s="71">
        <v>5995</v>
      </c>
      <c r="O184" s="71">
        <v>184072.93648419774</v>
      </c>
      <c r="P184" s="71">
        <v>3420028.9654129706</v>
      </c>
      <c r="Q184" s="71">
        <v>524877.69550144195</v>
      </c>
      <c r="R184" s="71">
        <v>185587.99769976392</v>
      </c>
      <c r="S184" s="71">
        <v>710465.69320120593</v>
      </c>
      <c r="T184" s="71">
        <v>265981.4585412778</v>
      </c>
      <c r="U184" s="71">
        <v>0</v>
      </c>
      <c r="V184" s="71">
        <v>0</v>
      </c>
      <c r="W184" s="71">
        <v>0</v>
      </c>
      <c r="X184" s="71">
        <v>265981.4585412778</v>
      </c>
      <c r="Y184" s="71">
        <v>27867.604724767629</v>
      </c>
      <c r="Z184" s="71">
        <v>0</v>
      </c>
      <c r="AA184" s="71">
        <v>27867.604724767629</v>
      </c>
      <c r="AB184" s="71">
        <v>96916.368836972833</v>
      </c>
      <c r="AC184" s="71">
        <v>1101231.1253042242</v>
      </c>
      <c r="AD184" s="71">
        <v>264620.42388182273</v>
      </c>
      <c r="AE184" s="71">
        <v>0</v>
      </c>
      <c r="AF184" s="71">
        <v>0</v>
      </c>
      <c r="AG184" s="71">
        <v>0</v>
      </c>
      <c r="AH184" s="71">
        <v>1365851.5491860469</v>
      </c>
      <c r="AI184" s="71">
        <v>2054177.4162269237</v>
      </c>
      <c r="AJ184" s="71"/>
      <c r="AK184" s="71">
        <v>0</v>
      </c>
      <c r="AL184" s="71">
        <v>0</v>
      </c>
      <c r="AM184" s="71">
        <v>0</v>
      </c>
      <c r="AN184" s="71">
        <v>2054177.4162269237</v>
      </c>
      <c r="AO184" s="71">
        <v>-6053878.2911743289</v>
      </c>
      <c r="AP184" s="71">
        <v>96916.368836972833</v>
      </c>
      <c r="AQ184" s="71">
        <v>-60538.782911743285</v>
      </c>
      <c r="AR184" s="71">
        <v>42405.444527144151</v>
      </c>
      <c r="AS184" s="71">
        <v>0</v>
      </c>
      <c r="AT184" s="71">
        <v>78783.0304523737</v>
      </c>
      <c r="AU184" s="71">
        <v>14040</v>
      </c>
      <c r="AV184" s="71">
        <v>14040</v>
      </c>
      <c r="AW184" s="71">
        <v>-5989135.2607219554</v>
      </c>
    </row>
    <row r="185" spans="1:49" x14ac:dyDescent="0.2">
      <c r="A185" s="96" t="s">
        <v>9</v>
      </c>
      <c r="B185">
        <v>2036</v>
      </c>
      <c r="C185">
        <v>2028</v>
      </c>
      <c r="D185">
        <v>2018</v>
      </c>
      <c r="E185">
        <v>39</v>
      </c>
      <c r="F185">
        <v>21</v>
      </c>
      <c r="G185" s="96" t="s">
        <v>167</v>
      </c>
      <c r="H185" s="71">
        <v>540005.56248864776</v>
      </c>
      <c r="I185" s="71">
        <v>717096.73247559019</v>
      </c>
      <c r="J185" s="71">
        <v>0</v>
      </c>
      <c r="K185" s="71">
        <v>0</v>
      </c>
      <c r="L185" s="71">
        <v>187754.39521388165</v>
      </c>
      <c r="M185" s="71">
        <v>2009398.5312470919</v>
      </c>
      <c r="N185" s="71">
        <v>5995</v>
      </c>
      <c r="O185" s="71">
        <v>187754.39521388165</v>
      </c>
      <c r="P185" s="71">
        <v>3460250.221425212</v>
      </c>
      <c r="Q185" s="71">
        <v>535375.24941147072</v>
      </c>
      <c r="R185" s="71">
        <v>189299.75765375918</v>
      </c>
      <c r="S185" s="71">
        <v>724675.00706522993</v>
      </c>
      <c r="T185" s="71">
        <v>271301.08771210333</v>
      </c>
      <c r="U185" s="71">
        <v>0</v>
      </c>
      <c r="V185" s="71">
        <v>0</v>
      </c>
      <c r="W185" s="71">
        <v>0</v>
      </c>
      <c r="X185" s="71">
        <v>271301.08771210333</v>
      </c>
      <c r="Y185" s="71">
        <v>28424.956819262981</v>
      </c>
      <c r="Z185" s="71">
        <v>0</v>
      </c>
      <c r="AA185" s="71">
        <v>28424.956819262981</v>
      </c>
      <c r="AB185" s="71">
        <v>97885.532525342569</v>
      </c>
      <c r="AC185" s="71">
        <v>1122286.5841219388</v>
      </c>
      <c r="AD185" s="71">
        <v>269912.83235945919</v>
      </c>
      <c r="AE185" s="71">
        <v>0</v>
      </c>
      <c r="AF185" s="71">
        <v>0</v>
      </c>
      <c r="AG185" s="71">
        <v>0</v>
      </c>
      <c r="AH185" s="71">
        <v>1392199.416481398</v>
      </c>
      <c r="AI185" s="71">
        <v>2068050.8049438139</v>
      </c>
      <c r="AJ185" s="71"/>
      <c r="AK185" s="71">
        <v>0</v>
      </c>
      <c r="AL185" s="71">
        <v>0</v>
      </c>
      <c r="AM185" s="71">
        <v>0</v>
      </c>
      <c r="AN185" s="71">
        <v>2068050.8049438139</v>
      </c>
      <c r="AO185" s="71">
        <v>-5989135.2607219554</v>
      </c>
      <c r="AP185" s="71">
        <v>97885.532525342569</v>
      </c>
      <c r="AQ185" s="71">
        <v>-59891.352607219553</v>
      </c>
      <c r="AR185" s="71">
        <v>42685.391058927184</v>
      </c>
      <c r="AS185" s="71">
        <v>0</v>
      </c>
      <c r="AT185" s="71">
        <v>80679.5709770502</v>
      </c>
      <c r="AU185" s="71">
        <v>255580</v>
      </c>
      <c r="AV185" s="71">
        <v>255580</v>
      </c>
      <c r="AW185" s="71">
        <v>-6164035.6897449046</v>
      </c>
    </row>
    <row r="186" spans="1:49" x14ac:dyDescent="0.2">
      <c r="A186" s="96" t="s">
        <v>9</v>
      </c>
      <c r="B186">
        <v>2037</v>
      </c>
      <c r="C186">
        <v>2028</v>
      </c>
      <c r="D186">
        <v>2018</v>
      </c>
      <c r="E186">
        <v>39</v>
      </c>
      <c r="F186">
        <v>21</v>
      </c>
      <c r="G186" s="96" t="s">
        <v>167</v>
      </c>
      <c r="H186" s="71">
        <v>545405.61811353418</v>
      </c>
      <c r="I186" s="71">
        <v>731438.6671251019</v>
      </c>
      <c r="J186" s="71">
        <v>0</v>
      </c>
      <c r="K186" s="71">
        <v>0</v>
      </c>
      <c r="L186" s="71">
        <v>191509.48311815929</v>
      </c>
      <c r="M186" s="71">
        <v>2026704.0206309231</v>
      </c>
      <c r="N186" s="71">
        <v>5995</v>
      </c>
      <c r="O186" s="71">
        <v>191509.48311815929</v>
      </c>
      <c r="P186" s="71">
        <v>3501052.7889877185</v>
      </c>
      <c r="Q186" s="71">
        <v>546082.75439970009</v>
      </c>
      <c r="R186" s="71">
        <v>193085.75280683435</v>
      </c>
      <c r="S186" s="71">
        <v>739168.5072065345</v>
      </c>
      <c r="T186" s="71">
        <v>276727.10946634534</v>
      </c>
      <c r="U186" s="71">
        <v>0</v>
      </c>
      <c r="V186" s="71">
        <v>0</v>
      </c>
      <c r="W186" s="71">
        <v>0</v>
      </c>
      <c r="X186" s="71">
        <v>276727.10946634534</v>
      </c>
      <c r="Y186" s="71">
        <v>28993.455955648238</v>
      </c>
      <c r="Z186" s="71">
        <v>0</v>
      </c>
      <c r="AA186" s="71">
        <v>28993.455955648238</v>
      </c>
      <c r="AB186" s="71">
        <v>98864.387850595973</v>
      </c>
      <c r="AC186" s="71">
        <v>1143753.460479124</v>
      </c>
      <c r="AD186" s="71">
        <v>275311.08900664834</v>
      </c>
      <c r="AE186" s="71">
        <v>0</v>
      </c>
      <c r="AF186" s="71">
        <v>0</v>
      </c>
      <c r="AG186" s="71">
        <v>0</v>
      </c>
      <c r="AH186" s="71">
        <v>1419064.5494857724</v>
      </c>
      <c r="AI186" s="71">
        <v>2081988.2395019461</v>
      </c>
      <c r="AJ186" s="71"/>
      <c r="AK186" s="71">
        <v>0</v>
      </c>
      <c r="AL186" s="71">
        <v>0</v>
      </c>
      <c r="AM186" s="71">
        <v>0</v>
      </c>
      <c r="AN186" s="71">
        <v>2081988.2395019461</v>
      </c>
      <c r="AO186" s="71">
        <v>-6164035.6897449046</v>
      </c>
      <c r="AP186" s="71">
        <v>98864.387850595973</v>
      </c>
      <c r="AQ186" s="71">
        <v>-61640.356897449048</v>
      </c>
      <c r="AR186" s="71">
        <v>42967.082203758226</v>
      </c>
      <c r="AS186" s="71">
        <v>0</v>
      </c>
      <c r="AT186" s="71">
        <v>80191.11315690515</v>
      </c>
      <c r="AU186" s="71">
        <v>711596</v>
      </c>
      <c r="AV186" s="71">
        <v>711596</v>
      </c>
      <c r="AW186" s="71">
        <v>-6795440.5765879992</v>
      </c>
    </row>
    <row r="187" spans="1:49" x14ac:dyDescent="0.2">
      <c r="A187" s="96" t="s">
        <v>9</v>
      </c>
      <c r="B187">
        <v>2038</v>
      </c>
      <c r="C187">
        <v>2028</v>
      </c>
      <c r="D187">
        <v>2018</v>
      </c>
      <c r="E187">
        <v>39</v>
      </c>
      <c r="F187">
        <v>21</v>
      </c>
      <c r="G187" s="96" t="s">
        <v>167</v>
      </c>
      <c r="H187" s="71">
        <v>550859.67429466953</v>
      </c>
      <c r="I187" s="71">
        <v>746067.44046760409</v>
      </c>
      <c r="J187" s="71">
        <v>0</v>
      </c>
      <c r="K187" s="71">
        <v>0</v>
      </c>
      <c r="L187" s="71">
        <v>195339.67278052249</v>
      </c>
      <c r="M187" s="71">
        <v>2044184.5730711052</v>
      </c>
      <c r="N187" s="71">
        <v>5995</v>
      </c>
      <c r="O187" s="71">
        <v>195339.67278052249</v>
      </c>
      <c r="P187" s="71">
        <v>3542446.3606139012</v>
      </c>
      <c r="Q187" s="71">
        <v>557004.40948769415</v>
      </c>
      <c r="R187" s="71">
        <v>196947.46786297107</v>
      </c>
      <c r="S187" s="71">
        <v>753951.87735066516</v>
      </c>
      <c r="T187" s="71">
        <v>282261.65165567229</v>
      </c>
      <c r="U187" s="71">
        <v>0</v>
      </c>
      <c r="V187" s="71">
        <v>0</v>
      </c>
      <c r="W187" s="71">
        <v>0</v>
      </c>
      <c r="X187" s="71">
        <v>282261.65165567229</v>
      </c>
      <c r="Y187" s="71">
        <v>29573.325074761207</v>
      </c>
      <c r="Z187" s="71">
        <v>0</v>
      </c>
      <c r="AA187" s="71">
        <v>29573.325074761207</v>
      </c>
      <c r="AB187" s="71">
        <v>99853.031729101931</v>
      </c>
      <c r="AC187" s="71">
        <v>1165639.8858102006</v>
      </c>
      <c r="AD187" s="71">
        <v>280817.31078678137</v>
      </c>
      <c r="AE187" s="71">
        <v>0</v>
      </c>
      <c r="AF187" s="71">
        <v>0</v>
      </c>
      <c r="AG187" s="71">
        <v>0</v>
      </c>
      <c r="AH187" s="71">
        <v>1446457.196596982</v>
      </c>
      <c r="AI187" s="71">
        <v>2095989.1640169192</v>
      </c>
      <c r="AJ187" s="71"/>
      <c r="AK187" s="71">
        <v>0</v>
      </c>
      <c r="AL187" s="71">
        <v>0</v>
      </c>
      <c r="AM187" s="71">
        <v>0</v>
      </c>
      <c r="AN187" s="71">
        <v>2095989.1640169192</v>
      </c>
      <c r="AO187" s="71">
        <v>-6795440.5765879992</v>
      </c>
      <c r="AP187" s="71">
        <v>99853.031729101931</v>
      </c>
      <c r="AQ187" s="71">
        <v>-67954.405765880001</v>
      </c>
      <c r="AR187" s="71">
        <v>43250.514310722443</v>
      </c>
      <c r="AS187" s="71">
        <v>0</v>
      </c>
      <c r="AT187" s="71">
        <v>75149.140273944373</v>
      </c>
      <c r="AU187" s="71">
        <v>0</v>
      </c>
      <c r="AV187" s="71">
        <v>0</v>
      </c>
      <c r="AW187" s="71">
        <v>-6720291.4363140557</v>
      </c>
    </row>
    <row r="188" spans="1:49" x14ac:dyDescent="0.2">
      <c r="A188" s="96" t="s">
        <v>9</v>
      </c>
      <c r="B188">
        <v>2039</v>
      </c>
      <c r="C188">
        <v>2028</v>
      </c>
      <c r="D188">
        <v>2018</v>
      </c>
      <c r="E188">
        <v>39</v>
      </c>
      <c r="F188">
        <v>21</v>
      </c>
      <c r="G188" s="96" t="s">
        <v>167</v>
      </c>
      <c r="H188" s="71">
        <v>556368.27103761618</v>
      </c>
      <c r="I188" s="71">
        <v>760988.78927695611</v>
      </c>
      <c r="J188" s="71">
        <v>0</v>
      </c>
      <c r="K188" s="71">
        <v>0</v>
      </c>
      <c r="L188" s="71">
        <v>199246.46623613292</v>
      </c>
      <c r="M188" s="71">
        <v>2061842.2791589005</v>
      </c>
      <c r="N188" s="71">
        <v>5995</v>
      </c>
      <c r="O188" s="71">
        <v>199246.46623613292</v>
      </c>
      <c r="P188" s="71">
        <v>3584440.805709606</v>
      </c>
      <c r="Q188" s="71">
        <v>568144.49767744797</v>
      </c>
      <c r="R188" s="71">
        <v>200886.41722023048</v>
      </c>
      <c r="S188" s="71">
        <v>769030.91489767842</v>
      </c>
      <c r="T188" s="71">
        <v>287906.88468878571</v>
      </c>
      <c r="U188" s="71">
        <v>0</v>
      </c>
      <c r="V188" s="71">
        <v>0</v>
      </c>
      <c r="W188" s="71">
        <v>0</v>
      </c>
      <c r="X188" s="71">
        <v>287906.88468878571</v>
      </c>
      <c r="Y188" s="71">
        <v>30164.791576256426</v>
      </c>
      <c r="Z188" s="71">
        <v>0</v>
      </c>
      <c r="AA188" s="71">
        <v>30164.791576256426</v>
      </c>
      <c r="AB188" s="71">
        <v>100851.56204639294</v>
      </c>
      <c r="AC188" s="71">
        <v>1187954.1532091135</v>
      </c>
      <c r="AD188" s="71">
        <v>286433.65700251696</v>
      </c>
      <c r="AE188" s="71">
        <v>0</v>
      </c>
      <c r="AF188" s="71">
        <v>0</v>
      </c>
      <c r="AG188" s="71">
        <v>0</v>
      </c>
      <c r="AH188" s="71">
        <v>1474387.8102116305</v>
      </c>
      <c r="AI188" s="71">
        <v>2110052.9954979755</v>
      </c>
      <c r="AJ188" s="71"/>
      <c r="AK188" s="71">
        <v>0</v>
      </c>
      <c r="AL188" s="71">
        <v>0</v>
      </c>
      <c r="AM188" s="71">
        <v>0</v>
      </c>
      <c r="AN188" s="71">
        <v>2110052.9954979755</v>
      </c>
      <c r="AO188" s="71">
        <v>-6720291.4363140557</v>
      </c>
      <c r="AP188" s="71">
        <v>100851.56204639294</v>
      </c>
      <c r="AQ188" s="71">
        <v>-67202.91436314056</v>
      </c>
      <c r="AR188" s="71">
        <v>43535.683270454829</v>
      </c>
      <c r="AS188" s="71">
        <v>0</v>
      </c>
      <c r="AT188" s="71">
        <v>77184.330953707205</v>
      </c>
      <c r="AU188" s="71">
        <v>21320</v>
      </c>
      <c r="AV188" s="71">
        <v>21320</v>
      </c>
      <c r="AW188" s="71">
        <v>-6664427.1053603478</v>
      </c>
    </row>
    <row r="189" spans="1:49" x14ac:dyDescent="0.2">
      <c r="A189" s="96" t="s">
        <v>9</v>
      </c>
      <c r="B189">
        <v>2040</v>
      </c>
      <c r="C189">
        <v>2028</v>
      </c>
      <c r="D189">
        <v>2018</v>
      </c>
      <c r="E189">
        <v>39</v>
      </c>
      <c r="F189">
        <v>21</v>
      </c>
      <c r="G189" s="96" t="s">
        <v>167</v>
      </c>
      <c r="H189" s="71">
        <v>561931.9537479924</v>
      </c>
      <c r="I189" s="71">
        <v>776208.5650624953</v>
      </c>
      <c r="J189" s="71">
        <v>0</v>
      </c>
      <c r="K189" s="71">
        <v>0</v>
      </c>
      <c r="L189" s="71">
        <v>203231.3955608556</v>
      </c>
      <c r="M189" s="71">
        <v>2079679.2595890777</v>
      </c>
      <c r="N189" s="71">
        <v>5995</v>
      </c>
      <c r="O189" s="71">
        <v>203231.3955608556</v>
      </c>
      <c r="P189" s="71">
        <v>3627046.1739604212</v>
      </c>
      <c r="Q189" s="71">
        <v>579507.38763099699</v>
      </c>
      <c r="R189" s="71">
        <v>204904.14556463511</v>
      </c>
      <c r="S189" s="71">
        <v>784411.53319563204</v>
      </c>
      <c r="T189" s="71">
        <v>293665.02238256147</v>
      </c>
      <c r="U189" s="71">
        <v>0</v>
      </c>
      <c r="V189" s="71">
        <v>0</v>
      </c>
      <c r="W189" s="71">
        <v>0</v>
      </c>
      <c r="X189" s="71">
        <v>293665.02238256147</v>
      </c>
      <c r="Y189" s="71">
        <v>30768.087407781557</v>
      </c>
      <c r="Z189" s="71">
        <v>0</v>
      </c>
      <c r="AA189" s="71">
        <v>30768.087407781557</v>
      </c>
      <c r="AB189" s="71">
        <v>101860.0776668569</v>
      </c>
      <c r="AC189" s="71">
        <v>1210704.720652832</v>
      </c>
      <c r="AD189" s="71">
        <v>292162.33014256728</v>
      </c>
      <c r="AE189" s="71">
        <v>0</v>
      </c>
      <c r="AF189" s="71">
        <v>0</v>
      </c>
      <c r="AG189" s="71">
        <v>0</v>
      </c>
      <c r="AH189" s="71">
        <v>1502867.0507953991</v>
      </c>
      <c r="AI189" s="71">
        <v>2124179.1231650221</v>
      </c>
      <c r="AJ189" s="71"/>
      <c r="AK189" s="71">
        <v>0</v>
      </c>
      <c r="AL189" s="71">
        <v>0</v>
      </c>
      <c r="AM189" s="71">
        <v>0</v>
      </c>
      <c r="AN189" s="71">
        <v>2124179.1231650221</v>
      </c>
      <c r="AO189" s="71">
        <v>-6664427.1053603478</v>
      </c>
      <c r="AP189" s="71">
        <v>101860.0776668569</v>
      </c>
      <c r="AQ189" s="71">
        <v>-66644.271053603472</v>
      </c>
      <c r="AR189" s="71">
        <v>43822.584502117053</v>
      </c>
      <c r="AS189" s="71">
        <v>0</v>
      </c>
      <c r="AT189" s="71">
        <v>79038.391115370483</v>
      </c>
      <c r="AU189" s="71">
        <v>104236</v>
      </c>
      <c r="AV189" s="71">
        <v>104236</v>
      </c>
      <c r="AW189" s="71">
        <v>-6689624.7142449766</v>
      </c>
    </row>
    <row r="190" spans="1:49" x14ac:dyDescent="0.2">
      <c r="A190" s="96" t="s">
        <v>9</v>
      </c>
      <c r="B190">
        <v>2041</v>
      </c>
      <c r="C190">
        <v>2028</v>
      </c>
      <c r="D190">
        <v>2018</v>
      </c>
      <c r="E190">
        <v>39</v>
      </c>
      <c r="F190">
        <v>21</v>
      </c>
      <c r="G190" s="96" t="s">
        <v>167</v>
      </c>
      <c r="H190" s="71">
        <v>567551.2732854723</v>
      </c>
      <c r="I190" s="71">
        <v>791732.73636374506</v>
      </c>
      <c r="J190" s="71">
        <v>0</v>
      </c>
      <c r="K190" s="71">
        <v>0</v>
      </c>
      <c r="L190" s="71">
        <v>207296.02347207267</v>
      </c>
      <c r="M190" s="71">
        <v>2097697.6656640857</v>
      </c>
      <c r="N190" s="71">
        <v>5995</v>
      </c>
      <c r="O190" s="71">
        <v>207296.02347207267</v>
      </c>
      <c r="P190" s="71">
        <v>3670272.6987853758</v>
      </c>
      <c r="Q190" s="71">
        <v>591097.53538361681</v>
      </c>
      <c r="R190" s="71">
        <v>209002.22847592775</v>
      </c>
      <c r="S190" s="71">
        <v>800099.76385954453</v>
      </c>
      <c r="T190" s="71">
        <v>299538.32283021265</v>
      </c>
      <c r="U190" s="71">
        <v>0</v>
      </c>
      <c r="V190" s="71">
        <v>0</v>
      </c>
      <c r="W190" s="71">
        <v>0</v>
      </c>
      <c r="X190" s="71">
        <v>299538.32283021265</v>
      </c>
      <c r="Y190" s="71">
        <v>31383.449155937185</v>
      </c>
      <c r="Z190" s="71">
        <v>0</v>
      </c>
      <c r="AA190" s="71">
        <v>31383.449155937185</v>
      </c>
      <c r="AB190" s="71">
        <v>102878.67844352545</v>
      </c>
      <c r="AC190" s="71">
        <v>1233900.2142892198</v>
      </c>
      <c r="AD190" s="71">
        <v>298005.5767454186</v>
      </c>
      <c r="AE190" s="71">
        <v>0</v>
      </c>
      <c r="AF190" s="71">
        <v>0</v>
      </c>
      <c r="AG190" s="71">
        <v>0</v>
      </c>
      <c r="AH190" s="71">
        <v>1531905.7910346384</v>
      </c>
      <c r="AI190" s="71">
        <v>2138366.9077507374</v>
      </c>
      <c r="AJ190" s="71"/>
      <c r="AK190" s="71">
        <v>0</v>
      </c>
      <c r="AL190" s="71">
        <v>0</v>
      </c>
      <c r="AM190" s="71">
        <v>0</v>
      </c>
      <c r="AN190" s="71">
        <v>2138366.9077507374</v>
      </c>
      <c r="AO190" s="71">
        <v>-6689624.7142449766</v>
      </c>
      <c r="AP190" s="71">
        <v>102878.67844352545</v>
      </c>
      <c r="AQ190" s="71">
        <v>-66896.247142449778</v>
      </c>
      <c r="AR190" s="71">
        <v>44111.212940075035</v>
      </c>
      <c r="AS190" s="71">
        <v>0</v>
      </c>
      <c r="AT190" s="71">
        <v>80093.644241150701</v>
      </c>
      <c r="AU190" s="71">
        <v>0</v>
      </c>
      <c r="AV190" s="71">
        <v>0</v>
      </c>
      <c r="AW190" s="71">
        <v>-6609531.0700038262</v>
      </c>
    </row>
    <row r="191" spans="1:49" x14ac:dyDescent="0.2">
      <c r="A191" s="96" t="s">
        <v>9</v>
      </c>
      <c r="B191">
        <v>2042</v>
      </c>
      <c r="C191">
        <v>2028</v>
      </c>
      <c r="D191">
        <v>2018</v>
      </c>
      <c r="E191">
        <v>39</v>
      </c>
      <c r="F191">
        <v>21</v>
      </c>
      <c r="G191" s="96" t="s">
        <v>167</v>
      </c>
      <c r="H191" s="71">
        <v>573226.78601832711</v>
      </c>
      <c r="I191" s="71">
        <v>807567.39109101996</v>
      </c>
      <c r="J191" s="71">
        <v>0</v>
      </c>
      <c r="K191" s="71">
        <v>0</v>
      </c>
      <c r="L191" s="71">
        <v>211441.94394151412</v>
      </c>
      <c r="M191" s="71">
        <v>2115899.6798074846</v>
      </c>
      <c r="N191" s="71">
        <v>5995</v>
      </c>
      <c r="O191" s="71">
        <v>211441.94394151412</v>
      </c>
      <c r="P191" s="71">
        <v>3714130.8008583458</v>
      </c>
      <c r="Q191" s="71">
        <v>602919.4860912892</v>
      </c>
      <c r="R191" s="71">
        <v>213182.27304544632</v>
      </c>
      <c r="S191" s="71">
        <v>816101.75913673546</v>
      </c>
      <c r="T191" s="71">
        <v>305529.08928681689</v>
      </c>
      <c r="U191" s="71">
        <v>0</v>
      </c>
      <c r="V191" s="71">
        <v>0</v>
      </c>
      <c r="W191" s="71">
        <v>0</v>
      </c>
      <c r="X191" s="71">
        <v>305529.08928681689</v>
      </c>
      <c r="Y191" s="71">
        <v>32011.118139055929</v>
      </c>
      <c r="Z191" s="71">
        <v>0</v>
      </c>
      <c r="AA191" s="71">
        <v>32011.118139055929</v>
      </c>
      <c r="AB191" s="71">
        <v>103907.46522796073</v>
      </c>
      <c r="AC191" s="71">
        <v>1257549.4317905689</v>
      </c>
      <c r="AD191" s="71">
        <v>303965.68828032695</v>
      </c>
      <c r="AE191" s="71">
        <v>0</v>
      </c>
      <c r="AF191" s="71">
        <v>0</v>
      </c>
      <c r="AG191" s="71">
        <v>0</v>
      </c>
      <c r="AH191" s="71">
        <v>1561515.1200708959</v>
      </c>
      <c r="AI191" s="71">
        <v>2152615.6807874497</v>
      </c>
      <c r="AJ191" s="71"/>
      <c r="AK191" s="71">
        <v>0</v>
      </c>
      <c r="AL191" s="71">
        <v>0</v>
      </c>
      <c r="AM191" s="71">
        <v>0</v>
      </c>
      <c r="AN191" s="71">
        <v>2152615.6807874497</v>
      </c>
      <c r="AO191" s="71">
        <v>-6609531.0700038262</v>
      </c>
      <c r="AP191" s="71">
        <v>103907.46522796073</v>
      </c>
      <c r="AQ191" s="71">
        <v>-66095.310700038273</v>
      </c>
      <c r="AR191" s="71">
        <v>44401.563020271344</v>
      </c>
      <c r="AS191" s="71">
        <v>0</v>
      </c>
      <c r="AT191" s="71">
        <v>82213.717548193788</v>
      </c>
      <c r="AU191" s="71">
        <v>0</v>
      </c>
      <c r="AV191" s="71">
        <v>0</v>
      </c>
      <c r="AW191" s="71">
        <v>-6527317.3524556328</v>
      </c>
    </row>
    <row r="192" spans="1:49" x14ac:dyDescent="0.2">
      <c r="A192" s="96" t="s">
        <v>9</v>
      </c>
      <c r="B192">
        <v>2043</v>
      </c>
      <c r="C192">
        <v>2028</v>
      </c>
      <c r="D192">
        <v>2018</v>
      </c>
      <c r="E192">
        <v>39</v>
      </c>
      <c r="F192">
        <v>21</v>
      </c>
      <c r="G192" s="96" t="s">
        <v>167</v>
      </c>
      <c r="H192" s="71">
        <v>578959.05387851049</v>
      </c>
      <c r="I192" s="71">
        <v>823718.73891284037</v>
      </c>
      <c r="J192" s="71">
        <v>0</v>
      </c>
      <c r="K192" s="71">
        <v>0</v>
      </c>
      <c r="L192" s="71">
        <v>215670.78282034441</v>
      </c>
      <c r="M192" s="71">
        <v>2134287.5160868168</v>
      </c>
      <c r="N192" s="71">
        <v>5995</v>
      </c>
      <c r="O192" s="71">
        <v>215670.78282034441</v>
      </c>
      <c r="P192" s="71">
        <v>3758631.091698512</v>
      </c>
      <c r="Q192" s="71">
        <v>614977.87581311492</v>
      </c>
      <c r="R192" s="71">
        <v>217445.91850635526</v>
      </c>
      <c r="S192" s="71">
        <v>832423.79431947018</v>
      </c>
      <c r="T192" s="71">
        <v>311639.67107255326</v>
      </c>
      <c r="U192" s="71">
        <v>0</v>
      </c>
      <c r="V192" s="71">
        <v>0</v>
      </c>
      <c r="W192" s="71">
        <v>0</v>
      </c>
      <c r="X192" s="71">
        <v>311639.67107255326</v>
      </c>
      <c r="Y192" s="71">
        <v>32651.340501837047</v>
      </c>
      <c r="Z192" s="71">
        <v>0</v>
      </c>
      <c r="AA192" s="71">
        <v>32651.340501837047</v>
      </c>
      <c r="AB192" s="71">
        <v>-272589.73005987983</v>
      </c>
      <c r="AC192" s="71">
        <v>904125.07583398046</v>
      </c>
      <c r="AD192" s="71">
        <v>310045.00204593351</v>
      </c>
      <c r="AE192" s="71">
        <v>0</v>
      </c>
      <c r="AF192" s="71">
        <v>0</v>
      </c>
      <c r="AG192" s="71">
        <v>0</v>
      </c>
      <c r="AH192" s="71">
        <v>1214170.0778799141</v>
      </c>
      <c r="AI192" s="71">
        <v>2544461.0138185979</v>
      </c>
      <c r="AJ192" s="71"/>
      <c r="AK192" s="71">
        <v>0</v>
      </c>
      <c r="AL192" s="71">
        <v>0</v>
      </c>
      <c r="AM192" s="71">
        <v>0</v>
      </c>
      <c r="AN192" s="71">
        <v>2544461.0138185979</v>
      </c>
      <c r="AO192" s="71">
        <v>-6527317.3524556328</v>
      </c>
      <c r="AP192" s="71">
        <v>104946.53988024035</v>
      </c>
      <c r="AQ192" s="71">
        <v>-65273.173524556332</v>
      </c>
      <c r="AR192" s="71">
        <v>78671.892960896352</v>
      </c>
      <c r="AS192" s="71">
        <v>0</v>
      </c>
      <c r="AT192" s="71">
        <v>118345.25931658037</v>
      </c>
      <c r="AU192" s="71">
        <v>0</v>
      </c>
      <c r="AV192" s="71">
        <v>0</v>
      </c>
      <c r="AW192" s="71">
        <v>-6408972.0931390524</v>
      </c>
    </row>
    <row r="193" spans="1:49" x14ac:dyDescent="0.2">
      <c r="A193" s="96" t="s">
        <v>9</v>
      </c>
      <c r="B193">
        <v>2044</v>
      </c>
      <c r="C193">
        <v>2028</v>
      </c>
      <c r="D193">
        <v>2018</v>
      </c>
      <c r="E193">
        <v>39</v>
      </c>
      <c r="F193">
        <v>21</v>
      </c>
      <c r="G193" s="96" t="s">
        <v>167</v>
      </c>
      <c r="H193" s="71">
        <v>584748.64441729558</v>
      </c>
      <c r="I193" s="71">
        <v>840193.11369109724</v>
      </c>
      <c r="J193" s="71">
        <v>0</v>
      </c>
      <c r="K193" s="71">
        <v>0</v>
      </c>
      <c r="L193" s="71">
        <v>219984.19847675133</v>
      </c>
      <c r="M193" s="71">
        <v>2152863.4207460894</v>
      </c>
      <c r="N193" s="71">
        <v>5995</v>
      </c>
      <c r="O193" s="71">
        <v>219984.19847675133</v>
      </c>
      <c r="P193" s="71">
        <v>3803784.3773312336</v>
      </c>
      <c r="Q193" s="71">
        <v>627277.43332937732</v>
      </c>
      <c r="R193" s="71">
        <v>221794.83687648238</v>
      </c>
      <c r="S193" s="71">
        <v>849072.27020585968</v>
      </c>
      <c r="T193" s="71">
        <v>317872.46449400432</v>
      </c>
      <c r="U193" s="71">
        <v>0</v>
      </c>
      <c r="V193" s="71">
        <v>0</v>
      </c>
      <c r="W193" s="71">
        <v>0</v>
      </c>
      <c r="X193" s="71">
        <v>317872.46449400432</v>
      </c>
      <c r="Y193" s="71">
        <v>33304.367311873793</v>
      </c>
      <c r="Z193" s="71">
        <v>0</v>
      </c>
      <c r="AA193" s="71">
        <v>33304.367311873793</v>
      </c>
      <c r="AB193" s="71">
        <v>-272064.99736047862</v>
      </c>
      <c r="AC193" s="71">
        <v>928184.10465125903</v>
      </c>
      <c r="AD193" s="71">
        <v>316245.90208685223</v>
      </c>
      <c r="AE193" s="71">
        <v>0</v>
      </c>
      <c r="AF193" s="71">
        <v>0</v>
      </c>
      <c r="AG193" s="71">
        <v>0</v>
      </c>
      <c r="AH193" s="71">
        <v>1244430.0067381114</v>
      </c>
      <c r="AI193" s="71">
        <v>2559354.3705931222</v>
      </c>
      <c r="AJ193" s="71"/>
      <c r="AK193" s="71">
        <v>0</v>
      </c>
      <c r="AL193" s="71">
        <v>0</v>
      </c>
      <c r="AM193" s="71">
        <v>0</v>
      </c>
      <c r="AN193" s="71">
        <v>2559354.3705931222</v>
      </c>
      <c r="AO193" s="71">
        <v>-6408972.0931390524</v>
      </c>
      <c r="AP193" s="71">
        <v>105996.00527904274</v>
      </c>
      <c r="AQ193" s="71">
        <v>-64089.720931390526</v>
      </c>
      <c r="AR193" s="71">
        <v>79012.893512633018</v>
      </c>
      <c r="AS193" s="71">
        <v>0</v>
      </c>
      <c r="AT193" s="71">
        <v>120919.17786028524</v>
      </c>
      <c r="AU193" s="71">
        <v>0</v>
      </c>
      <c r="AV193" s="71">
        <v>0</v>
      </c>
      <c r="AW193" s="71">
        <v>-6288052.9152787672</v>
      </c>
    </row>
    <row r="194" spans="1:49" x14ac:dyDescent="0.2">
      <c r="A194" s="96" t="s">
        <v>9</v>
      </c>
      <c r="B194">
        <v>2045</v>
      </c>
      <c r="C194">
        <v>2028</v>
      </c>
      <c r="D194">
        <v>2018</v>
      </c>
      <c r="E194">
        <v>39</v>
      </c>
      <c r="F194">
        <v>21</v>
      </c>
      <c r="G194" s="96" t="s">
        <v>167</v>
      </c>
      <c r="H194" s="71">
        <v>590596.13086146838</v>
      </c>
      <c r="I194" s="71">
        <v>856996.97596491908</v>
      </c>
      <c r="J194" s="71">
        <v>0</v>
      </c>
      <c r="K194" s="71">
        <v>0</v>
      </c>
      <c r="L194" s="71">
        <v>224383.88244628633</v>
      </c>
      <c r="M194" s="71">
        <v>2171629.6727480646</v>
      </c>
      <c r="N194" s="71">
        <v>5995</v>
      </c>
      <c r="O194" s="71">
        <v>224383.88244628633</v>
      </c>
      <c r="P194" s="71">
        <v>3849601.6620207382</v>
      </c>
      <c r="Q194" s="71">
        <v>639822.98199596477</v>
      </c>
      <c r="R194" s="71">
        <v>226230.73361401199</v>
      </c>
      <c r="S194" s="71">
        <v>866053.71560997679</v>
      </c>
      <c r="T194" s="71">
        <v>324229.91378388437</v>
      </c>
      <c r="U194" s="71">
        <v>0</v>
      </c>
      <c r="V194" s="71">
        <v>0</v>
      </c>
      <c r="W194" s="71">
        <v>0</v>
      </c>
      <c r="X194" s="71">
        <v>324229.91378388437</v>
      </c>
      <c r="Y194" s="71">
        <v>33970.454658111259</v>
      </c>
      <c r="Z194" s="71">
        <v>0</v>
      </c>
      <c r="AA194" s="71">
        <v>33970.454658111259</v>
      </c>
      <c r="AB194" s="71">
        <v>-271535.01733408344</v>
      </c>
      <c r="AC194" s="71">
        <v>952719.06671788904</v>
      </c>
      <c r="AD194" s="71">
        <v>322570.82012858923</v>
      </c>
      <c r="AE194" s="71">
        <v>0</v>
      </c>
      <c r="AF194" s="71">
        <v>0</v>
      </c>
      <c r="AG194" s="71">
        <v>0</v>
      </c>
      <c r="AH194" s="71">
        <v>1275289.8868464783</v>
      </c>
      <c r="AI194" s="71">
        <v>2574311.7751742601</v>
      </c>
      <c r="AJ194" s="71"/>
      <c r="AK194" s="71">
        <v>0</v>
      </c>
      <c r="AL194" s="71">
        <v>0</v>
      </c>
      <c r="AM194" s="71">
        <v>0</v>
      </c>
      <c r="AN194" s="71">
        <v>2574311.7751742601</v>
      </c>
      <c r="AO194" s="71">
        <v>-6288052.9152787672</v>
      </c>
      <c r="AP194" s="71">
        <v>107055.96533183314</v>
      </c>
      <c r="AQ194" s="71">
        <v>-62880.529152787676</v>
      </c>
      <c r="AR194" s="71">
        <v>79356.068142329561</v>
      </c>
      <c r="AS194" s="71">
        <v>0</v>
      </c>
      <c r="AT194" s="71">
        <v>123531.50432137502</v>
      </c>
      <c r="AU194" s="71">
        <v>0</v>
      </c>
      <c r="AV194" s="71">
        <v>0</v>
      </c>
      <c r="AW194" s="71">
        <v>-6164521.4109573923</v>
      </c>
    </row>
    <row r="195" spans="1:49" x14ac:dyDescent="0.2">
      <c r="A195" s="96" t="s">
        <v>9</v>
      </c>
      <c r="B195">
        <v>2046</v>
      </c>
      <c r="C195">
        <v>2028</v>
      </c>
      <c r="D195">
        <v>2018</v>
      </c>
      <c r="E195">
        <v>39</v>
      </c>
      <c r="F195">
        <v>21</v>
      </c>
      <c r="G195" s="96" t="s">
        <v>167</v>
      </c>
      <c r="H195" s="71">
        <v>596502.09217008308</v>
      </c>
      <c r="I195" s="71">
        <v>874136.91548421758</v>
      </c>
      <c r="J195" s="71">
        <v>0</v>
      </c>
      <c r="K195" s="71">
        <v>0</v>
      </c>
      <c r="L195" s="71">
        <v>228871.5600952121</v>
      </c>
      <c r="M195" s="71">
        <v>2190588.5843265401</v>
      </c>
      <c r="N195" s="71">
        <v>5995</v>
      </c>
      <c r="O195" s="71">
        <v>228871.5600952121</v>
      </c>
      <c r="P195" s="71">
        <v>3896094.152076053</v>
      </c>
      <c r="Q195" s="71">
        <v>652619.44163588411</v>
      </c>
      <c r="R195" s="71">
        <v>230755.34828629228</v>
      </c>
      <c r="S195" s="71">
        <v>883374.78992217639</v>
      </c>
      <c r="T195" s="71">
        <v>330714.51205956214</v>
      </c>
      <c r="U195" s="71">
        <v>0</v>
      </c>
      <c r="V195" s="71">
        <v>0</v>
      </c>
      <c r="W195" s="71">
        <v>0</v>
      </c>
      <c r="X195" s="71">
        <v>330714.51205956214</v>
      </c>
      <c r="Y195" s="71">
        <v>34649.863751273493</v>
      </c>
      <c r="Z195" s="71">
        <v>0</v>
      </c>
      <c r="AA195" s="71">
        <v>34649.863751273493</v>
      </c>
      <c r="AB195" s="71">
        <v>-270999.73750742426</v>
      </c>
      <c r="AC195" s="71">
        <v>977739.42822558782</v>
      </c>
      <c r="AD195" s="71">
        <v>329022.23653116106</v>
      </c>
      <c r="AE195" s="71">
        <v>0</v>
      </c>
      <c r="AF195" s="71">
        <v>0</v>
      </c>
      <c r="AG195" s="71">
        <v>0</v>
      </c>
      <c r="AH195" s="71">
        <v>1306761.6647567488</v>
      </c>
      <c r="AI195" s="71">
        <v>2589332.4873193041</v>
      </c>
      <c r="AJ195" s="71"/>
      <c r="AK195" s="71">
        <v>0</v>
      </c>
      <c r="AL195" s="71">
        <v>0</v>
      </c>
      <c r="AM195" s="71">
        <v>0</v>
      </c>
      <c r="AN195" s="71">
        <v>2589332.4873193041</v>
      </c>
      <c r="AO195" s="71">
        <v>-6164521.4109573923</v>
      </c>
      <c r="AP195" s="71">
        <v>108126.52498515148</v>
      </c>
      <c r="AQ195" s="71">
        <v>-61645.214109573921</v>
      </c>
      <c r="AR195" s="71">
        <v>79701.413872214529</v>
      </c>
      <c r="AS195" s="71">
        <v>0</v>
      </c>
      <c r="AT195" s="71">
        <v>126182.72474779209</v>
      </c>
      <c r="AU195" s="71">
        <v>0</v>
      </c>
      <c r="AV195" s="71">
        <v>0</v>
      </c>
      <c r="AW195" s="71">
        <v>-6038338.6862096004</v>
      </c>
    </row>
    <row r="196" spans="1:49" x14ac:dyDescent="0.2">
      <c r="A196" s="96" t="s">
        <v>9</v>
      </c>
      <c r="B196">
        <v>2047</v>
      </c>
      <c r="C196">
        <v>2028</v>
      </c>
      <c r="D196">
        <v>2018</v>
      </c>
      <c r="E196">
        <v>39</v>
      </c>
      <c r="F196">
        <v>21</v>
      </c>
      <c r="G196" s="96" t="s">
        <v>167</v>
      </c>
      <c r="H196" s="71">
        <v>602467.11309178395</v>
      </c>
      <c r="I196" s="71">
        <v>891619.65379390179</v>
      </c>
      <c r="J196" s="71">
        <v>0</v>
      </c>
      <c r="K196" s="71">
        <v>0</v>
      </c>
      <c r="L196" s="71">
        <v>233448.9912971163</v>
      </c>
      <c r="M196" s="71">
        <v>2209742.5015488164</v>
      </c>
      <c r="N196" s="71">
        <v>5995</v>
      </c>
      <c r="O196" s="71">
        <v>233448.9912971163</v>
      </c>
      <c r="P196" s="71">
        <v>3943273.2597316187</v>
      </c>
      <c r="Q196" s="71">
        <v>665671.83046860178</v>
      </c>
      <c r="R196" s="71">
        <v>235370.45525201809</v>
      </c>
      <c r="S196" s="71">
        <v>901042.28572061984</v>
      </c>
      <c r="T196" s="71">
        <v>337328.8023007533</v>
      </c>
      <c r="U196" s="71">
        <v>0</v>
      </c>
      <c r="V196" s="71">
        <v>0</v>
      </c>
      <c r="W196" s="71">
        <v>0</v>
      </c>
      <c r="X196" s="71">
        <v>337328.8023007533</v>
      </c>
      <c r="Y196" s="71">
        <v>35342.86102629896</v>
      </c>
      <c r="Z196" s="71">
        <v>0</v>
      </c>
      <c r="AA196" s="71">
        <v>35342.86102629896</v>
      </c>
      <c r="AB196" s="71">
        <v>-270459.1048824985</v>
      </c>
      <c r="AC196" s="71">
        <v>1003254.8441651736</v>
      </c>
      <c r="AD196" s="71">
        <v>335602.68126178422</v>
      </c>
      <c r="AE196" s="71">
        <v>0</v>
      </c>
      <c r="AF196" s="71">
        <v>0</v>
      </c>
      <c r="AG196" s="71">
        <v>0</v>
      </c>
      <c r="AH196" s="71">
        <v>1338857.5254269578</v>
      </c>
      <c r="AI196" s="71">
        <v>2604415.7343046609</v>
      </c>
      <c r="AJ196" s="71"/>
      <c r="AK196" s="71">
        <v>0</v>
      </c>
      <c r="AL196" s="71">
        <v>0</v>
      </c>
      <c r="AM196" s="71">
        <v>0</v>
      </c>
      <c r="AN196" s="71">
        <v>2604415.7343046609</v>
      </c>
      <c r="AO196" s="71">
        <v>-6038338.6862096004</v>
      </c>
      <c r="AP196" s="71">
        <v>109207.79023500301</v>
      </c>
      <c r="AQ196" s="71">
        <v>-60383.386862095998</v>
      </c>
      <c r="AR196" s="71">
        <v>80048.927200367572</v>
      </c>
      <c r="AS196" s="71">
        <v>0</v>
      </c>
      <c r="AT196" s="71">
        <v>128873.33057327458</v>
      </c>
      <c r="AU196" s="71">
        <v>0</v>
      </c>
      <c r="AV196" s="71">
        <v>0</v>
      </c>
      <c r="AW196" s="71">
        <v>-5909465.3556363257</v>
      </c>
    </row>
    <row r="197" spans="1:49" x14ac:dyDescent="0.2">
      <c r="A197" s="96" t="s">
        <v>9</v>
      </c>
      <c r="B197">
        <v>2048</v>
      </c>
      <c r="C197">
        <v>2028</v>
      </c>
      <c r="D197">
        <v>2018</v>
      </c>
      <c r="E197">
        <v>39</v>
      </c>
      <c r="F197">
        <v>21</v>
      </c>
      <c r="G197" s="96" t="s">
        <v>167</v>
      </c>
      <c r="H197" s="71">
        <v>608491.78422270191</v>
      </c>
      <c r="I197" s="71">
        <v>909452.04686977994</v>
      </c>
      <c r="J197" s="71">
        <v>0</v>
      </c>
      <c r="K197" s="71">
        <v>0</v>
      </c>
      <c r="L197" s="71">
        <v>238117.97112305864</v>
      </c>
      <c r="M197" s="71">
        <v>2229093.8048885399</v>
      </c>
      <c r="N197" s="71">
        <v>5995</v>
      </c>
      <c r="O197" s="71">
        <v>238117.97112305864</v>
      </c>
      <c r="P197" s="71">
        <v>3991150.6071040807</v>
      </c>
      <c r="Q197" s="71">
        <v>678985.26707797381</v>
      </c>
      <c r="R197" s="71">
        <v>240077.86435705845</v>
      </c>
      <c r="S197" s="71">
        <v>919063.13143503224</v>
      </c>
      <c r="T197" s="71">
        <v>344075.37834676838</v>
      </c>
      <c r="U197" s="71">
        <v>0</v>
      </c>
      <c r="V197" s="71">
        <v>0</v>
      </c>
      <c r="W197" s="71">
        <v>0</v>
      </c>
      <c r="X197" s="71">
        <v>344075.37834676838</v>
      </c>
      <c r="Y197" s="71">
        <v>36049.718246824938</v>
      </c>
      <c r="Z197" s="71">
        <v>0</v>
      </c>
      <c r="AA197" s="71">
        <v>36049.718246824938</v>
      </c>
      <c r="AB197" s="71">
        <v>-269913.06593132345</v>
      </c>
      <c r="AC197" s="71">
        <v>1029275.1620973023</v>
      </c>
      <c r="AD197" s="71">
        <v>342314.73488701996</v>
      </c>
      <c r="AE197" s="71">
        <v>0</v>
      </c>
      <c r="AF197" s="71">
        <v>0</v>
      </c>
      <c r="AG197" s="71">
        <v>0</v>
      </c>
      <c r="AH197" s="71">
        <v>1371589.8969843222</v>
      </c>
      <c r="AI197" s="71">
        <v>2619560.7101197587</v>
      </c>
      <c r="AJ197" s="71"/>
      <c r="AK197" s="71">
        <v>0</v>
      </c>
      <c r="AL197" s="71">
        <v>0</v>
      </c>
      <c r="AM197" s="71">
        <v>0</v>
      </c>
      <c r="AN197" s="71">
        <v>2619560.7101197587</v>
      </c>
      <c r="AO197" s="71">
        <v>-5909465.3556363257</v>
      </c>
      <c r="AP197" s="71">
        <v>110299.86813735306</v>
      </c>
      <c r="AQ197" s="71">
        <v>-59094.653556363257</v>
      </c>
      <c r="AR197" s="71">
        <v>80398.604085590749</v>
      </c>
      <c r="AS197" s="71">
        <v>0</v>
      </c>
      <c r="AT197" s="71">
        <v>131603.81866658054</v>
      </c>
      <c r="AU197" s="71">
        <v>0</v>
      </c>
      <c r="AV197" s="71">
        <v>0</v>
      </c>
      <c r="AW197" s="71">
        <v>-5777861.5369697455</v>
      </c>
    </row>
    <row r="198" spans="1:49" x14ac:dyDescent="0.2">
      <c r="A198" s="96" t="s">
        <v>9</v>
      </c>
      <c r="B198">
        <v>2049</v>
      </c>
      <c r="C198">
        <v>2028</v>
      </c>
      <c r="D198">
        <v>2018</v>
      </c>
      <c r="E198">
        <v>39</v>
      </c>
      <c r="F198">
        <v>21</v>
      </c>
      <c r="G198" s="96" t="s">
        <v>167</v>
      </c>
      <c r="H198" s="71">
        <v>614576.70206492872</v>
      </c>
      <c r="I198" s="71">
        <v>927641.08780717535</v>
      </c>
      <c r="J198" s="71">
        <v>0</v>
      </c>
      <c r="K198" s="71">
        <v>0</v>
      </c>
      <c r="L198" s="71">
        <v>242880.33054551977</v>
      </c>
      <c r="M198" s="71">
        <v>2248644.9098091298</v>
      </c>
      <c r="N198" s="71">
        <v>5995</v>
      </c>
      <c r="O198" s="71">
        <v>242880.33054551977</v>
      </c>
      <c r="P198" s="71">
        <v>4039738.0302267536</v>
      </c>
      <c r="Q198" s="71">
        <v>692564.97241953318</v>
      </c>
      <c r="R198" s="71">
        <v>244879.42164419958</v>
      </c>
      <c r="S198" s="71">
        <v>937444.39406373282</v>
      </c>
      <c r="T198" s="71">
        <v>350956.88591370371</v>
      </c>
      <c r="U198" s="71">
        <v>0</v>
      </c>
      <c r="V198" s="71">
        <v>0</v>
      </c>
      <c r="W198" s="71">
        <v>0</v>
      </c>
      <c r="X198" s="71">
        <v>350956.88591370371</v>
      </c>
      <c r="Y198" s="71">
        <v>36770.712611761432</v>
      </c>
      <c r="Z198" s="71">
        <v>0</v>
      </c>
      <c r="AA198" s="71">
        <v>36770.712611761432</v>
      </c>
      <c r="AB198" s="71">
        <v>-269361.56659063674</v>
      </c>
      <c r="AC198" s="71">
        <v>1055810.4259985613</v>
      </c>
      <c r="AD198" s="71">
        <v>349161.02958476025</v>
      </c>
      <c r="AE198" s="71">
        <v>0</v>
      </c>
      <c r="AF198" s="71">
        <v>0</v>
      </c>
      <c r="AG198" s="71">
        <v>0</v>
      </c>
      <c r="AH198" s="71">
        <v>1404971.4555833216</v>
      </c>
      <c r="AI198" s="71">
        <v>2634766.5746434322</v>
      </c>
      <c r="AJ198" s="71"/>
      <c r="AK198" s="71">
        <v>0</v>
      </c>
      <c r="AL198" s="71">
        <v>0</v>
      </c>
      <c r="AM198" s="71">
        <v>0</v>
      </c>
      <c r="AN198" s="71">
        <v>2634766.5746434322</v>
      </c>
      <c r="AO198" s="71">
        <v>-5777861.5369697455</v>
      </c>
      <c r="AP198" s="71">
        <v>111402.86681872654</v>
      </c>
      <c r="AQ198" s="71">
        <v>-57778.615369697451</v>
      </c>
      <c r="AR198" s="71">
        <v>80750.439931930538</v>
      </c>
      <c r="AS198" s="71">
        <v>0</v>
      </c>
      <c r="AT198" s="71">
        <v>134374.69138095964</v>
      </c>
      <c r="AU198" s="71">
        <v>0</v>
      </c>
      <c r="AV198" s="71">
        <v>0</v>
      </c>
      <c r="AW198" s="71">
        <v>-5643486.8455887856</v>
      </c>
    </row>
    <row r="199" spans="1:49" x14ac:dyDescent="0.2">
      <c r="A199" s="96" t="s">
        <v>9</v>
      </c>
      <c r="B199">
        <v>2050</v>
      </c>
      <c r="C199">
        <v>2028</v>
      </c>
      <c r="D199">
        <v>2018</v>
      </c>
      <c r="E199">
        <v>39</v>
      </c>
      <c r="F199">
        <v>21</v>
      </c>
      <c r="G199" s="96" t="s">
        <v>167</v>
      </c>
      <c r="H199" s="71">
        <v>620722.46908557811</v>
      </c>
      <c r="I199" s="71">
        <v>946193.90956331894</v>
      </c>
      <c r="J199" s="71">
        <v>0</v>
      </c>
      <c r="K199" s="71">
        <v>0</v>
      </c>
      <c r="L199" s="71">
        <v>247737.93715643021</v>
      </c>
      <c r="M199" s="71">
        <v>2268398.2673579929</v>
      </c>
      <c r="N199" s="71">
        <v>5995</v>
      </c>
      <c r="O199" s="71">
        <v>247737.93715643021</v>
      </c>
      <c r="P199" s="71">
        <v>4089047.5831633201</v>
      </c>
      <c r="Q199" s="71">
        <v>706416.27186792402</v>
      </c>
      <c r="R199" s="71">
        <v>249777.01007708363</v>
      </c>
      <c r="S199" s="71">
        <v>956193.28194500762</v>
      </c>
      <c r="T199" s="71">
        <v>357976.02363197785</v>
      </c>
      <c r="U199" s="71">
        <v>0</v>
      </c>
      <c r="V199" s="71">
        <v>0</v>
      </c>
      <c r="W199" s="71">
        <v>0</v>
      </c>
      <c r="X199" s="71">
        <v>357976.02363197785</v>
      </c>
      <c r="Y199" s="71">
        <v>37506.126863996666</v>
      </c>
      <c r="Z199" s="71">
        <v>0</v>
      </c>
      <c r="AA199" s="71">
        <v>37506.126863996666</v>
      </c>
      <c r="AB199" s="71">
        <v>-268804.55225654307</v>
      </c>
      <c r="AC199" s="71">
        <v>1082870.880184439</v>
      </c>
      <c r="AD199" s="71">
        <v>356144.25017645553</v>
      </c>
      <c r="AE199" s="71">
        <v>0</v>
      </c>
      <c r="AF199" s="71">
        <v>0</v>
      </c>
      <c r="AG199" s="71">
        <v>0</v>
      </c>
      <c r="AH199" s="71">
        <v>1439015.1303608946</v>
      </c>
      <c r="AI199" s="71">
        <v>2650032.4528024253</v>
      </c>
      <c r="AJ199" s="71"/>
      <c r="AK199" s="71">
        <v>0</v>
      </c>
      <c r="AL199" s="71">
        <v>0</v>
      </c>
      <c r="AM199" s="71">
        <v>0</v>
      </c>
      <c r="AN199" s="71">
        <v>2650032.4528024253</v>
      </c>
      <c r="AO199" s="71">
        <v>-5643486.8455887856</v>
      </c>
      <c r="AP199" s="71">
        <v>112516.89548691384</v>
      </c>
      <c r="AQ199" s="71">
        <v>-56434.868455887859</v>
      </c>
      <c r="AR199" s="71">
        <v>81104.429572843423</v>
      </c>
      <c r="AS199" s="71">
        <v>0</v>
      </c>
      <c r="AT199" s="71">
        <v>137186.45660386939</v>
      </c>
      <c r="AU199" s="71">
        <v>0</v>
      </c>
      <c r="AV199" s="71">
        <v>0</v>
      </c>
      <c r="AW199" s="71">
        <v>-5506300.3889849167</v>
      </c>
    </row>
    <row r="200" spans="1:49" x14ac:dyDescent="0.2">
      <c r="A200" s="96" t="s">
        <v>10</v>
      </c>
      <c r="B200">
        <v>2018</v>
      </c>
      <c r="C200">
        <v>2027</v>
      </c>
      <c r="D200">
        <v>2018</v>
      </c>
      <c r="E200">
        <v>40</v>
      </c>
      <c r="F200">
        <v>40</v>
      </c>
      <c r="G200" s="96" t="s">
        <v>167</v>
      </c>
      <c r="H200" s="71">
        <v>545366</v>
      </c>
      <c r="I200" s="71">
        <v>897634</v>
      </c>
      <c r="J200" s="71">
        <v>0</v>
      </c>
      <c r="K200" s="71">
        <v>0</v>
      </c>
      <c r="L200" s="71">
        <v>55894</v>
      </c>
      <c r="M200" s="71">
        <v>3986408</v>
      </c>
      <c r="N200" s="71">
        <v>5994</v>
      </c>
      <c r="O200" s="71">
        <v>55894</v>
      </c>
      <c r="P200" s="71">
        <v>5491296</v>
      </c>
      <c r="Q200" s="71">
        <v>709574</v>
      </c>
      <c r="R200" s="71">
        <v>113642</v>
      </c>
      <c r="S200" s="71">
        <v>823216</v>
      </c>
      <c r="T200" s="71">
        <v>259606</v>
      </c>
      <c r="U200" s="71">
        <v>0</v>
      </c>
      <c r="V200" s="71">
        <v>0</v>
      </c>
      <c r="W200" s="71">
        <v>0</v>
      </c>
      <c r="X200" s="71">
        <v>259606</v>
      </c>
      <c r="Y200" s="71">
        <v>23956</v>
      </c>
      <c r="Z200" s="71">
        <v>-36.72</v>
      </c>
      <c r="AA200" s="71">
        <v>23919.279999999999</v>
      </c>
      <c r="AB200" s="71">
        <v>109108</v>
      </c>
      <c r="AC200" s="71">
        <v>1215849.28</v>
      </c>
      <c r="AD200" s="71">
        <v>181568</v>
      </c>
      <c r="AE200" s="71">
        <v>1054246</v>
      </c>
      <c r="AF200" s="71">
        <v>0</v>
      </c>
      <c r="AG200" s="71">
        <v>4000000</v>
      </c>
      <c r="AH200" s="71">
        <v>-1548336.7199999997</v>
      </c>
      <c r="AI200" s="71">
        <v>7039632.7199999997</v>
      </c>
      <c r="AJ200" s="71"/>
      <c r="AK200" s="71">
        <v>0</v>
      </c>
      <c r="AL200" s="71">
        <v>0</v>
      </c>
      <c r="AM200" s="71">
        <v>0</v>
      </c>
      <c r="AN200" s="71">
        <v>7039632.7199999997</v>
      </c>
      <c r="AO200" s="71">
        <v>2830424</v>
      </c>
      <c r="AP200" s="71">
        <v>109108</v>
      </c>
      <c r="AQ200" s="71">
        <v>43182</v>
      </c>
      <c r="AR200" s="71">
        <v>136513.74239999999</v>
      </c>
      <c r="AS200" s="71">
        <v>188</v>
      </c>
      <c r="AT200" s="71">
        <v>288991.74239999999</v>
      </c>
      <c r="AU200" s="71">
        <v>60060</v>
      </c>
      <c r="AV200" s="71">
        <v>60060</v>
      </c>
      <c r="AW200" s="71">
        <v>3059355.7423999999</v>
      </c>
    </row>
    <row r="201" spans="1:49" x14ac:dyDescent="0.2">
      <c r="A201" s="96" t="s">
        <v>10</v>
      </c>
      <c r="B201">
        <v>2019</v>
      </c>
      <c r="C201">
        <v>2027</v>
      </c>
      <c r="D201">
        <v>2018</v>
      </c>
      <c r="E201">
        <v>40</v>
      </c>
      <c r="F201">
        <v>40</v>
      </c>
      <c r="G201" s="96" t="s">
        <v>167</v>
      </c>
      <c r="H201" s="71">
        <v>550819.66</v>
      </c>
      <c r="I201" s="71">
        <v>915586.68</v>
      </c>
      <c r="J201" s="71">
        <v>0</v>
      </c>
      <c r="K201" s="71">
        <v>0</v>
      </c>
      <c r="L201" s="71">
        <v>57011.88</v>
      </c>
      <c r="M201" s="71">
        <v>3021249.7779999999</v>
      </c>
      <c r="N201" s="71">
        <v>5994</v>
      </c>
      <c r="O201" s="71">
        <v>57011.88</v>
      </c>
      <c r="P201" s="71">
        <v>4550661.9979999997</v>
      </c>
      <c r="Q201" s="71">
        <v>723765.48</v>
      </c>
      <c r="R201" s="71">
        <v>115914.84</v>
      </c>
      <c r="S201" s="71">
        <v>839680.32</v>
      </c>
      <c r="T201" s="71">
        <v>264798.12</v>
      </c>
      <c r="U201" s="71">
        <v>0</v>
      </c>
      <c r="V201" s="71">
        <v>0</v>
      </c>
      <c r="W201" s="71">
        <v>0</v>
      </c>
      <c r="X201" s="71">
        <v>264798.12</v>
      </c>
      <c r="Y201" s="71">
        <v>24435.119999999999</v>
      </c>
      <c r="Z201" s="71">
        <v>-37.4544</v>
      </c>
      <c r="AA201" s="71">
        <v>24397.6656</v>
      </c>
      <c r="AB201" s="71">
        <v>110199.08</v>
      </c>
      <c r="AC201" s="71">
        <v>1239075.1856000002</v>
      </c>
      <c r="AD201" s="71">
        <v>185199.36000000002</v>
      </c>
      <c r="AE201" s="71">
        <v>1054246</v>
      </c>
      <c r="AF201" s="71">
        <v>0</v>
      </c>
      <c r="AG201" s="71">
        <v>4000000</v>
      </c>
      <c r="AH201" s="71">
        <v>-1521479.4543999997</v>
      </c>
      <c r="AI201" s="71">
        <v>6072141.4523999989</v>
      </c>
      <c r="AJ201" s="71"/>
      <c r="AK201" s="71">
        <v>0</v>
      </c>
      <c r="AL201" s="71">
        <v>0</v>
      </c>
      <c r="AM201" s="71">
        <v>0</v>
      </c>
      <c r="AN201" s="71">
        <v>6072141.4523999989</v>
      </c>
      <c r="AO201" s="71">
        <v>3059355.7423999999</v>
      </c>
      <c r="AP201" s="71">
        <v>110199.08</v>
      </c>
      <c r="AQ201" s="71">
        <v>30593.557423999999</v>
      </c>
      <c r="AR201" s="71">
        <v>48488.937047999985</v>
      </c>
      <c r="AS201" s="71">
        <v>0</v>
      </c>
      <c r="AT201" s="71">
        <v>189281.57447200001</v>
      </c>
      <c r="AU201" s="71">
        <v>340808</v>
      </c>
      <c r="AV201" s="71">
        <v>340808</v>
      </c>
      <c r="AW201" s="71">
        <v>2907829.3168719998</v>
      </c>
    </row>
    <row r="202" spans="1:49" x14ac:dyDescent="0.2">
      <c r="A202" s="96" t="s">
        <v>10</v>
      </c>
      <c r="B202">
        <v>2020</v>
      </c>
      <c r="C202">
        <v>2027</v>
      </c>
      <c r="D202">
        <v>2018</v>
      </c>
      <c r="E202">
        <v>40</v>
      </c>
      <c r="F202">
        <v>40</v>
      </c>
      <c r="G202" s="96" t="s">
        <v>167</v>
      </c>
      <c r="H202" s="71">
        <v>556327.85660000006</v>
      </c>
      <c r="I202" s="71">
        <v>933898.41359999997</v>
      </c>
      <c r="J202" s="71">
        <v>0</v>
      </c>
      <c r="K202" s="71">
        <v>0</v>
      </c>
      <c r="L202" s="71">
        <v>58152.117599999998</v>
      </c>
      <c r="M202" s="71">
        <v>3036235.683284</v>
      </c>
      <c r="N202" s="71">
        <v>5994</v>
      </c>
      <c r="O202" s="71">
        <v>58152.117599999998</v>
      </c>
      <c r="P202" s="71">
        <v>4590608.0710840002</v>
      </c>
      <c r="Q202" s="71">
        <v>738240.78960000002</v>
      </c>
      <c r="R202" s="71">
        <v>118233.13679999999</v>
      </c>
      <c r="S202" s="71">
        <v>856473.9264</v>
      </c>
      <c r="T202" s="71">
        <v>270094.08240000001</v>
      </c>
      <c r="U202" s="71">
        <v>0</v>
      </c>
      <c r="V202" s="71">
        <v>0</v>
      </c>
      <c r="W202" s="71">
        <v>0</v>
      </c>
      <c r="X202" s="71">
        <v>270094.08240000001</v>
      </c>
      <c r="Y202" s="71">
        <v>24923.822400000001</v>
      </c>
      <c r="Z202" s="71">
        <v>-38.203488</v>
      </c>
      <c r="AA202" s="71">
        <v>24885.618912000002</v>
      </c>
      <c r="AB202" s="71">
        <v>111301.0708</v>
      </c>
      <c r="AC202" s="71">
        <v>1262754.698512</v>
      </c>
      <c r="AD202" s="71">
        <v>188903.34719999999</v>
      </c>
      <c r="AE202" s="71">
        <v>1054246</v>
      </c>
      <c r="AF202" s="71">
        <v>0</v>
      </c>
      <c r="AG202" s="71">
        <v>4000000</v>
      </c>
      <c r="AH202" s="71">
        <v>-1494095.9542880002</v>
      </c>
      <c r="AI202" s="71">
        <v>6084704.0253720004</v>
      </c>
      <c r="AJ202" s="71"/>
      <c r="AK202" s="71">
        <v>0</v>
      </c>
      <c r="AL202" s="71">
        <v>0</v>
      </c>
      <c r="AM202" s="71">
        <v>0</v>
      </c>
      <c r="AN202" s="71">
        <v>6084704.0253720004</v>
      </c>
      <c r="AO202" s="71">
        <v>2907829.3168719998</v>
      </c>
      <c r="AP202" s="71">
        <v>111301.0708</v>
      </c>
      <c r="AQ202" s="71">
        <v>29078.293168719996</v>
      </c>
      <c r="AR202" s="71">
        <v>48664.59562296002</v>
      </c>
      <c r="AS202" s="71">
        <v>0</v>
      </c>
      <c r="AT202" s="71">
        <v>189043.95959168</v>
      </c>
      <c r="AU202" s="71">
        <v>121898</v>
      </c>
      <c r="AV202" s="71">
        <v>121898</v>
      </c>
      <c r="AW202" s="71">
        <v>2974975.27646368</v>
      </c>
    </row>
    <row r="203" spans="1:49" x14ac:dyDescent="0.2">
      <c r="A203" s="96" t="s">
        <v>10</v>
      </c>
      <c r="B203">
        <v>2021</v>
      </c>
      <c r="C203">
        <v>2027</v>
      </c>
      <c r="D203">
        <v>2018</v>
      </c>
      <c r="E203">
        <v>40</v>
      </c>
      <c r="F203">
        <v>40</v>
      </c>
      <c r="G203" s="96" t="s">
        <v>167</v>
      </c>
      <c r="H203" s="71">
        <v>561891.13516599999</v>
      </c>
      <c r="I203" s="71">
        <v>952576.38187199994</v>
      </c>
      <c r="J203" s="71">
        <v>0</v>
      </c>
      <c r="K203" s="71">
        <v>0</v>
      </c>
      <c r="L203" s="71">
        <v>59315.159951999995</v>
      </c>
      <c r="M203" s="71">
        <v>3051366.3226024723</v>
      </c>
      <c r="N203" s="71">
        <v>5994</v>
      </c>
      <c r="O203" s="71">
        <v>59315.159951999995</v>
      </c>
      <c r="P203" s="71">
        <v>4631142.9995924719</v>
      </c>
      <c r="Q203" s="71">
        <v>753005.60539199994</v>
      </c>
      <c r="R203" s="71">
        <v>120597.79953599999</v>
      </c>
      <c r="S203" s="71">
        <v>873603.40492799995</v>
      </c>
      <c r="T203" s="71">
        <v>275495.96404799999</v>
      </c>
      <c r="U203" s="71">
        <v>0</v>
      </c>
      <c r="V203" s="71">
        <v>0</v>
      </c>
      <c r="W203" s="71">
        <v>0</v>
      </c>
      <c r="X203" s="71">
        <v>275495.96404799999</v>
      </c>
      <c r="Y203" s="71">
        <v>25422.298847999999</v>
      </c>
      <c r="Z203" s="71">
        <v>-38.967557759999998</v>
      </c>
      <c r="AA203" s="71">
        <v>25383.331290239999</v>
      </c>
      <c r="AB203" s="71">
        <v>112414.08150799999</v>
      </c>
      <c r="AC203" s="71">
        <v>1286896.7817742398</v>
      </c>
      <c r="AD203" s="71">
        <v>192681.41414399998</v>
      </c>
      <c r="AE203" s="71">
        <v>1054246</v>
      </c>
      <c r="AF203" s="71">
        <v>0</v>
      </c>
      <c r="AG203" s="71">
        <v>4000000</v>
      </c>
      <c r="AH203" s="71">
        <v>-1466175.8040817603</v>
      </c>
      <c r="AI203" s="71">
        <v>6097318.8036742322</v>
      </c>
      <c r="AJ203" s="71"/>
      <c r="AK203" s="71">
        <v>0</v>
      </c>
      <c r="AL203" s="71">
        <v>0</v>
      </c>
      <c r="AM203" s="71">
        <v>0</v>
      </c>
      <c r="AN203" s="71">
        <v>6097318.8036742322</v>
      </c>
      <c r="AO203" s="71">
        <v>2974975.27646368</v>
      </c>
      <c r="AP203" s="71">
        <v>112414.08150799999</v>
      </c>
      <c r="AQ203" s="71">
        <v>29749.752764636796</v>
      </c>
      <c r="AR203" s="71">
        <v>48840.604285759218</v>
      </c>
      <c r="AS203" s="71">
        <v>0</v>
      </c>
      <c r="AT203" s="71">
        <v>191004.43855839601</v>
      </c>
      <c r="AU203" s="71">
        <v>759616</v>
      </c>
      <c r="AV203" s="71">
        <v>759616</v>
      </c>
      <c r="AW203" s="71">
        <v>2406363.7150220759</v>
      </c>
    </row>
    <row r="204" spans="1:49" x14ac:dyDescent="0.2">
      <c r="A204" s="96" t="s">
        <v>10</v>
      </c>
      <c r="B204">
        <v>2022</v>
      </c>
      <c r="C204">
        <v>2027</v>
      </c>
      <c r="D204">
        <v>2018</v>
      </c>
      <c r="E204">
        <v>40</v>
      </c>
      <c r="F204">
        <v>40</v>
      </c>
      <c r="G204" s="96" t="s">
        <v>167</v>
      </c>
      <c r="H204" s="71">
        <v>567510.04651766003</v>
      </c>
      <c r="I204" s="71">
        <v>971627.90950943995</v>
      </c>
      <c r="J204" s="71">
        <v>0</v>
      </c>
      <c r="K204" s="71">
        <v>0</v>
      </c>
      <c r="L204" s="71">
        <v>60501.46315104</v>
      </c>
      <c r="M204" s="71">
        <v>3066643.3245348465</v>
      </c>
      <c r="N204" s="71">
        <v>5994</v>
      </c>
      <c r="O204" s="71">
        <v>60501.46315104</v>
      </c>
      <c r="P204" s="71">
        <v>4672276.7437129859</v>
      </c>
      <c r="Q204" s="71">
        <v>768065.71749983996</v>
      </c>
      <c r="R204" s="71">
        <v>123009.75552671999</v>
      </c>
      <c r="S204" s="71">
        <v>891075.47302655992</v>
      </c>
      <c r="T204" s="71">
        <v>281005.88332895999</v>
      </c>
      <c r="U204" s="71">
        <v>0</v>
      </c>
      <c r="V204" s="71">
        <v>0</v>
      </c>
      <c r="W204" s="71">
        <v>0</v>
      </c>
      <c r="X204" s="71">
        <v>281005.88332895999</v>
      </c>
      <c r="Y204" s="71">
        <v>25930.744824959998</v>
      </c>
      <c r="Z204" s="71">
        <v>-39.746908915199995</v>
      </c>
      <c r="AA204" s="71">
        <v>25890.997916044798</v>
      </c>
      <c r="AB204" s="71">
        <v>113538.22232308</v>
      </c>
      <c r="AC204" s="71">
        <v>1311510.5765946447</v>
      </c>
      <c r="AD204" s="71">
        <v>196535.04242687998</v>
      </c>
      <c r="AE204" s="71">
        <v>1054246</v>
      </c>
      <c r="AF204" s="71">
        <v>0</v>
      </c>
      <c r="AG204" s="71">
        <v>4000000</v>
      </c>
      <c r="AH204" s="71">
        <v>-1437708.3809784753</v>
      </c>
      <c r="AI204" s="71">
        <v>6109985.1246914612</v>
      </c>
      <c r="AJ204" s="71"/>
      <c r="AK204" s="71">
        <v>0</v>
      </c>
      <c r="AL204" s="71">
        <v>0</v>
      </c>
      <c r="AM204" s="71">
        <v>0</v>
      </c>
      <c r="AN204" s="71">
        <v>6109985.1246914612</v>
      </c>
      <c r="AO204" s="71">
        <v>2406363.7150220759</v>
      </c>
      <c r="AP204" s="71">
        <v>113538.22232308</v>
      </c>
      <c r="AQ204" s="71">
        <v>24063.637150220762</v>
      </c>
      <c r="AR204" s="71">
        <v>49016.938407317786</v>
      </c>
      <c r="AS204" s="71">
        <v>0</v>
      </c>
      <c r="AT204" s="71">
        <v>186618.79788061854</v>
      </c>
      <c r="AU204" s="71">
        <v>319280</v>
      </c>
      <c r="AV204" s="71">
        <v>319280</v>
      </c>
      <c r="AW204" s="71">
        <v>2273702.5129026948</v>
      </c>
    </row>
    <row r="205" spans="1:49" x14ac:dyDescent="0.2">
      <c r="A205" s="96" t="s">
        <v>10</v>
      </c>
      <c r="B205">
        <v>2023</v>
      </c>
      <c r="C205">
        <v>2027</v>
      </c>
      <c r="D205">
        <v>2018</v>
      </c>
      <c r="E205">
        <v>40</v>
      </c>
      <c r="F205">
        <v>40</v>
      </c>
      <c r="G205" s="96" t="s">
        <v>167</v>
      </c>
      <c r="H205" s="71">
        <v>573185.14698283654</v>
      </c>
      <c r="I205" s="71">
        <v>991060.46769962879</v>
      </c>
      <c r="J205" s="71">
        <v>0</v>
      </c>
      <c r="K205" s="71">
        <v>0</v>
      </c>
      <c r="L205" s="71">
        <v>61711.492414060798</v>
      </c>
      <c r="M205" s="71">
        <v>3082068.3398410426</v>
      </c>
      <c r="N205" s="71">
        <v>5994</v>
      </c>
      <c r="O205" s="71">
        <v>61711.492414060798</v>
      </c>
      <c r="P205" s="71">
        <v>4714019.4469375685</v>
      </c>
      <c r="Q205" s="71">
        <v>783427.03184983681</v>
      </c>
      <c r="R205" s="71">
        <v>125469.9506372544</v>
      </c>
      <c r="S205" s="71">
        <v>908896.98248709121</v>
      </c>
      <c r="T205" s="71">
        <v>286626.00099553919</v>
      </c>
      <c r="U205" s="71">
        <v>0</v>
      </c>
      <c r="V205" s="71">
        <v>0</v>
      </c>
      <c r="W205" s="71">
        <v>0</v>
      </c>
      <c r="X205" s="71">
        <v>286626.00099553919</v>
      </c>
      <c r="Y205" s="71">
        <v>26449.359721459201</v>
      </c>
      <c r="Z205" s="71">
        <v>-40.541847093503996</v>
      </c>
      <c r="AA205" s="71">
        <v>26408.817874365697</v>
      </c>
      <c r="AB205" s="71">
        <v>114673.60454631079</v>
      </c>
      <c r="AC205" s="71">
        <v>1336605.405903307</v>
      </c>
      <c r="AD205" s="71">
        <v>200465.7432754176</v>
      </c>
      <c r="AE205" s="71">
        <v>1054246</v>
      </c>
      <c r="AF205" s="71">
        <v>0</v>
      </c>
      <c r="AG205" s="71">
        <v>4000000</v>
      </c>
      <c r="AH205" s="71">
        <v>-1408682.8508212753</v>
      </c>
      <c r="AI205" s="71">
        <v>6122702.2977588437</v>
      </c>
      <c r="AJ205" s="71"/>
      <c r="AK205" s="71">
        <v>0</v>
      </c>
      <c r="AL205" s="71">
        <v>0</v>
      </c>
      <c r="AM205" s="71">
        <v>0</v>
      </c>
      <c r="AN205" s="71">
        <v>6122702.2977588437</v>
      </c>
      <c r="AO205" s="71">
        <v>2273702.5129026948</v>
      </c>
      <c r="AP205" s="71">
        <v>114673.60454631079</v>
      </c>
      <c r="AQ205" s="71">
        <v>22737.025129026944</v>
      </c>
      <c r="AR205" s="71">
        <v>49193.572549665958</v>
      </c>
      <c r="AS205" s="71">
        <v>0</v>
      </c>
      <c r="AT205" s="71">
        <v>186604.20222500368</v>
      </c>
      <c r="AU205" s="71">
        <v>1047410</v>
      </c>
      <c r="AV205" s="71">
        <v>1047410</v>
      </c>
      <c r="AW205" s="71">
        <v>1412896.7151276981</v>
      </c>
    </row>
    <row r="206" spans="1:49" x14ac:dyDescent="0.2">
      <c r="A206" s="96" t="s">
        <v>10</v>
      </c>
      <c r="B206">
        <v>2024</v>
      </c>
      <c r="C206">
        <v>2027</v>
      </c>
      <c r="D206">
        <v>2018</v>
      </c>
      <c r="E206">
        <v>40</v>
      </c>
      <c r="F206">
        <v>40</v>
      </c>
      <c r="G206" s="96" t="s">
        <v>167</v>
      </c>
      <c r="H206" s="71">
        <v>578916.99845266505</v>
      </c>
      <c r="I206" s="71">
        <v>1010881.6770536214</v>
      </c>
      <c r="J206" s="71">
        <v>0</v>
      </c>
      <c r="K206" s="71">
        <v>0</v>
      </c>
      <c r="L206" s="71">
        <v>62945.722262342017</v>
      </c>
      <c r="M206" s="71">
        <v>3097643.0418193345</v>
      </c>
      <c r="N206" s="71">
        <v>5994</v>
      </c>
      <c r="O206" s="71">
        <v>62945.722262342017</v>
      </c>
      <c r="P206" s="71">
        <v>4756381.4395879628</v>
      </c>
      <c r="Q206" s="71">
        <v>799095.57248683355</v>
      </c>
      <c r="R206" s="71">
        <v>127979.34964999949</v>
      </c>
      <c r="S206" s="71">
        <v>927074.92213683308</v>
      </c>
      <c r="T206" s="71">
        <v>292358.52101545001</v>
      </c>
      <c r="U206" s="71">
        <v>0</v>
      </c>
      <c r="V206" s="71">
        <v>0</v>
      </c>
      <c r="W206" s="71">
        <v>0</v>
      </c>
      <c r="X206" s="71">
        <v>292358.52101545001</v>
      </c>
      <c r="Y206" s="71">
        <v>26978.346915888385</v>
      </c>
      <c r="Z206" s="71">
        <v>-41.352684035374082</v>
      </c>
      <c r="AA206" s="71">
        <v>26936.994231853012</v>
      </c>
      <c r="AB206" s="71">
        <v>115820.34059177393</v>
      </c>
      <c r="AC206" s="71">
        <v>1362190.7779759099</v>
      </c>
      <c r="AD206" s="71">
        <v>204475.05814092598</v>
      </c>
      <c r="AE206" s="71">
        <v>1054246</v>
      </c>
      <c r="AF206" s="71">
        <v>0</v>
      </c>
      <c r="AG206" s="71">
        <v>4000000</v>
      </c>
      <c r="AH206" s="71">
        <v>-1379088.1638831641</v>
      </c>
      <c r="AI206" s="71">
        <v>6135469.6034711264</v>
      </c>
      <c r="AJ206" s="71"/>
      <c r="AK206" s="71">
        <v>0</v>
      </c>
      <c r="AL206" s="71">
        <v>0</v>
      </c>
      <c r="AM206" s="71">
        <v>0</v>
      </c>
      <c r="AN206" s="71">
        <v>6135469.6034711264</v>
      </c>
      <c r="AO206" s="71">
        <v>1412896.7151276981</v>
      </c>
      <c r="AP206" s="71">
        <v>115820.34059177393</v>
      </c>
      <c r="AQ206" s="71">
        <v>14128.967151276982</v>
      </c>
      <c r="AR206" s="71">
        <v>49370.480446603149</v>
      </c>
      <c r="AS206" s="71">
        <v>0</v>
      </c>
      <c r="AT206" s="71">
        <v>179319.78818965406</v>
      </c>
      <c r="AU206" s="71">
        <v>101400</v>
      </c>
      <c r="AV206" s="71">
        <v>101400</v>
      </c>
      <c r="AW206" s="71">
        <v>1490816.5033173522</v>
      </c>
    </row>
    <row r="207" spans="1:49" x14ac:dyDescent="0.2">
      <c r="A207" s="96" t="s">
        <v>10</v>
      </c>
      <c r="B207">
        <v>2025</v>
      </c>
      <c r="C207">
        <v>2027</v>
      </c>
      <c r="D207">
        <v>2018</v>
      </c>
      <c r="E207">
        <v>40</v>
      </c>
      <c r="F207">
        <v>40</v>
      </c>
      <c r="G207" s="96" t="s">
        <v>167</v>
      </c>
      <c r="H207" s="71">
        <v>584706.16843719152</v>
      </c>
      <c r="I207" s="71">
        <v>1031099.3105946936</v>
      </c>
      <c r="J207" s="71">
        <v>0</v>
      </c>
      <c r="K207" s="71">
        <v>0</v>
      </c>
      <c r="L207" s="71">
        <v>64204.636707588848</v>
      </c>
      <c r="M207" s="71">
        <v>3113369.1266706442</v>
      </c>
      <c r="N207" s="71">
        <v>5994</v>
      </c>
      <c r="O207" s="71">
        <v>64204.636707588848</v>
      </c>
      <c r="P207" s="71">
        <v>4799373.2424101178</v>
      </c>
      <c r="Q207" s="71">
        <v>815077.48393657012</v>
      </c>
      <c r="R207" s="71">
        <v>130538.93664299946</v>
      </c>
      <c r="S207" s="71">
        <v>945616.42057956953</v>
      </c>
      <c r="T207" s="71">
        <v>298205.69143575896</v>
      </c>
      <c r="U207" s="71">
        <v>0</v>
      </c>
      <c r="V207" s="71">
        <v>0</v>
      </c>
      <c r="W207" s="71">
        <v>0</v>
      </c>
      <c r="X207" s="71">
        <v>298205.69143575896</v>
      </c>
      <c r="Y207" s="71">
        <v>27517.913854206148</v>
      </c>
      <c r="Z207" s="71">
        <v>-42.179737716081554</v>
      </c>
      <c r="AA207" s="71">
        <v>27475.734116490068</v>
      </c>
      <c r="AB207" s="71">
        <v>116978.54399769162</v>
      </c>
      <c r="AC207" s="71">
        <v>1388276.3901295103</v>
      </c>
      <c r="AD207" s="71">
        <v>208564.55930374443</v>
      </c>
      <c r="AE207" s="71">
        <v>1054246</v>
      </c>
      <c r="AF207" s="71">
        <v>0</v>
      </c>
      <c r="AG207" s="71">
        <v>0</v>
      </c>
      <c r="AH207" s="71">
        <v>2651086.949433255</v>
      </c>
      <c r="AI207" s="71">
        <v>2148286.2929768628</v>
      </c>
      <c r="AJ207" s="71"/>
      <c r="AK207" s="71">
        <v>0</v>
      </c>
      <c r="AL207" s="71">
        <v>0</v>
      </c>
      <c r="AM207" s="71">
        <v>0</v>
      </c>
      <c r="AN207" s="71">
        <v>2148286.2929768628</v>
      </c>
      <c r="AO207" s="71">
        <v>1490816.5033173522</v>
      </c>
      <c r="AP207" s="71">
        <v>116978.54399769162</v>
      </c>
      <c r="AQ207" s="71">
        <v>14908.165033173522</v>
      </c>
      <c r="AR207" s="71">
        <v>49547.634983938464</v>
      </c>
      <c r="AS207" s="71">
        <v>0</v>
      </c>
      <c r="AT207" s="71">
        <v>181434.34401480359</v>
      </c>
      <c r="AU207" s="71">
        <v>757352</v>
      </c>
      <c r="AV207" s="71">
        <v>757352</v>
      </c>
      <c r="AW207" s="71">
        <v>914898.8473321558</v>
      </c>
    </row>
    <row r="208" spans="1:49" x14ac:dyDescent="0.2">
      <c r="A208" s="96" t="s">
        <v>10</v>
      </c>
      <c r="B208">
        <v>2026</v>
      </c>
      <c r="C208">
        <v>2027</v>
      </c>
      <c r="D208">
        <v>2018</v>
      </c>
      <c r="E208">
        <v>40</v>
      </c>
      <c r="F208">
        <v>40</v>
      </c>
      <c r="G208" s="96" t="s">
        <v>167</v>
      </c>
      <c r="H208" s="71">
        <v>590553.23012156365</v>
      </c>
      <c r="I208" s="71">
        <v>1051721.2968065876</v>
      </c>
      <c r="J208" s="71">
        <v>0</v>
      </c>
      <c r="K208" s="71">
        <v>0</v>
      </c>
      <c r="L208" s="71">
        <v>65488.72944174063</v>
      </c>
      <c r="M208" s="71">
        <v>3129248.3138694204</v>
      </c>
      <c r="N208" s="71">
        <v>5994</v>
      </c>
      <c r="O208" s="71">
        <v>65488.72944174063</v>
      </c>
      <c r="P208" s="71">
        <v>4843005.570239312</v>
      </c>
      <c r="Q208" s="71">
        <v>831379.0336153016</v>
      </c>
      <c r="R208" s="71">
        <v>133149.71537585946</v>
      </c>
      <c r="S208" s="71">
        <v>964528.74899116112</v>
      </c>
      <c r="T208" s="71">
        <v>304169.80526447413</v>
      </c>
      <c r="U208" s="71">
        <v>0</v>
      </c>
      <c r="V208" s="71">
        <v>0</v>
      </c>
      <c r="W208" s="71">
        <v>0</v>
      </c>
      <c r="X208" s="71">
        <v>304169.80526447413</v>
      </c>
      <c r="Y208" s="71">
        <v>28068.272131290272</v>
      </c>
      <c r="Z208" s="71">
        <v>-43.02333247040319</v>
      </c>
      <c r="AA208" s="71">
        <v>28025.24879881987</v>
      </c>
      <c r="AB208" s="71">
        <v>118148.32943766858</v>
      </c>
      <c r="AC208" s="71">
        <v>1414872.1324921239</v>
      </c>
      <c r="AD208" s="71">
        <v>212735.85048981934</v>
      </c>
      <c r="AE208" s="71">
        <v>1054246</v>
      </c>
      <c r="AF208" s="71">
        <v>0</v>
      </c>
      <c r="AG208" s="71">
        <v>0</v>
      </c>
      <c r="AH208" s="71">
        <v>2681853.9829819435</v>
      </c>
      <c r="AI208" s="71">
        <v>2161151.5872573685</v>
      </c>
      <c r="AJ208" s="71"/>
      <c r="AK208" s="71">
        <v>0</v>
      </c>
      <c r="AL208" s="71">
        <v>0</v>
      </c>
      <c r="AM208" s="71">
        <v>0</v>
      </c>
      <c r="AN208" s="71">
        <v>2161151.5872573685</v>
      </c>
      <c r="AO208" s="71">
        <v>914898.8473321558</v>
      </c>
      <c r="AP208" s="71">
        <v>118148.32943766858</v>
      </c>
      <c r="AQ208" s="71">
        <v>9148.9884733215586</v>
      </c>
      <c r="AR208" s="71">
        <v>49725.008179304568</v>
      </c>
      <c r="AS208" s="71">
        <v>0</v>
      </c>
      <c r="AT208" s="71">
        <v>177022.32609029469</v>
      </c>
      <c r="AU208" s="71">
        <v>160420</v>
      </c>
      <c r="AV208" s="71">
        <v>160420</v>
      </c>
      <c r="AW208" s="71">
        <v>931501.17342245043</v>
      </c>
    </row>
    <row r="209" spans="1:49" x14ac:dyDescent="0.2">
      <c r="A209" s="96" t="s">
        <v>10</v>
      </c>
      <c r="B209">
        <v>2027</v>
      </c>
      <c r="C209">
        <v>2027</v>
      </c>
      <c r="D209">
        <v>2018</v>
      </c>
      <c r="E209">
        <v>40</v>
      </c>
      <c r="F209">
        <v>40</v>
      </c>
      <c r="G209" s="96" t="s">
        <v>167</v>
      </c>
      <c r="H209" s="71">
        <v>596458.76242277923</v>
      </c>
      <c r="I209" s="71">
        <v>1072755.7227427193</v>
      </c>
      <c r="J209" s="71">
        <v>0</v>
      </c>
      <c r="K209" s="71">
        <v>0</v>
      </c>
      <c r="L209" s="71">
        <v>66798.504030575437</v>
      </c>
      <c r="M209" s="71">
        <v>2091036.3465411998</v>
      </c>
      <c r="N209" s="71">
        <v>5994</v>
      </c>
      <c r="O209" s="71">
        <v>66798.504030575437</v>
      </c>
      <c r="P209" s="71">
        <v>3833043.335737274</v>
      </c>
      <c r="Q209" s="71">
        <v>848006.6142876076</v>
      </c>
      <c r="R209" s="71">
        <v>135812.70968337666</v>
      </c>
      <c r="S209" s="71">
        <v>983819.3239709842</v>
      </c>
      <c r="T209" s="71">
        <v>310253.20136976364</v>
      </c>
      <c r="U209" s="71">
        <v>0</v>
      </c>
      <c r="V209" s="71">
        <v>0</v>
      </c>
      <c r="W209" s="71">
        <v>0</v>
      </c>
      <c r="X209" s="71">
        <v>310253.20136976364</v>
      </c>
      <c r="Y209" s="71">
        <v>28629.637573916079</v>
      </c>
      <c r="Z209" s="71">
        <v>-43.88379911981125</v>
      </c>
      <c r="AA209" s="71">
        <v>28585.753774796267</v>
      </c>
      <c r="AB209" s="71">
        <v>119329.81273204528</v>
      </c>
      <c r="AC209" s="71">
        <v>1441988.0918475892</v>
      </c>
      <c r="AD209" s="71">
        <v>216990.56749961575</v>
      </c>
      <c r="AE209" s="71">
        <v>0</v>
      </c>
      <c r="AF209" s="71">
        <v>0</v>
      </c>
      <c r="AG209" s="71">
        <v>0</v>
      </c>
      <c r="AH209" s="71">
        <v>1658978.659347205</v>
      </c>
      <c r="AI209" s="71">
        <v>2174064.6763900691</v>
      </c>
      <c r="AJ209" s="71"/>
      <c r="AK209" s="71">
        <v>0</v>
      </c>
      <c r="AL209" s="71">
        <v>0</v>
      </c>
      <c r="AM209" s="71">
        <v>0</v>
      </c>
      <c r="AN209" s="71">
        <v>2174064.6763900691</v>
      </c>
      <c r="AO209" s="71">
        <v>931501.17342245043</v>
      </c>
      <c r="AP209" s="71">
        <v>119329.81273204528</v>
      </c>
      <c r="AQ209" s="71">
        <v>9315.0117342245048</v>
      </c>
      <c r="AR209" s="71">
        <v>49902.571161534906</v>
      </c>
      <c r="AS209" s="71">
        <v>0</v>
      </c>
      <c r="AT209" s="71">
        <v>178547.39562780468</v>
      </c>
      <c r="AU209" s="71">
        <v>857740</v>
      </c>
      <c r="AV209" s="71">
        <v>857740</v>
      </c>
      <c r="AW209" s="71">
        <v>252308.56905025517</v>
      </c>
    </row>
    <row r="210" spans="1:49" x14ac:dyDescent="0.2">
      <c r="A210" s="96" t="s">
        <v>10</v>
      </c>
      <c r="B210">
        <v>2028</v>
      </c>
      <c r="C210">
        <v>2027</v>
      </c>
      <c r="D210">
        <v>2018</v>
      </c>
      <c r="E210">
        <v>40</v>
      </c>
      <c r="F210">
        <v>40</v>
      </c>
      <c r="G210" s="96" t="s">
        <v>167</v>
      </c>
      <c r="H210" s="71">
        <v>602423.35004700709</v>
      </c>
      <c r="I210" s="71">
        <v>1094210.8371975739</v>
      </c>
      <c r="J210" s="71">
        <v>0</v>
      </c>
      <c r="K210" s="71">
        <v>0</v>
      </c>
      <c r="L210" s="71">
        <v>68134.474111186952</v>
      </c>
      <c r="M210" s="71">
        <v>2107226.9918469903</v>
      </c>
      <c r="N210" s="71">
        <v>5994</v>
      </c>
      <c r="O210" s="71">
        <v>68134.474111186952</v>
      </c>
      <c r="P210" s="71">
        <v>3877989.6532027582</v>
      </c>
      <c r="Q210" s="71">
        <v>864966.74657335982</v>
      </c>
      <c r="R210" s="71">
        <v>138528.96387704418</v>
      </c>
      <c r="S210" s="71">
        <v>1003495.710450404</v>
      </c>
      <c r="T210" s="71">
        <v>316458.26539715892</v>
      </c>
      <c r="U210" s="71">
        <v>0</v>
      </c>
      <c r="V210" s="71">
        <v>0</v>
      </c>
      <c r="W210" s="71">
        <v>0</v>
      </c>
      <c r="X210" s="71">
        <v>316458.26539715892</v>
      </c>
      <c r="Y210" s="71">
        <v>29202.230325394401</v>
      </c>
      <c r="Z210" s="71">
        <v>-44.761475102207477</v>
      </c>
      <c r="AA210" s="71">
        <v>29157.468850292193</v>
      </c>
      <c r="AB210" s="71">
        <v>120523.11085936573</v>
      </c>
      <c r="AC210" s="71">
        <v>1469634.5555572205</v>
      </c>
      <c r="AD210" s="71">
        <v>221330.37884960807</v>
      </c>
      <c r="AE210" s="71">
        <v>0</v>
      </c>
      <c r="AF210" s="71">
        <v>0</v>
      </c>
      <c r="AG210" s="71">
        <v>0</v>
      </c>
      <c r="AH210" s="71">
        <v>1690964.9344068286</v>
      </c>
      <c r="AI210" s="71">
        <v>2187024.7187959296</v>
      </c>
      <c r="AJ210" s="71"/>
      <c r="AK210" s="71">
        <v>0</v>
      </c>
      <c r="AL210" s="71">
        <v>0</v>
      </c>
      <c r="AM210" s="71">
        <v>0</v>
      </c>
      <c r="AN210" s="71">
        <v>2187024.7187959296</v>
      </c>
      <c r="AO210" s="71">
        <v>252308.56905025517</v>
      </c>
      <c r="AP210" s="71">
        <v>120523.11085936573</v>
      </c>
      <c r="AQ210" s="71">
        <v>2523.0856905025521</v>
      </c>
      <c r="AR210" s="71">
        <v>50080.294149596244</v>
      </c>
      <c r="AS210" s="71">
        <v>0</v>
      </c>
      <c r="AT210" s="71">
        <v>173126.49069946451</v>
      </c>
      <c r="AU210" s="71">
        <v>146640</v>
      </c>
      <c r="AV210" s="71">
        <v>146640</v>
      </c>
      <c r="AW210" s="71">
        <v>278795.05974971969</v>
      </c>
    </row>
    <row r="211" spans="1:49" x14ac:dyDescent="0.2">
      <c r="A211" s="96" t="s">
        <v>10</v>
      </c>
      <c r="B211">
        <v>2029</v>
      </c>
      <c r="C211">
        <v>2027</v>
      </c>
      <c r="D211">
        <v>2018</v>
      </c>
      <c r="E211">
        <v>40</v>
      </c>
      <c r="F211">
        <v>40</v>
      </c>
      <c r="G211" s="96" t="s">
        <v>167</v>
      </c>
      <c r="H211" s="71">
        <v>608447.58354747703</v>
      </c>
      <c r="I211" s="71">
        <v>1116095.0539415251</v>
      </c>
      <c r="J211" s="71">
        <v>0</v>
      </c>
      <c r="K211" s="71">
        <v>0</v>
      </c>
      <c r="L211" s="71">
        <v>69497.163593410674</v>
      </c>
      <c r="M211" s="71">
        <v>2123576.0413746121</v>
      </c>
      <c r="N211" s="71">
        <v>5994</v>
      </c>
      <c r="O211" s="71">
        <v>69497.163593410674</v>
      </c>
      <c r="P211" s="71">
        <v>3923609.8424570253</v>
      </c>
      <c r="Q211" s="71">
        <v>882266.08150482678</v>
      </c>
      <c r="R211" s="71">
        <v>141299.54315458506</v>
      </c>
      <c r="S211" s="71">
        <v>1023565.6246594118</v>
      </c>
      <c r="T211" s="71">
        <v>322787.43070510204</v>
      </c>
      <c r="U211" s="71">
        <v>0</v>
      </c>
      <c r="V211" s="71">
        <v>0</v>
      </c>
      <c r="W211" s="71">
        <v>0</v>
      </c>
      <c r="X211" s="71">
        <v>322787.43070510204</v>
      </c>
      <c r="Y211" s="71">
        <v>29786.274931902284</v>
      </c>
      <c r="Z211" s="71">
        <v>-45.656704604251622</v>
      </c>
      <c r="AA211" s="71">
        <v>29740.618227298033</v>
      </c>
      <c r="AB211" s="71">
        <v>121728.34196795936</v>
      </c>
      <c r="AC211" s="71">
        <v>1497822.0155597713</v>
      </c>
      <c r="AD211" s="71">
        <v>225756.98642660017</v>
      </c>
      <c r="AE211" s="71">
        <v>0</v>
      </c>
      <c r="AF211" s="71">
        <v>0</v>
      </c>
      <c r="AG211" s="71">
        <v>0</v>
      </c>
      <c r="AH211" s="71">
        <v>1723579.0019863716</v>
      </c>
      <c r="AI211" s="71">
        <v>2200030.840470654</v>
      </c>
      <c r="AJ211" s="71"/>
      <c r="AK211" s="71">
        <v>0</v>
      </c>
      <c r="AL211" s="71">
        <v>0</v>
      </c>
      <c r="AM211" s="71">
        <v>0</v>
      </c>
      <c r="AN211" s="71">
        <v>2200030.840470654</v>
      </c>
      <c r="AO211" s="71">
        <v>278795.05974971969</v>
      </c>
      <c r="AP211" s="71">
        <v>121728.34196795936</v>
      </c>
      <c r="AQ211" s="71">
        <v>2787.9505974971971</v>
      </c>
      <c r="AR211" s="71">
        <v>50258.1464310671</v>
      </c>
      <c r="AS211" s="71">
        <v>0</v>
      </c>
      <c r="AT211" s="71">
        <v>174774.43899652368</v>
      </c>
      <c r="AU211" s="71">
        <v>171990</v>
      </c>
      <c r="AV211" s="71">
        <v>171990</v>
      </c>
      <c r="AW211" s="71">
        <v>281579.49874624331</v>
      </c>
    </row>
    <row r="212" spans="1:49" x14ac:dyDescent="0.2">
      <c r="A212" s="96" t="s">
        <v>10</v>
      </c>
      <c r="B212">
        <v>2030</v>
      </c>
      <c r="C212">
        <v>2027</v>
      </c>
      <c r="D212">
        <v>2018</v>
      </c>
      <c r="E212">
        <v>40</v>
      </c>
      <c r="F212">
        <v>40</v>
      </c>
      <c r="G212" s="96" t="s">
        <v>167</v>
      </c>
      <c r="H212" s="71">
        <v>614532.05938295182</v>
      </c>
      <c r="I212" s="71">
        <v>1138416.9550203558</v>
      </c>
      <c r="J212" s="71">
        <v>0</v>
      </c>
      <c r="K212" s="71">
        <v>0</v>
      </c>
      <c r="L212" s="71">
        <v>70887.106865278911</v>
      </c>
      <c r="M212" s="71">
        <v>2140085.3115371144</v>
      </c>
      <c r="N212" s="71">
        <v>5994</v>
      </c>
      <c r="O212" s="71">
        <v>70887.106865278911</v>
      </c>
      <c r="P212" s="71">
        <v>3969915.4328057012</v>
      </c>
      <c r="Q212" s="71">
        <v>899911.40313492354</v>
      </c>
      <c r="R212" s="71">
        <v>144125.53401767678</v>
      </c>
      <c r="S212" s="71">
        <v>1044036.9371526004</v>
      </c>
      <c r="T212" s="71">
        <v>329243.17931920412</v>
      </c>
      <c r="U212" s="71">
        <v>0</v>
      </c>
      <c r="V212" s="71">
        <v>0</v>
      </c>
      <c r="W212" s="71">
        <v>0</v>
      </c>
      <c r="X212" s="71">
        <v>329243.17931920412</v>
      </c>
      <c r="Y212" s="71">
        <v>30382.000430540334</v>
      </c>
      <c r="Z212" s="71">
        <v>-46.56983869633666</v>
      </c>
      <c r="AA212" s="71">
        <v>30335.430591843997</v>
      </c>
      <c r="AB212" s="71">
        <v>122945.62538763895</v>
      </c>
      <c r="AC212" s="71">
        <v>1526561.1724512875</v>
      </c>
      <c r="AD212" s="71">
        <v>230272.12615513222</v>
      </c>
      <c r="AE212" s="71">
        <v>0</v>
      </c>
      <c r="AF212" s="71">
        <v>0</v>
      </c>
      <c r="AG212" s="71">
        <v>0</v>
      </c>
      <c r="AH212" s="71">
        <v>1756833.2986064197</v>
      </c>
      <c r="AI212" s="71">
        <v>2213082.1341992812</v>
      </c>
      <c r="AJ212" s="71"/>
      <c r="AK212" s="71">
        <v>0</v>
      </c>
      <c r="AL212" s="71">
        <v>0</v>
      </c>
      <c r="AM212" s="71">
        <v>0</v>
      </c>
      <c r="AN212" s="71">
        <v>2213082.1341992812</v>
      </c>
      <c r="AO212" s="71">
        <v>281579.49874624331</v>
      </c>
      <c r="AP212" s="71">
        <v>122945.62538763895</v>
      </c>
      <c r="AQ212" s="71">
        <v>2815.7949874624333</v>
      </c>
      <c r="AR212" s="71">
        <v>50436.096340152159</v>
      </c>
      <c r="AS212" s="71">
        <v>0</v>
      </c>
      <c r="AT212" s="71">
        <v>176197.51671525353</v>
      </c>
      <c r="AU212" s="71">
        <v>860122</v>
      </c>
      <c r="AV212" s="71">
        <v>860122</v>
      </c>
      <c r="AW212" s="71">
        <v>-402344.98453850311</v>
      </c>
    </row>
    <row r="213" spans="1:49" x14ac:dyDescent="0.2">
      <c r="A213" s="96" t="s">
        <v>10</v>
      </c>
      <c r="B213">
        <v>2031</v>
      </c>
      <c r="C213">
        <v>2027</v>
      </c>
      <c r="D213">
        <v>2018</v>
      </c>
      <c r="E213">
        <v>40</v>
      </c>
      <c r="F213">
        <v>40</v>
      </c>
      <c r="G213" s="96" t="s">
        <v>167</v>
      </c>
      <c r="H213" s="71">
        <v>620677.37997678132</v>
      </c>
      <c r="I213" s="71">
        <v>1161185.2941207627</v>
      </c>
      <c r="J213" s="71">
        <v>0</v>
      </c>
      <c r="K213" s="71">
        <v>0</v>
      </c>
      <c r="L213" s="71">
        <v>72304.84900258448</v>
      </c>
      <c r="M213" s="71">
        <v>2156756.6439784169</v>
      </c>
      <c r="N213" s="71">
        <v>5994</v>
      </c>
      <c r="O213" s="71">
        <v>72304.84900258448</v>
      </c>
      <c r="P213" s="71">
        <v>4016918.1670785453</v>
      </c>
      <c r="Q213" s="71">
        <v>917909.63119762193</v>
      </c>
      <c r="R213" s="71">
        <v>147008.04469803031</v>
      </c>
      <c r="S213" s="71">
        <v>1064917.6758956523</v>
      </c>
      <c r="T213" s="71">
        <v>335828.04290558817</v>
      </c>
      <c r="U213" s="71">
        <v>0</v>
      </c>
      <c r="V213" s="71">
        <v>0</v>
      </c>
      <c r="W213" s="71">
        <v>0</v>
      </c>
      <c r="X213" s="71">
        <v>335828.04290558817</v>
      </c>
      <c r="Y213" s="71">
        <v>30989.640439151139</v>
      </c>
      <c r="Z213" s="71">
        <v>-47.501235470263389</v>
      </c>
      <c r="AA213" s="71">
        <v>30942.139203680876</v>
      </c>
      <c r="AB213" s="71">
        <v>124175.08164151535</v>
      </c>
      <c r="AC213" s="71">
        <v>1555862.9396464366</v>
      </c>
      <c r="AD213" s="71">
        <v>234877.56867823485</v>
      </c>
      <c r="AE213" s="71">
        <v>0</v>
      </c>
      <c r="AF213" s="71">
        <v>0</v>
      </c>
      <c r="AG213" s="71">
        <v>0</v>
      </c>
      <c r="AH213" s="71">
        <v>1790740.5083246715</v>
      </c>
      <c r="AI213" s="71">
        <v>2226177.6587538738</v>
      </c>
      <c r="AJ213" s="71"/>
      <c r="AK213" s="71">
        <v>0</v>
      </c>
      <c r="AL213" s="71">
        <v>0</v>
      </c>
      <c r="AM213" s="71">
        <v>0</v>
      </c>
      <c r="AN213" s="71">
        <v>2226177.6587538738</v>
      </c>
      <c r="AO213" s="71">
        <v>-402344.98453850311</v>
      </c>
      <c r="AP213" s="71">
        <v>124175.08164151535</v>
      </c>
      <c r="AQ213" s="71">
        <v>-4023.449845385031</v>
      </c>
      <c r="AR213" s="71">
        <v>50614.111235223594</v>
      </c>
      <c r="AS213" s="71">
        <v>0</v>
      </c>
      <c r="AT213" s="71">
        <v>170765.74303135392</v>
      </c>
      <c r="AU213" s="71">
        <v>1006980</v>
      </c>
      <c r="AV213" s="71">
        <v>1006980</v>
      </c>
      <c r="AW213" s="71">
        <v>-1238559.2415071493</v>
      </c>
    </row>
    <row r="214" spans="1:49" x14ac:dyDescent="0.2">
      <c r="A214" s="96" t="s">
        <v>10</v>
      </c>
      <c r="B214">
        <v>2032</v>
      </c>
      <c r="C214">
        <v>2027</v>
      </c>
      <c r="D214">
        <v>2018</v>
      </c>
      <c r="E214">
        <v>40</v>
      </c>
      <c r="F214">
        <v>40</v>
      </c>
      <c r="G214" s="96" t="s">
        <v>167</v>
      </c>
      <c r="H214" s="71">
        <v>626884.15377654927</v>
      </c>
      <c r="I214" s="71">
        <v>1184409.0000031781</v>
      </c>
      <c r="J214" s="71">
        <v>0</v>
      </c>
      <c r="K214" s="71">
        <v>0</v>
      </c>
      <c r="L214" s="71">
        <v>73750.945982636171</v>
      </c>
      <c r="M214" s="71">
        <v>2173591.9059863091</v>
      </c>
      <c r="N214" s="71">
        <v>5994</v>
      </c>
      <c r="O214" s="71">
        <v>73750.945982636171</v>
      </c>
      <c r="P214" s="71">
        <v>4064630.0057486724</v>
      </c>
      <c r="Q214" s="71">
        <v>936267.82382157445</v>
      </c>
      <c r="R214" s="71">
        <v>149948.2055919909</v>
      </c>
      <c r="S214" s="71">
        <v>1086216.0294135653</v>
      </c>
      <c r="T214" s="71">
        <v>342544.6037637</v>
      </c>
      <c r="U214" s="71">
        <v>0</v>
      </c>
      <c r="V214" s="71">
        <v>0</v>
      </c>
      <c r="W214" s="71">
        <v>0</v>
      </c>
      <c r="X214" s="71">
        <v>342544.6037637</v>
      </c>
      <c r="Y214" s="71">
        <v>31609.433247934165</v>
      </c>
      <c r="Z214" s="71">
        <v>-48.451260179668665</v>
      </c>
      <c r="AA214" s="71">
        <v>31560.981987754498</v>
      </c>
      <c r="AB214" s="71">
        <v>125416.83245793052</v>
      </c>
      <c r="AC214" s="71">
        <v>1585738.4476229502</v>
      </c>
      <c r="AD214" s="71">
        <v>239575.12005179957</v>
      </c>
      <c r="AE214" s="71">
        <v>0</v>
      </c>
      <c r="AF214" s="71">
        <v>0</v>
      </c>
      <c r="AG214" s="71">
        <v>0</v>
      </c>
      <c r="AH214" s="71">
        <v>1825313.5676747498</v>
      </c>
      <c r="AI214" s="71">
        <v>2239316.4380739229</v>
      </c>
      <c r="AJ214" s="71"/>
      <c r="AK214" s="71">
        <v>0</v>
      </c>
      <c r="AL214" s="71">
        <v>0</v>
      </c>
      <c r="AM214" s="71">
        <v>0</v>
      </c>
      <c r="AN214" s="71">
        <v>2239316.4380739229</v>
      </c>
      <c r="AO214" s="71">
        <v>-1238559.2415071493</v>
      </c>
      <c r="AP214" s="71">
        <v>125416.83245793052</v>
      </c>
      <c r="AQ214" s="71">
        <v>-12385.592415071493</v>
      </c>
      <c r="AR214" s="71">
        <v>50792.157475879132</v>
      </c>
      <c r="AS214" s="71">
        <v>0</v>
      </c>
      <c r="AT214" s="71">
        <v>163823.39751873814</v>
      </c>
      <c r="AU214" s="71">
        <v>1406080</v>
      </c>
      <c r="AV214" s="71">
        <v>1406080</v>
      </c>
      <c r="AW214" s="71">
        <v>-2480815.8439884111</v>
      </c>
    </row>
    <row r="215" spans="1:49" x14ac:dyDescent="0.2">
      <c r="A215" s="96" t="s">
        <v>10</v>
      </c>
      <c r="B215">
        <v>2033</v>
      </c>
      <c r="C215">
        <v>2027</v>
      </c>
      <c r="D215">
        <v>2018</v>
      </c>
      <c r="E215">
        <v>40</v>
      </c>
      <c r="F215">
        <v>40</v>
      </c>
      <c r="G215" s="96" t="s">
        <v>167</v>
      </c>
      <c r="H215" s="71">
        <v>633152.99531431461</v>
      </c>
      <c r="I215" s="71">
        <v>1208097.1800032414</v>
      </c>
      <c r="J215" s="71">
        <v>0</v>
      </c>
      <c r="K215" s="71">
        <v>0</v>
      </c>
      <c r="L215" s="71">
        <v>75225.964902288877</v>
      </c>
      <c r="M215" s="71">
        <v>2190592.9909129464</v>
      </c>
      <c r="N215" s="71">
        <v>5994</v>
      </c>
      <c r="O215" s="71">
        <v>75225.964902288877</v>
      </c>
      <c r="P215" s="71">
        <v>4113063.1311327918</v>
      </c>
      <c r="Q215" s="71">
        <v>954993.1802980057</v>
      </c>
      <c r="R215" s="71">
        <v>152947.1697038307</v>
      </c>
      <c r="S215" s="71">
        <v>1107940.3500018364</v>
      </c>
      <c r="T215" s="71">
        <v>349395.4958389739</v>
      </c>
      <c r="U215" s="71">
        <v>0</v>
      </c>
      <c r="V215" s="71">
        <v>0</v>
      </c>
      <c r="W215" s="71">
        <v>0</v>
      </c>
      <c r="X215" s="71">
        <v>349395.4958389739</v>
      </c>
      <c r="Y215" s="71">
        <v>32241.621912892839</v>
      </c>
      <c r="Z215" s="71">
        <v>-49.420285383262026</v>
      </c>
      <c r="AA215" s="71">
        <v>32192.201627509578</v>
      </c>
      <c r="AB215" s="71">
        <v>126671.00078250979</v>
      </c>
      <c r="AC215" s="71">
        <v>1616199.0482508298</v>
      </c>
      <c r="AD215" s="71">
        <v>244366.62245283549</v>
      </c>
      <c r="AE215" s="71">
        <v>0</v>
      </c>
      <c r="AF215" s="71">
        <v>0</v>
      </c>
      <c r="AG215" s="71">
        <v>0</v>
      </c>
      <c r="AH215" s="71">
        <v>1860565.6707036654</v>
      </c>
      <c r="AI215" s="71">
        <v>2252497.4604291264</v>
      </c>
      <c r="AJ215" s="71"/>
      <c r="AK215" s="71">
        <v>0</v>
      </c>
      <c r="AL215" s="71">
        <v>0</v>
      </c>
      <c r="AM215" s="71">
        <v>0</v>
      </c>
      <c r="AN215" s="71">
        <v>2252497.4604291264</v>
      </c>
      <c r="AO215" s="71">
        <v>-2480815.8439884111</v>
      </c>
      <c r="AP215" s="71">
        <v>126671.00078250979</v>
      </c>
      <c r="AQ215" s="71">
        <v>-24808.158439884111</v>
      </c>
      <c r="AR215" s="71">
        <v>50970.200399507252</v>
      </c>
      <c r="AS215" s="71">
        <v>0</v>
      </c>
      <c r="AT215" s="71">
        <v>152833.04274213294</v>
      </c>
      <c r="AU215" s="71">
        <v>50960</v>
      </c>
      <c r="AV215" s="71">
        <v>50960</v>
      </c>
      <c r="AW215" s="71">
        <v>-2378942.801246278</v>
      </c>
    </row>
    <row r="216" spans="1:49" x14ac:dyDescent="0.2">
      <c r="A216" s="96" t="s">
        <v>10</v>
      </c>
      <c r="B216">
        <v>2034</v>
      </c>
      <c r="C216">
        <v>2027</v>
      </c>
      <c r="D216">
        <v>2018</v>
      </c>
      <c r="E216">
        <v>40</v>
      </c>
      <c r="F216">
        <v>40</v>
      </c>
      <c r="G216" s="96" t="s">
        <v>167</v>
      </c>
      <c r="H216" s="71">
        <v>639484.52526745794</v>
      </c>
      <c r="I216" s="71">
        <v>1232259.1236033065</v>
      </c>
      <c r="J216" s="71">
        <v>0</v>
      </c>
      <c r="K216" s="71">
        <v>0</v>
      </c>
      <c r="L216" s="71">
        <v>76730.484200334671</v>
      </c>
      <c r="M216" s="71">
        <v>2207761.8186029871</v>
      </c>
      <c r="N216" s="71">
        <v>5994</v>
      </c>
      <c r="O216" s="71">
        <v>76730.484200334671</v>
      </c>
      <c r="P216" s="71">
        <v>4162229.951674086</v>
      </c>
      <c r="Q216" s="71">
        <v>974093.04390396597</v>
      </c>
      <c r="R216" s="71">
        <v>156006.11309790734</v>
      </c>
      <c r="S216" s="71">
        <v>1130099.1570018732</v>
      </c>
      <c r="T216" s="71">
        <v>356383.40575575345</v>
      </c>
      <c r="U216" s="71">
        <v>0</v>
      </c>
      <c r="V216" s="71">
        <v>0</v>
      </c>
      <c r="W216" s="71">
        <v>0</v>
      </c>
      <c r="X216" s="71">
        <v>356383.40575575345</v>
      </c>
      <c r="Y216" s="71">
        <v>32886.4543511507</v>
      </c>
      <c r="Z216" s="71">
        <v>-50.40869109092727</v>
      </c>
      <c r="AA216" s="71">
        <v>32836.045660059775</v>
      </c>
      <c r="AB216" s="71">
        <v>127937.71079033492</v>
      </c>
      <c r="AC216" s="71">
        <v>1647256.3192080213</v>
      </c>
      <c r="AD216" s="71">
        <v>249253.95490189226</v>
      </c>
      <c r="AE216" s="71">
        <v>0</v>
      </c>
      <c r="AF216" s="71">
        <v>0</v>
      </c>
      <c r="AG216" s="71">
        <v>0</v>
      </c>
      <c r="AH216" s="71">
        <v>1896510.2741099135</v>
      </c>
      <c r="AI216" s="71">
        <v>2265719.6775641725</v>
      </c>
      <c r="AJ216" s="71"/>
      <c r="AK216" s="71">
        <v>0</v>
      </c>
      <c r="AL216" s="71">
        <v>0</v>
      </c>
      <c r="AM216" s="71">
        <v>0</v>
      </c>
      <c r="AN216" s="71">
        <v>2265719.6775641725</v>
      </c>
      <c r="AO216" s="71">
        <v>-2378942.801246278</v>
      </c>
      <c r="AP216" s="71">
        <v>127937.71079033492</v>
      </c>
      <c r="AQ216" s="71">
        <v>-23789.42801246278</v>
      </c>
      <c r="AR216" s="71">
        <v>51148.20429734909</v>
      </c>
      <c r="AS216" s="71">
        <v>0</v>
      </c>
      <c r="AT216" s="71">
        <v>155296.48707522123</v>
      </c>
      <c r="AU216" s="71">
        <v>582868</v>
      </c>
      <c r="AV216" s="71">
        <v>582868</v>
      </c>
      <c r="AW216" s="71">
        <v>-2806514.3141710567</v>
      </c>
    </row>
    <row r="217" spans="1:49" x14ac:dyDescent="0.2">
      <c r="A217" s="96" t="s">
        <v>10</v>
      </c>
      <c r="B217">
        <v>2035</v>
      </c>
      <c r="C217">
        <v>2027</v>
      </c>
      <c r="D217">
        <v>2018</v>
      </c>
      <c r="E217">
        <v>40</v>
      </c>
      <c r="F217">
        <v>40</v>
      </c>
      <c r="G217" s="96" t="s">
        <v>167</v>
      </c>
      <c r="H217" s="71">
        <v>645879.37052013248</v>
      </c>
      <c r="I217" s="71">
        <v>1256904.3060753727</v>
      </c>
      <c r="J217" s="71">
        <v>0</v>
      </c>
      <c r="K217" s="71">
        <v>0</v>
      </c>
      <c r="L217" s="71">
        <v>78265.093884341375</v>
      </c>
      <c r="M217" s="71">
        <v>2225100.3358295225</v>
      </c>
      <c r="N217" s="71">
        <v>5994</v>
      </c>
      <c r="O217" s="71">
        <v>78265.093884341375</v>
      </c>
      <c r="P217" s="71">
        <v>4212143.1063093692</v>
      </c>
      <c r="Q217" s="71">
        <v>993574.9047820454</v>
      </c>
      <c r="R217" s="71">
        <v>159126.2353598655</v>
      </c>
      <c r="S217" s="71">
        <v>1152701.1401419109</v>
      </c>
      <c r="T217" s="71">
        <v>363511.07387086854</v>
      </c>
      <c r="U217" s="71">
        <v>0</v>
      </c>
      <c r="V217" s="71">
        <v>0</v>
      </c>
      <c r="W217" s="71">
        <v>0</v>
      </c>
      <c r="X217" s="71">
        <v>363511.07387086854</v>
      </c>
      <c r="Y217" s="71">
        <v>33544.183438173721</v>
      </c>
      <c r="Z217" s="71">
        <v>-51.416864912745822</v>
      </c>
      <c r="AA217" s="71">
        <v>33492.766573260975</v>
      </c>
      <c r="AB217" s="71">
        <v>129217.08789823829</v>
      </c>
      <c r="AC217" s="71">
        <v>1678922.0684842786</v>
      </c>
      <c r="AD217" s="71">
        <v>254239.03399993011</v>
      </c>
      <c r="AE217" s="71">
        <v>0</v>
      </c>
      <c r="AF217" s="71">
        <v>0</v>
      </c>
      <c r="AG217" s="71">
        <v>0</v>
      </c>
      <c r="AH217" s="71">
        <v>1933161.1024842088</v>
      </c>
      <c r="AI217" s="71">
        <v>2278982.0038251607</v>
      </c>
      <c r="AJ217" s="71"/>
      <c r="AK217" s="71">
        <v>0</v>
      </c>
      <c r="AL217" s="71">
        <v>0</v>
      </c>
      <c r="AM217" s="71">
        <v>0</v>
      </c>
      <c r="AN217" s="71">
        <v>2278982.0038251607</v>
      </c>
      <c r="AO217" s="71">
        <v>-2806514.3141710567</v>
      </c>
      <c r="AP217" s="71">
        <v>129217.08789823829</v>
      </c>
      <c r="AQ217" s="71">
        <v>-28065.14314171057</v>
      </c>
      <c r="AR217" s="71">
        <v>51326.132390046259</v>
      </c>
      <c r="AS217" s="71">
        <v>0</v>
      </c>
      <c r="AT217" s="71">
        <v>152478.07714657398</v>
      </c>
      <c r="AU217" s="71">
        <v>29884</v>
      </c>
      <c r="AV217" s="71">
        <v>29884</v>
      </c>
      <c r="AW217" s="71">
        <v>-2683920.2370244833</v>
      </c>
    </row>
    <row r="218" spans="1:49" x14ac:dyDescent="0.2">
      <c r="A218" s="96" t="s">
        <v>10</v>
      </c>
      <c r="B218">
        <v>2036</v>
      </c>
      <c r="C218">
        <v>2027</v>
      </c>
      <c r="D218">
        <v>2018</v>
      </c>
      <c r="E218">
        <v>40</v>
      </c>
      <c r="F218">
        <v>40</v>
      </c>
      <c r="G218" s="96" t="s">
        <v>167</v>
      </c>
      <c r="H218" s="71">
        <v>652338.16422533384</v>
      </c>
      <c r="I218" s="71">
        <v>1282042.39219688</v>
      </c>
      <c r="J218" s="71">
        <v>0</v>
      </c>
      <c r="K218" s="71">
        <v>0</v>
      </c>
      <c r="L218" s="71">
        <v>79830.395762028187</v>
      </c>
      <c r="M218" s="71">
        <v>2242610.5167379417</v>
      </c>
      <c r="N218" s="71">
        <v>5994</v>
      </c>
      <c r="O218" s="71">
        <v>79830.395762028187</v>
      </c>
      <c r="P218" s="71">
        <v>4262815.4689221838</v>
      </c>
      <c r="Q218" s="71">
        <v>1013446.4028776862</v>
      </c>
      <c r="R218" s="71">
        <v>162308.76006706277</v>
      </c>
      <c r="S218" s="71">
        <v>1175755.162944749</v>
      </c>
      <c r="T218" s="71">
        <v>370781.29534828587</v>
      </c>
      <c r="U218" s="71">
        <v>0</v>
      </c>
      <c r="V218" s="71">
        <v>0</v>
      </c>
      <c r="W218" s="71">
        <v>0</v>
      </c>
      <c r="X218" s="71">
        <v>370781.29534828587</v>
      </c>
      <c r="Y218" s="71">
        <v>34215.067106937189</v>
      </c>
      <c r="Z218" s="71">
        <v>-52.445202211000733</v>
      </c>
      <c r="AA218" s="71">
        <v>34162.621904726191</v>
      </c>
      <c r="AB218" s="71">
        <v>130509.25877722068</v>
      </c>
      <c r="AC218" s="71">
        <v>1711208.338974982</v>
      </c>
      <c r="AD218" s="71">
        <v>259323.81467992868</v>
      </c>
      <c r="AE218" s="71">
        <v>0</v>
      </c>
      <c r="AF218" s="71">
        <v>0</v>
      </c>
      <c r="AG218" s="71">
        <v>0</v>
      </c>
      <c r="AH218" s="71">
        <v>1970532.1536549106</v>
      </c>
      <c r="AI218" s="71">
        <v>2292283.3152672732</v>
      </c>
      <c r="AJ218" s="71"/>
      <c r="AK218" s="71">
        <v>0</v>
      </c>
      <c r="AL218" s="71">
        <v>0</v>
      </c>
      <c r="AM218" s="71">
        <v>0</v>
      </c>
      <c r="AN218" s="71">
        <v>2292283.3152672732</v>
      </c>
      <c r="AO218" s="71">
        <v>-2683920.2370244833</v>
      </c>
      <c r="AP218" s="71">
        <v>130509.25877722068</v>
      </c>
      <c r="AQ218" s="71">
        <v>-26839.202370244831</v>
      </c>
      <c r="AR218" s="71">
        <v>51503.946802664854</v>
      </c>
      <c r="AS218" s="71">
        <v>0</v>
      </c>
      <c r="AT218" s="71">
        <v>155174.00320964068</v>
      </c>
      <c r="AU218" s="71">
        <v>124800</v>
      </c>
      <c r="AV218" s="71">
        <v>124800</v>
      </c>
      <c r="AW218" s="71">
        <v>-2653546.2338148425</v>
      </c>
    </row>
    <row r="219" spans="1:49" x14ac:dyDescent="0.2">
      <c r="A219" s="96" t="s">
        <v>10</v>
      </c>
      <c r="B219">
        <v>2037</v>
      </c>
      <c r="C219">
        <v>2027</v>
      </c>
      <c r="D219">
        <v>2018</v>
      </c>
      <c r="E219">
        <v>40</v>
      </c>
      <c r="F219">
        <v>40</v>
      </c>
      <c r="G219" s="96" t="s">
        <v>167</v>
      </c>
      <c r="H219" s="71">
        <v>658861.54586758709</v>
      </c>
      <c r="I219" s="71">
        <v>1307683.2400408175</v>
      </c>
      <c r="J219" s="71">
        <v>0</v>
      </c>
      <c r="K219" s="71">
        <v>0</v>
      </c>
      <c r="L219" s="71">
        <v>81427.003677268745</v>
      </c>
      <c r="M219" s="71">
        <v>2260294.3632978862</v>
      </c>
      <c r="N219" s="71">
        <v>5994</v>
      </c>
      <c r="O219" s="71">
        <v>81427.003677268745</v>
      </c>
      <c r="P219" s="71">
        <v>4314260.1528835595</v>
      </c>
      <c r="Q219" s="71">
        <v>1033715.3309352398</v>
      </c>
      <c r="R219" s="71">
        <v>165554.93526840402</v>
      </c>
      <c r="S219" s="71">
        <v>1199270.2662036438</v>
      </c>
      <c r="T219" s="71">
        <v>378196.92125525157</v>
      </c>
      <c r="U219" s="71">
        <v>0</v>
      </c>
      <c r="V219" s="71">
        <v>0</v>
      </c>
      <c r="W219" s="71">
        <v>0</v>
      </c>
      <c r="X219" s="71">
        <v>378196.92125525157</v>
      </c>
      <c r="Y219" s="71">
        <v>34899.368449075933</v>
      </c>
      <c r="Z219" s="71">
        <v>-53.494106255220743</v>
      </c>
      <c r="AA219" s="71">
        <v>34845.874342820709</v>
      </c>
      <c r="AB219" s="71">
        <v>131814.35136499285</v>
      </c>
      <c r="AC219" s="71">
        <v>1744127.4131667088</v>
      </c>
      <c r="AD219" s="71">
        <v>264510.29097352724</v>
      </c>
      <c r="AE219" s="71">
        <v>0</v>
      </c>
      <c r="AF219" s="71">
        <v>0</v>
      </c>
      <c r="AG219" s="71">
        <v>0</v>
      </c>
      <c r="AH219" s="71">
        <v>2008637.7041402361</v>
      </c>
      <c r="AI219" s="71">
        <v>2305622.4487433233</v>
      </c>
      <c r="AJ219" s="71"/>
      <c r="AK219" s="71">
        <v>0</v>
      </c>
      <c r="AL219" s="71">
        <v>0</v>
      </c>
      <c r="AM219" s="71">
        <v>0</v>
      </c>
      <c r="AN219" s="71">
        <v>2305622.4487433233</v>
      </c>
      <c r="AO219" s="71">
        <v>-2653546.2338148425</v>
      </c>
      <c r="AP219" s="71">
        <v>131814.35136499285</v>
      </c>
      <c r="AQ219" s="71">
        <v>-26535.462338148423</v>
      </c>
      <c r="AR219" s="71">
        <v>51681.608539184032</v>
      </c>
      <c r="AS219" s="71">
        <v>0</v>
      </c>
      <c r="AT219" s="71">
        <v>156960.49756602844</v>
      </c>
      <c r="AU219" s="71">
        <v>1121120</v>
      </c>
      <c r="AV219" s="71">
        <v>1121120</v>
      </c>
      <c r="AW219" s="71">
        <v>-3617705.7362488136</v>
      </c>
    </row>
    <row r="220" spans="1:49" x14ac:dyDescent="0.2">
      <c r="A220" s="96" t="s">
        <v>10</v>
      </c>
      <c r="B220">
        <v>2038</v>
      </c>
      <c r="C220">
        <v>2027</v>
      </c>
      <c r="D220">
        <v>2018</v>
      </c>
      <c r="E220">
        <v>40</v>
      </c>
      <c r="F220">
        <v>40</v>
      </c>
      <c r="G220" s="96" t="s">
        <v>167</v>
      </c>
      <c r="H220" s="71">
        <v>665450.16132626298</v>
      </c>
      <c r="I220" s="71">
        <v>1333836.904841634</v>
      </c>
      <c r="J220" s="71">
        <v>0</v>
      </c>
      <c r="K220" s="71">
        <v>0</v>
      </c>
      <c r="L220" s="71">
        <v>83055.543750814133</v>
      </c>
      <c r="M220" s="71">
        <v>2278153.905763451</v>
      </c>
      <c r="N220" s="71">
        <v>5994</v>
      </c>
      <c r="O220" s="71">
        <v>83055.543750814133</v>
      </c>
      <c r="P220" s="71">
        <v>4366490.5156821627</v>
      </c>
      <c r="Q220" s="71">
        <v>1054389.6375539447</v>
      </c>
      <c r="R220" s="71">
        <v>168866.03397377214</v>
      </c>
      <c r="S220" s="71">
        <v>1223255.6715277168</v>
      </c>
      <c r="T220" s="71">
        <v>385760.85968035663</v>
      </c>
      <c r="U220" s="71">
        <v>0</v>
      </c>
      <c r="V220" s="71">
        <v>0</v>
      </c>
      <c r="W220" s="71">
        <v>0</v>
      </c>
      <c r="X220" s="71">
        <v>385760.85968035663</v>
      </c>
      <c r="Y220" s="71">
        <v>35597.355818057455</v>
      </c>
      <c r="Z220" s="71">
        <v>-54.563988380325164</v>
      </c>
      <c r="AA220" s="71">
        <v>35542.791829677131</v>
      </c>
      <c r="AB220" s="71">
        <v>133132.49487864278</v>
      </c>
      <c r="AC220" s="71">
        <v>1777691.8179163933</v>
      </c>
      <c r="AD220" s="71">
        <v>269800.49679299782</v>
      </c>
      <c r="AE220" s="71">
        <v>0</v>
      </c>
      <c r="AF220" s="71">
        <v>0</v>
      </c>
      <c r="AG220" s="71">
        <v>0</v>
      </c>
      <c r="AH220" s="71">
        <v>2047492.314709391</v>
      </c>
      <c r="AI220" s="71">
        <v>2318998.2009727717</v>
      </c>
      <c r="AJ220" s="71"/>
      <c r="AK220" s="71">
        <v>0</v>
      </c>
      <c r="AL220" s="71">
        <v>0</v>
      </c>
      <c r="AM220" s="71">
        <v>0</v>
      </c>
      <c r="AN220" s="71">
        <v>2318998.2009727717</v>
      </c>
      <c r="AO220" s="71">
        <v>-3617705.7362488136</v>
      </c>
      <c r="AP220" s="71">
        <v>133132.49487864278</v>
      </c>
      <c r="AQ220" s="71">
        <v>-36177.057362488136</v>
      </c>
      <c r="AR220" s="71">
        <v>51859.077456438245</v>
      </c>
      <c r="AS220" s="71">
        <v>0</v>
      </c>
      <c r="AT220" s="71">
        <v>148814.51497259288</v>
      </c>
      <c r="AU220" s="71">
        <v>431600</v>
      </c>
      <c r="AV220" s="71">
        <v>431600</v>
      </c>
      <c r="AW220" s="71">
        <v>-3900491.2212762204</v>
      </c>
    </row>
    <row r="221" spans="1:49" x14ac:dyDescent="0.2">
      <c r="A221" s="96" t="s">
        <v>10</v>
      </c>
      <c r="B221">
        <v>2039</v>
      </c>
      <c r="C221">
        <v>2027</v>
      </c>
      <c r="D221">
        <v>2018</v>
      </c>
      <c r="E221">
        <v>40</v>
      </c>
      <c r="F221">
        <v>40</v>
      </c>
      <c r="G221" s="96" t="s">
        <v>167</v>
      </c>
      <c r="H221" s="71">
        <v>672104.66293952556</v>
      </c>
      <c r="I221" s="71">
        <v>1360513.6429384665</v>
      </c>
      <c r="J221" s="71">
        <v>0</v>
      </c>
      <c r="K221" s="71">
        <v>0</v>
      </c>
      <c r="L221" s="71">
        <v>84716.654625830415</v>
      </c>
      <c r="M221" s="71">
        <v>2296191.2031417908</v>
      </c>
      <c r="N221" s="71">
        <v>5994</v>
      </c>
      <c r="O221" s="71">
        <v>84716.654625830415</v>
      </c>
      <c r="P221" s="71">
        <v>4419520.163645613</v>
      </c>
      <c r="Q221" s="71">
        <v>1075477.4303050234</v>
      </c>
      <c r="R221" s="71">
        <v>172243.35465324757</v>
      </c>
      <c r="S221" s="71">
        <v>1247720.7849582711</v>
      </c>
      <c r="T221" s="71">
        <v>393476.07687396376</v>
      </c>
      <c r="U221" s="71">
        <v>0</v>
      </c>
      <c r="V221" s="71">
        <v>0</v>
      </c>
      <c r="W221" s="71">
        <v>0</v>
      </c>
      <c r="X221" s="71">
        <v>393476.07687396376</v>
      </c>
      <c r="Y221" s="71">
        <v>36309.3029344186</v>
      </c>
      <c r="Z221" s="71">
        <v>-55.655268147931665</v>
      </c>
      <c r="AA221" s="71">
        <v>36253.64766627067</v>
      </c>
      <c r="AB221" s="71">
        <v>134463.81982742919</v>
      </c>
      <c r="AC221" s="71">
        <v>1811914.3293259349</v>
      </c>
      <c r="AD221" s="71">
        <v>275196.50672885776</v>
      </c>
      <c r="AE221" s="71">
        <v>0</v>
      </c>
      <c r="AF221" s="71">
        <v>0</v>
      </c>
      <c r="AG221" s="71">
        <v>0</v>
      </c>
      <c r="AH221" s="71">
        <v>2087110.8360547926</v>
      </c>
      <c r="AI221" s="71">
        <v>2332409.3275908204</v>
      </c>
      <c r="AJ221" s="71"/>
      <c r="AK221" s="71">
        <v>0</v>
      </c>
      <c r="AL221" s="71">
        <v>0</v>
      </c>
      <c r="AM221" s="71">
        <v>0</v>
      </c>
      <c r="AN221" s="71">
        <v>2332409.3275908204</v>
      </c>
      <c r="AO221" s="71">
        <v>-3900491.2212762204</v>
      </c>
      <c r="AP221" s="71">
        <v>134463.81982742919</v>
      </c>
      <c r="AQ221" s="71">
        <v>-39004.912212762203</v>
      </c>
      <c r="AR221" s="71">
        <v>52036.312237502221</v>
      </c>
      <c r="AS221" s="71">
        <v>0</v>
      </c>
      <c r="AT221" s="71">
        <v>147495.21985216922</v>
      </c>
      <c r="AU221" s="71">
        <v>167960</v>
      </c>
      <c r="AV221" s="71">
        <v>167960</v>
      </c>
      <c r="AW221" s="71">
        <v>-3920956.0014240509</v>
      </c>
    </row>
    <row r="222" spans="1:49" x14ac:dyDescent="0.2">
      <c r="A222" s="96" t="s">
        <v>10</v>
      </c>
      <c r="B222">
        <v>2040</v>
      </c>
      <c r="C222">
        <v>2027</v>
      </c>
      <c r="D222">
        <v>2018</v>
      </c>
      <c r="E222">
        <v>40</v>
      </c>
      <c r="F222">
        <v>40</v>
      </c>
      <c r="G222" s="96" t="s">
        <v>167</v>
      </c>
      <c r="H222" s="71">
        <v>678825.70956892101</v>
      </c>
      <c r="I222" s="71">
        <v>1387723.9157972359</v>
      </c>
      <c r="J222" s="71">
        <v>0</v>
      </c>
      <c r="K222" s="71">
        <v>0</v>
      </c>
      <c r="L222" s="71">
        <v>86410.987718347023</v>
      </c>
      <c r="M222" s="71">
        <v>2314408.3436702872</v>
      </c>
      <c r="N222" s="71">
        <v>5994</v>
      </c>
      <c r="O222" s="71">
        <v>86410.987718347023</v>
      </c>
      <c r="P222" s="71">
        <v>4473362.9567547906</v>
      </c>
      <c r="Q222" s="71">
        <v>1096986.9789111242</v>
      </c>
      <c r="R222" s="71">
        <v>175688.22174631251</v>
      </c>
      <c r="S222" s="71">
        <v>1272675.2006574366</v>
      </c>
      <c r="T222" s="71">
        <v>401345.598411443</v>
      </c>
      <c r="U222" s="71">
        <v>0</v>
      </c>
      <c r="V222" s="71">
        <v>0</v>
      </c>
      <c r="W222" s="71">
        <v>0</v>
      </c>
      <c r="X222" s="71">
        <v>401345.598411443</v>
      </c>
      <c r="Y222" s="71">
        <v>37035.488993106977</v>
      </c>
      <c r="Z222" s="71">
        <v>-56.768373510890299</v>
      </c>
      <c r="AA222" s="71">
        <v>36978.72061959609</v>
      </c>
      <c r="AB222" s="71">
        <v>135808.45802570353</v>
      </c>
      <c r="AC222" s="71">
        <v>1846807.9777141791</v>
      </c>
      <c r="AD222" s="71">
        <v>280700.43686343491</v>
      </c>
      <c r="AE222" s="71">
        <v>0</v>
      </c>
      <c r="AF222" s="71">
        <v>0</v>
      </c>
      <c r="AG222" s="71">
        <v>0</v>
      </c>
      <c r="AH222" s="71">
        <v>2127508.4145776141</v>
      </c>
      <c r="AI222" s="71">
        <v>2345854.5421771766</v>
      </c>
      <c r="AJ222" s="71"/>
      <c r="AK222" s="71">
        <v>0</v>
      </c>
      <c r="AL222" s="71">
        <v>0</v>
      </c>
      <c r="AM222" s="71">
        <v>0</v>
      </c>
      <c r="AN222" s="71">
        <v>2345854.5421771766</v>
      </c>
      <c r="AO222" s="71">
        <v>-3920956.0014240509</v>
      </c>
      <c r="AP222" s="71">
        <v>135808.45802570353</v>
      </c>
      <c r="AQ222" s="71">
        <v>-39209.560014240509</v>
      </c>
      <c r="AR222" s="71">
        <v>52213.270364506861</v>
      </c>
      <c r="AS222" s="71">
        <v>0</v>
      </c>
      <c r="AT222" s="71">
        <v>148812.16837596989</v>
      </c>
      <c r="AU222" s="71">
        <v>74100</v>
      </c>
      <c r="AV222" s="71">
        <v>74100</v>
      </c>
      <c r="AW222" s="71">
        <v>-3846243.833048081</v>
      </c>
    </row>
    <row r="223" spans="1:49" x14ac:dyDescent="0.2">
      <c r="A223" s="96" t="s">
        <v>10</v>
      </c>
      <c r="B223">
        <v>2041</v>
      </c>
      <c r="C223">
        <v>2027</v>
      </c>
      <c r="D223">
        <v>2018</v>
      </c>
      <c r="E223">
        <v>40</v>
      </c>
      <c r="F223">
        <v>40</v>
      </c>
      <c r="G223" s="96" t="s">
        <v>167</v>
      </c>
      <c r="H223" s="71">
        <v>685613.96666461008</v>
      </c>
      <c r="I223" s="71">
        <v>1415478.3941131805</v>
      </c>
      <c r="J223" s="71">
        <v>0</v>
      </c>
      <c r="K223" s="71">
        <v>0</v>
      </c>
      <c r="L223" s="71">
        <v>88139.207472713941</v>
      </c>
      <c r="M223" s="71">
        <v>2332807.4453024492</v>
      </c>
      <c r="N223" s="71">
        <v>5994</v>
      </c>
      <c r="O223" s="71">
        <v>88139.207472713941</v>
      </c>
      <c r="P223" s="71">
        <v>4528033.0135529544</v>
      </c>
      <c r="Q223" s="71">
        <v>1118926.7184893463</v>
      </c>
      <c r="R223" s="71">
        <v>179201.98618123875</v>
      </c>
      <c r="S223" s="71">
        <v>1298128.704670585</v>
      </c>
      <c r="T223" s="71">
        <v>409372.51037967182</v>
      </c>
      <c r="U223" s="71">
        <v>0</v>
      </c>
      <c r="V223" s="71">
        <v>0</v>
      </c>
      <c r="W223" s="71">
        <v>0</v>
      </c>
      <c r="X223" s="71">
        <v>409372.51037967182</v>
      </c>
      <c r="Y223" s="71">
        <v>37776.19877296911</v>
      </c>
      <c r="Z223" s="71">
        <v>-57.903740981108101</v>
      </c>
      <c r="AA223" s="71">
        <v>37718.295031988004</v>
      </c>
      <c r="AB223" s="71">
        <v>137166.54260596054</v>
      </c>
      <c r="AC223" s="71">
        <v>1882386.0526882054</v>
      </c>
      <c r="AD223" s="71">
        <v>286314.44560070359</v>
      </c>
      <c r="AE223" s="71">
        <v>0</v>
      </c>
      <c r="AF223" s="71">
        <v>0</v>
      </c>
      <c r="AG223" s="71">
        <v>0</v>
      </c>
      <c r="AH223" s="71">
        <v>2168700.498288909</v>
      </c>
      <c r="AI223" s="71">
        <v>2359332.5152640454</v>
      </c>
      <c r="AJ223" s="71"/>
      <c r="AK223" s="71">
        <v>0</v>
      </c>
      <c r="AL223" s="71">
        <v>0</v>
      </c>
      <c r="AM223" s="71">
        <v>0</v>
      </c>
      <c r="AN223" s="71">
        <v>2359332.5152640454</v>
      </c>
      <c r="AO223" s="71">
        <v>-3846243.833048081</v>
      </c>
      <c r="AP223" s="71">
        <v>137166.54260596054</v>
      </c>
      <c r="AQ223" s="71">
        <v>-38462.438330480807</v>
      </c>
      <c r="AR223" s="71">
        <v>52389.908090874145</v>
      </c>
      <c r="AS223" s="71">
        <v>0</v>
      </c>
      <c r="AT223" s="71">
        <v>151094.01236635388</v>
      </c>
      <c r="AU223" s="71">
        <v>0</v>
      </c>
      <c r="AV223" s="71">
        <v>0</v>
      </c>
      <c r="AW223" s="71">
        <v>-3695149.820681727</v>
      </c>
    </row>
    <row r="224" spans="1:49" x14ac:dyDescent="0.2">
      <c r="A224" s="96" t="s">
        <v>10</v>
      </c>
      <c r="B224">
        <v>2042</v>
      </c>
      <c r="C224">
        <v>2027</v>
      </c>
      <c r="D224">
        <v>2018</v>
      </c>
      <c r="E224">
        <v>40</v>
      </c>
      <c r="F224">
        <v>40</v>
      </c>
      <c r="G224" s="96" t="s">
        <v>167</v>
      </c>
      <c r="H224" s="71">
        <v>692470.10633125633</v>
      </c>
      <c r="I224" s="71">
        <v>1443787.9619954443</v>
      </c>
      <c r="J224" s="71">
        <v>0</v>
      </c>
      <c r="K224" s="71">
        <v>0</v>
      </c>
      <c r="L224" s="71">
        <v>89901.991622168222</v>
      </c>
      <c r="M224" s="71">
        <v>2351390.6562027074</v>
      </c>
      <c r="N224" s="71">
        <v>5994</v>
      </c>
      <c r="O224" s="71">
        <v>89901.991622168222</v>
      </c>
      <c r="P224" s="71">
        <v>4583544.7161515765</v>
      </c>
      <c r="Q224" s="71">
        <v>1141305.2528591333</v>
      </c>
      <c r="R224" s="71">
        <v>182786.02590486352</v>
      </c>
      <c r="S224" s="71">
        <v>1324091.2787639969</v>
      </c>
      <c r="T224" s="71">
        <v>417559.96058726526</v>
      </c>
      <c r="U224" s="71">
        <v>0</v>
      </c>
      <c r="V224" s="71">
        <v>0</v>
      </c>
      <c r="W224" s="71">
        <v>0</v>
      </c>
      <c r="X224" s="71">
        <v>417559.96058726526</v>
      </c>
      <c r="Y224" s="71">
        <v>38531.722748428489</v>
      </c>
      <c r="Z224" s="71">
        <v>-59.061815800730258</v>
      </c>
      <c r="AA224" s="71">
        <v>38472.660932627761</v>
      </c>
      <c r="AB224" s="71">
        <v>138538.20803202019</v>
      </c>
      <c r="AC224" s="71">
        <v>1918662.10831591</v>
      </c>
      <c r="AD224" s="71">
        <v>292040.73451271764</v>
      </c>
      <c r="AE224" s="71">
        <v>0</v>
      </c>
      <c r="AF224" s="71">
        <v>0</v>
      </c>
      <c r="AG224" s="71">
        <v>0</v>
      </c>
      <c r="AH224" s="71">
        <v>2210702.8428286277</v>
      </c>
      <c r="AI224" s="71">
        <v>2372841.8733229488</v>
      </c>
      <c r="AJ224" s="71"/>
      <c r="AK224" s="71">
        <v>0</v>
      </c>
      <c r="AL224" s="71">
        <v>0</v>
      </c>
      <c r="AM224" s="71">
        <v>0</v>
      </c>
      <c r="AN224" s="71">
        <v>2372841.8733229488</v>
      </c>
      <c r="AO224" s="71">
        <v>-3695149.820681727</v>
      </c>
      <c r="AP224" s="71">
        <v>138538.20803202019</v>
      </c>
      <c r="AQ224" s="71">
        <v>-36951.498206817269</v>
      </c>
      <c r="AR224" s="71">
        <v>52566.180412959504</v>
      </c>
      <c r="AS224" s="71">
        <v>0</v>
      </c>
      <c r="AT224" s="71">
        <v>154152.89023816242</v>
      </c>
      <c r="AU224" s="71">
        <v>0</v>
      </c>
      <c r="AV224" s="71">
        <v>0</v>
      </c>
      <c r="AW224" s="71">
        <v>-3540996.9304435644</v>
      </c>
    </row>
    <row r="225" spans="1:49" x14ac:dyDescent="0.2">
      <c r="A225" s="96" t="s">
        <v>10</v>
      </c>
      <c r="B225">
        <v>2043</v>
      </c>
      <c r="C225">
        <v>2027</v>
      </c>
      <c r="D225">
        <v>2018</v>
      </c>
      <c r="E225">
        <v>40</v>
      </c>
      <c r="F225">
        <v>40</v>
      </c>
      <c r="G225" s="96" t="s">
        <v>167</v>
      </c>
      <c r="H225" s="71">
        <v>699394.80739456892</v>
      </c>
      <c r="I225" s="71">
        <v>1472663.721235353</v>
      </c>
      <c r="J225" s="71">
        <v>0</v>
      </c>
      <c r="K225" s="71">
        <v>0</v>
      </c>
      <c r="L225" s="71">
        <v>91700.031454611599</v>
      </c>
      <c r="M225" s="71">
        <v>2370160.155250283</v>
      </c>
      <c r="N225" s="71">
        <v>5994</v>
      </c>
      <c r="O225" s="71">
        <v>91700.031454611599</v>
      </c>
      <c r="P225" s="71">
        <v>4639912.7153348159</v>
      </c>
      <c r="Q225" s="71">
        <v>1164131.357916316</v>
      </c>
      <c r="R225" s="71">
        <v>186441.7464229608</v>
      </c>
      <c r="S225" s="71">
        <v>1350573.1043392769</v>
      </c>
      <c r="T225" s="71">
        <v>425911.15979901055</v>
      </c>
      <c r="U225" s="71">
        <v>0</v>
      </c>
      <c r="V225" s="71">
        <v>0</v>
      </c>
      <c r="W225" s="71">
        <v>0</v>
      </c>
      <c r="X225" s="71">
        <v>425911.15979901055</v>
      </c>
      <c r="Y225" s="71">
        <v>39302.357203397063</v>
      </c>
      <c r="Z225" s="71">
        <v>-60.24305211674487</v>
      </c>
      <c r="AA225" s="71">
        <v>39242.114151280315</v>
      </c>
      <c r="AB225" s="71">
        <v>-457161.2049438298</v>
      </c>
      <c r="AC225" s="71">
        <v>1358565.1733457376</v>
      </c>
      <c r="AD225" s="71">
        <v>297881.54920297203</v>
      </c>
      <c r="AE225" s="71">
        <v>0</v>
      </c>
      <c r="AF225" s="71">
        <v>0</v>
      </c>
      <c r="AG225" s="71">
        <v>0</v>
      </c>
      <c r="AH225" s="71">
        <v>1656446.7225487097</v>
      </c>
      <c r="AI225" s="71">
        <v>2983465.9927861062</v>
      </c>
      <c r="AJ225" s="71"/>
      <c r="AK225" s="71">
        <v>0</v>
      </c>
      <c r="AL225" s="71">
        <v>0</v>
      </c>
      <c r="AM225" s="71">
        <v>0</v>
      </c>
      <c r="AN225" s="71">
        <v>2983465.9927861062</v>
      </c>
      <c r="AO225" s="71">
        <v>-3540996.9304435644</v>
      </c>
      <c r="AP225" s="71">
        <v>139923.5901123404</v>
      </c>
      <c r="AQ225" s="71">
        <v>-35409.969304435646</v>
      </c>
      <c r="AR225" s="71">
        <v>106479.67259614459</v>
      </c>
      <c r="AS225" s="71">
        <v>0</v>
      </c>
      <c r="AT225" s="71">
        <v>210993.29340404936</v>
      </c>
      <c r="AU225" s="71">
        <v>0</v>
      </c>
      <c r="AV225" s="71">
        <v>0</v>
      </c>
      <c r="AW225" s="71">
        <v>-3330003.6370395152</v>
      </c>
    </row>
    <row r="226" spans="1:49" x14ac:dyDescent="0.2">
      <c r="A226" s="96" t="s">
        <v>10</v>
      </c>
      <c r="B226">
        <v>2044</v>
      </c>
      <c r="C226">
        <v>2027</v>
      </c>
      <c r="D226">
        <v>2018</v>
      </c>
      <c r="E226">
        <v>40</v>
      </c>
      <c r="F226">
        <v>40</v>
      </c>
      <c r="G226" s="96" t="s">
        <v>167</v>
      </c>
      <c r="H226" s="71">
        <v>706388.75546851463</v>
      </c>
      <c r="I226" s="71">
        <v>1502116.9956600603</v>
      </c>
      <c r="J226" s="71">
        <v>0</v>
      </c>
      <c r="K226" s="71">
        <v>0</v>
      </c>
      <c r="L226" s="71">
        <v>93534.032083703831</v>
      </c>
      <c r="M226" s="71">
        <v>2389118.152552289</v>
      </c>
      <c r="N226" s="71">
        <v>5994</v>
      </c>
      <c r="O226" s="71">
        <v>93534.032083703831</v>
      </c>
      <c r="P226" s="71">
        <v>4697151.9357645679</v>
      </c>
      <c r="Q226" s="71">
        <v>1187413.9850746423</v>
      </c>
      <c r="R226" s="71">
        <v>190170.58135142003</v>
      </c>
      <c r="S226" s="71">
        <v>1377584.5664260625</v>
      </c>
      <c r="T226" s="71">
        <v>434429.38299499085</v>
      </c>
      <c r="U226" s="71">
        <v>0</v>
      </c>
      <c r="V226" s="71">
        <v>0</v>
      </c>
      <c r="W226" s="71">
        <v>0</v>
      </c>
      <c r="X226" s="71">
        <v>434429.38299499085</v>
      </c>
      <c r="Y226" s="71">
        <v>40088.40434746501</v>
      </c>
      <c r="Z226" s="71">
        <v>-61.447913159079768</v>
      </c>
      <c r="AA226" s="71">
        <v>40026.956434305932</v>
      </c>
      <c r="AB226" s="71">
        <v>-456461.58699326811</v>
      </c>
      <c r="AC226" s="71">
        <v>1395579.3188620908</v>
      </c>
      <c r="AD226" s="71">
        <v>303839.18018703151</v>
      </c>
      <c r="AE226" s="71">
        <v>0</v>
      </c>
      <c r="AF226" s="71">
        <v>0</v>
      </c>
      <c r="AG226" s="71">
        <v>0</v>
      </c>
      <c r="AH226" s="71">
        <v>1699418.4990491224</v>
      </c>
      <c r="AI226" s="71">
        <v>2997733.4367154455</v>
      </c>
      <c r="AJ226" s="71"/>
      <c r="AK226" s="71">
        <v>0</v>
      </c>
      <c r="AL226" s="71">
        <v>0</v>
      </c>
      <c r="AM226" s="71">
        <v>0</v>
      </c>
      <c r="AN226" s="71">
        <v>2997733.4367154455</v>
      </c>
      <c r="AO226" s="71">
        <v>-3330003.6370395152</v>
      </c>
      <c r="AP226" s="71">
        <v>141322.82601346378</v>
      </c>
      <c r="AQ226" s="71">
        <v>-33300.036370395144</v>
      </c>
      <c r="AR226" s="71">
        <v>106718.03954058622</v>
      </c>
      <c r="AS226" s="71">
        <v>0</v>
      </c>
      <c r="AT226" s="71">
        <v>214740.82918365486</v>
      </c>
      <c r="AU226" s="71">
        <v>0</v>
      </c>
      <c r="AV226" s="71">
        <v>0</v>
      </c>
      <c r="AW226" s="71">
        <v>-3115262.8078558603</v>
      </c>
    </row>
    <row r="227" spans="1:49" x14ac:dyDescent="0.2">
      <c r="A227" s="96" t="s">
        <v>10</v>
      </c>
      <c r="B227">
        <v>2045</v>
      </c>
      <c r="C227">
        <v>2027</v>
      </c>
      <c r="D227">
        <v>2018</v>
      </c>
      <c r="E227">
        <v>40</v>
      </c>
      <c r="F227">
        <v>40</v>
      </c>
      <c r="G227" s="96" t="s">
        <v>167</v>
      </c>
      <c r="H227" s="71">
        <v>713452.64302319952</v>
      </c>
      <c r="I227" s="71">
        <v>1532159.3355732611</v>
      </c>
      <c r="J227" s="71">
        <v>0</v>
      </c>
      <c r="K227" s="71">
        <v>0</v>
      </c>
      <c r="L227" s="71">
        <v>95404.712725377889</v>
      </c>
      <c r="M227" s="71">
        <v>2408266.8899662639</v>
      </c>
      <c r="N227" s="71">
        <v>5994</v>
      </c>
      <c r="O227" s="71">
        <v>95404.712725377889</v>
      </c>
      <c r="P227" s="71">
        <v>4755277.581288103</v>
      </c>
      <c r="Q227" s="71">
        <v>1211162.2647761351</v>
      </c>
      <c r="R227" s="71">
        <v>193973.9929784484</v>
      </c>
      <c r="S227" s="71">
        <v>1405136.2577545834</v>
      </c>
      <c r="T227" s="71">
        <v>443117.97065489058</v>
      </c>
      <c r="U227" s="71">
        <v>0</v>
      </c>
      <c r="V227" s="71">
        <v>0</v>
      </c>
      <c r="W227" s="71">
        <v>0</v>
      </c>
      <c r="X227" s="71">
        <v>443117.97065489058</v>
      </c>
      <c r="Y227" s="71">
        <v>40890.1724344143</v>
      </c>
      <c r="Z227" s="71">
        <v>-62.676871422261357</v>
      </c>
      <c r="AA227" s="71">
        <v>40827.495562992037</v>
      </c>
      <c r="AB227" s="71">
        <v>-455754.97286320082</v>
      </c>
      <c r="AC227" s="71">
        <v>1433326.7511092653</v>
      </c>
      <c r="AD227" s="71">
        <v>309915.96379077208</v>
      </c>
      <c r="AE227" s="71">
        <v>0</v>
      </c>
      <c r="AF227" s="71">
        <v>0</v>
      </c>
      <c r="AG227" s="71">
        <v>0</v>
      </c>
      <c r="AH227" s="71">
        <v>1743242.7149000373</v>
      </c>
      <c r="AI227" s="71">
        <v>3012034.8663880657</v>
      </c>
      <c r="AJ227" s="71"/>
      <c r="AK227" s="71">
        <v>0</v>
      </c>
      <c r="AL227" s="71">
        <v>0</v>
      </c>
      <c r="AM227" s="71">
        <v>0</v>
      </c>
      <c r="AN227" s="71">
        <v>3012034.8663880657</v>
      </c>
      <c r="AO227" s="71">
        <v>-3115262.8078558603</v>
      </c>
      <c r="AP227" s="71">
        <v>142736.05427359839</v>
      </c>
      <c r="AQ227" s="71">
        <v>-31152.628078558602</v>
      </c>
      <c r="AR227" s="71">
        <v>106956.52789084184</v>
      </c>
      <c r="AS227" s="71">
        <v>0</v>
      </c>
      <c r="AT227" s="71">
        <v>218539.95408588165</v>
      </c>
      <c r="AU227" s="71">
        <v>0</v>
      </c>
      <c r="AV227" s="71">
        <v>0</v>
      </c>
      <c r="AW227" s="71">
        <v>-2896722.853769979</v>
      </c>
    </row>
    <row r="228" spans="1:49" x14ac:dyDescent="0.2">
      <c r="A228" s="96" t="s">
        <v>10</v>
      </c>
      <c r="B228">
        <v>2046</v>
      </c>
      <c r="C228">
        <v>2027</v>
      </c>
      <c r="D228">
        <v>2018</v>
      </c>
      <c r="E228">
        <v>40</v>
      </c>
      <c r="F228">
        <v>40</v>
      </c>
      <c r="G228" s="96" t="s">
        <v>167</v>
      </c>
      <c r="H228" s="71">
        <v>720587.16945343162</v>
      </c>
      <c r="I228" s="71">
        <v>1562802.5222847268</v>
      </c>
      <c r="J228" s="71">
        <v>0</v>
      </c>
      <c r="K228" s="71">
        <v>0</v>
      </c>
      <c r="L228" s="71">
        <v>97312.80697988547</v>
      </c>
      <c r="M228" s="71">
        <v>2427608.6416322971</v>
      </c>
      <c r="N228" s="71">
        <v>5994</v>
      </c>
      <c r="O228" s="71">
        <v>97312.80697988547</v>
      </c>
      <c r="P228" s="71">
        <v>4814305.1403503409</v>
      </c>
      <c r="Q228" s="71">
        <v>1235385.5100716581</v>
      </c>
      <c r="R228" s="71">
        <v>197853.47283801742</v>
      </c>
      <c r="S228" s="71">
        <v>1433238.9829096755</v>
      </c>
      <c r="T228" s="71">
        <v>451980.33006798849</v>
      </c>
      <c r="U228" s="71">
        <v>0</v>
      </c>
      <c r="V228" s="71">
        <v>0</v>
      </c>
      <c r="W228" s="71">
        <v>0</v>
      </c>
      <c r="X228" s="71">
        <v>451980.33006798849</v>
      </c>
      <c r="Y228" s="71">
        <v>41707.975883102597</v>
      </c>
      <c r="Z228" s="71">
        <v>-63.930408850706598</v>
      </c>
      <c r="AA228" s="71">
        <v>41644.045474251892</v>
      </c>
      <c r="AB228" s="71">
        <v>-455041.29259183281</v>
      </c>
      <c r="AC228" s="71">
        <v>1471822.0658600829</v>
      </c>
      <c r="AD228" s="71">
        <v>316114.28306658758</v>
      </c>
      <c r="AE228" s="71">
        <v>0</v>
      </c>
      <c r="AF228" s="71">
        <v>0</v>
      </c>
      <c r="AG228" s="71">
        <v>0</v>
      </c>
      <c r="AH228" s="71">
        <v>1787936.3489266704</v>
      </c>
      <c r="AI228" s="71">
        <v>3026368.7914236705</v>
      </c>
      <c r="AJ228" s="71"/>
      <c r="AK228" s="71">
        <v>0</v>
      </c>
      <c r="AL228" s="71">
        <v>0</v>
      </c>
      <c r="AM228" s="71">
        <v>0</v>
      </c>
      <c r="AN228" s="71">
        <v>3026368.7914236705</v>
      </c>
      <c r="AO228" s="71">
        <v>-2896722.853769979</v>
      </c>
      <c r="AP228" s="71">
        <v>144163.41481633438</v>
      </c>
      <c r="AQ228" s="71">
        <v>-28967.228537699786</v>
      </c>
      <c r="AR228" s="71">
        <v>107195.09361569707</v>
      </c>
      <c r="AS228" s="71">
        <v>0</v>
      </c>
      <c r="AT228" s="71">
        <v>222391.27989433164</v>
      </c>
      <c r="AU228" s="71">
        <v>0</v>
      </c>
      <c r="AV228" s="71">
        <v>0</v>
      </c>
      <c r="AW228" s="71">
        <v>-2674331.573875647</v>
      </c>
    </row>
    <row r="229" spans="1:49" x14ac:dyDescent="0.2">
      <c r="A229" s="96" t="s">
        <v>10</v>
      </c>
      <c r="B229">
        <v>2047</v>
      </c>
      <c r="C229">
        <v>2027</v>
      </c>
      <c r="D229">
        <v>2018</v>
      </c>
      <c r="E229">
        <v>40</v>
      </c>
      <c r="F229">
        <v>40</v>
      </c>
      <c r="G229" s="96" t="s">
        <v>167</v>
      </c>
      <c r="H229" s="71">
        <v>727793.04114796594</v>
      </c>
      <c r="I229" s="71">
        <v>1594058.5727304211</v>
      </c>
      <c r="J229" s="71">
        <v>0</v>
      </c>
      <c r="K229" s="71">
        <v>0</v>
      </c>
      <c r="L229" s="71">
        <v>99259.063119483166</v>
      </c>
      <c r="M229" s="71">
        <v>2447145.7145149484</v>
      </c>
      <c r="N229" s="71">
        <v>5994</v>
      </c>
      <c r="O229" s="71">
        <v>99259.063119483166</v>
      </c>
      <c r="P229" s="71">
        <v>4874250.3915128186</v>
      </c>
      <c r="Q229" s="71">
        <v>1260093.220273091</v>
      </c>
      <c r="R229" s="71">
        <v>201810.54229477773</v>
      </c>
      <c r="S229" s="71">
        <v>1461903.7625678687</v>
      </c>
      <c r="T229" s="71">
        <v>461019.93666934816</v>
      </c>
      <c r="U229" s="71">
        <v>0</v>
      </c>
      <c r="V229" s="71">
        <v>0</v>
      </c>
      <c r="W229" s="71">
        <v>0</v>
      </c>
      <c r="X229" s="71">
        <v>461019.93666934816</v>
      </c>
      <c r="Y229" s="71">
        <v>42542.135400764637</v>
      </c>
      <c r="Z229" s="71">
        <v>-65.209017027720719</v>
      </c>
      <c r="AA229" s="71">
        <v>42476.926383736914</v>
      </c>
      <c r="AB229" s="71">
        <v>-454320.47551775113</v>
      </c>
      <c r="AC229" s="71">
        <v>1511080.1501032026</v>
      </c>
      <c r="AD229" s="71">
        <v>322436.56872791925</v>
      </c>
      <c r="AE229" s="71">
        <v>0</v>
      </c>
      <c r="AF229" s="71">
        <v>0</v>
      </c>
      <c r="AG229" s="71">
        <v>0</v>
      </c>
      <c r="AH229" s="71">
        <v>1833516.7188311219</v>
      </c>
      <c r="AI229" s="71">
        <v>3040733.6726816967</v>
      </c>
      <c r="AJ229" s="71"/>
      <c r="AK229" s="71">
        <v>0</v>
      </c>
      <c r="AL229" s="71">
        <v>0</v>
      </c>
      <c r="AM229" s="71">
        <v>0</v>
      </c>
      <c r="AN229" s="71">
        <v>3040733.6726816967</v>
      </c>
      <c r="AO229" s="71">
        <v>-2674331.573875647</v>
      </c>
      <c r="AP229" s="71">
        <v>145605.04896449772</v>
      </c>
      <c r="AQ229" s="71">
        <v>-26743.315738756472</v>
      </c>
      <c r="AR229" s="71">
        <v>107433.69133871976</v>
      </c>
      <c r="AS229" s="71">
        <v>0</v>
      </c>
      <c r="AT229" s="71">
        <v>226295.42456446099</v>
      </c>
      <c r="AU229" s="71">
        <v>0</v>
      </c>
      <c r="AV229" s="71">
        <v>0</v>
      </c>
      <c r="AW229" s="71">
        <v>-2448036.1493111863</v>
      </c>
    </row>
    <row r="230" spans="1:49" x14ac:dyDescent="0.2">
      <c r="A230" s="96" t="s">
        <v>10</v>
      </c>
      <c r="B230">
        <v>2048</v>
      </c>
      <c r="C230">
        <v>2027</v>
      </c>
      <c r="D230">
        <v>2018</v>
      </c>
      <c r="E230">
        <v>40</v>
      </c>
      <c r="F230">
        <v>40</v>
      </c>
      <c r="G230" s="96" t="s">
        <v>167</v>
      </c>
      <c r="H230" s="71">
        <v>735070.97155944572</v>
      </c>
      <c r="I230" s="71">
        <v>1625939.7441850295</v>
      </c>
      <c r="J230" s="71">
        <v>0</v>
      </c>
      <c r="K230" s="71">
        <v>0</v>
      </c>
      <c r="L230" s="71">
        <v>101244.24438187284</v>
      </c>
      <c r="M230" s="71">
        <v>2466880.448955141</v>
      </c>
      <c r="N230" s="71">
        <v>5994</v>
      </c>
      <c r="O230" s="71">
        <v>101244.24438187284</v>
      </c>
      <c r="P230" s="71">
        <v>4935129.4090814888</v>
      </c>
      <c r="Q230" s="71">
        <v>1285295.084678553</v>
      </c>
      <c r="R230" s="71">
        <v>205846.7531406733</v>
      </c>
      <c r="S230" s="71">
        <v>1491141.8378192263</v>
      </c>
      <c r="T230" s="71">
        <v>470240.33540273516</v>
      </c>
      <c r="U230" s="71">
        <v>0</v>
      </c>
      <c r="V230" s="71">
        <v>0</v>
      </c>
      <c r="W230" s="71">
        <v>0</v>
      </c>
      <c r="X230" s="71">
        <v>470240.33540273516</v>
      </c>
      <c r="Y230" s="71">
        <v>43392.978108779935</v>
      </c>
      <c r="Z230" s="71">
        <v>-66.513197368275144</v>
      </c>
      <c r="AA230" s="71">
        <v>43326.464911411662</v>
      </c>
      <c r="AB230" s="71">
        <v>-453592.45027292863</v>
      </c>
      <c r="AC230" s="71">
        <v>1551116.1878604447</v>
      </c>
      <c r="AD230" s="71">
        <v>328885.30010247766</v>
      </c>
      <c r="AE230" s="71">
        <v>0</v>
      </c>
      <c r="AF230" s="71">
        <v>0</v>
      </c>
      <c r="AG230" s="71">
        <v>0</v>
      </c>
      <c r="AH230" s="71">
        <v>1880001.4879629223</v>
      </c>
      <c r="AI230" s="71">
        <v>3055127.9211185668</v>
      </c>
      <c r="AJ230" s="71"/>
      <c r="AK230" s="71">
        <v>0</v>
      </c>
      <c r="AL230" s="71">
        <v>0</v>
      </c>
      <c r="AM230" s="71">
        <v>0</v>
      </c>
      <c r="AN230" s="71">
        <v>3055127.9211185668</v>
      </c>
      <c r="AO230" s="71">
        <v>-2448036.1493111863</v>
      </c>
      <c r="AP230" s="71">
        <v>147061.09945414274</v>
      </c>
      <c r="AQ230" s="71">
        <v>-24480.361493111861</v>
      </c>
      <c r="AR230" s="71">
        <v>107672.27430670998</v>
      </c>
      <c r="AS230" s="71">
        <v>0</v>
      </c>
      <c r="AT230" s="71">
        <v>230253.01226774085</v>
      </c>
      <c r="AU230" s="71">
        <v>0</v>
      </c>
      <c r="AV230" s="71">
        <v>0</v>
      </c>
      <c r="AW230" s="71">
        <v>-2217783.1370434454</v>
      </c>
    </row>
    <row r="231" spans="1:49" x14ac:dyDescent="0.2">
      <c r="A231" s="96" t="s">
        <v>10</v>
      </c>
      <c r="B231">
        <v>2049</v>
      </c>
      <c r="C231">
        <v>2027</v>
      </c>
      <c r="D231">
        <v>2018</v>
      </c>
      <c r="E231">
        <v>40</v>
      </c>
      <c r="F231">
        <v>40</v>
      </c>
      <c r="G231" s="96" t="s">
        <v>167</v>
      </c>
      <c r="H231" s="71">
        <v>742421.68127504003</v>
      </c>
      <c r="I231" s="71">
        <v>1658458.5390687298</v>
      </c>
      <c r="J231" s="71">
        <v>0</v>
      </c>
      <c r="K231" s="71">
        <v>0</v>
      </c>
      <c r="L231" s="71">
        <v>103269.12926951027</v>
      </c>
      <c r="M231" s="71">
        <v>2486815.2192322202</v>
      </c>
      <c r="N231" s="71">
        <v>5994</v>
      </c>
      <c r="O231" s="71">
        <v>103269.12926951027</v>
      </c>
      <c r="P231" s="71">
        <v>4996958.5688455002</v>
      </c>
      <c r="Q231" s="71">
        <v>1311000.9863721237</v>
      </c>
      <c r="R231" s="71">
        <v>209963.6882034867</v>
      </c>
      <c r="S231" s="71">
        <v>1520964.6745756103</v>
      </c>
      <c r="T231" s="71">
        <v>479645.14211078978</v>
      </c>
      <c r="U231" s="71">
        <v>0</v>
      </c>
      <c r="V231" s="71">
        <v>0</v>
      </c>
      <c r="W231" s="71">
        <v>0</v>
      </c>
      <c r="X231" s="71">
        <v>479645.14211078978</v>
      </c>
      <c r="Y231" s="71">
        <v>44260.837670955523</v>
      </c>
      <c r="Z231" s="71">
        <v>-67.843461315640624</v>
      </c>
      <c r="AA231" s="71">
        <v>44192.994209639881</v>
      </c>
      <c r="AB231" s="71">
        <v>-452857.14477565791</v>
      </c>
      <c r="AC231" s="71">
        <v>1591945.6661203823</v>
      </c>
      <c r="AD231" s="71">
        <v>335463.00610452716</v>
      </c>
      <c r="AE231" s="71">
        <v>0</v>
      </c>
      <c r="AF231" s="71">
        <v>0</v>
      </c>
      <c r="AG231" s="71">
        <v>0</v>
      </c>
      <c r="AH231" s="71">
        <v>1927408.6722249095</v>
      </c>
      <c r="AI231" s="71">
        <v>3069549.8966205907</v>
      </c>
      <c r="AJ231" s="71"/>
      <c r="AK231" s="71">
        <v>0</v>
      </c>
      <c r="AL231" s="71">
        <v>0</v>
      </c>
      <c r="AM231" s="71">
        <v>0</v>
      </c>
      <c r="AN231" s="71">
        <v>3069549.8966205907</v>
      </c>
      <c r="AO231" s="71">
        <v>-2217783.1370434454</v>
      </c>
      <c r="AP231" s="71">
        <v>148531.71044868411</v>
      </c>
      <c r="AQ231" s="71">
        <v>-22177.831370434458</v>
      </c>
      <c r="AR231" s="71">
        <v>107910.79435747214</v>
      </c>
      <c r="AS231" s="71">
        <v>0</v>
      </c>
      <c r="AT231" s="71">
        <v>234264.67343572178</v>
      </c>
      <c r="AU231" s="71">
        <v>0</v>
      </c>
      <c r="AV231" s="71">
        <v>0</v>
      </c>
      <c r="AW231" s="71">
        <v>-1983518.4636077238</v>
      </c>
    </row>
    <row r="232" spans="1:49" x14ac:dyDescent="0.2">
      <c r="A232" s="96" t="s">
        <v>10</v>
      </c>
      <c r="B232">
        <v>2050</v>
      </c>
      <c r="C232">
        <v>2027</v>
      </c>
      <c r="D232">
        <v>2018</v>
      </c>
      <c r="E232">
        <v>40</v>
      </c>
      <c r="F232">
        <v>40</v>
      </c>
      <c r="G232" s="96" t="s">
        <v>167</v>
      </c>
      <c r="H232" s="71">
        <v>749845.89808779059</v>
      </c>
      <c r="I232" s="71">
        <v>1691627.7098501048</v>
      </c>
      <c r="J232" s="71">
        <v>0</v>
      </c>
      <c r="K232" s="71">
        <v>0</v>
      </c>
      <c r="L232" s="71">
        <v>105334.5118549005</v>
      </c>
      <c r="M232" s="71">
        <v>2506952.4341363763</v>
      </c>
      <c r="N232" s="71">
        <v>5994</v>
      </c>
      <c r="O232" s="71">
        <v>105334.5118549005</v>
      </c>
      <c r="P232" s="71">
        <v>5059754.5539291725</v>
      </c>
      <c r="Q232" s="71">
        <v>1337221.0060995664</v>
      </c>
      <c r="R232" s="71">
        <v>214162.9619675565</v>
      </c>
      <c r="S232" s="71">
        <v>1551383.9680671229</v>
      </c>
      <c r="T232" s="71">
        <v>489238.04495300568</v>
      </c>
      <c r="U232" s="71">
        <v>0</v>
      </c>
      <c r="V232" s="71">
        <v>0</v>
      </c>
      <c r="W232" s="71">
        <v>0</v>
      </c>
      <c r="X232" s="71">
        <v>489238.04495300568</v>
      </c>
      <c r="Y232" s="71">
        <v>45146.054424374641</v>
      </c>
      <c r="Z232" s="71">
        <v>-69.200330541953448</v>
      </c>
      <c r="AA232" s="71">
        <v>45076.854093832684</v>
      </c>
      <c r="AB232" s="71">
        <v>-452114.48622341448</v>
      </c>
      <c r="AC232" s="71">
        <v>1633584.3808905466</v>
      </c>
      <c r="AD232" s="71">
        <v>342172.26622661779</v>
      </c>
      <c r="AE232" s="71">
        <v>0</v>
      </c>
      <c r="AF232" s="71">
        <v>0</v>
      </c>
      <c r="AG232" s="71">
        <v>0</v>
      </c>
      <c r="AH232" s="71">
        <v>1975756.6471171645</v>
      </c>
      <c r="AI232" s="71">
        <v>3083997.906812008</v>
      </c>
      <c r="AJ232" s="71"/>
      <c r="AK232" s="71">
        <v>0</v>
      </c>
      <c r="AL232" s="71">
        <v>0</v>
      </c>
      <c r="AM232" s="71">
        <v>0</v>
      </c>
      <c r="AN232" s="71">
        <v>3083997.906812008</v>
      </c>
      <c r="AO232" s="71">
        <v>-1983518.4636077238</v>
      </c>
      <c r="AP232" s="71">
        <v>150017.02755317101</v>
      </c>
      <c r="AQ232" s="71">
        <v>-19835.184636077236</v>
      </c>
      <c r="AR232" s="71">
        <v>108149.20188689588</v>
      </c>
      <c r="AS232" s="71">
        <v>0</v>
      </c>
      <c r="AT232" s="71">
        <v>238331.04480398964</v>
      </c>
      <c r="AU232" s="71">
        <v>0</v>
      </c>
      <c r="AV232" s="71">
        <v>0</v>
      </c>
      <c r="AW232" s="71">
        <v>-1745187.418803734</v>
      </c>
    </row>
    <row r="233" spans="1:49" x14ac:dyDescent="0.2">
      <c r="A233" s="96" t="s">
        <v>11</v>
      </c>
      <c r="B233">
        <v>2018</v>
      </c>
      <c r="C233">
        <v>2028</v>
      </c>
      <c r="D233">
        <v>2018</v>
      </c>
      <c r="E233">
        <v>84</v>
      </c>
      <c r="F233">
        <v>36</v>
      </c>
      <c r="G233" s="96" t="s">
        <v>167</v>
      </c>
      <c r="H233" s="71">
        <v>745158</v>
      </c>
      <c r="I233" s="71">
        <v>988068</v>
      </c>
      <c r="J233" s="71">
        <v>0</v>
      </c>
      <c r="K233" s="71">
        <v>0</v>
      </c>
      <c r="L233" s="71">
        <v>86668</v>
      </c>
      <c r="M233" s="71">
        <v>7108120</v>
      </c>
      <c r="N233" s="71">
        <v>5993</v>
      </c>
      <c r="O233" s="71">
        <v>86668</v>
      </c>
      <c r="P233" s="71">
        <v>8934007</v>
      </c>
      <c r="Q233" s="71">
        <v>778144</v>
      </c>
      <c r="R233" s="71">
        <v>219870</v>
      </c>
      <c r="S233" s="71">
        <v>998014</v>
      </c>
      <c r="T233" s="71">
        <v>383914</v>
      </c>
      <c r="U233" s="71">
        <v>0</v>
      </c>
      <c r="V233" s="71">
        <v>0</v>
      </c>
      <c r="W233" s="71">
        <v>0</v>
      </c>
      <c r="X233" s="71">
        <v>383914</v>
      </c>
      <c r="Y233" s="71">
        <v>57546</v>
      </c>
      <c r="Z233" s="71">
        <v>15768</v>
      </c>
      <c r="AA233" s="71">
        <v>73314</v>
      </c>
      <c r="AB233" s="71">
        <v>162998</v>
      </c>
      <c r="AC233" s="71">
        <v>1618240</v>
      </c>
      <c r="AD233" s="71">
        <v>574138</v>
      </c>
      <c r="AE233" s="71">
        <v>2152084</v>
      </c>
      <c r="AF233" s="71">
        <v>0</v>
      </c>
      <c r="AG233" s="71">
        <v>4000000</v>
      </c>
      <c r="AH233" s="71">
        <v>344462</v>
      </c>
      <c r="AI233" s="71">
        <v>8589545</v>
      </c>
      <c r="AJ233" s="71"/>
      <c r="AK233" s="71">
        <v>0</v>
      </c>
      <c r="AL233" s="71">
        <v>0</v>
      </c>
      <c r="AM233" s="71">
        <v>0</v>
      </c>
      <c r="AN233" s="71">
        <v>8589545</v>
      </c>
      <c r="AO233" s="71">
        <v>751284</v>
      </c>
      <c r="AP233" s="71">
        <v>162998</v>
      </c>
      <c r="AQ233" s="71">
        <v>0</v>
      </c>
      <c r="AR233" s="71">
        <v>206259.84</v>
      </c>
      <c r="AS233" s="71">
        <v>186</v>
      </c>
      <c r="AT233" s="71">
        <v>369443.83999999997</v>
      </c>
      <c r="AU233" s="71">
        <v>1067422</v>
      </c>
      <c r="AV233" s="71">
        <v>1067422</v>
      </c>
      <c r="AW233" s="71">
        <v>53305.839999999967</v>
      </c>
    </row>
    <row r="234" spans="1:49" x14ac:dyDescent="0.2">
      <c r="A234" s="96" t="s">
        <v>11</v>
      </c>
      <c r="B234">
        <v>2019</v>
      </c>
      <c r="C234">
        <v>2028</v>
      </c>
      <c r="D234">
        <v>2018</v>
      </c>
      <c r="E234">
        <v>84</v>
      </c>
      <c r="F234">
        <v>36</v>
      </c>
      <c r="G234" s="96" t="s">
        <v>167</v>
      </c>
      <c r="H234" s="71">
        <v>752609.58</v>
      </c>
      <c r="I234" s="71">
        <v>1007829.36</v>
      </c>
      <c r="J234" s="71">
        <v>0</v>
      </c>
      <c r="K234" s="71">
        <v>0</v>
      </c>
      <c r="L234" s="71">
        <v>88401.36</v>
      </c>
      <c r="M234" s="71">
        <v>6160754.5039999997</v>
      </c>
      <c r="N234" s="71">
        <v>5993</v>
      </c>
      <c r="O234" s="71">
        <v>88401.36</v>
      </c>
      <c r="P234" s="71">
        <v>8015587.8039999995</v>
      </c>
      <c r="Q234" s="71">
        <v>793706.88</v>
      </c>
      <c r="R234" s="71">
        <v>224267.4</v>
      </c>
      <c r="S234" s="71">
        <v>1017974.28</v>
      </c>
      <c r="T234" s="71">
        <v>391592.28</v>
      </c>
      <c r="U234" s="71">
        <v>0</v>
      </c>
      <c r="V234" s="71">
        <v>0</v>
      </c>
      <c r="W234" s="71">
        <v>0</v>
      </c>
      <c r="X234" s="71">
        <v>391592.28</v>
      </c>
      <c r="Y234" s="71">
        <v>58696.92</v>
      </c>
      <c r="Z234" s="71">
        <v>16083.36</v>
      </c>
      <c r="AA234" s="71">
        <v>74780.28</v>
      </c>
      <c r="AB234" s="71">
        <v>164627.98000000001</v>
      </c>
      <c r="AC234" s="71">
        <v>1648974.82</v>
      </c>
      <c r="AD234" s="71">
        <v>585620.76</v>
      </c>
      <c r="AE234" s="71">
        <v>2152084</v>
      </c>
      <c r="AF234" s="71">
        <v>0</v>
      </c>
      <c r="AG234" s="71">
        <v>4000000</v>
      </c>
      <c r="AH234" s="71">
        <v>386679.58000000007</v>
      </c>
      <c r="AI234" s="71">
        <v>7628908.2239999995</v>
      </c>
      <c r="AJ234" s="71"/>
      <c r="AK234" s="71">
        <v>0</v>
      </c>
      <c r="AL234" s="71">
        <v>0</v>
      </c>
      <c r="AM234" s="71">
        <v>0</v>
      </c>
      <c r="AN234" s="71">
        <v>7628908.2239999995</v>
      </c>
      <c r="AO234" s="71">
        <v>53305.839999999967</v>
      </c>
      <c r="AP234" s="71">
        <v>164627.98000000001</v>
      </c>
      <c r="AQ234" s="71">
        <v>533.05839999999966</v>
      </c>
      <c r="AR234" s="71">
        <v>118615.56479999998</v>
      </c>
      <c r="AS234" s="71">
        <v>0</v>
      </c>
      <c r="AT234" s="71">
        <v>283776.60320000001</v>
      </c>
      <c r="AU234" s="71">
        <v>1737364</v>
      </c>
      <c r="AV234" s="71">
        <v>1737364</v>
      </c>
      <c r="AW234" s="71">
        <v>-1400281.5568000001</v>
      </c>
    </row>
    <row r="235" spans="1:49" x14ac:dyDescent="0.2">
      <c r="A235" s="96" t="s">
        <v>11</v>
      </c>
      <c r="B235">
        <v>2020</v>
      </c>
      <c r="C235">
        <v>2028</v>
      </c>
      <c r="D235">
        <v>2018</v>
      </c>
      <c r="E235">
        <v>84</v>
      </c>
      <c r="F235">
        <v>36</v>
      </c>
      <c r="G235" s="96" t="s">
        <v>167</v>
      </c>
      <c r="H235" s="71">
        <v>760135.67579999997</v>
      </c>
      <c r="I235" s="71">
        <v>1027985.9471999999</v>
      </c>
      <c r="J235" s="71">
        <v>0</v>
      </c>
      <c r="K235" s="71">
        <v>0</v>
      </c>
      <c r="L235" s="71">
        <v>90169.387199999997</v>
      </c>
      <c r="M235" s="71">
        <v>6193733.1185520003</v>
      </c>
      <c r="N235" s="71">
        <v>5993</v>
      </c>
      <c r="O235" s="71">
        <v>90169.387199999997</v>
      </c>
      <c r="P235" s="71">
        <v>8078017.1287520006</v>
      </c>
      <c r="Q235" s="71">
        <v>809581.01760000002</v>
      </c>
      <c r="R235" s="71">
        <v>228752.74799999999</v>
      </c>
      <c r="S235" s="71">
        <v>1038333.7656</v>
      </c>
      <c r="T235" s="71">
        <v>399424.12559999997</v>
      </c>
      <c r="U235" s="71">
        <v>0</v>
      </c>
      <c r="V235" s="71">
        <v>0</v>
      </c>
      <c r="W235" s="71">
        <v>0</v>
      </c>
      <c r="X235" s="71">
        <v>399424.12559999997</v>
      </c>
      <c r="Y235" s="71">
        <v>59870.858399999997</v>
      </c>
      <c r="Z235" s="71">
        <v>16405.0272</v>
      </c>
      <c r="AA235" s="71">
        <v>76275.885599999994</v>
      </c>
      <c r="AB235" s="71">
        <v>166274.2598</v>
      </c>
      <c r="AC235" s="71">
        <v>1680308.0365999998</v>
      </c>
      <c r="AD235" s="71">
        <v>597333.17519999994</v>
      </c>
      <c r="AE235" s="71">
        <v>2152084</v>
      </c>
      <c r="AF235" s="71">
        <v>0</v>
      </c>
      <c r="AG235" s="71">
        <v>4000000</v>
      </c>
      <c r="AH235" s="71">
        <v>429725.2117999997</v>
      </c>
      <c r="AI235" s="71">
        <v>7648291.9169520009</v>
      </c>
      <c r="AJ235" s="71"/>
      <c r="AK235" s="71">
        <v>0</v>
      </c>
      <c r="AL235" s="71">
        <v>0</v>
      </c>
      <c r="AM235" s="71">
        <v>0</v>
      </c>
      <c r="AN235" s="71">
        <v>7648291.9169520009</v>
      </c>
      <c r="AO235" s="71">
        <v>-1400281.5568000001</v>
      </c>
      <c r="AP235" s="71">
        <v>166274.2598</v>
      </c>
      <c r="AQ235" s="71">
        <v>-14002.815568000002</v>
      </c>
      <c r="AR235" s="71">
        <v>119173.42229399999</v>
      </c>
      <c r="AS235" s="71">
        <v>0</v>
      </c>
      <c r="AT235" s="71">
        <v>271444.86652599997</v>
      </c>
      <c r="AU235" s="71">
        <v>1198722</v>
      </c>
      <c r="AV235" s="71">
        <v>1198722</v>
      </c>
      <c r="AW235" s="71">
        <v>-2327558.6902740002</v>
      </c>
    </row>
    <row r="236" spans="1:49" x14ac:dyDescent="0.2">
      <c r="A236" s="96" t="s">
        <v>11</v>
      </c>
      <c r="B236">
        <v>2021</v>
      </c>
      <c r="C236">
        <v>2028</v>
      </c>
      <c r="D236">
        <v>2018</v>
      </c>
      <c r="E236">
        <v>84</v>
      </c>
      <c r="F236">
        <v>36</v>
      </c>
      <c r="G236" s="96" t="s">
        <v>167</v>
      </c>
      <c r="H236" s="71">
        <v>767737.03255799995</v>
      </c>
      <c r="I236" s="71">
        <v>1048545.6661439999</v>
      </c>
      <c r="J236" s="71">
        <v>0</v>
      </c>
      <c r="K236" s="71">
        <v>0</v>
      </c>
      <c r="L236" s="71">
        <v>91972.77494399999</v>
      </c>
      <c r="M236" s="71">
        <v>6227060.115851216</v>
      </c>
      <c r="N236" s="71">
        <v>5993</v>
      </c>
      <c r="O236" s="71">
        <v>91972.77494399999</v>
      </c>
      <c r="P236" s="71">
        <v>8141308.589497216</v>
      </c>
      <c r="Q236" s="71">
        <v>825772.6379519999</v>
      </c>
      <c r="R236" s="71">
        <v>233327.80295999997</v>
      </c>
      <c r="S236" s="71">
        <v>1059100.4409119999</v>
      </c>
      <c r="T236" s="71">
        <v>407412.60811199999</v>
      </c>
      <c r="U236" s="71">
        <v>0</v>
      </c>
      <c r="V236" s="71">
        <v>0</v>
      </c>
      <c r="W236" s="71">
        <v>0</v>
      </c>
      <c r="X236" s="71">
        <v>407412.60811199999</v>
      </c>
      <c r="Y236" s="71">
        <v>61068.275567999997</v>
      </c>
      <c r="Z236" s="71">
        <v>16733.127743999998</v>
      </c>
      <c r="AA236" s="71">
        <v>77801.403311999995</v>
      </c>
      <c r="AB236" s="71">
        <v>167937.00239799998</v>
      </c>
      <c r="AC236" s="71">
        <v>1712251.4547339999</v>
      </c>
      <c r="AD236" s="71">
        <v>609279.83870399999</v>
      </c>
      <c r="AE236" s="71">
        <v>2152084</v>
      </c>
      <c r="AF236" s="71">
        <v>0</v>
      </c>
      <c r="AG236" s="71">
        <v>4000000</v>
      </c>
      <c r="AH236" s="71">
        <v>473615.29343799967</v>
      </c>
      <c r="AI236" s="71">
        <v>7667693.2960592164</v>
      </c>
      <c r="AJ236" s="71"/>
      <c r="AK236" s="71">
        <v>0</v>
      </c>
      <c r="AL236" s="71">
        <v>0</v>
      </c>
      <c r="AM236" s="71">
        <v>0</v>
      </c>
      <c r="AN236" s="71">
        <v>7667693.2960592164</v>
      </c>
      <c r="AO236" s="71">
        <v>-2327558.6902740002</v>
      </c>
      <c r="AP236" s="71">
        <v>167937.00239799998</v>
      </c>
      <c r="AQ236" s="71">
        <v>-23275.586902740004</v>
      </c>
      <c r="AR236" s="71">
        <v>119733.36531786002</v>
      </c>
      <c r="AS236" s="71">
        <v>0</v>
      </c>
      <c r="AT236" s="71">
        <v>264394.78081312001</v>
      </c>
      <c r="AU236" s="71">
        <v>63128</v>
      </c>
      <c r="AV236" s="71">
        <v>63128</v>
      </c>
      <c r="AW236" s="71">
        <v>-2126291.9094608803</v>
      </c>
    </row>
    <row r="237" spans="1:49" x14ac:dyDescent="0.2">
      <c r="A237" s="96" t="s">
        <v>11</v>
      </c>
      <c r="B237">
        <v>2022</v>
      </c>
      <c r="C237">
        <v>2028</v>
      </c>
      <c r="D237">
        <v>2018</v>
      </c>
      <c r="E237">
        <v>84</v>
      </c>
      <c r="F237">
        <v>36</v>
      </c>
      <c r="G237" s="96" t="s">
        <v>167</v>
      </c>
      <c r="H237" s="71">
        <v>775414.40288358007</v>
      </c>
      <c r="I237" s="71">
        <v>1069516.5794668801</v>
      </c>
      <c r="J237" s="71">
        <v>0</v>
      </c>
      <c r="K237" s="71">
        <v>0</v>
      </c>
      <c r="L237" s="71">
        <v>93812.230442879998</v>
      </c>
      <c r="M237" s="71">
        <v>6260739.8312428463</v>
      </c>
      <c r="N237" s="71">
        <v>5993</v>
      </c>
      <c r="O237" s="71">
        <v>93812.230442879998</v>
      </c>
      <c r="P237" s="71">
        <v>8205476.0440361863</v>
      </c>
      <c r="Q237" s="71">
        <v>842288.09071103996</v>
      </c>
      <c r="R237" s="71">
        <v>237994.3590192</v>
      </c>
      <c r="S237" s="71">
        <v>1080282.44973024</v>
      </c>
      <c r="T237" s="71">
        <v>415560.86027423997</v>
      </c>
      <c r="U237" s="71">
        <v>0</v>
      </c>
      <c r="V237" s="71">
        <v>0</v>
      </c>
      <c r="W237" s="71">
        <v>0</v>
      </c>
      <c r="X237" s="71">
        <v>415560.86027423997</v>
      </c>
      <c r="Y237" s="71">
        <v>62289.641079360001</v>
      </c>
      <c r="Z237" s="71">
        <v>17067.790298879998</v>
      </c>
      <c r="AA237" s="71">
        <v>79357.431378239999</v>
      </c>
      <c r="AB237" s="71">
        <v>169616.37242197999</v>
      </c>
      <c r="AC237" s="71">
        <v>1744817.1138046999</v>
      </c>
      <c r="AD237" s="71">
        <v>621465.43547807995</v>
      </c>
      <c r="AE237" s="71">
        <v>2152084</v>
      </c>
      <c r="AF237" s="71">
        <v>0</v>
      </c>
      <c r="AG237" s="71">
        <v>4000000</v>
      </c>
      <c r="AH237" s="71">
        <v>518366.54928277992</v>
      </c>
      <c r="AI237" s="71">
        <v>7687109.4947534064</v>
      </c>
      <c r="AJ237" s="71"/>
      <c r="AK237" s="71">
        <v>0</v>
      </c>
      <c r="AL237" s="71">
        <v>0</v>
      </c>
      <c r="AM237" s="71">
        <v>0</v>
      </c>
      <c r="AN237" s="71">
        <v>7687109.4947534064</v>
      </c>
      <c r="AO237" s="71">
        <v>-2126291.9094608803</v>
      </c>
      <c r="AP237" s="71">
        <v>169616.37242197999</v>
      </c>
      <c r="AQ237" s="71">
        <v>-21262.919094608802</v>
      </c>
      <c r="AR237" s="71">
        <v>120295.34486597698</v>
      </c>
      <c r="AS237" s="71">
        <v>0</v>
      </c>
      <c r="AT237" s="71">
        <v>268648.79819334816</v>
      </c>
      <c r="AU237" s="71">
        <v>956280</v>
      </c>
      <c r="AV237" s="71">
        <v>956280</v>
      </c>
      <c r="AW237" s="71">
        <v>-2813923.1112675322</v>
      </c>
    </row>
    <row r="238" spans="1:49" x14ac:dyDescent="0.2">
      <c r="A238" s="96" t="s">
        <v>11</v>
      </c>
      <c r="B238">
        <v>2023</v>
      </c>
      <c r="C238">
        <v>2028</v>
      </c>
      <c r="D238">
        <v>2018</v>
      </c>
      <c r="E238">
        <v>84</v>
      </c>
      <c r="F238">
        <v>36</v>
      </c>
      <c r="G238" s="96" t="s">
        <v>167</v>
      </c>
      <c r="H238" s="71">
        <v>783168.54691241577</v>
      </c>
      <c r="I238" s="71">
        <v>1090906.9110562175</v>
      </c>
      <c r="J238" s="71">
        <v>0</v>
      </c>
      <c r="K238" s="71">
        <v>0</v>
      </c>
      <c r="L238" s="71">
        <v>95688.475051737594</v>
      </c>
      <c r="M238" s="71">
        <v>6294776.6642925795</v>
      </c>
      <c r="N238" s="71">
        <v>5993</v>
      </c>
      <c r="O238" s="71">
        <v>95688.475051737594</v>
      </c>
      <c r="P238" s="71">
        <v>8270533.5973129505</v>
      </c>
      <c r="Q238" s="71">
        <v>859133.85252526077</v>
      </c>
      <c r="R238" s="71">
        <v>242754.24619958401</v>
      </c>
      <c r="S238" s="71">
        <v>1101888.0987248449</v>
      </c>
      <c r="T238" s="71">
        <v>423872.07747972483</v>
      </c>
      <c r="U238" s="71">
        <v>0</v>
      </c>
      <c r="V238" s="71">
        <v>0</v>
      </c>
      <c r="W238" s="71">
        <v>0</v>
      </c>
      <c r="X238" s="71">
        <v>423872.07747972483</v>
      </c>
      <c r="Y238" s="71">
        <v>63535.433900947202</v>
      </c>
      <c r="Z238" s="71">
        <v>17409.146104857602</v>
      </c>
      <c r="AA238" s="71">
        <v>80944.580005804804</v>
      </c>
      <c r="AB238" s="71">
        <v>171312.5361461998</v>
      </c>
      <c r="AC238" s="71">
        <v>1778017.2923565742</v>
      </c>
      <c r="AD238" s="71">
        <v>633894.74418764166</v>
      </c>
      <c r="AE238" s="71">
        <v>2152084</v>
      </c>
      <c r="AF238" s="71">
        <v>0</v>
      </c>
      <c r="AG238" s="71">
        <v>4000000</v>
      </c>
      <c r="AH238" s="71">
        <v>563996.03654421587</v>
      </c>
      <c r="AI238" s="71">
        <v>7706537.5607687347</v>
      </c>
      <c r="AJ238" s="71"/>
      <c r="AK238" s="71">
        <v>0</v>
      </c>
      <c r="AL238" s="71">
        <v>0</v>
      </c>
      <c r="AM238" s="71">
        <v>0</v>
      </c>
      <c r="AN238" s="71">
        <v>7706537.5607687347</v>
      </c>
      <c r="AO238" s="71">
        <v>-2813923.1112675322</v>
      </c>
      <c r="AP238" s="71">
        <v>171312.5361461998</v>
      </c>
      <c r="AQ238" s="71">
        <v>-28139.231112675319</v>
      </c>
      <c r="AR238" s="71">
        <v>120859.31004547393</v>
      </c>
      <c r="AS238" s="71">
        <v>0</v>
      </c>
      <c r="AT238" s="71">
        <v>264032.61507899838</v>
      </c>
      <c r="AU238" s="71">
        <v>79248</v>
      </c>
      <c r="AV238" s="71">
        <v>79248</v>
      </c>
      <c r="AW238" s="71">
        <v>-2629138.4961885335</v>
      </c>
    </row>
    <row r="239" spans="1:49" x14ac:dyDescent="0.2">
      <c r="A239" s="96" t="s">
        <v>11</v>
      </c>
      <c r="B239">
        <v>2024</v>
      </c>
      <c r="C239">
        <v>2028</v>
      </c>
      <c r="D239">
        <v>2018</v>
      </c>
      <c r="E239">
        <v>84</v>
      </c>
      <c r="F239">
        <v>36</v>
      </c>
      <c r="G239" s="96" t="s">
        <v>167</v>
      </c>
      <c r="H239" s="71">
        <v>791000.23238154</v>
      </c>
      <c r="I239" s="71">
        <v>1112725.0492773419</v>
      </c>
      <c r="J239" s="71">
        <v>0</v>
      </c>
      <c r="K239" s="71">
        <v>0</v>
      </c>
      <c r="L239" s="71">
        <v>97602.244552772361</v>
      </c>
      <c r="M239" s="71">
        <v>6329175.0798768373</v>
      </c>
      <c r="N239" s="71">
        <v>5993</v>
      </c>
      <c r="O239" s="71">
        <v>97602.244552772361</v>
      </c>
      <c r="P239" s="71">
        <v>8336495.6060884912</v>
      </c>
      <c r="Q239" s="71">
        <v>876316.52957576606</v>
      </c>
      <c r="R239" s="71">
        <v>247609.33112357568</v>
      </c>
      <c r="S239" s="71">
        <v>1123925.8606993416</v>
      </c>
      <c r="T239" s="71">
        <v>432349.51902931934</v>
      </c>
      <c r="U239" s="71">
        <v>0</v>
      </c>
      <c r="V239" s="71">
        <v>0</v>
      </c>
      <c r="W239" s="71">
        <v>0</v>
      </c>
      <c r="X239" s="71">
        <v>432349.51902931934</v>
      </c>
      <c r="Y239" s="71">
        <v>64806.142578966152</v>
      </c>
      <c r="Z239" s="71">
        <v>17757.329026954754</v>
      </c>
      <c r="AA239" s="71">
        <v>82563.471605920902</v>
      </c>
      <c r="AB239" s="71">
        <v>173025.66150766183</v>
      </c>
      <c r="AC239" s="71">
        <v>1811864.5128422438</v>
      </c>
      <c r="AD239" s="71">
        <v>646572.63907139446</v>
      </c>
      <c r="AE239" s="71">
        <v>2152084</v>
      </c>
      <c r="AF239" s="71">
        <v>0</v>
      </c>
      <c r="AG239" s="71">
        <v>4000000</v>
      </c>
      <c r="AH239" s="71">
        <v>610521.15191363823</v>
      </c>
      <c r="AI239" s="71">
        <v>7725974.4541748529</v>
      </c>
      <c r="AJ239" s="71"/>
      <c r="AK239" s="71">
        <v>0</v>
      </c>
      <c r="AL239" s="71">
        <v>0</v>
      </c>
      <c r="AM239" s="71">
        <v>0</v>
      </c>
      <c r="AN239" s="71">
        <v>7725974.4541748529</v>
      </c>
      <c r="AO239" s="71">
        <v>-2629138.4961885335</v>
      </c>
      <c r="AP239" s="71">
        <v>173025.66150766183</v>
      </c>
      <c r="AQ239" s="71">
        <v>-26291.384961885335</v>
      </c>
      <c r="AR239" s="71">
        <v>121425.20802938259</v>
      </c>
      <c r="AS239" s="71">
        <v>0</v>
      </c>
      <c r="AT239" s="71">
        <v>268159.48457515909</v>
      </c>
      <c r="AU239" s="71">
        <v>392028</v>
      </c>
      <c r="AV239" s="71">
        <v>392028</v>
      </c>
      <c r="AW239" s="71">
        <v>-2753007.0116133746</v>
      </c>
    </row>
    <row r="240" spans="1:49" x14ac:dyDescent="0.2">
      <c r="A240" s="96" t="s">
        <v>11</v>
      </c>
      <c r="B240">
        <v>2025</v>
      </c>
      <c r="C240">
        <v>2028</v>
      </c>
      <c r="D240">
        <v>2018</v>
      </c>
      <c r="E240">
        <v>84</v>
      </c>
      <c r="F240">
        <v>36</v>
      </c>
      <c r="G240" s="96" t="s">
        <v>167</v>
      </c>
      <c r="H240" s="71">
        <v>798910.23470535525</v>
      </c>
      <c r="I240" s="71">
        <v>1134979.5502628887</v>
      </c>
      <c r="J240" s="71">
        <v>0</v>
      </c>
      <c r="K240" s="71">
        <v>0</v>
      </c>
      <c r="L240" s="71">
        <v>99554.289443827787</v>
      </c>
      <c r="M240" s="71">
        <v>6363939.60929312</v>
      </c>
      <c r="N240" s="71">
        <v>5993</v>
      </c>
      <c r="O240" s="71">
        <v>99554.289443827787</v>
      </c>
      <c r="P240" s="71">
        <v>8403376.6837051921</v>
      </c>
      <c r="Q240" s="71">
        <v>893842.86016728124</v>
      </c>
      <c r="R240" s="71">
        <v>252561.51774604715</v>
      </c>
      <c r="S240" s="71">
        <v>1146404.3779133284</v>
      </c>
      <c r="T240" s="71">
        <v>440996.50940990559</v>
      </c>
      <c r="U240" s="71">
        <v>0</v>
      </c>
      <c r="V240" s="71">
        <v>0</v>
      </c>
      <c r="W240" s="71">
        <v>0</v>
      </c>
      <c r="X240" s="71">
        <v>440996.50940990559</v>
      </c>
      <c r="Y240" s="71">
        <v>66102.265430545463</v>
      </c>
      <c r="Z240" s="71">
        <v>18112.475607493845</v>
      </c>
      <c r="AA240" s="71">
        <v>84214.741038039312</v>
      </c>
      <c r="AB240" s="71">
        <v>174755.9181227384</v>
      </c>
      <c r="AC240" s="71">
        <v>1846371.5464840117</v>
      </c>
      <c r="AD240" s="71">
        <v>659504.09185282222</v>
      </c>
      <c r="AE240" s="71">
        <v>2152084</v>
      </c>
      <c r="AF240" s="71">
        <v>0</v>
      </c>
      <c r="AG240" s="71">
        <v>0</v>
      </c>
      <c r="AH240" s="71">
        <v>4657959.6383368336</v>
      </c>
      <c r="AI240" s="71">
        <v>3745417.0453683585</v>
      </c>
      <c r="AJ240" s="71"/>
      <c r="AK240" s="71">
        <v>0</v>
      </c>
      <c r="AL240" s="71">
        <v>0</v>
      </c>
      <c r="AM240" s="71">
        <v>0</v>
      </c>
      <c r="AN240" s="71">
        <v>3745417.0453683585</v>
      </c>
      <c r="AO240" s="71">
        <v>-2753007.0116133746</v>
      </c>
      <c r="AP240" s="71">
        <v>174755.9181227384</v>
      </c>
      <c r="AQ240" s="71">
        <v>-27530.070116133746</v>
      </c>
      <c r="AR240" s="71">
        <v>121992.98400879945</v>
      </c>
      <c r="AS240" s="71">
        <v>0</v>
      </c>
      <c r="AT240" s="71">
        <v>269218.83201540413</v>
      </c>
      <c r="AU240" s="71">
        <v>752570</v>
      </c>
      <c r="AV240" s="71">
        <v>752570</v>
      </c>
      <c r="AW240" s="71">
        <v>-3236358.1795979706</v>
      </c>
    </row>
    <row r="241" spans="1:49" x14ac:dyDescent="0.2">
      <c r="A241" s="96" t="s">
        <v>11</v>
      </c>
      <c r="B241">
        <v>2026</v>
      </c>
      <c r="C241">
        <v>2028</v>
      </c>
      <c r="D241">
        <v>2018</v>
      </c>
      <c r="E241">
        <v>84</v>
      </c>
      <c r="F241">
        <v>36</v>
      </c>
      <c r="G241" s="96" t="s">
        <v>167</v>
      </c>
      <c r="H241" s="71">
        <v>806899.33705240896</v>
      </c>
      <c r="I241" s="71">
        <v>1157679.1412681465</v>
      </c>
      <c r="J241" s="71">
        <v>0</v>
      </c>
      <c r="K241" s="71">
        <v>0</v>
      </c>
      <c r="L241" s="71">
        <v>101545.37523270435</v>
      </c>
      <c r="M241" s="71">
        <v>6399074.8513908489</v>
      </c>
      <c r="N241" s="71">
        <v>5993</v>
      </c>
      <c r="O241" s="71">
        <v>101545.37523270435</v>
      </c>
      <c r="P241" s="71">
        <v>8471191.7049441077</v>
      </c>
      <c r="Q241" s="71">
        <v>911719.71737062687</v>
      </c>
      <c r="R241" s="71">
        <v>257612.74810096811</v>
      </c>
      <c r="S241" s="71">
        <v>1169332.4654715951</v>
      </c>
      <c r="T241" s="71">
        <v>449816.43959810375</v>
      </c>
      <c r="U241" s="71">
        <v>0</v>
      </c>
      <c r="V241" s="71">
        <v>0</v>
      </c>
      <c r="W241" s="71">
        <v>0</v>
      </c>
      <c r="X241" s="71">
        <v>449816.43959810375</v>
      </c>
      <c r="Y241" s="71">
        <v>67424.310739156368</v>
      </c>
      <c r="Z241" s="71">
        <v>18474.725119643721</v>
      </c>
      <c r="AA241" s="71">
        <v>85899.035858800082</v>
      </c>
      <c r="AB241" s="71">
        <v>176503.47730396583</v>
      </c>
      <c r="AC241" s="71">
        <v>1881551.4182324647</v>
      </c>
      <c r="AD241" s="71">
        <v>672694.17368987878</v>
      </c>
      <c r="AE241" s="71">
        <v>2152084</v>
      </c>
      <c r="AF241" s="71">
        <v>0</v>
      </c>
      <c r="AG241" s="71">
        <v>0</v>
      </c>
      <c r="AH241" s="71">
        <v>4706329.5919223437</v>
      </c>
      <c r="AI241" s="71">
        <v>3764862.113021764</v>
      </c>
      <c r="AJ241" s="71"/>
      <c r="AK241" s="71">
        <v>0</v>
      </c>
      <c r="AL241" s="71">
        <v>0</v>
      </c>
      <c r="AM241" s="71">
        <v>0</v>
      </c>
      <c r="AN241" s="71">
        <v>3764862.113021764</v>
      </c>
      <c r="AO241" s="71">
        <v>-3236358.1795979706</v>
      </c>
      <c r="AP241" s="71">
        <v>176503.47730396583</v>
      </c>
      <c r="AQ241" s="71">
        <v>-32363.581795979706</v>
      </c>
      <c r="AR241" s="71">
        <v>122562.58114399282</v>
      </c>
      <c r="AS241" s="71">
        <v>0</v>
      </c>
      <c r="AT241" s="71">
        <v>266702.47665197897</v>
      </c>
      <c r="AU241" s="71">
        <v>155428</v>
      </c>
      <c r="AV241" s="71">
        <v>155428</v>
      </c>
      <c r="AW241" s="71">
        <v>-3125083.7029459914</v>
      </c>
    </row>
    <row r="242" spans="1:49" x14ac:dyDescent="0.2">
      <c r="A242" s="96" t="s">
        <v>11</v>
      </c>
      <c r="B242">
        <v>2027</v>
      </c>
      <c r="C242">
        <v>2028</v>
      </c>
      <c r="D242">
        <v>2018</v>
      </c>
      <c r="E242">
        <v>84</v>
      </c>
      <c r="F242">
        <v>36</v>
      </c>
      <c r="G242" s="96" t="s">
        <v>167</v>
      </c>
      <c r="H242" s="71">
        <v>814968.33042293321</v>
      </c>
      <c r="I242" s="71">
        <v>1180832.7240935094</v>
      </c>
      <c r="J242" s="71">
        <v>0</v>
      </c>
      <c r="K242" s="71">
        <v>0</v>
      </c>
      <c r="L242" s="71">
        <v>103576.28273735843</v>
      </c>
      <c r="M242" s="71">
        <v>6434585.4737231061</v>
      </c>
      <c r="N242" s="71">
        <v>5993</v>
      </c>
      <c r="O242" s="71">
        <v>103576.28273735843</v>
      </c>
      <c r="P242" s="71">
        <v>8539955.8109769076</v>
      </c>
      <c r="Q242" s="71">
        <v>929954.11171803949</v>
      </c>
      <c r="R242" s="71">
        <v>262765.00306298747</v>
      </c>
      <c r="S242" s="71">
        <v>1192719.114781027</v>
      </c>
      <c r="T242" s="71">
        <v>458812.76839006582</v>
      </c>
      <c r="U242" s="71">
        <v>0</v>
      </c>
      <c r="V242" s="71">
        <v>0</v>
      </c>
      <c r="W242" s="71">
        <v>0</v>
      </c>
      <c r="X242" s="71">
        <v>458812.76839006582</v>
      </c>
      <c r="Y242" s="71">
        <v>68772.796953939498</v>
      </c>
      <c r="Z242" s="71">
        <v>18844.219622036599</v>
      </c>
      <c r="AA242" s="71">
        <v>87617.0165759761</v>
      </c>
      <c r="AB242" s="71">
        <v>178268.51207700549</v>
      </c>
      <c r="AC242" s="71">
        <v>1917417.4118240746</v>
      </c>
      <c r="AD242" s="71">
        <v>686148.05716367625</v>
      </c>
      <c r="AE242" s="71">
        <v>2152084</v>
      </c>
      <c r="AF242" s="71">
        <v>0</v>
      </c>
      <c r="AG242" s="71">
        <v>0</v>
      </c>
      <c r="AH242" s="71">
        <v>4755649.4689877508</v>
      </c>
      <c r="AI242" s="71">
        <v>3784306.3419891568</v>
      </c>
      <c r="AJ242" s="71"/>
      <c r="AK242" s="71">
        <v>0</v>
      </c>
      <c r="AL242" s="71">
        <v>0</v>
      </c>
      <c r="AM242" s="71">
        <v>0</v>
      </c>
      <c r="AN242" s="71">
        <v>3784306.3419891568</v>
      </c>
      <c r="AO242" s="71">
        <v>-3125083.7029459914</v>
      </c>
      <c r="AP242" s="71">
        <v>178268.51207700549</v>
      </c>
      <c r="AQ242" s="71">
        <v>-31250.837029459915</v>
      </c>
      <c r="AR242" s="71">
        <v>123133.94051444036</v>
      </c>
      <c r="AS242" s="71">
        <v>0</v>
      </c>
      <c r="AT242" s="71">
        <v>270151.61556198593</v>
      </c>
      <c r="AU242" s="71">
        <v>239668</v>
      </c>
      <c r="AV242" s="71">
        <v>239668</v>
      </c>
      <c r="AW242" s="71">
        <v>-3094600.087384006</v>
      </c>
    </row>
    <row r="243" spans="1:49" x14ac:dyDescent="0.2">
      <c r="A243" s="96" t="s">
        <v>11</v>
      </c>
      <c r="B243">
        <v>2028</v>
      </c>
      <c r="C243">
        <v>2028</v>
      </c>
      <c r="D243">
        <v>2018</v>
      </c>
      <c r="E243">
        <v>84</v>
      </c>
      <c r="F243">
        <v>36</v>
      </c>
      <c r="G243" s="96" t="s">
        <v>167</v>
      </c>
      <c r="H243" s="71">
        <v>823118.0137271625</v>
      </c>
      <c r="I243" s="71">
        <v>1204449.3785753797</v>
      </c>
      <c r="J243" s="71">
        <v>0</v>
      </c>
      <c r="K243" s="71">
        <v>0</v>
      </c>
      <c r="L243" s="71">
        <v>105647.80839210561</v>
      </c>
      <c r="M243" s="71">
        <v>4318392.213719653</v>
      </c>
      <c r="N243" s="71">
        <v>5993</v>
      </c>
      <c r="O243" s="71">
        <v>105647.80839210561</v>
      </c>
      <c r="P243" s="71">
        <v>6457600.4144143006</v>
      </c>
      <c r="Q243" s="71">
        <v>948553.19395240024</v>
      </c>
      <c r="R243" s="71">
        <v>268020.30312424724</v>
      </c>
      <c r="S243" s="71">
        <v>1216573.4970766474</v>
      </c>
      <c r="T243" s="71">
        <v>467989.02375786717</v>
      </c>
      <c r="U243" s="71">
        <v>0</v>
      </c>
      <c r="V243" s="71">
        <v>0</v>
      </c>
      <c r="W243" s="71">
        <v>0</v>
      </c>
      <c r="X243" s="71">
        <v>467989.02375786717</v>
      </c>
      <c r="Y243" s="71">
        <v>70148.252893018289</v>
      </c>
      <c r="Z243" s="71">
        <v>19221.104014477329</v>
      </c>
      <c r="AA243" s="71">
        <v>89369.356907495618</v>
      </c>
      <c r="AB243" s="71">
        <v>180051.19719777556</v>
      </c>
      <c r="AC243" s="71">
        <v>1953983.0749397855</v>
      </c>
      <c r="AD243" s="71">
        <v>699871.01830694987</v>
      </c>
      <c r="AE243" s="71">
        <v>0</v>
      </c>
      <c r="AF243" s="71">
        <v>0</v>
      </c>
      <c r="AG243" s="71">
        <v>0</v>
      </c>
      <c r="AH243" s="71">
        <v>2653854.0932467356</v>
      </c>
      <c r="AI243" s="71">
        <v>3803746.321167565</v>
      </c>
      <c r="AJ243" s="71"/>
      <c r="AK243" s="71">
        <v>0</v>
      </c>
      <c r="AL243" s="71">
        <v>0</v>
      </c>
      <c r="AM243" s="71">
        <v>0</v>
      </c>
      <c r="AN243" s="71">
        <v>3803746.321167565</v>
      </c>
      <c r="AO243" s="71">
        <v>-3094600.087384006</v>
      </c>
      <c r="AP243" s="71">
        <v>180051.19719777556</v>
      </c>
      <c r="AQ243" s="71">
        <v>-30946.000873840057</v>
      </c>
      <c r="AR243" s="71">
        <v>123707.00106777246</v>
      </c>
      <c r="AS243" s="71">
        <v>0</v>
      </c>
      <c r="AT243" s="71">
        <v>272812.19739170797</v>
      </c>
      <c r="AU243" s="71">
        <v>946816</v>
      </c>
      <c r="AV243" s="71">
        <v>946816</v>
      </c>
      <c r="AW243" s="71">
        <v>-3768603.8899922981</v>
      </c>
    </row>
    <row r="244" spans="1:49" x14ac:dyDescent="0.2">
      <c r="A244" s="96" t="s">
        <v>11</v>
      </c>
      <c r="B244">
        <v>2029</v>
      </c>
      <c r="C244">
        <v>2028</v>
      </c>
      <c r="D244">
        <v>2018</v>
      </c>
      <c r="E244">
        <v>84</v>
      </c>
      <c r="F244">
        <v>36</v>
      </c>
      <c r="G244" s="96" t="s">
        <v>167</v>
      </c>
      <c r="H244" s="71">
        <v>831349.19386443391</v>
      </c>
      <c r="I244" s="71">
        <v>1228538.366146887</v>
      </c>
      <c r="J244" s="71">
        <v>0</v>
      </c>
      <c r="K244" s="71">
        <v>0</v>
      </c>
      <c r="L244" s="71">
        <v>107760.7645599477</v>
      </c>
      <c r="M244" s="71">
        <v>4354667.8798816698</v>
      </c>
      <c r="N244" s="71">
        <v>5993</v>
      </c>
      <c r="O244" s="71">
        <v>107760.7645599477</v>
      </c>
      <c r="P244" s="71">
        <v>6528309.2044529384</v>
      </c>
      <c r="Q244" s="71">
        <v>967524.25783144811</v>
      </c>
      <c r="R244" s="71">
        <v>273380.70918673213</v>
      </c>
      <c r="S244" s="71">
        <v>1240904.9670181803</v>
      </c>
      <c r="T244" s="71">
        <v>477348.80423302442</v>
      </c>
      <c r="U244" s="71">
        <v>0</v>
      </c>
      <c r="V244" s="71">
        <v>0</v>
      </c>
      <c r="W244" s="71">
        <v>0</v>
      </c>
      <c r="X244" s="71">
        <v>477348.80423302442</v>
      </c>
      <c r="Y244" s="71">
        <v>71551.21795087865</v>
      </c>
      <c r="Z244" s="71">
        <v>19605.526094766872</v>
      </c>
      <c r="AA244" s="71">
        <v>91156.744045645522</v>
      </c>
      <c r="AB244" s="71">
        <v>181851.70916975327</v>
      </c>
      <c r="AC244" s="71">
        <v>1991262.2244666035</v>
      </c>
      <c r="AD244" s="71">
        <v>713868.43867308868</v>
      </c>
      <c r="AE244" s="71">
        <v>0</v>
      </c>
      <c r="AF244" s="71">
        <v>0</v>
      </c>
      <c r="AG244" s="71">
        <v>0</v>
      </c>
      <c r="AH244" s="71">
        <v>2705130.663139692</v>
      </c>
      <c r="AI244" s="71">
        <v>3823178.5413132464</v>
      </c>
      <c r="AJ244" s="71"/>
      <c r="AK244" s="71">
        <v>0</v>
      </c>
      <c r="AL244" s="71">
        <v>0</v>
      </c>
      <c r="AM244" s="71">
        <v>0</v>
      </c>
      <c r="AN244" s="71">
        <v>3823178.5413132464</v>
      </c>
      <c r="AO244" s="71">
        <v>-3768603.8899922981</v>
      </c>
      <c r="AP244" s="71">
        <v>181851.70916975327</v>
      </c>
      <c r="AQ244" s="71">
        <v>-37686.038899922984</v>
      </c>
      <c r="AR244" s="71">
        <v>124281.69956760167</v>
      </c>
      <c r="AS244" s="71">
        <v>0</v>
      </c>
      <c r="AT244" s="71">
        <v>268447.36983743194</v>
      </c>
      <c r="AU244" s="71">
        <v>227734</v>
      </c>
      <c r="AV244" s="71">
        <v>227734</v>
      </c>
      <c r="AW244" s="71">
        <v>-3727890.5201548659</v>
      </c>
    </row>
    <row r="245" spans="1:49" x14ac:dyDescent="0.2">
      <c r="A245" s="96" t="s">
        <v>11</v>
      </c>
      <c r="B245">
        <v>2030</v>
      </c>
      <c r="C245">
        <v>2028</v>
      </c>
      <c r="D245">
        <v>2018</v>
      </c>
      <c r="E245">
        <v>84</v>
      </c>
      <c r="F245">
        <v>36</v>
      </c>
      <c r="G245" s="96" t="s">
        <v>167</v>
      </c>
      <c r="H245" s="71">
        <v>839662.68580307835</v>
      </c>
      <c r="I245" s="71">
        <v>1253109.1334698249</v>
      </c>
      <c r="J245" s="71">
        <v>0</v>
      </c>
      <c r="K245" s="71">
        <v>0</v>
      </c>
      <c r="L245" s="71">
        <v>109915.97985114668</v>
      </c>
      <c r="M245" s="71">
        <v>4391333.3529986031</v>
      </c>
      <c r="N245" s="71">
        <v>5993</v>
      </c>
      <c r="O245" s="71">
        <v>109915.97985114668</v>
      </c>
      <c r="P245" s="71">
        <v>6600014.1521226531</v>
      </c>
      <c r="Q245" s="71">
        <v>986874.74298807723</v>
      </c>
      <c r="R245" s="71">
        <v>278848.32337046682</v>
      </c>
      <c r="S245" s="71">
        <v>1265723.0663585439</v>
      </c>
      <c r="T245" s="71">
        <v>486895.78031768498</v>
      </c>
      <c r="U245" s="71">
        <v>0</v>
      </c>
      <c r="V245" s="71">
        <v>0</v>
      </c>
      <c r="W245" s="71">
        <v>0</v>
      </c>
      <c r="X245" s="71">
        <v>486895.78031768498</v>
      </c>
      <c r="Y245" s="71">
        <v>72982.242309896232</v>
      </c>
      <c r="Z245" s="71">
        <v>19997.636616662214</v>
      </c>
      <c r="AA245" s="71">
        <v>92979.878926558449</v>
      </c>
      <c r="AB245" s="71">
        <v>183670.22626145082</v>
      </c>
      <c r="AC245" s="71">
        <v>2029268.9518642384</v>
      </c>
      <c r="AD245" s="71">
        <v>728145.80744655058</v>
      </c>
      <c r="AE245" s="71">
        <v>0</v>
      </c>
      <c r="AF245" s="71">
        <v>0</v>
      </c>
      <c r="AG245" s="71">
        <v>0</v>
      </c>
      <c r="AH245" s="71">
        <v>2757414.7593107889</v>
      </c>
      <c r="AI245" s="71">
        <v>3842599.3928118641</v>
      </c>
      <c r="AJ245" s="71"/>
      <c r="AK245" s="71">
        <v>0</v>
      </c>
      <c r="AL245" s="71">
        <v>0</v>
      </c>
      <c r="AM245" s="71">
        <v>0</v>
      </c>
      <c r="AN245" s="71">
        <v>3842599.3928118641</v>
      </c>
      <c r="AO245" s="71">
        <v>-3727890.5201548659</v>
      </c>
      <c r="AP245" s="71">
        <v>183670.22626145082</v>
      </c>
      <c r="AQ245" s="71">
        <v>-37278.90520154866</v>
      </c>
      <c r="AR245" s="71">
        <v>124857.97054021215</v>
      </c>
      <c r="AS245" s="71">
        <v>0</v>
      </c>
      <c r="AT245" s="71">
        <v>271249.29160011432</v>
      </c>
      <c r="AU245" s="71">
        <v>860574</v>
      </c>
      <c r="AV245" s="71">
        <v>860574</v>
      </c>
      <c r="AW245" s="71">
        <v>-4317215.2285547517</v>
      </c>
    </row>
    <row r="246" spans="1:49" x14ac:dyDescent="0.2">
      <c r="A246" s="96" t="s">
        <v>11</v>
      </c>
      <c r="B246">
        <v>2031</v>
      </c>
      <c r="C246">
        <v>2028</v>
      </c>
      <c r="D246">
        <v>2018</v>
      </c>
      <c r="E246">
        <v>84</v>
      </c>
      <c r="F246">
        <v>36</v>
      </c>
      <c r="G246" s="96" t="s">
        <v>167</v>
      </c>
      <c r="H246" s="71">
        <v>848059.31266110914</v>
      </c>
      <c r="I246" s="71">
        <v>1278171.3161392214</v>
      </c>
      <c r="J246" s="71">
        <v>0</v>
      </c>
      <c r="K246" s="71">
        <v>0</v>
      </c>
      <c r="L246" s="71">
        <v>112114.29944816959</v>
      </c>
      <c r="M246" s="71">
        <v>4428393.587387572</v>
      </c>
      <c r="N246" s="71">
        <v>5993</v>
      </c>
      <c r="O246" s="71">
        <v>112114.29944816959</v>
      </c>
      <c r="P246" s="71">
        <v>6672731.5156360725</v>
      </c>
      <c r="Q246" s="71">
        <v>1006612.2378478387</v>
      </c>
      <c r="R246" s="71">
        <v>284425.28983787616</v>
      </c>
      <c r="S246" s="71">
        <v>1291037.5276857149</v>
      </c>
      <c r="T246" s="71">
        <v>496633.69592403865</v>
      </c>
      <c r="U246" s="71">
        <v>0</v>
      </c>
      <c r="V246" s="71">
        <v>0</v>
      </c>
      <c r="W246" s="71">
        <v>0</v>
      </c>
      <c r="X246" s="71">
        <v>496633.69592403865</v>
      </c>
      <c r="Y246" s="71">
        <v>74441.887156094148</v>
      </c>
      <c r="Z246" s="71">
        <v>20397.589348995458</v>
      </c>
      <c r="AA246" s="71">
        <v>94839.476505089609</v>
      </c>
      <c r="AB246" s="71">
        <v>185506.92852406533</v>
      </c>
      <c r="AC246" s="71">
        <v>2068017.6286389083</v>
      </c>
      <c r="AD246" s="71">
        <v>742708.7235954816</v>
      </c>
      <c r="AE246" s="71">
        <v>0</v>
      </c>
      <c r="AF246" s="71">
        <v>0</v>
      </c>
      <c r="AG246" s="71">
        <v>0</v>
      </c>
      <c r="AH246" s="71">
        <v>2810726.3522343896</v>
      </c>
      <c r="AI246" s="71">
        <v>3862005.1634016829</v>
      </c>
      <c r="AJ246" s="71"/>
      <c r="AK246" s="71">
        <v>0</v>
      </c>
      <c r="AL246" s="71">
        <v>0</v>
      </c>
      <c r="AM246" s="71">
        <v>0</v>
      </c>
      <c r="AN246" s="71">
        <v>3862005.1634016829</v>
      </c>
      <c r="AO246" s="71">
        <v>-4317215.2285547517</v>
      </c>
      <c r="AP246" s="71">
        <v>185506.92852406533</v>
      </c>
      <c r="AQ246" s="71">
        <v>-43172.152285547512</v>
      </c>
      <c r="AR246" s="71">
        <v>125435.7462200875</v>
      </c>
      <c r="AS246" s="71">
        <v>0</v>
      </c>
      <c r="AT246" s="71">
        <v>267770.52245860529</v>
      </c>
      <c r="AU246" s="71">
        <v>261430</v>
      </c>
      <c r="AV246" s="71">
        <v>261430</v>
      </c>
      <c r="AW246" s="71">
        <v>-4310874.7060961463</v>
      </c>
    </row>
    <row r="247" spans="1:49" x14ac:dyDescent="0.2">
      <c r="A247" s="96" t="s">
        <v>11</v>
      </c>
      <c r="B247">
        <v>2032</v>
      </c>
      <c r="C247">
        <v>2028</v>
      </c>
      <c r="D247">
        <v>2018</v>
      </c>
      <c r="E247">
        <v>84</v>
      </c>
      <c r="F247">
        <v>36</v>
      </c>
      <c r="G247" s="96" t="s">
        <v>167</v>
      </c>
      <c r="H247" s="71">
        <v>856539.90578772034</v>
      </c>
      <c r="I247" s="71">
        <v>1303734.7424620059</v>
      </c>
      <c r="J247" s="71">
        <v>0</v>
      </c>
      <c r="K247" s="71">
        <v>0</v>
      </c>
      <c r="L247" s="71">
        <v>114356.58543713301</v>
      </c>
      <c r="M247" s="71">
        <v>4465853.6121557495</v>
      </c>
      <c r="N247" s="71">
        <v>5993</v>
      </c>
      <c r="O247" s="71">
        <v>114356.58543713301</v>
      </c>
      <c r="P247" s="71">
        <v>6746477.8458426092</v>
      </c>
      <c r="Q247" s="71">
        <v>1026744.4826047956</v>
      </c>
      <c r="R247" s="71">
        <v>290113.79563463369</v>
      </c>
      <c r="S247" s="71">
        <v>1316858.2782394292</v>
      </c>
      <c r="T247" s="71">
        <v>506566.36984251952</v>
      </c>
      <c r="U247" s="71">
        <v>0</v>
      </c>
      <c r="V247" s="71">
        <v>0</v>
      </c>
      <c r="W247" s="71">
        <v>0</v>
      </c>
      <c r="X247" s="71">
        <v>506566.36984251952</v>
      </c>
      <c r="Y247" s="71">
        <v>75930.724899216046</v>
      </c>
      <c r="Z247" s="71">
        <v>20805.541135975367</v>
      </c>
      <c r="AA247" s="71">
        <v>96736.266035191409</v>
      </c>
      <c r="AB247" s="71">
        <v>187361.99780930599</v>
      </c>
      <c r="AC247" s="71">
        <v>2107522.911926446</v>
      </c>
      <c r="AD247" s="71">
        <v>757562.89806739124</v>
      </c>
      <c r="AE247" s="71">
        <v>0</v>
      </c>
      <c r="AF247" s="71">
        <v>0</v>
      </c>
      <c r="AG247" s="71">
        <v>0</v>
      </c>
      <c r="AH247" s="71">
        <v>2865085.809993837</v>
      </c>
      <c r="AI247" s="71">
        <v>3881392.0358487722</v>
      </c>
      <c r="AJ247" s="71"/>
      <c r="AK247" s="71">
        <v>0</v>
      </c>
      <c r="AL247" s="71">
        <v>0</v>
      </c>
      <c r="AM247" s="71">
        <v>0</v>
      </c>
      <c r="AN247" s="71">
        <v>3881392.0358487722</v>
      </c>
      <c r="AO247" s="71">
        <v>-4310874.7060961463</v>
      </c>
      <c r="AP247" s="71">
        <v>187361.99780930599</v>
      </c>
      <c r="AQ247" s="71">
        <v>-43108.747060961468</v>
      </c>
      <c r="AR247" s="71">
        <v>126014.95649425103</v>
      </c>
      <c r="AS247" s="71">
        <v>0</v>
      </c>
      <c r="AT247" s="71">
        <v>270268.20724259556</v>
      </c>
      <c r="AU247" s="71">
        <v>2540408</v>
      </c>
      <c r="AV247" s="71">
        <v>2540408</v>
      </c>
      <c r="AW247" s="71">
        <v>-6581014.4988535512</v>
      </c>
    </row>
    <row r="248" spans="1:49" x14ac:dyDescent="0.2">
      <c r="A248" s="96" t="s">
        <v>11</v>
      </c>
      <c r="B248">
        <v>2033</v>
      </c>
      <c r="C248">
        <v>2028</v>
      </c>
      <c r="D248">
        <v>2018</v>
      </c>
      <c r="E248">
        <v>84</v>
      </c>
      <c r="F248">
        <v>36</v>
      </c>
      <c r="G248" s="96" t="s">
        <v>167</v>
      </c>
      <c r="H248" s="71">
        <v>865105.30484559725</v>
      </c>
      <c r="I248" s="71">
        <v>1329809.4373112458</v>
      </c>
      <c r="J248" s="71">
        <v>0</v>
      </c>
      <c r="K248" s="71">
        <v>0</v>
      </c>
      <c r="L248" s="71">
        <v>116643.71714587563</v>
      </c>
      <c r="M248" s="71">
        <v>4503718.532486178</v>
      </c>
      <c r="N248" s="71">
        <v>5993</v>
      </c>
      <c r="O248" s="71">
        <v>116643.71714587563</v>
      </c>
      <c r="P248" s="71">
        <v>6821269.9917888967</v>
      </c>
      <c r="Q248" s="71">
        <v>1047279.3722568912</v>
      </c>
      <c r="R248" s="71">
        <v>295916.07154732628</v>
      </c>
      <c r="S248" s="71">
        <v>1343195.4438042175</v>
      </c>
      <c r="T248" s="71">
        <v>516697.69723936974</v>
      </c>
      <c r="U248" s="71">
        <v>0</v>
      </c>
      <c r="V248" s="71">
        <v>0</v>
      </c>
      <c r="W248" s="71">
        <v>0</v>
      </c>
      <c r="X248" s="71">
        <v>516697.69723936974</v>
      </c>
      <c r="Y248" s="71">
        <v>77449.33939720034</v>
      </c>
      <c r="Z248" s="71">
        <v>21221.651958694871</v>
      </c>
      <c r="AA248" s="71">
        <v>98670.99135589521</v>
      </c>
      <c r="AB248" s="71">
        <v>189235.61778739901</v>
      </c>
      <c r="AC248" s="71">
        <v>2147799.7501868815</v>
      </c>
      <c r="AD248" s="71">
        <v>772714.15602873894</v>
      </c>
      <c r="AE248" s="71">
        <v>0</v>
      </c>
      <c r="AF248" s="71">
        <v>0</v>
      </c>
      <c r="AG248" s="71">
        <v>0</v>
      </c>
      <c r="AH248" s="71">
        <v>2920513.9062156202</v>
      </c>
      <c r="AI248" s="71">
        <v>3900756.0855732765</v>
      </c>
      <c r="AJ248" s="71"/>
      <c r="AK248" s="71">
        <v>0</v>
      </c>
      <c r="AL248" s="71">
        <v>0</v>
      </c>
      <c r="AM248" s="71">
        <v>0</v>
      </c>
      <c r="AN248" s="71">
        <v>3900756.0855732765</v>
      </c>
      <c r="AO248" s="71">
        <v>-6581014.4988535512</v>
      </c>
      <c r="AP248" s="71">
        <v>189235.61778739901</v>
      </c>
      <c r="AQ248" s="71">
        <v>-65810.14498853551</v>
      </c>
      <c r="AR248" s="71">
        <v>126595.52884539538</v>
      </c>
      <c r="AS248" s="71">
        <v>0</v>
      </c>
      <c r="AT248" s="71">
        <v>250021.00164425888</v>
      </c>
      <c r="AU248" s="71">
        <v>233792</v>
      </c>
      <c r="AV248" s="71">
        <v>233792</v>
      </c>
      <c r="AW248" s="71">
        <v>-6564785.4972092919</v>
      </c>
    </row>
    <row r="249" spans="1:49" x14ac:dyDescent="0.2">
      <c r="A249" s="96" t="s">
        <v>11</v>
      </c>
      <c r="B249">
        <v>2034</v>
      </c>
      <c r="C249">
        <v>2028</v>
      </c>
      <c r="D249">
        <v>2018</v>
      </c>
      <c r="E249">
        <v>84</v>
      </c>
      <c r="F249">
        <v>36</v>
      </c>
      <c r="G249" s="96" t="s">
        <v>167</v>
      </c>
      <c r="H249" s="71">
        <v>873756.35789405357</v>
      </c>
      <c r="I249" s="71">
        <v>1356405.6260574709</v>
      </c>
      <c r="J249" s="71">
        <v>0</v>
      </c>
      <c r="K249" s="71">
        <v>0</v>
      </c>
      <c r="L249" s="71">
        <v>118976.59148879316</v>
      </c>
      <c r="M249" s="71">
        <v>4541993.5309474664</v>
      </c>
      <c r="N249" s="71">
        <v>5993</v>
      </c>
      <c r="O249" s="71">
        <v>118976.59148879316</v>
      </c>
      <c r="P249" s="71">
        <v>6897125.1063877838</v>
      </c>
      <c r="Q249" s="71">
        <v>1068224.9597020291</v>
      </c>
      <c r="R249" s="71">
        <v>301834.39297827287</v>
      </c>
      <c r="S249" s="71">
        <v>1370059.352680302</v>
      </c>
      <c r="T249" s="71">
        <v>527031.65118415724</v>
      </c>
      <c r="U249" s="71">
        <v>0</v>
      </c>
      <c r="V249" s="71">
        <v>0</v>
      </c>
      <c r="W249" s="71">
        <v>0</v>
      </c>
      <c r="X249" s="71">
        <v>527031.65118415724</v>
      </c>
      <c r="Y249" s="71">
        <v>78998.326185144368</v>
      </c>
      <c r="Z249" s="71">
        <v>21646.084997868769</v>
      </c>
      <c r="AA249" s="71">
        <v>100644.41118301314</v>
      </c>
      <c r="AB249" s="71">
        <v>191127.97396527306</v>
      </c>
      <c r="AC249" s="71">
        <v>2188863.3890127456</v>
      </c>
      <c r="AD249" s="71">
        <v>788168.43914931384</v>
      </c>
      <c r="AE249" s="71">
        <v>0</v>
      </c>
      <c r="AF249" s="71">
        <v>0</v>
      </c>
      <c r="AG249" s="71">
        <v>0</v>
      </c>
      <c r="AH249" s="71">
        <v>2977031.8281620592</v>
      </c>
      <c r="AI249" s="71">
        <v>3920093.2782257246</v>
      </c>
      <c r="AJ249" s="71"/>
      <c r="AK249" s="71">
        <v>0</v>
      </c>
      <c r="AL249" s="71">
        <v>0</v>
      </c>
      <c r="AM249" s="71">
        <v>0</v>
      </c>
      <c r="AN249" s="71">
        <v>3920093.2782257246</v>
      </c>
      <c r="AO249" s="71">
        <v>-6564785.4972092919</v>
      </c>
      <c r="AP249" s="71">
        <v>191127.97396527306</v>
      </c>
      <c r="AQ249" s="71">
        <v>-65647.854972092915</v>
      </c>
      <c r="AR249" s="71">
        <v>127177.38829377529</v>
      </c>
      <c r="AS249" s="71">
        <v>0</v>
      </c>
      <c r="AT249" s="71">
        <v>252657.50728695543</v>
      </c>
      <c r="AU249" s="71">
        <v>794430</v>
      </c>
      <c r="AV249" s="71">
        <v>794430</v>
      </c>
      <c r="AW249" s="71"/>
    </row>
    <row r="250" spans="1:49" x14ac:dyDescent="0.2">
      <c r="A250" s="96" t="s">
        <v>11</v>
      </c>
      <c r="B250">
        <v>2035</v>
      </c>
      <c r="C250">
        <v>2028</v>
      </c>
      <c r="D250">
        <v>2018</v>
      </c>
      <c r="E250">
        <v>84</v>
      </c>
      <c r="F250">
        <v>36</v>
      </c>
      <c r="G250" s="96" t="s">
        <v>167</v>
      </c>
      <c r="H250" s="71">
        <v>882493.92147299415</v>
      </c>
      <c r="I250" s="71">
        <v>1383533.7385786204</v>
      </c>
      <c r="J250" s="71">
        <v>0</v>
      </c>
      <c r="K250" s="71">
        <v>0</v>
      </c>
      <c r="L250" s="71">
        <v>121356.12331856904</v>
      </c>
      <c r="M250" s="71">
        <v>4580683.8688278208</v>
      </c>
      <c r="N250" s="71">
        <v>5993</v>
      </c>
      <c r="O250" s="71">
        <v>121356.12331856904</v>
      </c>
      <c r="P250" s="71">
        <v>6974060.6521980045</v>
      </c>
      <c r="Q250" s="71">
        <v>1089589.4588960698</v>
      </c>
      <c r="R250" s="71">
        <v>307871.08083783835</v>
      </c>
      <c r="S250" s="71">
        <v>1397460.5397339081</v>
      </c>
      <c r="T250" s="71">
        <v>537572.28420784045</v>
      </c>
      <c r="U250" s="71">
        <v>0</v>
      </c>
      <c r="V250" s="71">
        <v>0</v>
      </c>
      <c r="W250" s="71">
        <v>0</v>
      </c>
      <c r="X250" s="71">
        <v>537572.28420784045</v>
      </c>
      <c r="Y250" s="71">
        <v>80578.29270884725</v>
      </c>
      <c r="Z250" s="71">
        <v>22079.006697826149</v>
      </c>
      <c r="AA250" s="71">
        <v>102657.2994066734</v>
      </c>
      <c r="AB250" s="71">
        <v>193039.2537049258</v>
      </c>
      <c r="AC250" s="71">
        <v>2230729.3770533479</v>
      </c>
      <c r="AD250" s="71">
        <v>803931.80793230014</v>
      </c>
      <c r="AE250" s="71">
        <v>0</v>
      </c>
      <c r="AF250" s="71">
        <v>0</v>
      </c>
      <c r="AG250" s="71">
        <v>0</v>
      </c>
      <c r="AH250" s="71">
        <v>3034661.1849856479</v>
      </c>
      <c r="AI250" s="71">
        <v>3939399.4672123566</v>
      </c>
      <c r="AJ250" s="71"/>
      <c r="AK250" s="71">
        <v>0</v>
      </c>
      <c r="AL250" s="71">
        <v>0</v>
      </c>
      <c r="AM250" s="71">
        <v>0</v>
      </c>
      <c r="AN250" s="71">
        <v>3939399.4672123566</v>
      </c>
      <c r="AO250" s="71">
        <v>-7106557.9899223372</v>
      </c>
      <c r="AP250" s="71">
        <v>193039.2537049258</v>
      </c>
      <c r="AQ250" s="71">
        <v>-71065.579899223361</v>
      </c>
      <c r="AR250" s="71">
        <v>127760.45733783755</v>
      </c>
      <c r="AS250" s="71">
        <v>0</v>
      </c>
      <c r="AT250" s="71">
        <v>249734.13114353997</v>
      </c>
      <c r="AU250" s="71">
        <v>86528</v>
      </c>
      <c r="AV250" s="71">
        <v>86528</v>
      </c>
      <c r="AW250" s="71">
        <v>-6943351.8587787971</v>
      </c>
    </row>
    <row r="251" spans="1:49" x14ac:dyDescent="0.2">
      <c r="A251" s="96" t="s">
        <v>11</v>
      </c>
      <c r="B251">
        <v>2036</v>
      </c>
      <c r="C251">
        <v>2028</v>
      </c>
      <c r="D251">
        <v>2018</v>
      </c>
      <c r="E251">
        <v>84</v>
      </c>
      <c r="F251">
        <v>36</v>
      </c>
      <c r="G251" s="96" t="s">
        <v>167</v>
      </c>
      <c r="H251" s="71">
        <v>891318.86068772408</v>
      </c>
      <c r="I251" s="71">
        <v>1411204.4133501926</v>
      </c>
      <c r="J251" s="71">
        <v>0</v>
      </c>
      <c r="K251" s="71">
        <v>0</v>
      </c>
      <c r="L251" s="71">
        <v>123783.2457849404</v>
      </c>
      <c r="M251" s="71">
        <v>4619794.8874938954</v>
      </c>
      <c r="N251" s="71">
        <v>5993</v>
      </c>
      <c r="O251" s="71">
        <v>123783.2457849404</v>
      </c>
      <c r="P251" s="71">
        <v>7052094.4073167518</v>
      </c>
      <c r="Q251" s="71">
        <v>1111381.2480739912</v>
      </c>
      <c r="R251" s="71">
        <v>314028.50245459506</v>
      </c>
      <c r="S251" s="71">
        <v>1425409.7505285861</v>
      </c>
      <c r="T251" s="71">
        <v>548323.72989199718</v>
      </c>
      <c r="U251" s="71">
        <v>0</v>
      </c>
      <c r="V251" s="71">
        <v>0</v>
      </c>
      <c r="W251" s="71">
        <v>0</v>
      </c>
      <c r="X251" s="71">
        <v>548323.72989199718</v>
      </c>
      <c r="Y251" s="71">
        <v>82189.858563024187</v>
      </c>
      <c r="Z251" s="71">
        <v>22520.586831782668</v>
      </c>
      <c r="AA251" s="71">
        <v>104710.44539480685</v>
      </c>
      <c r="AB251" s="71">
        <v>194969.64624197508</v>
      </c>
      <c r="AC251" s="71">
        <v>2273413.5720573654</v>
      </c>
      <c r="AD251" s="71">
        <v>820010.44409094611</v>
      </c>
      <c r="AE251" s="71">
        <v>0</v>
      </c>
      <c r="AF251" s="71">
        <v>0</v>
      </c>
      <c r="AG251" s="71">
        <v>0</v>
      </c>
      <c r="AH251" s="71">
        <v>3093424.0161483116</v>
      </c>
      <c r="AI251" s="71">
        <v>3958670.3911684402</v>
      </c>
      <c r="AJ251" s="71"/>
      <c r="AK251" s="71">
        <v>0</v>
      </c>
      <c r="AL251" s="71">
        <v>0</v>
      </c>
      <c r="AM251" s="71">
        <v>0</v>
      </c>
      <c r="AN251" s="71">
        <v>3958670.3911684402</v>
      </c>
      <c r="AO251" s="71">
        <v>-6943351.8587787971</v>
      </c>
      <c r="AP251" s="71">
        <v>194969.64624197508</v>
      </c>
      <c r="AQ251" s="71">
        <v>-69433.51858778797</v>
      </c>
      <c r="AR251" s="71">
        <v>128344.65589356284</v>
      </c>
      <c r="AS251" s="71">
        <v>0</v>
      </c>
      <c r="AT251" s="71">
        <v>253880.78354774995</v>
      </c>
      <c r="AU251" s="71">
        <v>57928</v>
      </c>
      <c r="AV251" s="71">
        <v>57928</v>
      </c>
      <c r="AW251" s="71">
        <v>-6747399.0752310473</v>
      </c>
    </row>
    <row r="252" spans="1:49" x14ac:dyDescent="0.2">
      <c r="A252" s="96" t="s">
        <v>11</v>
      </c>
      <c r="B252">
        <v>2037</v>
      </c>
      <c r="C252">
        <v>2028</v>
      </c>
      <c r="D252">
        <v>2018</v>
      </c>
      <c r="E252">
        <v>84</v>
      </c>
      <c r="F252">
        <v>36</v>
      </c>
      <c r="G252" s="96" t="s">
        <v>167</v>
      </c>
      <c r="H252" s="71">
        <v>900232.04929460108</v>
      </c>
      <c r="I252" s="71">
        <v>1439428.5016171965</v>
      </c>
      <c r="J252" s="71">
        <v>0</v>
      </c>
      <c r="K252" s="71">
        <v>0</v>
      </c>
      <c r="L252" s="71">
        <v>126258.91070063922</v>
      </c>
      <c r="M252" s="71">
        <v>4659332.009774927</v>
      </c>
      <c r="N252" s="71">
        <v>5993</v>
      </c>
      <c r="O252" s="71">
        <v>126258.91070063922</v>
      </c>
      <c r="P252" s="71">
        <v>7131244.471387364</v>
      </c>
      <c r="Q252" s="71">
        <v>1133608.873035471</v>
      </c>
      <c r="R252" s="71">
        <v>320309.072503687</v>
      </c>
      <c r="S252" s="71">
        <v>1453917.9455391578</v>
      </c>
      <c r="T252" s="71">
        <v>559290.20448983705</v>
      </c>
      <c r="U252" s="71">
        <v>0</v>
      </c>
      <c r="V252" s="71">
        <v>0</v>
      </c>
      <c r="W252" s="71">
        <v>0</v>
      </c>
      <c r="X252" s="71">
        <v>559290.20448983705</v>
      </c>
      <c r="Y252" s="71">
        <v>83833.655734284665</v>
      </c>
      <c r="Z252" s="71">
        <v>22970.998568418319</v>
      </c>
      <c r="AA252" s="71">
        <v>106804.65430270298</v>
      </c>
      <c r="AB252" s="71">
        <v>196919.34270439477</v>
      </c>
      <c r="AC252" s="71">
        <v>2316932.1470360928</v>
      </c>
      <c r="AD252" s="71">
        <v>836410.65297276492</v>
      </c>
      <c r="AE252" s="71">
        <v>0</v>
      </c>
      <c r="AF252" s="71">
        <v>0</v>
      </c>
      <c r="AG252" s="71">
        <v>0</v>
      </c>
      <c r="AH252" s="71">
        <v>3153342.8000088576</v>
      </c>
      <c r="AI252" s="71">
        <v>3977901.6713785063</v>
      </c>
      <c r="AJ252" s="71"/>
      <c r="AK252" s="71">
        <v>0</v>
      </c>
      <c r="AL252" s="71">
        <v>0</v>
      </c>
      <c r="AM252" s="71">
        <v>0</v>
      </c>
      <c r="AN252" s="71">
        <v>3977901.6713785063</v>
      </c>
      <c r="AO252" s="71">
        <v>-6747399.0752310473</v>
      </c>
      <c r="AP252" s="71">
        <v>196919.34270439477</v>
      </c>
      <c r="AQ252" s="71">
        <v>-67473.990752310463</v>
      </c>
      <c r="AR252" s="71">
        <v>128929.90123249235</v>
      </c>
      <c r="AS252" s="71">
        <v>0</v>
      </c>
      <c r="AT252" s="71">
        <v>258375.25318457666</v>
      </c>
      <c r="AU252" s="71">
        <v>116610</v>
      </c>
      <c r="AV252" s="71">
        <v>116610</v>
      </c>
      <c r="AW252" s="71">
        <v>-6605633.8220464699</v>
      </c>
    </row>
    <row r="253" spans="1:49" x14ac:dyDescent="0.2">
      <c r="A253" s="96" t="s">
        <v>11</v>
      </c>
      <c r="B253">
        <v>2038</v>
      </c>
      <c r="C253">
        <v>2028</v>
      </c>
      <c r="D253">
        <v>2018</v>
      </c>
      <c r="E253">
        <v>84</v>
      </c>
      <c r="F253">
        <v>36</v>
      </c>
      <c r="G253" s="96" t="s">
        <v>167</v>
      </c>
      <c r="H253" s="71">
        <v>909234.36978754727</v>
      </c>
      <c r="I253" s="71">
        <v>1468217.0716495404</v>
      </c>
      <c r="J253" s="71">
        <v>0</v>
      </c>
      <c r="K253" s="71">
        <v>0</v>
      </c>
      <c r="L253" s="71">
        <v>128784.08891465201</v>
      </c>
      <c r="M253" s="71">
        <v>4699300.7413726645</v>
      </c>
      <c r="N253" s="71">
        <v>5993</v>
      </c>
      <c r="O253" s="71">
        <v>128784.08891465201</v>
      </c>
      <c r="P253" s="71">
        <v>7211529.2717244048</v>
      </c>
      <c r="Q253" s="71">
        <v>1156281.0504961805</v>
      </c>
      <c r="R253" s="71">
        <v>326715.25395376072</v>
      </c>
      <c r="S253" s="71">
        <v>1482996.3044499413</v>
      </c>
      <c r="T253" s="71">
        <v>570476.0085796339</v>
      </c>
      <c r="U253" s="71">
        <v>0</v>
      </c>
      <c r="V253" s="71">
        <v>0</v>
      </c>
      <c r="W253" s="71">
        <v>0</v>
      </c>
      <c r="X253" s="71">
        <v>570476.0085796339</v>
      </c>
      <c r="Y253" s="71">
        <v>85510.32884897037</v>
      </c>
      <c r="Z253" s="71">
        <v>23430.41853978669</v>
      </c>
      <c r="AA253" s="71">
        <v>108940.74738875707</v>
      </c>
      <c r="AB253" s="71">
        <v>198888.53613143874</v>
      </c>
      <c r="AC253" s="71">
        <v>2361301.5965497713</v>
      </c>
      <c r="AD253" s="71">
        <v>853138.86603222031</v>
      </c>
      <c r="AE253" s="71">
        <v>0</v>
      </c>
      <c r="AF253" s="71">
        <v>0</v>
      </c>
      <c r="AG253" s="71">
        <v>0</v>
      </c>
      <c r="AH253" s="71">
        <v>3214440.4625819917</v>
      </c>
      <c r="AI253" s="71">
        <v>3997088.8091424131</v>
      </c>
      <c r="AJ253" s="71"/>
      <c r="AK253" s="71">
        <v>0</v>
      </c>
      <c r="AL253" s="71">
        <v>0</v>
      </c>
      <c r="AM253" s="71">
        <v>0</v>
      </c>
      <c r="AN253" s="71">
        <v>3997088.8091424131</v>
      </c>
      <c r="AO253" s="71">
        <v>-6605633.8220464699</v>
      </c>
      <c r="AP253" s="71">
        <v>198888.53613143874</v>
      </c>
      <c r="AQ253" s="71">
        <v>-66056.338220464706</v>
      </c>
      <c r="AR253" s="71">
        <v>129516.107918411</v>
      </c>
      <c r="AS253" s="71">
        <v>0</v>
      </c>
      <c r="AT253" s="71">
        <v>262348.30582938506</v>
      </c>
      <c r="AU253" s="71">
        <v>149734</v>
      </c>
      <c r="AV253" s="71">
        <v>149734</v>
      </c>
      <c r="AW253" s="71">
        <v>-6493019.5162170846</v>
      </c>
    </row>
    <row r="254" spans="1:49" x14ac:dyDescent="0.2">
      <c r="A254" s="96" t="s">
        <v>11</v>
      </c>
      <c r="B254">
        <v>2039</v>
      </c>
      <c r="C254">
        <v>2028</v>
      </c>
      <c r="D254">
        <v>2018</v>
      </c>
      <c r="E254">
        <v>84</v>
      </c>
      <c r="F254">
        <v>36</v>
      </c>
      <c r="G254" s="96" t="s">
        <v>167</v>
      </c>
      <c r="H254" s="71">
        <v>918326.71348542266</v>
      </c>
      <c r="I254" s="71">
        <v>1497581.4130825312</v>
      </c>
      <c r="J254" s="71">
        <v>0</v>
      </c>
      <c r="K254" s="71">
        <v>0</v>
      </c>
      <c r="L254" s="71">
        <v>131359.77069294502</v>
      </c>
      <c r="M254" s="71">
        <v>4739706.6722975578</v>
      </c>
      <c r="N254" s="71">
        <v>5993</v>
      </c>
      <c r="O254" s="71">
        <v>131359.77069294502</v>
      </c>
      <c r="P254" s="71">
        <v>7292967.5695584565</v>
      </c>
      <c r="Q254" s="71">
        <v>1179406.6715061041</v>
      </c>
      <c r="R254" s="71">
        <v>333249.55903283594</v>
      </c>
      <c r="S254" s="71">
        <v>1512656.2305389401</v>
      </c>
      <c r="T254" s="71">
        <v>581885.52875122649</v>
      </c>
      <c r="U254" s="71">
        <v>0</v>
      </c>
      <c r="V254" s="71">
        <v>0</v>
      </c>
      <c r="W254" s="71">
        <v>0</v>
      </c>
      <c r="X254" s="71">
        <v>581885.52875122649</v>
      </c>
      <c r="Y254" s="71">
        <v>87220.535425949769</v>
      </c>
      <c r="Z254" s="71">
        <v>23899.026910582423</v>
      </c>
      <c r="AA254" s="71">
        <v>111119.5623365322</v>
      </c>
      <c r="AB254" s="71">
        <v>200877.42149275311</v>
      </c>
      <c r="AC254" s="71">
        <v>2406538.7431194521</v>
      </c>
      <c r="AD254" s="71">
        <v>870201.64335286466</v>
      </c>
      <c r="AE254" s="71">
        <v>0</v>
      </c>
      <c r="AF254" s="71">
        <v>0</v>
      </c>
      <c r="AG254" s="71">
        <v>0</v>
      </c>
      <c r="AH254" s="71">
        <v>3276740.3864723169</v>
      </c>
      <c r="AI254" s="71">
        <v>4016227.1830861396</v>
      </c>
      <c r="AJ254" s="71"/>
      <c r="AK254" s="71">
        <v>0</v>
      </c>
      <c r="AL254" s="71">
        <v>0</v>
      </c>
      <c r="AM254" s="71">
        <v>0</v>
      </c>
      <c r="AN254" s="71">
        <v>4016227.1830861396</v>
      </c>
      <c r="AO254" s="71">
        <v>-6493019.5162170846</v>
      </c>
      <c r="AP254" s="71">
        <v>200877.42149275311</v>
      </c>
      <c r="AQ254" s="71">
        <v>-64930.195162170858</v>
      </c>
      <c r="AR254" s="71">
        <v>130103.18774266075</v>
      </c>
      <c r="AS254" s="71">
        <v>0</v>
      </c>
      <c r="AT254" s="71">
        <v>266050.41407324304</v>
      </c>
      <c r="AU254" s="71">
        <v>57434</v>
      </c>
      <c r="AV254" s="71">
        <v>57434</v>
      </c>
      <c r="AW254" s="71">
        <v>-6284403.1021438418</v>
      </c>
    </row>
    <row r="255" spans="1:49" x14ac:dyDescent="0.2">
      <c r="A255" s="96" t="s">
        <v>11</v>
      </c>
      <c r="B255">
        <v>2040</v>
      </c>
      <c r="C255">
        <v>2028</v>
      </c>
      <c r="D255">
        <v>2018</v>
      </c>
      <c r="E255">
        <v>84</v>
      </c>
      <c r="F255">
        <v>36</v>
      </c>
      <c r="G255" s="96" t="s">
        <v>167</v>
      </c>
      <c r="H255" s="71">
        <v>927509.98062027711</v>
      </c>
      <c r="I255" s="71">
        <v>1527533.0413441819</v>
      </c>
      <c r="J255" s="71">
        <v>0</v>
      </c>
      <c r="K255" s="71">
        <v>0</v>
      </c>
      <c r="L255" s="71">
        <v>133986.96610680394</v>
      </c>
      <c r="M255" s="71">
        <v>4780555.4783317503</v>
      </c>
      <c r="N255" s="71">
        <v>5993</v>
      </c>
      <c r="O255" s="71">
        <v>133986.96610680394</v>
      </c>
      <c r="P255" s="71">
        <v>7375578.4664030131</v>
      </c>
      <c r="Q255" s="71">
        <v>1202994.8049362262</v>
      </c>
      <c r="R255" s="71">
        <v>339914.55021349265</v>
      </c>
      <c r="S255" s="71">
        <v>1542909.3551497189</v>
      </c>
      <c r="T255" s="71">
        <v>593523.23932625109</v>
      </c>
      <c r="U255" s="71">
        <v>0</v>
      </c>
      <c r="V255" s="71">
        <v>0</v>
      </c>
      <c r="W255" s="71">
        <v>0</v>
      </c>
      <c r="X255" s="71">
        <v>593523.23932625109</v>
      </c>
      <c r="Y255" s="71">
        <v>88964.946134468773</v>
      </c>
      <c r="Z255" s="71">
        <v>24377.007448794073</v>
      </c>
      <c r="AA255" s="71">
        <v>113341.95358326285</v>
      </c>
      <c r="AB255" s="71">
        <v>202886.19570768069</v>
      </c>
      <c r="AC255" s="71">
        <v>2452660.7437669137</v>
      </c>
      <c r="AD255" s="71">
        <v>887605.67621992202</v>
      </c>
      <c r="AE255" s="71">
        <v>0</v>
      </c>
      <c r="AF255" s="71">
        <v>0</v>
      </c>
      <c r="AG255" s="71">
        <v>0</v>
      </c>
      <c r="AH255" s="71">
        <v>3340266.4199868357</v>
      </c>
      <c r="AI255" s="71">
        <v>4035312.0464161774</v>
      </c>
      <c r="AJ255" s="71"/>
      <c r="AK255" s="71">
        <v>0</v>
      </c>
      <c r="AL255" s="71">
        <v>0</v>
      </c>
      <c r="AM255" s="71">
        <v>0</v>
      </c>
      <c r="AN255" s="71">
        <v>4035312.0464161774</v>
      </c>
      <c r="AO255" s="71">
        <v>-6284403.1021438418</v>
      </c>
      <c r="AP255" s="71">
        <v>202886.19570768069</v>
      </c>
      <c r="AQ255" s="71">
        <v>-62844.031021438423</v>
      </c>
      <c r="AR255" s="71">
        <v>130691.04965805433</v>
      </c>
      <c r="AS255" s="71">
        <v>0</v>
      </c>
      <c r="AT255" s="71">
        <v>270733.2143442966</v>
      </c>
      <c r="AU255" s="71">
        <v>602056</v>
      </c>
      <c r="AV255" s="71">
        <v>602056</v>
      </c>
      <c r="AW255" s="71">
        <v>-6615725.8877995461</v>
      </c>
    </row>
    <row r="256" spans="1:49" x14ac:dyDescent="0.2">
      <c r="A256" s="96" t="s">
        <v>11</v>
      </c>
      <c r="B256">
        <v>2041</v>
      </c>
      <c r="C256">
        <v>2028</v>
      </c>
      <c r="D256">
        <v>2018</v>
      </c>
      <c r="E256">
        <v>84</v>
      </c>
      <c r="F256">
        <v>36</v>
      </c>
      <c r="G256" s="96" t="s">
        <v>167</v>
      </c>
      <c r="H256" s="71">
        <v>936785.08042647969</v>
      </c>
      <c r="I256" s="71">
        <v>1558083.7021710654</v>
      </c>
      <c r="J256" s="71">
        <v>0</v>
      </c>
      <c r="K256" s="71">
        <v>0</v>
      </c>
      <c r="L256" s="71">
        <v>136666.70542894001</v>
      </c>
      <c r="M256" s="71">
        <v>4821852.9225193774</v>
      </c>
      <c r="N256" s="71">
        <v>5993</v>
      </c>
      <c r="O256" s="71">
        <v>136666.70542894001</v>
      </c>
      <c r="P256" s="71">
        <v>7459381.4105458623</v>
      </c>
      <c r="Q256" s="71">
        <v>1227054.7010349506</v>
      </c>
      <c r="R256" s="71">
        <v>346712.84121776244</v>
      </c>
      <c r="S256" s="71">
        <v>1573767.5422527129</v>
      </c>
      <c r="T256" s="71">
        <v>605393.70411277597</v>
      </c>
      <c r="U256" s="71">
        <v>0</v>
      </c>
      <c r="V256" s="71">
        <v>0</v>
      </c>
      <c r="W256" s="71">
        <v>0</v>
      </c>
      <c r="X256" s="71">
        <v>605393.70411277597</v>
      </c>
      <c r="Y256" s="71">
        <v>90744.245057158128</v>
      </c>
      <c r="Z256" s="71">
        <v>24864.54759776995</v>
      </c>
      <c r="AA256" s="71">
        <v>115608.79265492808</v>
      </c>
      <c r="AB256" s="71">
        <v>204915.05766475745</v>
      </c>
      <c r="AC256" s="71">
        <v>2499685.0966851749</v>
      </c>
      <c r="AD256" s="71">
        <v>905357.78974432033</v>
      </c>
      <c r="AE256" s="71">
        <v>0</v>
      </c>
      <c r="AF256" s="71">
        <v>0</v>
      </c>
      <c r="AG256" s="71">
        <v>0</v>
      </c>
      <c r="AH256" s="71">
        <v>3405042.8864294952</v>
      </c>
      <c r="AI256" s="71">
        <v>4054338.5241163671</v>
      </c>
      <c r="AJ256" s="71"/>
      <c r="AK256" s="71">
        <v>0</v>
      </c>
      <c r="AL256" s="71">
        <v>0</v>
      </c>
      <c r="AM256" s="71">
        <v>0</v>
      </c>
      <c r="AN256" s="71">
        <v>4054338.5241163671</v>
      </c>
      <c r="AO256" s="71">
        <v>-6615725.8877995461</v>
      </c>
      <c r="AP256" s="71">
        <v>204915.05766475745</v>
      </c>
      <c r="AQ256" s="71">
        <v>-66157.258877995453</v>
      </c>
      <c r="AR256" s="71">
        <v>131279.59971136114</v>
      </c>
      <c r="AS256" s="71">
        <v>0</v>
      </c>
      <c r="AT256" s="71">
        <v>270037.39849812316</v>
      </c>
      <c r="AU256" s="71">
        <v>0</v>
      </c>
      <c r="AV256" s="71">
        <v>0</v>
      </c>
      <c r="AW256" s="71">
        <v>-6345688.4893014226</v>
      </c>
    </row>
    <row r="257" spans="1:49" x14ac:dyDescent="0.2">
      <c r="A257" s="96" t="s">
        <v>11</v>
      </c>
      <c r="B257">
        <v>2042</v>
      </c>
      <c r="C257">
        <v>2028</v>
      </c>
      <c r="D257">
        <v>2018</v>
      </c>
      <c r="E257">
        <v>84</v>
      </c>
      <c r="F257">
        <v>36</v>
      </c>
      <c r="G257" s="96" t="s">
        <v>167</v>
      </c>
      <c r="H257" s="71">
        <v>946152.9312307447</v>
      </c>
      <c r="I257" s="71">
        <v>1589245.3762144865</v>
      </c>
      <c r="J257" s="71">
        <v>0</v>
      </c>
      <c r="K257" s="71">
        <v>0</v>
      </c>
      <c r="L257" s="71">
        <v>139400.03953751881</v>
      </c>
      <c r="M257" s="71">
        <v>4863604.8566846875</v>
      </c>
      <c r="N257" s="71">
        <v>5993</v>
      </c>
      <c r="O257" s="71">
        <v>139400.03953751881</v>
      </c>
      <c r="P257" s="71">
        <v>7544396.2036674377</v>
      </c>
      <c r="Q257" s="71">
        <v>1251595.7950556495</v>
      </c>
      <c r="R257" s="71">
        <v>353647.09804211772</v>
      </c>
      <c r="S257" s="71">
        <v>1605242.8930977671</v>
      </c>
      <c r="T257" s="71">
        <v>617501.5781950315</v>
      </c>
      <c r="U257" s="71">
        <v>0</v>
      </c>
      <c r="V257" s="71">
        <v>0</v>
      </c>
      <c r="W257" s="71">
        <v>0</v>
      </c>
      <c r="X257" s="71">
        <v>617501.5781950315</v>
      </c>
      <c r="Y257" s="71">
        <v>92559.129958301302</v>
      </c>
      <c r="Z257" s="71">
        <v>25361.838549725348</v>
      </c>
      <c r="AA257" s="71">
        <v>117920.96850802665</v>
      </c>
      <c r="AB257" s="71">
        <v>206964.20824140508</v>
      </c>
      <c r="AC257" s="71">
        <v>2547629.6480422299</v>
      </c>
      <c r="AD257" s="71">
        <v>923464.94553920673</v>
      </c>
      <c r="AE257" s="71">
        <v>0</v>
      </c>
      <c r="AF257" s="71">
        <v>0</v>
      </c>
      <c r="AG257" s="71">
        <v>0</v>
      </c>
      <c r="AH257" s="71">
        <v>3471094.5935814367</v>
      </c>
      <c r="AI257" s="71">
        <v>4073301.610086001</v>
      </c>
      <c r="AJ257" s="71"/>
      <c r="AK257" s="71">
        <v>0</v>
      </c>
      <c r="AL257" s="71">
        <v>0</v>
      </c>
      <c r="AM257" s="71">
        <v>0</v>
      </c>
      <c r="AN257" s="71">
        <v>4073301.610086001</v>
      </c>
      <c r="AO257" s="71">
        <v>-6345688.4893014226</v>
      </c>
      <c r="AP257" s="71">
        <v>206964.20824140508</v>
      </c>
      <c r="AQ257" s="71">
        <v>-63456.884893014227</v>
      </c>
      <c r="AR257" s="71">
        <v>131868.74097433564</v>
      </c>
      <c r="AS257" s="71">
        <v>0</v>
      </c>
      <c r="AT257" s="71">
        <v>275376.06432272651</v>
      </c>
      <c r="AU257" s="71">
        <v>0</v>
      </c>
      <c r="AV257" s="71">
        <v>0</v>
      </c>
      <c r="AW257" s="71">
        <v>-6070312.4249786958</v>
      </c>
    </row>
    <row r="258" spans="1:49" x14ac:dyDescent="0.2">
      <c r="A258" s="96" t="s">
        <v>11</v>
      </c>
      <c r="B258">
        <v>2043</v>
      </c>
      <c r="C258">
        <v>2028</v>
      </c>
      <c r="D258">
        <v>2018</v>
      </c>
      <c r="E258">
        <v>84</v>
      </c>
      <c r="F258">
        <v>36</v>
      </c>
      <c r="G258" s="96" t="s">
        <v>167</v>
      </c>
      <c r="H258" s="71">
        <v>955614.46054305229</v>
      </c>
      <c r="I258" s="71">
        <v>1621030.2837387763</v>
      </c>
      <c r="J258" s="71">
        <v>0</v>
      </c>
      <c r="K258" s="71">
        <v>0</v>
      </c>
      <c r="L258" s="71">
        <v>142188.04032826918</v>
      </c>
      <c r="M258" s="71">
        <v>4905817.2229785565</v>
      </c>
      <c r="N258" s="71">
        <v>5993</v>
      </c>
      <c r="O258" s="71">
        <v>142188.04032826918</v>
      </c>
      <c r="P258" s="71">
        <v>7630643.0075886548</v>
      </c>
      <c r="Q258" s="71">
        <v>1276627.7109567625</v>
      </c>
      <c r="R258" s="71">
        <v>360720.04000296007</v>
      </c>
      <c r="S258" s="71">
        <v>1637347.7509597226</v>
      </c>
      <c r="T258" s="71">
        <v>629851.60975893214</v>
      </c>
      <c r="U258" s="71">
        <v>0</v>
      </c>
      <c r="V258" s="71">
        <v>0</v>
      </c>
      <c r="W258" s="71">
        <v>0</v>
      </c>
      <c r="X258" s="71">
        <v>629851.60975893214</v>
      </c>
      <c r="Y258" s="71">
        <v>94410.312557467332</v>
      </c>
      <c r="Z258" s="71">
        <v>25869.075320719854</v>
      </c>
      <c r="AA258" s="71">
        <v>120279.38787818719</v>
      </c>
      <c r="AB258" s="71">
        <v>-971525.07483809046</v>
      </c>
      <c r="AC258" s="71">
        <v>1415953.673758751</v>
      </c>
      <c r="AD258" s="71">
        <v>941934.24444999092</v>
      </c>
      <c r="AE258" s="71">
        <v>0</v>
      </c>
      <c r="AF258" s="71">
        <v>0</v>
      </c>
      <c r="AG258" s="71">
        <v>0</v>
      </c>
      <c r="AH258" s="71">
        <v>2357887.918208742</v>
      </c>
      <c r="AI258" s="71">
        <v>5272755.0893799122</v>
      </c>
      <c r="AJ258" s="71"/>
      <c r="AK258" s="71">
        <v>0</v>
      </c>
      <c r="AL258" s="71">
        <v>0</v>
      </c>
      <c r="AM258" s="71">
        <v>0</v>
      </c>
      <c r="AN258" s="71">
        <v>5272755.0893799122</v>
      </c>
      <c r="AO258" s="71">
        <v>-6070312.4249786958</v>
      </c>
      <c r="AP258" s="71">
        <v>209033.85032381915</v>
      </c>
      <c r="AQ258" s="71">
        <v>-60703.124249786961</v>
      </c>
      <c r="AR258" s="71">
        <v>238708.67673782888</v>
      </c>
      <c r="AS258" s="71">
        <v>0</v>
      </c>
      <c r="AT258" s="71">
        <v>387039.40281186107</v>
      </c>
      <c r="AU258" s="71">
        <v>0</v>
      </c>
      <c r="AV258" s="71">
        <v>0</v>
      </c>
      <c r="AW258" s="71">
        <v>-5683273.0221668351</v>
      </c>
    </row>
    <row r="259" spans="1:49" x14ac:dyDescent="0.2">
      <c r="A259" s="96" t="s">
        <v>11</v>
      </c>
      <c r="B259">
        <v>2044</v>
      </c>
      <c r="C259">
        <v>2028</v>
      </c>
      <c r="D259">
        <v>2018</v>
      </c>
      <c r="E259">
        <v>84</v>
      </c>
      <c r="F259">
        <v>36</v>
      </c>
      <c r="G259" s="96" t="s">
        <v>167</v>
      </c>
      <c r="H259" s="71">
        <v>965170.60514848272</v>
      </c>
      <c r="I259" s="71">
        <v>1653450.8894135521</v>
      </c>
      <c r="J259" s="71">
        <v>0</v>
      </c>
      <c r="K259" s="71">
        <v>0</v>
      </c>
      <c r="L259" s="71">
        <v>145031.80113483459</v>
      </c>
      <c r="M259" s="71">
        <v>4948496.0554539124</v>
      </c>
      <c r="N259" s="71">
        <v>5993</v>
      </c>
      <c r="O259" s="71">
        <v>145031.80113483459</v>
      </c>
      <c r="P259" s="71">
        <v>7718142.3511507818</v>
      </c>
      <c r="Q259" s="71">
        <v>1302160.2651758979</v>
      </c>
      <c r="R259" s="71">
        <v>367934.44080301933</v>
      </c>
      <c r="S259" s="71">
        <v>1670094.7059789172</v>
      </c>
      <c r="T259" s="71">
        <v>642448.64195411094</v>
      </c>
      <c r="U259" s="71">
        <v>0</v>
      </c>
      <c r="V259" s="71">
        <v>0</v>
      </c>
      <c r="W259" s="71">
        <v>0</v>
      </c>
      <c r="X259" s="71">
        <v>642448.64195411094</v>
      </c>
      <c r="Y259" s="71">
        <v>96298.518808616689</v>
      </c>
      <c r="Z259" s="71">
        <v>26386.456827134254</v>
      </c>
      <c r="AA259" s="71">
        <v>122684.97563575095</v>
      </c>
      <c r="AB259" s="71">
        <v>-970479.90558647132</v>
      </c>
      <c r="AC259" s="71">
        <v>1464748.4179823077</v>
      </c>
      <c r="AD259" s="71">
        <v>960772.92933899083</v>
      </c>
      <c r="AE259" s="71">
        <v>0</v>
      </c>
      <c r="AF259" s="71">
        <v>0</v>
      </c>
      <c r="AG259" s="71">
        <v>0</v>
      </c>
      <c r="AH259" s="71">
        <v>2425521.3473212984</v>
      </c>
      <c r="AI259" s="71">
        <v>5292621.0038294829</v>
      </c>
      <c r="AJ259" s="71"/>
      <c r="AK259" s="71">
        <v>0</v>
      </c>
      <c r="AL259" s="71">
        <v>0</v>
      </c>
      <c r="AM259" s="71">
        <v>0</v>
      </c>
      <c r="AN259" s="71">
        <v>5292621.0038294829</v>
      </c>
      <c r="AO259" s="71">
        <v>-5683273.0221668351</v>
      </c>
      <c r="AP259" s="71">
        <v>211124.18882705734</v>
      </c>
      <c r="AQ259" s="71">
        <v>-56832.730221668353</v>
      </c>
      <c r="AR259" s="71">
        <v>239392.76261416878</v>
      </c>
      <c r="AS259" s="71">
        <v>0</v>
      </c>
      <c r="AT259" s="71">
        <v>393684.2212195578</v>
      </c>
      <c r="AU259" s="71">
        <v>0</v>
      </c>
      <c r="AV259" s="71">
        <v>0</v>
      </c>
      <c r="AW259" s="71">
        <v>-5289588.8009472778</v>
      </c>
    </row>
    <row r="260" spans="1:49" x14ac:dyDescent="0.2">
      <c r="A260" s="96" t="s">
        <v>11</v>
      </c>
      <c r="B260">
        <v>2045</v>
      </c>
      <c r="C260">
        <v>2028</v>
      </c>
      <c r="D260">
        <v>2018</v>
      </c>
      <c r="E260">
        <v>84</v>
      </c>
      <c r="F260">
        <v>36</v>
      </c>
      <c r="G260" s="96" t="s">
        <v>167</v>
      </c>
      <c r="H260" s="71">
        <v>974822.31119996728</v>
      </c>
      <c r="I260" s="71">
        <v>1686519.9072018228</v>
      </c>
      <c r="J260" s="71">
        <v>0</v>
      </c>
      <c r="K260" s="71">
        <v>0</v>
      </c>
      <c r="L260" s="71">
        <v>147932.43715753124</v>
      </c>
      <c r="M260" s="71">
        <v>4991647.4816706534</v>
      </c>
      <c r="N260" s="71">
        <v>5993</v>
      </c>
      <c r="O260" s="71">
        <v>147932.43715753124</v>
      </c>
      <c r="P260" s="71">
        <v>7806915.1372299753</v>
      </c>
      <c r="Q260" s="71">
        <v>1328203.4704794155</v>
      </c>
      <c r="R260" s="71">
        <v>375293.12961907964</v>
      </c>
      <c r="S260" s="71">
        <v>1703496.6000984951</v>
      </c>
      <c r="T260" s="71">
        <v>655297.61479319294</v>
      </c>
      <c r="U260" s="71">
        <v>0</v>
      </c>
      <c r="V260" s="71">
        <v>0</v>
      </c>
      <c r="W260" s="71">
        <v>0</v>
      </c>
      <c r="X260" s="71">
        <v>655297.61479319294</v>
      </c>
      <c r="Y260" s="71">
        <v>98224.489184788996</v>
      </c>
      <c r="Z260" s="71">
        <v>26914.185963676937</v>
      </c>
      <c r="AA260" s="71">
        <v>125138.67514846593</v>
      </c>
      <c r="AB260" s="71">
        <v>-969424.28464233608</v>
      </c>
      <c r="AC260" s="71">
        <v>1514508.6053978177</v>
      </c>
      <c r="AD260" s="71">
        <v>979988.38792577048</v>
      </c>
      <c r="AE260" s="71">
        <v>0</v>
      </c>
      <c r="AF260" s="71">
        <v>0</v>
      </c>
      <c r="AG260" s="71">
        <v>0</v>
      </c>
      <c r="AH260" s="71">
        <v>2494496.9933235883</v>
      </c>
      <c r="AI260" s="71">
        <v>5312418.1439063866</v>
      </c>
      <c r="AJ260" s="71"/>
      <c r="AK260" s="71">
        <v>0</v>
      </c>
      <c r="AL260" s="71">
        <v>0</v>
      </c>
      <c r="AM260" s="71">
        <v>0</v>
      </c>
      <c r="AN260" s="71">
        <v>5312418.1439063866</v>
      </c>
      <c r="AO260" s="71">
        <v>-5289588.8009472778</v>
      </c>
      <c r="AP260" s="71">
        <v>213235.43071532785</v>
      </c>
      <c r="AQ260" s="71">
        <v>-52895.888009472779</v>
      </c>
      <c r="AR260" s="71">
        <v>240078.07100545126</v>
      </c>
      <c r="AS260" s="71">
        <v>0</v>
      </c>
      <c r="AT260" s="71">
        <v>400417.61371130636</v>
      </c>
      <c r="AU260" s="71">
        <v>0</v>
      </c>
      <c r="AV260" s="71">
        <v>0</v>
      </c>
      <c r="AW260" s="71">
        <v>-4889171.1872359719</v>
      </c>
    </row>
    <row r="261" spans="1:49" x14ac:dyDescent="0.2">
      <c r="A261" s="96" t="s">
        <v>11</v>
      </c>
      <c r="B261">
        <v>2046</v>
      </c>
      <c r="C261">
        <v>2028</v>
      </c>
      <c r="D261">
        <v>2018</v>
      </c>
      <c r="E261">
        <v>84</v>
      </c>
      <c r="F261">
        <v>36</v>
      </c>
      <c r="G261" s="96" t="s">
        <v>167</v>
      </c>
      <c r="H261" s="71">
        <v>984570.53431196697</v>
      </c>
      <c r="I261" s="71">
        <v>1720250.3053458596</v>
      </c>
      <c r="J261" s="71">
        <v>0</v>
      </c>
      <c r="K261" s="71">
        <v>0</v>
      </c>
      <c r="L261" s="71">
        <v>150891.08590068191</v>
      </c>
      <c r="M261" s="71">
        <v>5035277.724330619</v>
      </c>
      <c r="N261" s="71">
        <v>5993</v>
      </c>
      <c r="O261" s="71">
        <v>150891.08590068191</v>
      </c>
      <c r="P261" s="71">
        <v>7896982.6498891274</v>
      </c>
      <c r="Q261" s="71">
        <v>1354767.5398890043</v>
      </c>
      <c r="R261" s="71">
        <v>382798.9922114613</v>
      </c>
      <c r="S261" s="71">
        <v>1737566.5321004656</v>
      </c>
      <c r="T261" s="71">
        <v>668403.56708905695</v>
      </c>
      <c r="U261" s="71">
        <v>0</v>
      </c>
      <c r="V261" s="71">
        <v>0</v>
      </c>
      <c r="W261" s="71">
        <v>0</v>
      </c>
      <c r="X261" s="71">
        <v>668403.56708905695</v>
      </c>
      <c r="Y261" s="71">
        <v>100188.97896848479</v>
      </c>
      <c r="Z261" s="71">
        <v>27452.469682950479</v>
      </c>
      <c r="AA261" s="71">
        <v>127641.44865143528</v>
      </c>
      <c r="AB261" s="71">
        <v>-968358.10748875944</v>
      </c>
      <c r="AC261" s="71">
        <v>1565253.4403521987</v>
      </c>
      <c r="AD261" s="71">
        <v>999588.15568428603</v>
      </c>
      <c r="AE261" s="71">
        <v>0</v>
      </c>
      <c r="AF261" s="71">
        <v>0</v>
      </c>
      <c r="AG261" s="71">
        <v>0</v>
      </c>
      <c r="AH261" s="71">
        <v>2564841.5960364845</v>
      </c>
      <c r="AI261" s="71">
        <v>5332141.0538526429</v>
      </c>
      <c r="AJ261" s="71"/>
      <c r="AK261" s="71">
        <v>0</v>
      </c>
      <c r="AL261" s="71">
        <v>0</v>
      </c>
      <c r="AM261" s="71">
        <v>0</v>
      </c>
      <c r="AN261" s="71">
        <v>5332141.0538526429</v>
      </c>
      <c r="AO261" s="71">
        <v>-4889171.1872359719</v>
      </c>
      <c r="AP261" s="71">
        <v>215367.78502248114</v>
      </c>
      <c r="AQ261" s="71">
        <v>-48891.711872359723</v>
      </c>
      <c r="AR261" s="71">
        <v>240764.50176994936</v>
      </c>
      <c r="AS261" s="71">
        <v>0</v>
      </c>
      <c r="AT261" s="71">
        <v>407240.57492007082</v>
      </c>
      <c r="AU261" s="71">
        <v>0</v>
      </c>
      <c r="AV261" s="71">
        <v>0</v>
      </c>
      <c r="AW261" s="71">
        <v>-4481930.6123159016</v>
      </c>
    </row>
    <row r="262" spans="1:49" x14ac:dyDescent="0.2">
      <c r="A262" s="96" t="s">
        <v>11</v>
      </c>
      <c r="B262">
        <v>2047</v>
      </c>
      <c r="C262">
        <v>2028</v>
      </c>
      <c r="D262">
        <v>2018</v>
      </c>
      <c r="E262">
        <v>84</v>
      </c>
      <c r="F262">
        <v>36</v>
      </c>
      <c r="G262" s="96" t="s">
        <v>167</v>
      </c>
      <c r="H262" s="71">
        <v>994416.23965508677</v>
      </c>
      <c r="I262" s="71">
        <v>1754655.3114527767</v>
      </c>
      <c r="J262" s="71">
        <v>0</v>
      </c>
      <c r="K262" s="71">
        <v>0</v>
      </c>
      <c r="L262" s="71">
        <v>153908.90761869552</v>
      </c>
      <c r="M262" s="71">
        <v>5079393.1029432062</v>
      </c>
      <c r="N262" s="71">
        <v>5993</v>
      </c>
      <c r="O262" s="71">
        <v>153908.90761869552</v>
      </c>
      <c r="P262" s="71">
        <v>7988366.561669765</v>
      </c>
      <c r="Q262" s="71">
        <v>1381862.8906867842</v>
      </c>
      <c r="R262" s="71">
        <v>390454.97205569048</v>
      </c>
      <c r="S262" s="71">
        <v>1772317.8627424748</v>
      </c>
      <c r="T262" s="71">
        <v>681771.63843083801</v>
      </c>
      <c r="U262" s="71">
        <v>0</v>
      </c>
      <c r="V262" s="71">
        <v>0</v>
      </c>
      <c r="W262" s="71">
        <v>0</v>
      </c>
      <c r="X262" s="71">
        <v>681771.63843083801</v>
      </c>
      <c r="Y262" s="71">
        <v>102192.75854785448</v>
      </c>
      <c r="Z262" s="71">
        <v>28001.519076609486</v>
      </c>
      <c r="AA262" s="71">
        <v>130194.27762446397</v>
      </c>
      <c r="AB262" s="71">
        <v>-967281.26856364706</v>
      </c>
      <c r="AC262" s="71">
        <v>1617002.5102341298</v>
      </c>
      <c r="AD262" s="71">
        <v>1019579.9187979717</v>
      </c>
      <c r="AE262" s="71">
        <v>0</v>
      </c>
      <c r="AF262" s="71">
        <v>0</v>
      </c>
      <c r="AG262" s="71">
        <v>0</v>
      </c>
      <c r="AH262" s="71">
        <v>2636582.4290321013</v>
      </c>
      <c r="AI262" s="71">
        <v>5351784.1326376637</v>
      </c>
      <c r="AJ262" s="71"/>
      <c r="AK262" s="71">
        <v>0</v>
      </c>
      <c r="AL262" s="71">
        <v>0</v>
      </c>
      <c r="AM262" s="71">
        <v>0</v>
      </c>
      <c r="AN262" s="71">
        <v>5351784.1326376637</v>
      </c>
      <c r="AO262" s="71">
        <v>-4481930.6123159016</v>
      </c>
      <c r="AP262" s="71">
        <v>217521.46287270595</v>
      </c>
      <c r="AQ262" s="71">
        <v>-44819.306123159011</v>
      </c>
      <c r="AR262" s="71">
        <v>241451.95151718135</v>
      </c>
      <c r="AS262" s="71">
        <v>0</v>
      </c>
      <c r="AT262" s="71">
        <v>414154.10826672829</v>
      </c>
      <c r="AU262" s="71">
        <v>0</v>
      </c>
      <c r="AV262" s="71">
        <v>0</v>
      </c>
      <c r="AW262" s="71">
        <v>-4067776.5040491731</v>
      </c>
    </row>
    <row r="263" spans="1:49" x14ac:dyDescent="0.2">
      <c r="A263" s="96" t="s">
        <v>11</v>
      </c>
      <c r="B263">
        <v>2048</v>
      </c>
      <c r="C263">
        <v>2028</v>
      </c>
      <c r="D263">
        <v>2018</v>
      </c>
      <c r="E263">
        <v>84</v>
      </c>
      <c r="F263">
        <v>36</v>
      </c>
      <c r="G263" s="96" t="s">
        <v>167</v>
      </c>
      <c r="H263" s="71">
        <v>1004360.4020516378</v>
      </c>
      <c r="I263" s="71">
        <v>1789748.4176818323</v>
      </c>
      <c r="J263" s="71">
        <v>0</v>
      </c>
      <c r="K263" s="71">
        <v>0</v>
      </c>
      <c r="L263" s="71">
        <v>156987.08577106943</v>
      </c>
      <c r="M263" s="71">
        <v>5124000.0355222151</v>
      </c>
      <c r="N263" s="71">
        <v>5993</v>
      </c>
      <c r="O263" s="71">
        <v>156987.08577106943</v>
      </c>
      <c r="P263" s="71">
        <v>8081088.9410267547</v>
      </c>
      <c r="Q263" s="71">
        <v>1409500.1485005198</v>
      </c>
      <c r="R263" s="71">
        <v>398264.0714968043</v>
      </c>
      <c r="S263" s="71">
        <v>1807764.219997324</v>
      </c>
      <c r="T263" s="71">
        <v>695407.07119945483</v>
      </c>
      <c r="U263" s="71">
        <v>0</v>
      </c>
      <c r="V263" s="71">
        <v>0</v>
      </c>
      <c r="W263" s="71">
        <v>0</v>
      </c>
      <c r="X263" s="71">
        <v>695407.07119945483</v>
      </c>
      <c r="Y263" s="71">
        <v>104236.61371881158</v>
      </c>
      <c r="Z263" s="71">
        <v>28561.549458141679</v>
      </c>
      <c r="AA263" s="71">
        <v>132798.16317695327</v>
      </c>
      <c r="AB263" s="71">
        <v>-966193.66124928347</v>
      </c>
      <c r="AC263" s="71">
        <v>1669775.7931244487</v>
      </c>
      <c r="AD263" s="71">
        <v>1039971.5171739311</v>
      </c>
      <c r="AE263" s="71">
        <v>0</v>
      </c>
      <c r="AF263" s="71">
        <v>0</v>
      </c>
      <c r="AG263" s="71">
        <v>0</v>
      </c>
      <c r="AH263" s="71">
        <v>2709747.31029838</v>
      </c>
      <c r="AI263" s="71">
        <v>5371341.6307283752</v>
      </c>
      <c r="AJ263" s="71"/>
      <c r="AK263" s="71">
        <v>0</v>
      </c>
      <c r="AL263" s="71">
        <v>0</v>
      </c>
      <c r="AM263" s="71">
        <v>0</v>
      </c>
      <c r="AN263" s="71">
        <v>5371341.6307283752</v>
      </c>
      <c r="AO263" s="71">
        <v>-4067776.5040491731</v>
      </c>
      <c r="AP263" s="71">
        <v>219696.67750143306</v>
      </c>
      <c r="AQ263" s="71">
        <v>-40677.765040491737</v>
      </c>
      <c r="AR263" s="71">
        <v>242140.31353047639</v>
      </c>
      <c r="AS263" s="71">
        <v>0</v>
      </c>
      <c r="AT263" s="71">
        <v>421159.22599141771</v>
      </c>
      <c r="AU263" s="71">
        <v>0</v>
      </c>
      <c r="AV263" s="71">
        <v>0</v>
      </c>
      <c r="AW263" s="71">
        <v>-3646617.2780577559</v>
      </c>
    </row>
    <row r="264" spans="1:49" x14ac:dyDescent="0.2">
      <c r="A264" s="96" t="s">
        <v>11</v>
      </c>
      <c r="B264">
        <v>2049</v>
      </c>
      <c r="C264">
        <v>2028</v>
      </c>
      <c r="D264">
        <v>2018</v>
      </c>
      <c r="E264">
        <v>84</v>
      </c>
      <c r="F264">
        <v>36</v>
      </c>
      <c r="G264" s="96" t="s">
        <v>167</v>
      </c>
      <c r="H264" s="71">
        <v>1014404.0060721538</v>
      </c>
      <c r="I264" s="71">
        <v>1825543.3860354684</v>
      </c>
      <c r="J264" s="71">
        <v>0</v>
      </c>
      <c r="K264" s="71">
        <v>0</v>
      </c>
      <c r="L264" s="71">
        <v>160126.8274864908</v>
      </c>
      <c r="M264" s="71">
        <v>5169105.0403145393</v>
      </c>
      <c r="N264" s="71">
        <v>5993</v>
      </c>
      <c r="O264" s="71">
        <v>160126.8274864908</v>
      </c>
      <c r="P264" s="71">
        <v>8175172.2599086519</v>
      </c>
      <c r="Q264" s="71">
        <v>1437690.1514705298</v>
      </c>
      <c r="R264" s="71">
        <v>406229.35292674031</v>
      </c>
      <c r="S264" s="71">
        <v>1843919.5043972703</v>
      </c>
      <c r="T264" s="71">
        <v>709315.2126234438</v>
      </c>
      <c r="U264" s="71">
        <v>0</v>
      </c>
      <c r="V264" s="71">
        <v>0</v>
      </c>
      <c r="W264" s="71">
        <v>0</v>
      </c>
      <c r="X264" s="71">
        <v>709315.2126234438</v>
      </c>
      <c r="Y264" s="71">
        <v>106321.34599318779</v>
      </c>
      <c r="Z264" s="71">
        <v>29132.780447304503</v>
      </c>
      <c r="AA264" s="71">
        <v>135454.12644049228</v>
      </c>
      <c r="AB264" s="71">
        <v>-965095.17786177632</v>
      </c>
      <c r="AC264" s="71">
        <v>1723593.6655994304</v>
      </c>
      <c r="AD264" s="71">
        <v>1060770.9475174095</v>
      </c>
      <c r="AE264" s="71">
        <v>0</v>
      </c>
      <c r="AF264" s="71">
        <v>0</v>
      </c>
      <c r="AG264" s="71">
        <v>0</v>
      </c>
      <c r="AH264" s="71">
        <v>2784364.6131168399</v>
      </c>
      <c r="AI264" s="71">
        <v>5390807.646791812</v>
      </c>
      <c r="AJ264" s="71"/>
      <c r="AK264" s="71">
        <v>0</v>
      </c>
      <c r="AL264" s="71">
        <v>0</v>
      </c>
      <c r="AM264" s="71">
        <v>0</v>
      </c>
      <c r="AN264" s="71">
        <v>5390807.646791812</v>
      </c>
      <c r="AO264" s="71">
        <v>-3646617.2780577559</v>
      </c>
      <c r="AP264" s="71">
        <v>221893.6442764473</v>
      </c>
      <c r="AQ264" s="71">
        <v>-36466.172780577559</v>
      </c>
      <c r="AR264" s="71">
        <v>242829.47768786672</v>
      </c>
      <c r="AS264" s="71">
        <v>0</v>
      </c>
      <c r="AT264" s="71">
        <v>428256.94918373646</v>
      </c>
      <c r="AU264" s="71">
        <v>0</v>
      </c>
      <c r="AV264" s="71">
        <v>0</v>
      </c>
      <c r="AW264" s="71">
        <v>-3218360.328874019</v>
      </c>
    </row>
    <row r="265" spans="1:49" x14ac:dyDescent="0.2">
      <c r="A265" s="96" t="s">
        <v>11</v>
      </c>
      <c r="B265">
        <v>2050</v>
      </c>
      <c r="C265">
        <v>2028</v>
      </c>
      <c r="D265">
        <v>2018</v>
      </c>
      <c r="E265">
        <v>84</v>
      </c>
      <c r="F265">
        <v>36</v>
      </c>
      <c r="G265" s="96" t="s">
        <v>167</v>
      </c>
      <c r="H265" s="71">
        <v>1024548.0461328756</v>
      </c>
      <c r="I265" s="71">
        <v>1862054.2537561783</v>
      </c>
      <c r="J265" s="71">
        <v>0</v>
      </c>
      <c r="K265" s="71">
        <v>0</v>
      </c>
      <c r="L265" s="71">
        <v>163329.36403622065</v>
      </c>
      <c r="M265" s="71">
        <v>5214714.7375613134</v>
      </c>
      <c r="N265" s="71">
        <v>5993</v>
      </c>
      <c r="O265" s="71">
        <v>163329.36403622065</v>
      </c>
      <c r="P265" s="71">
        <v>8270639.4014865886</v>
      </c>
      <c r="Q265" s="71">
        <v>1466443.9544999409</v>
      </c>
      <c r="R265" s="71">
        <v>414353.93998527521</v>
      </c>
      <c r="S265" s="71">
        <v>1880797.8944852161</v>
      </c>
      <c r="T265" s="71">
        <v>723501.51687591278</v>
      </c>
      <c r="U265" s="71">
        <v>0</v>
      </c>
      <c r="V265" s="71">
        <v>0</v>
      </c>
      <c r="W265" s="71">
        <v>0</v>
      </c>
      <c r="X265" s="71">
        <v>723501.51687591278</v>
      </c>
      <c r="Y265" s="71">
        <v>108447.77291305157</v>
      </c>
      <c r="Z265" s="71">
        <v>29715.436056250601</v>
      </c>
      <c r="AA265" s="71">
        <v>138163.20896930216</v>
      </c>
      <c r="AB265" s="71">
        <v>-963985.70964039408</v>
      </c>
      <c r="AC265" s="71">
        <v>1778476.9106900375</v>
      </c>
      <c r="AD265" s="71">
        <v>1081986.3664677578</v>
      </c>
      <c r="AE265" s="71">
        <v>0</v>
      </c>
      <c r="AF265" s="71">
        <v>0</v>
      </c>
      <c r="AG265" s="71">
        <v>0</v>
      </c>
      <c r="AH265" s="71">
        <v>2860463.2771577956</v>
      </c>
      <c r="AI265" s="71">
        <v>5410176.124328793</v>
      </c>
      <c r="AJ265" s="71"/>
      <c r="AK265" s="71">
        <v>0</v>
      </c>
      <c r="AL265" s="71">
        <v>0</v>
      </c>
      <c r="AM265" s="71">
        <v>0</v>
      </c>
      <c r="AN265" s="71">
        <v>5410176.124328793</v>
      </c>
      <c r="AO265" s="71">
        <v>-3218360.328874019</v>
      </c>
      <c r="AP265" s="71">
        <v>224112.58071921184</v>
      </c>
      <c r="AQ265" s="71">
        <v>-32183.603288740189</v>
      </c>
      <c r="AR265" s="71">
        <v>243519.33038127274</v>
      </c>
      <c r="AS265" s="71">
        <v>0</v>
      </c>
      <c r="AT265" s="71">
        <v>435448.30781174439</v>
      </c>
      <c r="AU265" s="71">
        <v>0</v>
      </c>
      <c r="AV265" s="71">
        <v>0</v>
      </c>
      <c r="AW265" s="71">
        <v>-2782912.0210622745</v>
      </c>
    </row>
    <row r="266" spans="1:49" x14ac:dyDescent="0.2">
      <c r="A266" s="96" t="s">
        <v>12</v>
      </c>
      <c r="B266">
        <v>2018</v>
      </c>
      <c r="C266">
        <v>2027</v>
      </c>
      <c r="D266">
        <v>2018</v>
      </c>
      <c r="E266">
        <v>23</v>
      </c>
      <c r="F266">
        <v>10</v>
      </c>
      <c r="G266" s="96" t="s">
        <v>167</v>
      </c>
      <c r="H266" s="71">
        <v>168542</v>
      </c>
      <c r="I266" s="71">
        <v>341848</v>
      </c>
      <c r="J266" s="71">
        <v>0</v>
      </c>
      <c r="K266" s="71">
        <v>0</v>
      </c>
      <c r="L266" s="71">
        <v>3680</v>
      </c>
      <c r="M266" s="71">
        <v>2887168</v>
      </c>
      <c r="N266" s="71">
        <v>5992</v>
      </c>
      <c r="O266" s="71">
        <v>3680</v>
      </c>
      <c r="P266" s="71">
        <v>3407230</v>
      </c>
      <c r="Q266" s="71">
        <v>133482</v>
      </c>
      <c r="R266" s="71">
        <v>113966</v>
      </c>
      <c r="S266" s="71">
        <v>247448</v>
      </c>
      <c r="T266" s="71">
        <v>6120</v>
      </c>
      <c r="U266" s="71">
        <v>0</v>
      </c>
      <c r="V266" s="71">
        <v>0</v>
      </c>
      <c r="W266" s="71">
        <v>0</v>
      </c>
      <c r="X266" s="71">
        <v>6120</v>
      </c>
      <c r="Y266" s="71">
        <v>25034</v>
      </c>
      <c r="Z266" s="71">
        <v>0</v>
      </c>
      <c r="AA266" s="71">
        <v>25034</v>
      </c>
      <c r="AB266" s="71">
        <v>44656</v>
      </c>
      <c r="AC266" s="71">
        <v>323258</v>
      </c>
      <c r="AD266" s="71">
        <v>90220</v>
      </c>
      <c r="AE266" s="71">
        <v>505464</v>
      </c>
      <c r="AF266" s="71">
        <v>0</v>
      </c>
      <c r="AG266" s="71">
        <v>4000000</v>
      </c>
      <c r="AH266" s="71">
        <v>-3081058</v>
      </c>
      <c r="AI266" s="71">
        <v>6488288</v>
      </c>
      <c r="AJ266" s="71"/>
      <c r="AK266" s="71">
        <v>0</v>
      </c>
      <c r="AL266" s="71">
        <v>0</v>
      </c>
      <c r="AM266" s="71">
        <v>0</v>
      </c>
      <c r="AN266" s="71">
        <v>6488288</v>
      </c>
      <c r="AO266" s="71">
        <v>159526</v>
      </c>
      <c r="AP266" s="71">
        <v>44656</v>
      </c>
      <c r="AQ266" s="71">
        <v>7580</v>
      </c>
      <c r="AR266" s="71">
        <v>111703.31999999999</v>
      </c>
      <c r="AS266" s="71">
        <v>184</v>
      </c>
      <c r="AT266" s="71">
        <v>164123.32</v>
      </c>
      <c r="AU266" s="71">
        <v>105512</v>
      </c>
      <c r="AV266" s="71">
        <v>105512</v>
      </c>
      <c r="AW266" s="71">
        <v>218137.32</v>
      </c>
    </row>
    <row r="267" spans="1:49" x14ac:dyDescent="0.2">
      <c r="A267" s="96" t="s">
        <v>12</v>
      </c>
      <c r="B267">
        <v>2019</v>
      </c>
      <c r="C267">
        <v>2027</v>
      </c>
      <c r="D267">
        <v>2018</v>
      </c>
      <c r="E267">
        <v>23</v>
      </c>
      <c r="F267">
        <v>10</v>
      </c>
      <c r="G267" s="96" t="s">
        <v>167</v>
      </c>
      <c r="H267" s="71">
        <v>170227.42</v>
      </c>
      <c r="I267" s="71">
        <v>348684.96</v>
      </c>
      <c r="J267" s="71">
        <v>0</v>
      </c>
      <c r="K267" s="71">
        <v>0</v>
      </c>
      <c r="L267" s="71">
        <v>3753.6</v>
      </c>
      <c r="M267" s="71">
        <v>1920070.986</v>
      </c>
      <c r="N267" s="71">
        <v>5992</v>
      </c>
      <c r="O267" s="71">
        <v>3753.6</v>
      </c>
      <c r="P267" s="71">
        <v>2448728.966</v>
      </c>
      <c r="Q267" s="71">
        <v>136151.64000000001</v>
      </c>
      <c r="R267" s="71">
        <v>116245.32</v>
      </c>
      <c r="S267" s="71">
        <v>252396.96000000002</v>
      </c>
      <c r="T267" s="71">
        <v>6242.4000000000005</v>
      </c>
      <c r="U267" s="71">
        <v>0</v>
      </c>
      <c r="V267" s="71">
        <v>0</v>
      </c>
      <c r="W267" s="71">
        <v>0</v>
      </c>
      <c r="X267" s="71">
        <v>6242.4000000000005</v>
      </c>
      <c r="Y267" s="71">
        <v>25534.68</v>
      </c>
      <c r="Z267" s="71">
        <v>0</v>
      </c>
      <c r="AA267" s="71">
        <v>25534.68</v>
      </c>
      <c r="AB267" s="71">
        <v>45102.559999999998</v>
      </c>
      <c r="AC267" s="71">
        <v>329276.60000000003</v>
      </c>
      <c r="AD267" s="71">
        <v>92024.400000000009</v>
      </c>
      <c r="AE267" s="71">
        <v>505464</v>
      </c>
      <c r="AF267" s="71">
        <v>0</v>
      </c>
      <c r="AG267" s="71">
        <v>4000000</v>
      </c>
      <c r="AH267" s="71">
        <v>-3073235</v>
      </c>
      <c r="AI267" s="71">
        <v>5521963.966</v>
      </c>
      <c r="AJ267" s="71"/>
      <c r="AK267" s="71">
        <v>0</v>
      </c>
      <c r="AL267" s="71">
        <v>0</v>
      </c>
      <c r="AM267" s="71">
        <v>0</v>
      </c>
      <c r="AN267" s="71">
        <v>5521963.966</v>
      </c>
      <c r="AO267" s="71">
        <v>218137.32</v>
      </c>
      <c r="AP267" s="71">
        <v>45102.559999999998</v>
      </c>
      <c r="AQ267" s="71">
        <v>2181.3732</v>
      </c>
      <c r="AR267" s="71">
        <v>23841.959399999992</v>
      </c>
      <c r="AS267" s="71">
        <v>0</v>
      </c>
      <c r="AT267" s="71">
        <v>71125.892599999992</v>
      </c>
      <c r="AU267" s="71">
        <v>328380</v>
      </c>
      <c r="AV267" s="71">
        <v>328380</v>
      </c>
      <c r="AW267" s="71">
        <v>-39116.787399999987</v>
      </c>
    </row>
    <row r="268" spans="1:49" x14ac:dyDescent="0.2">
      <c r="A268" s="96" t="s">
        <v>12</v>
      </c>
      <c r="B268">
        <v>2020</v>
      </c>
      <c r="C268">
        <v>2027</v>
      </c>
      <c r="D268">
        <v>2018</v>
      </c>
      <c r="E268">
        <v>23</v>
      </c>
      <c r="F268">
        <v>10</v>
      </c>
      <c r="G268" s="96" t="s">
        <v>167</v>
      </c>
      <c r="H268" s="71">
        <v>171929.6942</v>
      </c>
      <c r="I268" s="71">
        <v>355658.65919999999</v>
      </c>
      <c r="J268" s="71">
        <v>0</v>
      </c>
      <c r="K268" s="71">
        <v>0</v>
      </c>
      <c r="L268" s="71">
        <v>3828.672</v>
      </c>
      <c r="M268" s="71">
        <v>1933091.9602280003</v>
      </c>
      <c r="N268" s="71">
        <v>5992</v>
      </c>
      <c r="O268" s="71">
        <v>3828.672</v>
      </c>
      <c r="P268" s="71">
        <v>2470500.9856280005</v>
      </c>
      <c r="Q268" s="71">
        <v>138874.6728</v>
      </c>
      <c r="R268" s="71">
        <v>118570.2264</v>
      </c>
      <c r="S268" s="71">
        <v>257444.89919999999</v>
      </c>
      <c r="T268" s="71">
        <v>6367.2479999999996</v>
      </c>
      <c r="U268" s="71">
        <v>0</v>
      </c>
      <c r="V268" s="71">
        <v>0</v>
      </c>
      <c r="W268" s="71">
        <v>0</v>
      </c>
      <c r="X268" s="71">
        <v>6367.2479999999996</v>
      </c>
      <c r="Y268" s="71">
        <v>26045.373599999999</v>
      </c>
      <c r="Z268" s="71">
        <v>0</v>
      </c>
      <c r="AA268" s="71">
        <v>26045.373599999999</v>
      </c>
      <c r="AB268" s="71">
        <v>45553.585599999999</v>
      </c>
      <c r="AC268" s="71">
        <v>335411.10639999999</v>
      </c>
      <c r="AD268" s="71">
        <v>93864.888000000006</v>
      </c>
      <c r="AE268" s="71">
        <v>505464</v>
      </c>
      <c r="AF268" s="71">
        <v>0</v>
      </c>
      <c r="AG268" s="71">
        <v>4000000</v>
      </c>
      <c r="AH268" s="71">
        <v>-3065260.0055999998</v>
      </c>
      <c r="AI268" s="71">
        <v>5535760.9912280003</v>
      </c>
      <c r="AJ268" s="71"/>
      <c r="AK268" s="71">
        <v>0</v>
      </c>
      <c r="AL268" s="71">
        <v>0</v>
      </c>
      <c r="AM268" s="71">
        <v>0</v>
      </c>
      <c r="AN268" s="71">
        <v>5535760.9912280003</v>
      </c>
      <c r="AO268" s="71">
        <v>-39116.787399999987</v>
      </c>
      <c r="AP268" s="71">
        <v>45553.585599999999</v>
      </c>
      <c r="AQ268" s="71">
        <v>-391.16787399999993</v>
      </c>
      <c r="AR268" s="71">
        <v>24184.496627999997</v>
      </c>
      <c r="AS268" s="71">
        <v>0</v>
      </c>
      <c r="AT268" s="71">
        <v>69346.914353999993</v>
      </c>
      <c r="AU268" s="71">
        <v>27300</v>
      </c>
      <c r="AV268" s="71">
        <v>27300</v>
      </c>
      <c r="AW268" s="71">
        <v>2930.1269540000067</v>
      </c>
    </row>
    <row r="269" spans="1:49" x14ac:dyDescent="0.2">
      <c r="A269" s="96" t="s">
        <v>12</v>
      </c>
      <c r="B269">
        <v>2021</v>
      </c>
      <c r="C269">
        <v>2027</v>
      </c>
      <c r="D269">
        <v>2018</v>
      </c>
      <c r="E269">
        <v>23</v>
      </c>
      <c r="F269">
        <v>10</v>
      </c>
      <c r="G269" s="96" t="s">
        <v>167</v>
      </c>
      <c r="H269" s="71">
        <v>173648.99114199998</v>
      </c>
      <c r="I269" s="71">
        <v>362771.83238399995</v>
      </c>
      <c r="J269" s="71">
        <v>0</v>
      </c>
      <c r="K269" s="71">
        <v>0</v>
      </c>
      <c r="L269" s="71">
        <v>3905.2454399999997</v>
      </c>
      <c r="M269" s="71">
        <v>1946233.1405772243</v>
      </c>
      <c r="N269" s="71">
        <v>5992</v>
      </c>
      <c r="O269" s="71">
        <v>3905.2454399999997</v>
      </c>
      <c r="P269" s="71">
        <v>2492551.2095432244</v>
      </c>
      <c r="Q269" s="71">
        <v>141652.166256</v>
      </c>
      <c r="R269" s="71">
        <v>120941.630928</v>
      </c>
      <c r="S269" s="71">
        <v>262593.79718400002</v>
      </c>
      <c r="T269" s="71">
        <v>6494.5929599999999</v>
      </c>
      <c r="U269" s="71">
        <v>0</v>
      </c>
      <c r="V269" s="71">
        <v>0</v>
      </c>
      <c r="W269" s="71">
        <v>0</v>
      </c>
      <c r="X269" s="71">
        <v>6494.5929599999999</v>
      </c>
      <c r="Y269" s="71">
        <v>26566.281071999998</v>
      </c>
      <c r="Z269" s="71">
        <v>0</v>
      </c>
      <c r="AA269" s="71">
        <v>26566.281071999998</v>
      </c>
      <c r="AB269" s="71">
        <v>46009.121455999993</v>
      </c>
      <c r="AC269" s="71">
        <v>341663.79267200001</v>
      </c>
      <c r="AD269" s="71">
        <v>95742.185759999993</v>
      </c>
      <c r="AE269" s="71">
        <v>505464</v>
      </c>
      <c r="AF269" s="71">
        <v>0</v>
      </c>
      <c r="AG269" s="71">
        <v>4000000</v>
      </c>
      <c r="AH269" s="71">
        <v>-3057130.0215679999</v>
      </c>
      <c r="AI269" s="71">
        <v>5549681.2311112247</v>
      </c>
      <c r="AJ269" s="71"/>
      <c r="AK269" s="71">
        <v>0</v>
      </c>
      <c r="AL269" s="71">
        <v>0</v>
      </c>
      <c r="AM269" s="71">
        <v>0</v>
      </c>
      <c r="AN269" s="71">
        <v>5549681.2311112247</v>
      </c>
      <c r="AO269" s="71">
        <v>2930.1269540000067</v>
      </c>
      <c r="AP269" s="71">
        <v>46009.121455999993</v>
      </c>
      <c r="AQ269" s="71">
        <v>29.301269540000021</v>
      </c>
      <c r="AR269" s="71">
        <v>24531.073608959996</v>
      </c>
      <c r="AS269" s="71">
        <v>0</v>
      </c>
      <c r="AT269" s="71">
        <v>70569.4963345</v>
      </c>
      <c r="AU269" s="71">
        <v>182316</v>
      </c>
      <c r="AV269" s="71">
        <v>182316</v>
      </c>
      <c r="AW269" s="71">
        <v>-108816.37671150001</v>
      </c>
    </row>
    <row r="270" spans="1:49" x14ac:dyDescent="0.2">
      <c r="A270" s="96" t="s">
        <v>12</v>
      </c>
      <c r="B270">
        <v>2022</v>
      </c>
      <c r="C270">
        <v>2027</v>
      </c>
      <c r="D270">
        <v>2018</v>
      </c>
      <c r="E270">
        <v>23</v>
      </c>
      <c r="F270">
        <v>10</v>
      </c>
      <c r="G270" s="96" t="s">
        <v>167</v>
      </c>
      <c r="H270" s="71">
        <v>175385.48105341999</v>
      </c>
      <c r="I270" s="71">
        <v>370027.26903168001</v>
      </c>
      <c r="J270" s="71">
        <v>0</v>
      </c>
      <c r="K270" s="71">
        <v>0</v>
      </c>
      <c r="L270" s="71">
        <v>3983.3503488000001</v>
      </c>
      <c r="M270" s="71">
        <v>1959495.759509196</v>
      </c>
      <c r="N270" s="71">
        <v>5992</v>
      </c>
      <c r="O270" s="71">
        <v>3983.3503488000001</v>
      </c>
      <c r="P270" s="71">
        <v>2514883.8599430961</v>
      </c>
      <c r="Q270" s="71">
        <v>144485.20958112</v>
      </c>
      <c r="R270" s="71">
        <v>123360.46354656</v>
      </c>
      <c r="S270" s="71">
        <v>267845.67312767997</v>
      </c>
      <c r="T270" s="71">
        <v>6624.4848191999999</v>
      </c>
      <c r="U270" s="71">
        <v>0</v>
      </c>
      <c r="V270" s="71">
        <v>0</v>
      </c>
      <c r="W270" s="71">
        <v>0</v>
      </c>
      <c r="X270" s="71">
        <v>6624.4848191999999</v>
      </c>
      <c r="Y270" s="71">
        <v>27097.606693440001</v>
      </c>
      <c r="Z270" s="71">
        <v>0</v>
      </c>
      <c r="AA270" s="71">
        <v>27097.606693440001</v>
      </c>
      <c r="AB270" s="71">
        <v>46469.212670560002</v>
      </c>
      <c r="AC270" s="71">
        <v>348036.97731087997</v>
      </c>
      <c r="AD270" s="71">
        <v>97657.029475200005</v>
      </c>
      <c r="AE270" s="71">
        <v>505464</v>
      </c>
      <c r="AF270" s="71">
        <v>0</v>
      </c>
      <c r="AG270" s="71">
        <v>4000000</v>
      </c>
      <c r="AH270" s="71">
        <v>-3048841.9932139199</v>
      </c>
      <c r="AI270" s="71">
        <v>5563725.8531570155</v>
      </c>
      <c r="AJ270" s="71"/>
      <c r="AK270" s="71">
        <v>0</v>
      </c>
      <c r="AL270" s="71">
        <v>0</v>
      </c>
      <c r="AM270" s="71">
        <v>0</v>
      </c>
      <c r="AN270" s="71">
        <v>5563725.8531570155</v>
      </c>
      <c r="AO270" s="71">
        <v>-108816.37671150001</v>
      </c>
      <c r="AP270" s="71">
        <v>46469.212670560002</v>
      </c>
      <c r="AQ270" s="71">
        <v>-1088.1637671150002</v>
      </c>
      <c r="AR270" s="71">
        <v>24881.743028023207</v>
      </c>
      <c r="AS270" s="71">
        <v>0</v>
      </c>
      <c r="AT270" s="71">
        <v>70262.791931468208</v>
      </c>
      <c r="AU270" s="71">
        <v>223666</v>
      </c>
      <c r="AV270" s="71">
        <v>223666</v>
      </c>
      <c r="AW270" s="71">
        <v>-262219.58478003182</v>
      </c>
    </row>
    <row r="271" spans="1:49" x14ac:dyDescent="0.2">
      <c r="A271" s="96" t="s">
        <v>12</v>
      </c>
      <c r="B271">
        <v>2023</v>
      </c>
      <c r="C271">
        <v>2027</v>
      </c>
      <c r="D271">
        <v>2018</v>
      </c>
      <c r="E271">
        <v>23</v>
      </c>
      <c r="F271">
        <v>10</v>
      </c>
      <c r="G271" s="96" t="s">
        <v>167</v>
      </c>
      <c r="H271" s="71">
        <v>177139.33586395418</v>
      </c>
      <c r="I271" s="71">
        <v>377427.81441231363</v>
      </c>
      <c r="J271" s="71">
        <v>0</v>
      </c>
      <c r="K271" s="71">
        <v>0</v>
      </c>
      <c r="L271" s="71">
        <v>4063.0173557759999</v>
      </c>
      <c r="M271" s="71">
        <v>1972881.0642618428</v>
      </c>
      <c r="N271" s="71">
        <v>5992</v>
      </c>
      <c r="O271" s="71">
        <v>4063.0173557759999</v>
      </c>
      <c r="P271" s="71">
        <v>2537503.2318938868</v>
      </c>
      <c r="Q271" s="71">
        <v>147374.91377274241</v>
      </c>
      <c r="R271" s="71">
        <v>125827.6728174912</v>
      </c>
      <c r="S271" s="71">
        <v>273202.58659023361</v>
      </c>
      <c r="T271" s="71">
        <v>6756.9745155840001</v>
      </c>
      <c r="U271" s="71">
        <v>0</v>
      </c>
      <c r="V271" s="71">
        <v>0</v>
      </c>
      <c r="W271" s="71">
        <v>0</v>
      </c>
      <c r="X271" s="71">
        <v>6756.9745155840001</v>
      </c>
      <c r="Y271" s="71">
        <v>27639.5588273088</v>
      </c>
      <c r="Z271" s="71">
        <v>0</v>
      </c>
      <c r="AA271" s="71">
        <v>27639.5588273088</v>
      </c>
      <c r="AB271" s="71">
        <v>46933.904797265597</v>
      </c>
      <c r="AC271" s="71">
        <v>354533.02473039203</v>
      </c>
      <c r="AD271" s="71">
        <v>99610.170064703998</v>
      </c>
      <c r="AE271" s="71">
        <v>505464</v>
      </c>
      <c r="AF271" s="71">
        <v>0</v>
      </c>
      <c r="AG271" s="71">
        <v>4000000</v>
      </c>
      <c r="AH271" s="71">
        <v>-3040392.8052049037</v>
      </c>
      <c r="AI271" s="71">
        <v>5577896.0370987905</v>
      </c>
      <c r="AJ271" s="71"/>
      <c r="AK271" s="71">
        <v>0</v>
      </c>
      <c r="AL271" s="71">
        <v>0</v>
      </c>
      <c r="AM271" s="71">
        <v>0</v>
      </c>
      <c r="AN271" s="71">
        <v>5577896.0370987905</v>
      </c>
      <c r="AO271" s="71">
        <v>-262219.58478003182</v>
      </c>
      <c r="AP271" s="71">
        <v>46933.904797265597</v>
      </c>
      <c r="AQ271" s="71">
        <v>-2622.195847800318</v>
      </c>
      <c r="AR271" s="71">
        <v>25236.5583429365</v>
      </c>
      <c r="AS271" s="71">
        <v>0</v>
      </c>
      <c r="AT271" s="71">
        <v>69548.267292401782</v>
      </c>
      <c r="AU271" s="71">
        <v>94674</v>
      </c>
      <c r="AV271" s="71">
        <v>94674</v>
      </c>
      <c r="AW271" s="71">
        <v>-287345.31748763006</v>
      </c>
    </row>
    <row r="272" spans="1:49" x14ac:dyDescent="0.2">
      <c r="A272" s="96" t="s">
        <v>12</v>
      </c>
      <c r="B272">
        <v>2024</v>
      </c>
      <c r="C272">
        <v>2027</v>
      </c>
      <c r="D272">
        <v>2018</v>
      </c>
      <c r="E272">
        <v>23</v>
      </c>
      <c r="F272">
        <v>10</v>
      </c>
      <c r="G272" s="96" t="s">
        <v>167</v>
      </c>
      <c r="H272" s="71">
        <v>178910.72922259377</v>
      </c>
      <c r="I272" s="71">
        <v>384976.37070055987</v>
      </c>
      <c r="J272" s="71">
        <v>0</v>
      </c>
      <c r="K272" s="71">
        <v>0</v>
      </c>
      <c r="L272" s="71">
        <v>4144.2777028915207</v>
      </c>
      <c r="M272" s="71">
        <v>1986390.317061045</v>
      </c>
      <c r="N272" s="71">
        <v>5992</v>
      </c>
      <c r="O272" s="71">
        <v>4144.2777028915207</v>
      </c>
      <c r="P272" s="71">
        <v>2560413.6946870899</v>
      </c>
      <c r="Q272" s="71">
        <v>150322.41204819726</v>
      </c>
      <c r="R272" s="71">
        <v>128344.22627384104</v>
      </c>
      <c r="S272" s="71">
        <v>278666.63832203828</v>
      </c>
      <c r="T272" s="71">
        <v>6892.1140058956807</v>
      </c>
      <c r="U272" s="71">
        <v>0</v>
      </c>
      <c r="V272" s="71">
        <v>0</v>
      </c>
      <c r="W272" s="71">
        <v>0</v>
      </c>
      <c r="X272" s="71">
        <v>6892.1140058956807</v>
      </c>
      <c r="Y272" s="71">
        <v>28192.350003854979</v>
      </c>
      <c r="Z272" s="71">
        <v>0</v>
      </c>
      <c r="AA272" s="71">
        <v>28192.350003854979</v>
      </c>
      <c r="AB272" s="71">
        <v>47403.243845238263</v>
      </c>
      <c r="AC272" s="71">
        <v>361154.34617702721</v>
      </c>
      <c r="AD272" s="71">
        <v>101602.37346599808</v>
      </c>
      <c r="AE272" s="71">
        <v>505464</v>
      </c>
      <c r="AF272" s="71">
        <v>0</v>
      </c>
      <c r="AG272" s="71">
        <v>4000000</v>
      </c>
      <c r="AH272" s="71">
        <v>-3031779.2803569748</v>
      </c>
      <c r="AI272" s="71">
        <v>5592192.9750440642</v>
      </c>
      <c r="AJ272" s="71"/>
      <c r="AK272" s="71">
        <v>0</v>
      </c>
      <c r="AL272" s="71">
        <v>0</v>
      </c>
      <c r="AM272" s="71">
        <v>0</v>
      </c>
      <c r="AN272" s="71">
        <v>5592192.9750440642</v>
      </c>
      <c r="AO272" s="71">
        <v>-287345.31748763006</v>
      </c>
      <c r="AP272" s="71">
        <v>47403.243845238263</v>
      </c>
      <c r="AQ272" s="71">
        <v>-2873.4531748763006</v>
      </c>
      <c r="AR272" s="71">
        <v>25595.573796691606</v>
      </c>
      <c r="AS272" s="71">
        <v>0</v>
      </c>
      <c r="AT272" s="71">
        <v>70125.364467053558</v>
      </c>
      <c r="AU272" s="71">
        <v>289084</v>
      </c>
      <c r="AV272" s="71">
        <v>289084</v>
      </c>
      <c r="AW272" s="71">
        <v>-506303.95302057645</v>
      </c>
    </row>
    <row r="273" spans="1:49" x14ac:dyDescent="0.2">
      <c r="A273" s="96" t="s">
        <v>12</v>
      </c>
      <c r="B273">
        <v>2025</v>
      </c>
      <c r="C273">
        <v>2027</v>
      </c>
      <c r="D273">
        <v>2018</v>
      </c>
      <c r="E273">
        <v>23</v>
      </c>
      <c r="F273">
        <v>10</v>
      </c>
      <c r="G273" s="96" t="s">
        <v>167</v>
      </c>
      <c r="H273" s="71">
        <v>180699.83651481965</v>
      </c>
      <c r="I273" s="71">
        <v>392675.898114571</v>
      </c>
      <c r="J273" s="71">
        <v>0</v>
      </c>
      <c r="K273" s="71">
        <v>0</v>
      </c>
      <c r="L273" s="71">
        <v>4227.1632569493495</v>
      </c>
      <c r="M273" s="71">
        <v>2000024.7953356956</v>
      </c>
      <c r="N273" s="71">
        <v>5992</v>
      </c>
      <c r="O273" s="71">
        <v>4227.1632569493495</v>
      </c>
      <c r="P273" s="71">
        <v>2583619.6932220357</v>
      </c>
      <c r="Q273" s="71">
        <v>153328.86028916118</v>
      </c>
      <c r="R273" s="71">
        <v>130911.11079931783</v>
      </c>
      <c r="S273" s="71">
        <v>284239.97108847904</v>
      </c>
      <c r="T273" s="71">
        <v>7029.956286013592</v>
      </c>
      <c r="U273" s="71">
        <v>0</v>
      </c>
      <c r="V273" s="71">
        <v>0</v>
      </c>
      <c r="W273" s="71">
        <v>0</v>
      </c>
      <c r="X273" s="71">
        <v>7029.956286013592</v>
      </c>
      <c r="Y273" s="71">
        <v>28756.197003932069</v>
      </c>
      <c r="Z273" s="71">
        <v>0</v>
      </c>
      <c r="AA273" s="71">
        <v>28756.197003932069</v>
      </c>
      <c r="AB273" s="71">
        <v>47877.276283690633</v>
      </c>
      <c r="AC273" s="71">
        <v>367903.40066211537</v>
      </c>
      <c r="AD273" s="71">
        <v>103634.42093531802</v>
      </c>
      <c r="AE273" s="71">
        <v>505464</v>
      </c>
      <c r="AF273" s="71">
        <v>0</v>
      </c>
      <c r="AG273" s="71">
        <v>4000000</v>
      </c>
      <c r="AH273" s="71">
        <v>-3022998.1784025664</v>
      </c>
      <c r="AI273" s="71">
        <v>5606617.871624602</v>
      </c>
      <c r="AJ273" s="71"/>
      <c r="AK273" s="71">
        <v>0</v>
      </c>
      <c r="AL273" s="71">
        <v>0</v>
      </c>
      <c r="AM273" s="71">
        <v>0</v>
      </c>
      <c r="AN273" s="71">
        <v>5606617.871624602</v>
      </c>
      <c r="AO273" s="71">
        <v>-506303.95302057645</v>
      </c>
      <c r="AP273" s="71">
        <v>47877.276283690633</v>
      </c>
      <c r="AQ273" s="71">
        <v>-5063.0395302057641</v>
      </c>
      <c r="AR273" s="71">
        <v>25958.844430390756</v>
      </c>
      <c r="AS273" s="71">
        <v>0</v>
      </c>
      <c r="AT273" s="71">
        <v>68773.08118387562</v>
      </c>
      <c r="AU273" s="71">
        <v>290094</v>
      </c>
      <c r="AV273" s="71">
        <v>290094</v>
      </c>
      <c r="AW273" s="71">
        <v>-727624.87183670083</v>
      </c>
    </row>
    <row r="274" spans="1:49" x14ac:dyDescent="0.2">
      <c r="A274" s="96" t="s">
        <v>12</v>
      </c>
      <c r="B274">
        <v>2026</v>
      </c>
      <c r="C274">
        <v>2027</v>
      </c>
      <c r="D274">
        <v>2018</v>
      </c>
      <c r="E274">
        <v>23</v>
      </c>
      <c r="F274">
        <v>10</v>
      </c>
      <c r="G274" s="96" t="s">
        <v>167</v>
      </c>
      <c r="H274" s="71">
        <v>182506.83487996791</v>
      </c>
      <c r="I274" s="71">
        <v>400529.41607686249</v>
      </c>
      <c r="J274" s="71">
        <v>0</v>
      </c>
      <c r="K274" s="71">
        <v>0</v>
      </c>
      <c r="L274" s="71">
        <v>4311.7065220883369</v>
      </c>
      <c r="M274" s="71">
        <v>2013785.7919363333</v>
      </c>
      <c r="N274" s="71">
        <v>5992</v>
      </c>
      <c r="O274" s="71">
        <v>4311.7065220883369</v>
      </c>
      <c r="P274" s="71">
        <v>2607125.7494152519</v>
      </c>
      <c r="Q274" s="71">
        <v>156395.4374949444</v>
      </c>
      <c r="R274" s="71">
        <v>133529.3330153042</v>
      </c>
      <c r="S274" s="71">
        <v>289924.77051024861</v>
      </c>
      <c r="T274" s="71">
        <v>7170.5554117338652</v>
      </c>
      <c r="U274" s="71">
        <v>0</v>
      </c>
      <c r="V274" s="71">
        <v>0</v>
      </c>
      <c r="W274" s="71">
        <v>0</v>
      </c>
      <c r="X274" s="71">
        <v>7170.5554117338652</v>
      </c>
      <c r="Y274" s="71">
        <v>29331.320944010717</v>
      </c>
      <c r="Z274" s="71">
        <v>0</v>
      </c>
      <c r="AA274" s="71">
        <v>29331.320944010717</v>
      </c>
      <c r="AB274" s="71">
        <v>48356.049046527551</v>
      </c>
      <c r="AC274" s="71">
        <v>374782.69591252069</v>
      </c>
      <c r="AD274" s="71">
        <v>105707.10935402439</v>
      </c>
      <c r="AE274" s="71">
        <v>505464</v>
      </c>
      <c r="AF274" s="71">
        <v>0</v>
      </c>
      <c r="AG274" s="71">
        <v>4000000</v>
      </c>
      <c r="AH274" s="71">
        <v>-3014046.1947334548</v>
      </c>
      <c r="AI274" s="71">
        <v>5621171.9441487063</v>
      </c>
      <c r="AJ274" s="71"/>
      <c r="AK274" s="71">
        <v>0</v>
      </c>
      <c r="AL274" s="71">
        <v>0</v>
      </c>
      <c r="AM274" s="71">
        <v>0</v>
      </c>
      <c r="AN274" s="71">
        <v>5621171.9441487063</v>
      </c>
      <c r="AO274" s="71">
        <v>-727624.87183670083</v>
      </c>
      <c r="AP274" s="71">
        <v>48356.049046527551</v>
      </c>
      <c r="AQ274" s="71">
        <v>-7276.2487183670082</v>
      </c>
      <c r="AR274" s="71">
        <v>26326.426096341569</v>
      </c>
      <c r="AS274" s="71">
        <v>0</v>
      </c>
      <c r="AT274" s="71">
        <v>67406.226424502107</v>
      </c>
      <c r="AU274" s="71">
        <v>291070</v>
      </c>
      <c r="AV274" s="71">
        <v>291070</v>
      </c>
      <c r="AW274" s="71">
        <v>-951288.64541219873</v>
      </c>
    </row>
    <row r="275" spans="1:49" x14ac:dyDescent="0.2">
      <c r="A275" s="96" t="s">
        <v>12</v>
      </c>
      <c r="B275">
        <v>2027</v>
      </c>
      <c r="C275">
        <v>2027</v>
      </c>
      <c r="D275">
        <v>2018</v>
      </c>
      <c r="E275">
        <v>23</v>
      </c>
      <c r="F275">
        <v>10</v>
      </c>
      <c r="G275" s="96" t="s">
        <v>167</v>
      </c>
      <c r="H275" s="71">
        <v>184331.90322876759</v>
      </c>
      <c r="I275" s="71">
        <v>408540.00439839973</v>
      </c>
      <c r="J275" s="71">
        <v>0</v>
      </c>
      <c r="K275" s="71">
        <v>0</v>
      </c>
      <c r="L275" s="71">
        <v>4397.9406525301038</v>
      </c>
      <c r="M275" s="71">
        <v>1522210.6153574116</v>
      </c>
      <c r="N275" s="71">
        <v>5992</v>
      </c>
      <c r="O275" s="71">
        <v>4397.9406525301038</v>
      </c>
      <c r="P275" s="71">
        <v>2125472.4636371089</v>
      </c>
      <c r="Q275" s="71">
        <v>159523.3462448433</v>
      </c>
      <c r="R275" s="71">
        <v>136199.91967561029</v>
      </c>
      <c r="S275" s="71">
        <v>295723.26592045359</v>
      </c>
      <c r="T275" s="71">
        <v>7313.9665199685423</v>
      </c>
      <c r="U275" s="71">
        <v>0</v>
      </c>
      <c r="V275" s="71">
        <v>0</v>
      </c>
      <c r="W275" s="71">
        <v>0</v>
      </c>
      <c r="X275" s="71">
        <v>7313.9665199685423</v>
      </c>
      <c r="Y275" s="71">
        <v>29917.947362890929</v>
      </c>
      <c r="Z275" s="71">
        <v>0</v>
      </c>
      <c r="AA275" s="71">
        <v>29917.947362890929</v>
      </c>
      <c r="AB275" s="71">
        <v>48839.60953699283</v>
      </c>
      <c r="AC275" s="71">
        <v>381794.7893403059</v>
      </c>
      <c r="AD275" s="71">
        <v>107821.25154110488</v>
      </c>
      <c r="AE275" s="71">
        <v>0</v>
      </c>
      <c r="AF275" s="71">
        <v>0</v>
      </c>
      <c r="AG275" s="71">
        <v>4000000</v>
      </c>
      <c r="AH275" s="71">
        <v>-3510383.9591185893</v>
      </c>
      <c r="AI275" s="71">
        <v>5635856.4227556977</v>
      </c>
      <c r="AJ275" s="71"/>
      <c r="AK275" s="71">
        <v>0</v>
      </c>
      <c r="AL275" s="71">
        <v>0</v>
      </c>
      <c r="AM275" s="71">
        <v>0</v>
      </c>
      <c r="AN275" s="71">
        <v>5635856.4227556977</v>
      </c>
      <c r="AO275" s="71">
        <v>-951288.64541219873</v>
      </c>
      <c r="AP275" s="71">
        <v>48839.60953699283</v>
      </c>
      <c r="AQ275" s="71">
        <v>-9512.8864541219882</v>
      </c>
      <c r="AR275" s="71">
        <v>26698.375471384814</v>
      </c>
      <c r="AS275" s="71">
        <v>0</v>
      </c>
      <c r="AT275" s="71">
        <v>66025.098554255659</v>
      </c>
      <c r="AU275" s="71">
        <v>299732</v>
      </c>
      <c r="AV275" s="71">
        <v>299732</v>
      </c>
      <c r="AW275" s="71">
        <v>-1184995.5468579431</v>
      </c>
    </row>
    <row r="276" spans="1:49" x14ac:dyDescent="0.2">
      <c r="A276" s="96" t="s">
        <v>12</v>
      </c>
      <c r="B276">
        <v>2028</v>
      </c>
      <c r="C276">
        <v>2027</v>
      </c>
      <c r="D276">
        <v>2018</v>
      </c>
      <c r="E276">
        <v>23</v>
      </c>
      <c r="F276">
        <v>10</v>
      </c>
      <c r="G276" s="96" t="s">
        <v>167</v>
      </c>
      <c r="H276" s="71">
        <v>186175.22226105526</v>
      </c>
      <c r="I276" s="71">
        <v>416710.80448636774</v>
      </c>
      <c r="J276" s="71">
        <v>0</v>
      </c>
      <c r="K276" s="71">
        <v>0</v>
      </c>
      <c r="L276" s="71">
        <v>4485.8994655807064</v>
      </c>
      <c r="M276" s="71">
        <v>1536228.5899632757</v>
      </c>
      <c r="N276" s="71">
        <v>5992</v>
      </c>
      <c r="O276" s="71">
        <v>4485.8994655807064</v>
      </c>
      <c r="P276" s="71">
        <v>2149592.5161762796</v>
      </c>
      <c r="Q276" s="71">
        <v>162713.81316974017</v>
      </c>
      <c r="R276" s="71">
        <v>138923.91806912248</v>
      </c>
      <c r="S276" s="71">
        <v>301637.73123886262</v>
      </c>
      <c r="T276" s="71">
        <v>7460.2458503679136</v>
      </c>
      <c r="U276" s="71">
        <v>0</v>
      </c>
      <c r="V276" s="71">
        <v>0</v>
      </c>
      <c r="W276" s="71">
        <v>0</v>
      </c>
      <c r="X276" s="71">
        <v>7460.2458503679136</v>
      </c>
      <c r="Y276" s="71">
        <v>30516.30631014875</v>
      </c>
      <c r="Z276" s="71">
        <v>0</v>
      </c>
      <c r="AA276" s="71">
        <v>30516.30631014875</v>
      </c>
      <c r="AB276" s="71">
        <v>49328.005632362758</v>
      </c>
      <c r="AC276" s="71">
        <v>388942.28903174202</v>
      </c>
      <c r="AD276" s="71">
        <v>109977.67657192699</v>
      </c>
      <c r="AE276" s="71">
        <v>0</v>
      </c>
      <c r="AF276" s="71">
        <v>0</v>
      </c>
      <c r="AG276" s="71">
        <v>4000000</v>
      </c>
      <c r="AH276" s="71">
        <v>-3501080.0343963308</v>
      </c>
      <c r="AI276" s="71">
        <v>5650672.5505726105</v>
      </c>
      <c r="AJ276" s="71"/>
      <c r="AK276" s="71">
        <v>0</v>
      </c>
      <c r="AL276" s="71">
        <v>0</v>
      </c>
      <c r="AM276" s="71">
        <v>0</v>
      </c>
      <c r="AN276" s="71">
        <v>5650672.5505726105</v>
      </c>
      <c r="AO276" s="71">
        <v>-1184995.5468579431</v>
      </c>
      <c r="AP276" s="71">
        <v>49328.005632362758</v>
      </c>
      <c r="AQ276" s="71">
        <v>-11849.955468579432</v>
      </c>
      <c r="AR276" s="71">
        <v>27074.750070460104</v>
      </c>
      <c r="AS276" s="71">
        <v>0</v>
      </c>
      <c r="AT276" s="71">
        <v>64552.800234243427</v>
      </c>
      <c r="AU276" s="71">
        <v>294114</v>
      </c>
      <c r="AV276" s="71">
        <v>294114</v>
      </c>
      <c r="AW276" s="71">
        <v>-1414556.7466236996</v>
      </c>
    </row>
    <row r="277" spans="1:49" x14ac:dyDescent="0.2">
      <c r="A277" s="96" t="s">
        <v>12</v>
      </c>
      <c r="B277">
        <v>2029</v>
      </c>
      <c r="C277">
        <v>2027</v>
      </c>
      <c r="D277">
        <v>2018</v>
      </c>
      <c r="E277">
        <v>23</v>
      </c>
      <c r="F277">
        <v>10</v>
      </c>
      <c r="G277" s="96" t="s">
        <v>167</v>
      </c>
      <c r="H277" s="71">
        <v>188036.97448366578</v>
      </c>
      <c r="I277" s="71">
        <v>425045.02057609498</v>
      </c>
      <c r="J277" s="71">
        <v>0</v>
      </c>
      <c r="K277" s="71">
        <v>0</v>
      </c>
      <c r="L277" s="71">
        <v>4575.6174548923191</v>
      </c>
      <c r="M277" s="71">
        <v>1550377.0562179091</v>
      </c>
      <c r="N277" s="71">
        <v>5992</v>
      </c>
      <c r="O277" s="71">
        <v>4575.6174548923191</v>
      </c>
      <c r="P277" s="71">
        <v>2174026.6687325621</v>
      </c>
      <c r="Q277" s="71">
        <v>165968.08943313494</v>
      </c>
      <c r="R277" s="71">
        <v>141702.39643050492</v>
      </c>
      <c r="S277" s="71">
        <v>307670.48586363986</v>
      </c>
      <c r="T277" s="71">
        <v>7609.4507673752705</v>
      </c>
      <c r="U277" s="71">
        <v>0</v>
      </c>
      <c r="V277" s="71">
        <v>0</v>
      </c>
      <c r="W277" s="71">
        <v>0</v>
      </c>
      <c r="X277" s="71">
        <v>7609.4507673752705</v>
      </c>
      <c r="Y277" s="71">
        <v>31126.63243635172</v>
      </c>
      <c r="Z277" s="71">
        <v>0</v>
      </c>
      <c r="AA277" s="71">
        <v>31126.63243635172</v>
      </c>
      <c r="AB277" s="71">
        <v>49821.285688686374</v>
      </c>
      <c r="AC277" s="71">
        <v>396227.85475605325</v>
      </c>
      <c r="AD277" s="71">
        <v>112177.23010336551</v>
      </c>
      <c r="AE277" s="71">
        <v>0</v>
      </c>
      <c r="AF277" s="71">
        <v>0</v>
      </c>
      <c r="AG277" s="71">
        <v>4000000</v>
      </c>
      <c r="AH277" s="71">
        <v>-3491594.9151405813</v>
      </c>
      <c r="AI277" s="71">
        <v>5665621.5838731434</v>
      </c>
      <c r="AJ277" s="71"/>
      <c r="AK277" s="71">
        <v>0</v>
      </c>
      <c r="AL277" s="71">
        <v>0</v>
      </c>
      <c r="AM277" s="71">
        <v>0</v>
      </c>
      <c r="AN277" s="71">
        <v>5665621.5838731434</v>
      </c>
      <c r="AO277" s="71">
        <v>-1414556.7466236996</v>
      </c>
      <c r="AP277" s="71">
        <v>49821.285688686374</v>
      </c>
      <c r="AQ277" s="71">
        <v>-14145.567466236997</v>
      </c>
      <c r="AR277" s="71">
        <v>27455.608260413355</v>
      </c>
      <c r="AS277" s="71">
        <v>0</v>
      </c>
      <c r="AT277" s="71">
        <v>63131.326482862729</v>
      </c>
      <c r="AU277" s="71">
        <v>46930</v>
      </c>
      <c r="AV277" s="71">
        <v>46930</v>
      </c>
      <c r="AW277" s="71">
        <v>-1398355.4201408369</v>
      </c>
    </row>
    <row r="278" spans="1:49" x14ac:dyDescent="0.2">
      <c r="A278" s="96" t="s">
        <v>12</v>
      </c>
      <c r="B278">
        <v>2030</v>
      </c>
      <c r="C278">
        <v>2027</v>
      </c>
      <c r="D278">
        <v>2018</v>
      </c>
      <c r="E278">
        <v>23</v>
      </c>
      <c r="F278">
        <v>10</v>
      </c>
      <c r="G278" s="96" t="s">
        <v>167</v>
      </c>
      <c r="H278" s="71">
        <v>189917.34422850245</v>
      </c>
      <c r="I278" s="71">
        <v>433545.92098761699</v>
      </c>
      <c r="J278" s="71">
        <v>0</v>
      </c>
      <c r="K278" s="71">
        <v>0</v>
      </c>
      <c r="L278" s="71">
        <v>4667.1298039901667</v>
      </c>
      <c r="M278" s="71">
        <v>1564657.3709185233</v>
      </c>
      <c r="N278" s="71">
        <v>5992</v>
      </c>
      <c r="O278" s="71">
        <v>4667.1298039901667</v>
      </c>
      <c r="P278" s="71">
        <v>2198779.7659386331</v>
      </c>
      <c r="Q278" s="71">
        <v>169287.45122179767</v>
      </c>
      <c r="R278" s="71">
        <v>144536.44435911503</v>
      </c>
      <c r="S278" s="71">
        <v>313823.89558091271</v>
      </c>
      <c r="T278" s="71">
        <v>7761.6397827227775</v>
      </c>
      <c r="U278" s="71">
        <v>0</v>
      </c>
      <c r="V278" s="71">
        <v>0</v>
      </c>
      <c r="W278" s="71">
        <v>0</v>
      </c>
      <c r="X278" s="71">
        <v>7761.6397827227775</v>
      </c>
      <c r="Y278" s="71">
        <v>31749.165085078759</v>
      </c>
      <c r="Z278" s="71">
        <v>0</v>
      </c>
      <c r="AA278" s="71">
        <v>31749.165085078759</v>
      </c>
      <c r="AB278" s="71">
        <v>50319.498545573246</v>
      </c>
      <c r="AC278" s="71">
        <v>403654.19899428752</v>
      </c>
      <c r="AD278" s="71">
        <v>114420.77470543284</v>
      </c>
      <c r="AE278" s="71">
        <v>0</v>
      </c>
      <c r="AF278" s="71">
        <v>0</v>
      </c>
      <c r="AG278" s="71">
        <v>4000000</v>
      </c>
      <c r="AH278" s="71">
        <v>-3481925.0263002794</v>
      </c>
      <c r="AI278" s="71">
        <v>5680704.7922389125</v>
      </c>
      <c r="AJ278" s="71"/>
      <c r="AK278" s="71">
        <v>0</v>
      </c>
      <c r="AL278" s="71">
        <v>0</v>
      </c>
      <c r="AM278" s="71">
        <v>0</v>
      </c>
      <c r="AN278" s="71">
        <v>5680704.7922389125</v>
      </c>
      <c r="AO278" s="71">
        <v>-1398355.4201408369</v>
      </c>
      <c r="AP278" s="71">
        <v>50319.498545573246</v>
      </c>
      <c r="AQ278" s="71">
        <v>-13983.554201408369</v>
      </c>
      <c r="AR278" s="71">
        <v>27841.009274051103</v>
      </c>
      <c r="AS278" s="71">
        <v>0</v>
      </c>
      <c r="AT278" s="71">
        <v>64176.953618215979</v>
      </c>
      <c r="AU278" s="71">
        <v>287446</v>
      </c>
      <c r="AV278" s="71">
        <v>287446</v>
      </c>
      <c r="AW278" s="71">
        <v>-1621624.466522621</v>
      </c>
    </row>
    <row r="279" spans="1:49" x14ac:dyDescent="0.2">
      <c r="A279" s="96" t="s">
        <v>12</v>
      </c>
      <c r="B279">
        <v>2031</v>
      </c>
      <c r="C279">
        <v>2027</v>
      </c>
      <c r="D279">
        <v>2018</v>
      </c>
      <c r="E279">
        <v>23</v>
      </c>
      <c r="F279">
        <v>10</v>
      </c>
      <c r="G279" s="96" t="s">
        <v>167</v>
      </c>
      <c r="H279" s="71">
        <v>191816.51767078749</v>
      </c>
      <c r="I279" s="71">
        <v>442216.83940736926</v>
      </c>
      <c r="J279" s="71">
        <v>0</v>
      </c>
      <c r="K279" s="71">
        <v>0</v>
      </c>
      <c r="L279" s="71">
        <v>4760.4724000699698</v>
      </c>
      <c r="M279" s="71">
        <v>1579070.907433057</v>
      </c>
      <c r="N279" s="71">
        <v>5992</v>
      </c>
      <c r="O279" s="71">
        <v>4760.4724000699698</v>
      </c>
      <c r="P279" s="71">
        <v>2223856.7369112838</v>
      </c>
      <c r="Q279" s="71">
        <v>172673.20024623361</v>
      </c>
      <c r="R279" s="71">
        <v>147427.17324629732</v>
      </c>
      <c r="S279" s="71">
        <v>320100.3734925309</v>
      </c>
      <c r="T279" s="71">
        <v>7916.8725783772325</v>
      </c>
      <c r="U279" s="71">
        <v>0</v>
      </c>
      <c r="V279" s="71">
        <v>0</v>
      </c>
      <c r="W279" s="71">
        <v>0</v>
      </c>
      <c r="X279" s="71">
        <v>7916.8725783772325</v>
      </c>
      <c r="Y279" s="71">
        <v>32384.148386780333</v>
      </c>
      <c r="Z279" s="71">
        <v>0</v>
      </c>
      <c r="AA279" s="71">
        <v>32384.148386780333</v>
      </c>
      <c r="AB279" s="71">
        <v>50822.693531028977</v>
      </c>
      <c r="AC279" s="71">
        <v>411224.08798871748</v>
      </c>
      <c r="AD279" s="71">
        <v>116709.19019954148</v>
      </c>
      <c r="AE279" s="71">
        <v>0</v>
      </c>
      <c r="AF279" s="71">
        <v>0</v>
      </c>
      <c r="AG279" s="71">
        <v>4000000</v>
      </c>
      <c r="AH279" s="71">
        <v>-3472066.7218117411</v>
      </c>
      <c r="AI279" s="71">
        <v>5695923.4587230254</v>
      </c>
      <c r="AJ279" s="71"/>
      <c r="AK279" s="71">
        <v>0</v>
      </c>
      <c r="AL279" s="71">
        <v>0</v>
      </c>
      <c r="AM279" s="71">
        <v>0</v>
      </c>
      <c r="AN279" s="71">
        <v>5695923.4587230254</v>
      </c>
      <c r="AO279" s="71">
        <v>-1621624.466522621</v>
      </c>
      <c r="AP279" s="71">
        <v>50822.693531028977</v>
      </c>
      <c r="AQ279" s="71">
        <v>-16216.24466522621</v>
      </c>
      <c r="AR279" s="71">
        <v>28231.013224445924</v>
      </c>
      <c r="AS279" s="71">
        <v>0</v>
      </c>
      <c r="AT279" s="71">
        <v>62837.462090248693</v>
      </c>
      <c r="AU279" s="71">
        <v>298156</v>
      </c>
      <c r="AV279" s="71">
        <v>298156</v>
      </c>
      <c r="AW279" s="71">
        <v>-1856943.0044323723</v>
      </c>
    </row>
    <row r="280" spans="1:49" x14ac:dyDescent="0.2">
      <c r="A280" s="96" t="s">
        <v>12</v>
      </c>
      <c r="B280">
        <v>2032</v>
      </c>
      <c r="C280">
        <v>2027</v>
      </c>
      <c r="D280">
        <v>2018</v>
      </c>
      <c r="E280">
        <v>23</v>
      </c>
      <c r="F280">
        <v>10</v>
      </c>
      <c r="G280" s="96" t="s">
        <v>167</v>
      </c>
      <c r="H280" s="71">
        <v>193734.68284749539</v>
      </c>
      <c r="I280" s="71">
        <v>451061.17619551672</v>
      </c>
      <c r="J280" s="71">
        <v>0</v>
      </c>
      <c r="K280" s="71">
        <v>0</v>
      </c>
      <c r="L280" s="71">
        <v>4855.6818480713691</v>
      </c>
      <c r="M280" s="71">
        <v>1593619.0559416616</v>
      </c>
      <c r="N280" s="71">
        <v>5992</v>
      </c>
      <c r="O280" s="71">
        <v>4855.6818480713691</v>
      </c>
      <c r="P280" s="71">
        <v>2249262.5968327452</v>
      </c>
      <c r="Q280" s="71">
        <v>176126.6642511583</v>
      </c>
      <c r="R280" s="71">
        <v>150375.7167112233</v>
      </c>
      <c r="S280" s="71">
        <v>326502.38096238161</v>
      </c>
      <c r="T280" s="71">
        <v>8075.2100299447775</v>
      </c>
      <c r="U280" s="71">
        <v>0</v>
      </c>
      <c r="V280" s="71">
        <v>0</v>
      </c>
      <c r="W280" s="71">
        <v>0</v>
      </c>
      <c r="X280" s="71">
        <v>8075.2100299447775</v>
      </c>
      <c r="Y280" s="71">
        <v>33031.83135451594</v>
      </c>
      <c r="Z280" s="71">
        <v>0</v>
      </c>
      <c r="AA280" s="71">
        <v>33031.83135451594</v>
      </c>
      <c r="AB280" s="71">
        <v>51330.920466339274</v>
      </c>
      <c r="AC280" s="71">
        <v>418940.34281318157</v>
      </c>
      <c r="AD280" s="71">
        <v>119043.37400353233</v>
      </c>
      <c r="AE280" s="71">
        <v>0</v>
      </c>
      <c r="AF280" s="71">
        <v>0</v>
      </c>
      <c r="AG280" s="71">
        <v>4000000</v>
      </c>
      <c r="AH280" s="71">
        <v>-3462016.283183286</v>
      </c>
      <c r="AI280" s="71">
        <v>5711278.8800160307</v>
      </c>
      <c r="AJ280" s="71"/>
      <c r="AK280" s="71">
        <v>0</v>
      </c>
      <c r="AL280" s="71">
        <v>0</v>
      </c>
      <c r="AM280" s="71">
        <v>0</v>
      </c>
      <c r="AN280" s="71">
        <v>5711278.8800160307</v>
      </c>
      <c r="AO280" s="71">
        <v>-1856943.0044323723</v>
      </c>
      <c r="AP280" s="71">
        <v>51330.920466339274</v>
      </c>
      <c r="AQ280" s="71">
        <v>-18569.430044323723</v>
      </c>
      <c r="AR280" s="71">
        <v>28625.681119497774</v>
      </c>
      <c r="AS280" s="71">
        <v>0</v>
      </c>
      <c r="AT280" s="71">
        <v>61387.171541513322</v>
      </c>
      <c r="AU280" s="71">
        <v>967980</v>
      </c>
      <c r="AV280" s="71">
        <v>967980</v>
      </c>
      <c r="AW280" s="71">
        <v>-2763535.8328908589</v>
      </c>
    </row>
    <row r="281" spans="1:49" x14ac:dyDescent="0.2">
      <c r="A281" s="96" t="s">
        <v>12</v>
      </c>
      <c r="B281">
        <v>2033</v>
      </c>
      <c r="C281">
        <v>2027</v>
      </c>
      <c r="D281">
        <v>2018</v>
      </c>
      <c r="E281">
        <v>23</v>
      </c>
      <c r="F281">
        <v>10</v>
      </c>
      <c r="G281" s="96" t="s">
        <v>167</v>
      </c>
      <c r="H281" s="71">
        <v>195672.02967597029</v>
      </c>
      <c r="I281" s="71">
        <v>460082.39971942693</v>
      </c>
      <c r="J281" s="71">
        <v>0</v>
      </c>
      <c r="K281" s="71">
        <v>0</v>
      </c>
      <c r="L281" s="71">
        <v>4952.7954850327951</v>
      </c>
      <c r="M281" s="71">
        <v>1608303.2236822378</v>
      </c>
      <c r="N281" s="71">
        <v>5992</v>
      </c>
      <c r="O281" s="71">
        <v>4952.7954850327951</v>
      </c>
      <c r="P281" s="71">
        <v>2275002.4485626677</v>
      </c>
      <c r="Q281" s="71">
        <v>179649.19753618143</v>
      </c>
      <c r="R281" s="71">
        <v>153383.2310454477</v>
      </c>
      <c r="S281" s="71">
        <v>333032.42858162912</v>
      </c>
      <c r="T281" s="71">
        <v>8236.7142305436701</v>
      </c>
      <c r="U281" s="71">
        <v>0</v>
      </c>
      <c r="V281" s="71">
        <v>0</v>
      </c>
      <c r="W281" s="71">
        <v>0</v>
      </c>
      <c r="X281" s="71">
        <v>8236.7142305436701</v>
      </c>
      <c r="Y281" s="71">
        <v>33692.467981606249</v>
      </c>
      <c r="Z281" s="71">
        <v>0</v>
      </c>
      <c r="AA281" s="71">
        <v>33692.467981606249</v>
      </c>
      <c r="AB281" s="71">
        <v>51844.229671002649</v>
      </c>
      <c r="AC281" s="71">
        <v>426805.84046478168</v>
      </c>
      <c r="AD281" s="71">
        <v>121424.24148360293</v>
      </c>
      <c r="AE281" s="71">
        <v>0</v>
      </c>
      <c r="AF281" s="71">
        <v>0</v>
      </c>
      <c r="AG281" s="71">
        <v>4000000</v>
      </c>
      <c r="AH281" s="71">
        <v>-3451769.9180516154</v>
      </c>
      <c r="AI281" s="71">
        <v>5726772.3666142831</v>
      </c>
      <c r="AJ281" s="71"/>
      <c r="AK281" s="71">
        <v>0</v>
      </c>
      <c r="AL281" s="71">
        <v>0</v>
      </c>
      <c r="AM281" s="71">
        <v>0</v>
      </c>
      <c r="AN281" s="71">
        <v>5726772.3666142831</v>
      </c>
      <c r="AO281" s="71">
        <v>-2763535.8328908589</v>
      </c>
      <c r="AP281" s="71">
        <v>51844.229671002649</v>
      </c>
      <c r="AQ281" s="71">
        <v>-27635.358328908591</v>
      </c>
      <c r="AR281" s="71">
        <v>29025.07487675628</v>
      </c>
      <c r="AS281" s="71">
        <v>0</v>
      </c>
      <c r="AT281" s="71">
        <v>53233.946218850338</v>
      </c>
      <c r="AU281" s="71">
        <v>247636</v>
      </c>
      <c r="AV281" s="71">
        <v>247636</v>
      </c>
      <c r="AW281" s="71">
        <v>-2957937.8866720088</v>
      </c>
    </row>
    <row r="282" spans="1:49" x14ac:dyDescent="0.2">
      <c r="A282" s="96" t="s">
        <v>12</v>
      </c>
      <c r="B282">
        <v>2034</v>
      </c>
      <c r="C282">
        <v>2027</v>
      </c>
      <c r="D282">
        <v>2018</v>
      </c>
      <c r="E282">
        <v>23</v>
      </c>
      <c r="F282">
        <v>10</v>
      </c>
      <c r="G282" s="96" t="s">
        <v>167</v>
      </c>
      <c r="H282" s="71">
        <v>197628.74997273003</v>
      </c>
      <c r="I282" s="71">
        <v>469284.04771381553</v>
      </c>
      <c r="J282" s="71">
        <v>0</v>
      </c>
      <c r="K282" s="71">
        <v>0</v>
      </c>
      <c r="L282" s="71">
        <v>5051.8513947334523</v>
      </c>
      <c r="M282" s="71">
        <v>1623124.83520011</v>
      </c>
      <c r="N282" s="71">
        <v>5992</v>
      </c>
      <c r="O282" s="71">
        <v>5051.8513947334523</v>
      </c>
      <c r="P282" s="71">
        <v>2301081.484281389</v>
      </c>
      <c r="Q282" s="71">
        <v>183242.18148690509</v>
      </c>
      <c r="R282" s="71">
        <v>156450.89566635669</v>
      </c>
      <c r="S282" s="71">
        <v>339693.07715326175</v>
      </c>
      <c r="T282" s="71">
        <v>8401.448515154545</v>
      </c>
      <c r="U282" s="71">
        <v>0</v>
      </c>
      <c r="V282" s="71">
        <v>0</v>
      </c>
      <c r="W282" s="71">
        <v>0</v>
      </c>
      <c r="X282" s="71">
        <v>8401.448515154545</v>
      </c>
      <c r="Y282" s="71">
        <v>34366.317341238384</v>
      </c>
      <c r="Z282" s="71">
        <v>0</v>
      </c>
      <c r="AA282" s="71">
        <v>34366.317341238384</v>
      </c>
      <c r="AB282" s="71">
        <v>52362.671967712697</v>
      </c>
      <c r="AC282" s="71">
        <v>434823.51497736736</v>
      </c>
      <c r="AD282" s="71">
        <v>123852.72631327502</v>
      </c>
      <c r="AE282" s="71">
        <v>0</v>
      </c>
      <c r="AF282" s="71">
        <v>0</v>
      </c>
      <c r="AG282" s="71">
        <v>4000000</v>
      </c>
      <c r="AH282" s="71">
        <v>-3441323.7587093576</v>
      </c>
      <c r="AI282" s="71">
        <v>5742405.2429907471</v>
      </c>
      <c r="AJ282" s="71"/>
      <c r="AK282" s="71">
        <v>0</v>
      </c>
      <c r="AL282" s="71">
        <v>0</v>
      </c>
      <c r="AM282" s="71">
        <v>0</v>
      </c>
      <c r="AN282" s="71">
        <v>5742405.2429907471</v>
      </c>
      <c r="AO282" s="71">
        <v>-2957937.8866720088</v>
      </c>
      <c r="AP282" s="71">
        <v>52362.671967712697</v>
      </c>
      <c r="AQ282" s="71">
        <v>-29579.378866720086</v>
      </c>
      <c r="AR282" s="71">
        <v>29429.257338508658</v>
      </c>
      <c r="AS282" s="71">
        <v>0</v>
      </c>
      <c r="AT282" s="71">
        <v>52212.550439501269</v>
      </c>
      <c r="AU282" s="71">
        <v>111606</v>
      </c>
      <c r="AV282" s="71">
        <v>111606</v>
      </c>
      <c r="AW282" s="71">
        <v>-3017331.3362325071</v>
      </c>
    </row>
    <row r="283" spans="1:49" x14ac:dyDescent="0.2">
      <c r="A283" s="96" t="s">
        <v>12</v>
      </c>
      <c r="B283">
        <v>2035</v>
      </c>
      <c r="C283">
        <v>2027</v>
      </c>
      <c r="D283">
        <v>2018</v>
      </c>
      <c r="E283">
        <v>23</v>
      </c>
      <c r="F283">
        <v>10</v>
      </c>
      <c r="G283" s="96" t="s">
        <v>167</v>
      </c>
      <c r="H283" s="71">
        <v>199605.03747245736</v>
      </c>
      <c r="I283" s="71">
        <v>478669.72866809188</v>
      </c>
      <c r="J283" s="71">
        <v>0</v>
      </c>
      <c r="K283" s="71">
        <v>0</v>
      </c>
      <c r="L283" s="71">
        <v>5152.8884226281216</v>
      </c>
      <c r="M283" s="71">
        <v>1638085.3326018979</v>
      </c>
      <c r="N283" s="71">
        <v>5992</v>
      </c>
      <c r="O283" s="71">
        <v>5152.8884226281216</v>
      </c>
      <c r="P283" s="71">
        <v>2327504.9871650753</v>
      </c>
      <c r="Q283" s="71">
        <v>186907.0251166432</v>
      </c>
      <c r="R283" s="71">
        <v>159579.91357968384</v>
      </c>
      <c r="S283" s="71">
        <v>346486.93869632704</v>
      </c>
      <c r="T283" s="71">
        <v>8569.4774854576372</v>
      </c>
      <c r="U283" s="71">
        <v>0</v>
      </c>
      <c r="V283" s="71">
        <v>0</v>
      </c>
      <c r="W283" s="71">
        <v>0</v>
      </c>
      <c r="X283" s="71">
        <v>8569.4774854576372</v>
      </c>
      <c r="Y283" s="71">
        <v>35053.643688063152</v>
      </c>
      <c r="Z283" s="71">
        <v>0</v>
      </c>
      <c r="AA283" s="71">
        <v>35053.643688063152</v>
      </c>
      <c r="AB283" s="71">
        <v>52886.298687389826</v>
      </c>
      <c r="AC283" s="71">
        <v>442996.3585572376</v>
      </c>
      <c r="AD283" s="71">
        <v>126329.78083954053</v>
      </c>
      <c r="AE283" s="71">
        <v>0</v>
      </c>
      <c r="AF283" s="71">
        <v>0</v>
      </c>
      <c r="AG283" s="71">
        <v>4000000</v>
      </c>
      <c r="AH283" s="71">
        <v>-3430673.8606032217</v>
      </c>
      <c r="AI283" s="71">
        <v>5758178.8477682974</v>
      </c>
      <c r="AJ283" s="71"/>
      <c r="AK283" s="71">
        <v>0</v>
      </c>
      <c r="AL283" s="71">
        <v>0</v>
      </c>
      <c r="AM283" s="71">
        <v>0</v>
      </c>
      <c r="AN283" s="71">
        <v>5758178.8477682974</v>
      </c>
      <c r="AO283" s="71">
        <v>-3017331.3362325071</v>
      </c>
      <c r="AP283" s="71">
        <v>52886.298687389826</v>
      </c>
      <c r="AQ283" s="71">
        <v>-30173.313362325072</v>
      </c>
      <c r="AR283" s="71">
        <v>29838.292287138262</v>
      </c>
      <c r="AS283" s="71">
        <v>0</v>
      </c>
      <c r="AT283" s="71">
        <v>52551.277612203019</v>
      </c>
      <c r="AU283" s="71">
        <v>534112</v>
      </c>
      <c r="AV283" s="71">
        <v>534112</v>
      </c>
      <c r="AW283" s="71">
        <v>-3498892.0586203043</v>
      </c>
    </row>
    <row r="284" spans="1:49" x14ac:dyDescent="0.2">
      <c r="A284" s="96" t="s">
        <v>12</v>
      </c>
      <c r="B284">
        <v>2036</v>
      </c>
      <c r="C284">
        <v>2027</v>
      </c>
      <c r="D284">
        <v>2018</v>
      </c>
      <c r="E284">
        <v>23</v>
      </c>
      <c r="F284">
        <v>10</v>
      </c>
      <c r="G284" s="96" t="s">
        <v>167</v>
      </c>
      <c r="H284" s="71">
        <v>201601.08784718195</v>
      </c>
      <c r="I284" s="71">
        <v>488243.12324145366</v>
      </c>
      <c r="J284" s="71">
        <v>0</v>
      </c>
      <c r="K284" s="71">
        <v>0</v>
      </c>
      <c r="L284" s="71">
        <v>5255.946191080684</v>
      </c>
      <c r="M284" s="71">
        <v>1653186.175813681</v>
      </c>
      <c r="N284" s="71">
        <v>5992</v>
      </c>
      <c r="O284" s="71">
        <v>5255.946191080684</v>
      </c>
      <c r="P284" s="71">
        <v>2354278.3330933973</v>
      </c>
      <c r="Q284" s="71">
        <v>190645.16561897603</v>
      </c>
      <c r="R284" s="71">
        <v>162771.51185127749</v>
      </c>
      <c r="S284" s="71">
        <v>353416.67747025355</v>
      </c>
      <c r="T284" s="71">
        <v>8740.8670351667897</v>
      </c>
      <c r="U284" s="71">
        <v>0</v>
      </c>
      <c r="V284" s="71">
        <v>0</v>
      </c>
      <c r="W284" s="71">
        <v>0</v>
      </c>
      <c r="X284" s="71">
        <v>8740.8670351667897</v>
      </c>
      <c r="Y284" s="71">
        <v>35754.716561824411</v>
      </c>
      <c r="Z284" s="71">
        <v>0</v>
      </c>
      <c r="AA284" s="71">
        <v>35754.716561824411</v>
      </c>
      <c r="AB284" s="71">
        <v>53415.16167426372</v>
      </c>
      <c r="AC284" s="71">
        <v>451327.42274150846</v>
      </c>
      <c r="AD284" s="71">
        <v>128856.37645633133</v>
      </c>
      <c r="AE284" s="71">
        <v>0</v>
      </c>
      <c r="AF284" s="71">
        <v>0</v>
      </c>
      <c r="AG284" s="71">
        <v>4000000</v>
      </c>
      <c r="AH284" s="71">
        <v>-3419816.2008021604</v>
      </c>
      <c r="AI284" s="71">
        <v>5774094.5338955577</v>
      </c>
      <c r="AJ284" s="71"/>
      <c r="AK284" s="71">
        <v>0</v>
      </c>
      <c r="AL284" s="71">
        <v>0</v>
      </c>
      <c r="AM284" s="71">
        <v>0</v>
      </c>
      <c r="AN284" s="71">
        <v>5774094.5338955577</v>
      </c>
      <c r="AO284" s="71">
        <v>-3498892.0586203043</v>
      </c>
      <c r="AP284" s="71">
        <v>53415.16167426372</v>
      </c>
      <c r="AQ284" s="71">
        <v>-34988.920586203043</v>
      </c>
      <c r="AR284" s="71">
        <v>30252.244460759022</v>
      </c>
      <c r="AS284" s="71">
        <v>0</v>
      </c>
      <c r="AT284" s="71">
        <v>48678.485548819699</v>
      </c>
      <c r="AU284" s="71">
        <v>281012</v>
      </c>
      <c r="AV284" s="71">
        <v>281012</v>
      </c>
      <c r="AW284" s="71">
        <v>-3731225.5730714845</v>
      </c>
    </row>
    <row r="285" spans="1:49" x14ac:dyDescent="0.2">
      <c r="A285" s="96" t="s">
        <v>12</v>
      </c>
      <c r="B285">
        <v>2037</v>
      </c>
      <c r="C285">
        <v>2027</v>
      </c>
      <c r="D285">
        <v>2018</v>
      </c>
      <c r="E285">
        <v>23</v>
      </c>
      <c r="F285">
        <v>10</v>
      </c>
      <c r="G285" s="96" t="s">
        <v>167</v>
      </c>
      <c r="H285" s="71">
        <v>203617.09872565372</v>
      </c>
      <c r="I285" s="71">
        <v>498007.98570628272</v>
      </c>
      <c r="J285" s="71">
        <v>0</v>
      </c>
      <c r="K285" s="71">
        <v>0</v>
      </c>
      <c r="L285" s="71">
        <v>5361.065114902297</v>
      </c>
      <c r="M285" s="71">
        <v>1668428.8428435181</v>
      </c>
      <c r="N285" s="71">
        <v>5992</v>
      </c>
      <c r="O285" s="71">
        <v>5361.065114902297</v>
      </c>
      <c r="P285" s="71">
        <v>2381406.992390357</v>
      </c>
      <c r="Q285" s="71">
        <v>194458.06893135555</v>
      </c>
      <c r="R285" s="71">
        <v>166026.94208830304</v>
      </c>
      <c r="S285" s="71">
        <v>360485.01101965859</v>
      </c>
      <c r="T285" s="71">
        <v>8915.6843758701252</v>
      </c>
      <c r="U285" s="71">
        <v>0</v>
      </c>
      <c r="V285" s="71">
        <v>0</v>
      </c>
      <c r="W285" s="71">
        <v>0</v>
      </c>
      <c r="X285" s="71">
        <v>8915.6843758701252</v>
      </c>
      <c r="Y285" s="71">
        <v>36469.810893060901</v>
      </c>
      <c r="Z285" s="71">
        <v>0</v>
      </c>
      <c r="AA285" s="71">
        <v>36469.810893060901</v>
      </c>
      <c r="AB285" s="71">
        <v>53949.31329100635</v>
      </c>
      <c r="AC285" s="71">
        <v>459819.81957959593</v>
      </c>
      <c r="AD285" s="71">
        <v>131433.50398545794</v>
      </c>
      <c r="AE285" s="71">
        <v>0</v>
      </c>
      <c r="AF285" s="71">
        <v>0</v>
      </c>
      <c r="AG285" s="71">
        <v>4000000</v>
      </c>
      <c r="AH285" s="71">
        <v>-3408746.6764349462</v>
      </c>
      <c r="AI285" s="71">
        <v>5790153.6688253032</v>
      </c>
      <c r="AJ285" s="71"/>
      <c r="AK285" s="71">
        <v>0</v>
      </c>
      <c r="AL285" s="71">
        <v>0</v>
      </c>
      <c r="AM285" s="71">
        <v>0</v>
      </c>
      <c r="AN285" s="71">
        <v>5790153.6688253032</v>
      </c>
      <c r="AO285" s="71">
        <v>-3731225.5730714845</v>
      </c>
      <c r="AP285" s="71">
        <v>53949.31329100635</v>
      </c>
      <c r="AQ285" s="71">
        <v>-37312.255730714845</v>
      </c>
      <c r="AR285" s="71">
        <v>30671.179569130996</v>
      </c>
      <c r="AS285" s="71">
        <v>0</v>
      </c>
      <c r="AT285" s="71">
        <v>47308.237129422501</v>
      </c>
      <c r="AU285" s="71">
        <v>374050</v>
      </c>
      <c r="AV285" s="71">
        <v>374050</v>
      </c>
      <c r="AW285" s="71">
        <v>-4057967.3359420625</v>
      </c>
    </row>
    <row r="286" spans="1:49" x14ac:dyDescent="0.2">
      <c r="A286" s="96" t="s">
        <v>12</v>
      </c>
      <c r="B286">
        <v>2038</v>
      </c>
      <c r="C286">
        <v>2027</v>
      </c>
      <c r="D286">
        <v>2018</v>
      </c>
      <c r="E286">
        <v>23</v>
      </c>
      <c r="F286">
        <v>10</v>
      </c>
      <c r="G286" s="96" t="s">
        <v>167</v>
      </c>
      <c r="H286" s="71">
        <v>205653.26971291026</v>
      </c>
      <c r="I286" s="71">
        <v>507968.14542040846</v>
      </c>
      <c r="J286" s="71">
        <v>0</v>
      </c>
      <c r="K286" s="71">
        <v>0</v>
      </c>
      <c r="L286" s="71">
        <v>5468.2864172003437</v>
      </c>
      <c r="M286" s="71">
        <v>1683814.8300484146</v>
      </c>
      <c r="N286" s="71">
        <v>5992</v>
      </c>
      <c r="O286" s="71">
        <v>5468.2864172003437</v>
      </c>
      <c r="P286" s="71">
        <v>2408896.531598934</v>
      </c>
      <c r="Q286" s="71">
        <v>198347.23030998267</v>
      </c>
      <c r="R286" s="71">
        <v>169347.48093006911</v>
      </c>
      <c r="S286" s="71">
        <v>367694.71124005178</v>
      </c>
      <c r="T286" s="71">
        <v>9093.9980633875275</v>
      </c>
      <c r="U286" s="71">
        <v>0</v>
      </c>
      <c r="V286" s="71">
        <v>0</v>
      </c>
      <c r="W286" s="71">
        <v>0</v>
      </c>
      <c r="X286" s="71">
        <v>9093.9980633875275</v>
      </c>
      <c r="Y286" s="71">
        <v>37199.207110922122</v>
      </c>
      <c r="Z286" s="71">
        <v>0</v>
      </c>
      <c r="AA286" s="71">
        <v>37199.207110922122</v>
      </c>
      <c r="AB286" s="71">
        <v>54488.806423916416</v>
      </c>
      <c r="AC286" s="71">
        <v>468476.72283827787</v>
      </c>
      <c r="AD286" s="71">
        <v>134062.17406516711</v>
      </c>
      <c r="AE286" s="71">
        <v>0</v>
      </c>
      <c r="AF286" s="71">
        <v>0</v>
      </c>
      <c r="AG286" s="71">
        <v>4000000</v>
      </c>
      <c r="AH286" s="71">
        <v>-3397461.103096555</v>
      </c>
      <c r="AI286" s="71">
        <v>5806357.634695489</v>
      </c>
      <c r="AJ286" s="71"/>
      <c r="AK286" s="71">
        <v>0</v>
      </c>
      <c r="AL286" s="71">
        <v>0</v>
      </c>
      <c r="AM286" s="71">
        <v>0</v>
      </c>
      <c r="AN286" s="71">
        <v>5806357.634695489</v>
      </c>
      <c r="AO286" s="71">
        <v>-4057967.3359420625</v>
      </c>
      <c r="AP286" s="71">
        <v>54488.806423916416</v>
      </c>
      <c r="AQ286" s="71">
        <v>-40579.673359420623</v>
      </c>
      <c r="AR286" s="71">
        <v>31095.164309861975</v>
      </c>
      <c r="AS286" s="71">
        <v>0</v>
      </c>
      <c r="AT286" s="71">
        <v>45004.297374357768</v>
      </c>
      <c r="AU286" s="71">
        <v>15080</v>
      </c>
      <c r="AV286" s="71">
        <v>15080</v>
      </c>
      <c r="AW286" s="71">
        <v>-4028043.0385677041</v>
      </c>
    </row>
    <row r="287" spans="1:49" x14ac:dyDescent="0.2">
      <c r="A287" s="96" t="s">
        <v>12</v>
      </c>
      <c r="B287">
        <v>2039</v>
      </c>
      <c r="C287">
        <v>2027</v>
      </c>
      <c r="D287">
        <v>2018</v>
      </c>
      <c r="E287">
        <v>23</v>
      </c>
      <c r="F287">
        <v>10</v>
      </c>
      <c r="G287" s="96" t="s">
        <v>167</v>
      </c>
      <c r="H287" s="71">
        <v>207709.80241003935</v>
      </c>
      <c r="I287" s="71">
        <v>518127.50832881656</v>
      </c>
      <c r="J287" s="71">
        <v>0</v>
      </c>
      <c r="K287" s="71">
        <v>0</v>
      </c>
      <c r="L287" s="71">
        <v>5577.6521455443499</v>
      </c>
      <c r="M287" s="71">
        <v>1699345.652405811</v>
      </c>
      <c r="N287" s="71">
        <v>5992</v>
      </c>
      <c r="O287" s="71">
        <v>5577.6521455443499</v>
      </c>
      <c r="P287" s="71">
        <v>2436752.6152902115</v>
      </c>
      <c r="Q287" s="71">
        <v>202314.17491618232</v>
      </c>
      <c r="R287" s="71">
        <v>172734.4305486705</v>
      </c>
      <c r="S287" s="71">
        <v>375048.60546485282</v>
      </c>
      <c r="T287" s="71">
        <v>9275.8780246552778</v>
      </c>
      <c r="U287" s="71">
        <v>0</v>
      </c>
      <c r="V287" s="71">
        <v>0</v>
      </c>
      <c r="W287" s="71">
        <v>0</v>
      </c>
      <c r="X287" s="71">
        <v>9275.8780246552778</v>
      </c>
      <c r="Y287" s="71">
        <v>37943.191253140561</v>
      </c>
      <c r="Z287" s="71">
        <v>0</v>
      </c>
      <c r="AA287" s="71">
        <v>37943.191253140561</v>
      </c>
      <c r="AB287" s="71">
        <v>55033.694488155576</v>
      </c>
      <c r="AC287" s="71">
        <v>477301.36923080427</v>
      </c>
      <c r="AD287" s="71">
        <v>136743.41754647045</v>
      </c>
      <c r="AE287" s="71">
        <v>0</v>
      </c>
      <c r="AF287" s="71">
        <v>0</v>
      </c>
      <c r="AG287" s="71">
        <v>4000000</v>
      </c>
      <c r="AH287" s="71">
        <v>-3385955.2132227253</v>
      </c>
      <c r="AI287" s="71">
        <v>5822707.8285129368</v>
      </c>
      <c r="AJ287" s="71"/>
      <c r="AK287" s="71">
        <v>0</v>
      </c>
      <c r="AL287" s="71">
        <v>0</v>
      </c>
      <c r="AM287" s="71">
        <v>0</v>
      </c>
      <c r="AN287" s="71">
        <v>5822707.8285129368</v>
      </c>
      <c r="AO287" s="71">
        <v>-4028043.0385677041</v>
      </c>
      <c r="AP287" s="71">
        <v>55033.694488155576</v>
      </c>
      <c r="AQ287" s="71">
        <v>-40280.430385677042</v>
      </c>
      <c r="AR287" s="71">
        <v>31524.266384901053</v>
      </c>
      <c r="AS287" s="71">
        <v>0</v>
      </c>
      <c r="AT287" s="71">
        <v>46277.530487379583</v>
      </c>
      <c r="AU287" s="71">
        <v>117862</v>
      </c>
      <c r="AV287" s="71">
        <v>117862</v>
      </c>
      <c r="AW287" s="71">
        <v>-4099627.5080803251</v>
      </c>
    </row>
    <row r="288" spans="1:49" x14ac:dyDescent="0.2">
      <c r="A288" s="96" t="s">
        <v>12</v>
      </c>
      <c r="B288">
        <v>2040</v>
      </c>
      <c r="C288">
        <v>2027</v>
      </c>
      <c r="D288">
        <v>2018</v>
      </c>
      <c r="E288">
        <v>23</v>
      </c>
      <c r="F288">
        <v>10</v>
      </c>
      <c r="G288" s="96" t="s">
        <v>167</v>
      </c>
      <c r="H288" s="71">
        <v>209786.9004341398</v>
      </c>
      <c r="I288" s="71">
        <v>528490.05849539291</v>
      </c>
      <c r="J288" s="71">
        <v>0</v>
      </c>
      <c r="K288" s="71">
        <v>0</v>
      </c>
      <c r="L288" s="71">
        <v>5689.2051884552375</v>
      </c>
      <c r="M288" s="71">
        <v>1715022.8437896806</v>
      </c>
      <c r="N288" s="71">
        <v>5992</v>
      </c>
      <c r="O288" s="71">
        <v>5689.2051884552375</v>
      </c>
      <c r="P288" s="71">
        <v>2464981.0079076686</v>
      </c>
      <c r="Q288" s="71">
        <v>206360.45841450596</v>
      </c>
      <c r="R288" s="71">
        <v>176189.11915964392</v>
      </c>
      <c r="S288" s="71">
        <v>382549.57757414988</v>
      </c>
      <c r="T288" s="71">
        <v>9461.3955851483843</v>
      </c>
      <c r="U288" s="71">
        <v>0</v>
      </c>
      <c r="V288" s="71">
        <v>0</v>
      </c>
      <c r="W288" s="71">
        <v>0</v>
      </c>
      <c r="X288" s="71">
        <v>9461.3955851483843</v>
      </c>
      <c r="Y288" s="71">
        <v>38702.055078203375</v>
      </c>
      <c r="Z288" s="71">
        <v>0</v>
      </c>
      <c r="AA288" s="71">
        <v>38702.055078203375</v>
      </c>
      <c r="AB288" s="71">
        <v>55584.031433037148</v>
      </c>
      <c r="AC288" s="71">
        <v>486297.05967053876</v>
      </c>
      <c r="AD288" s="71">
        <v>139478.28589739988</v>
      </c>
      <c r="AE288" s="71">
        <v>0</v>
      </c>
      <c r="AF288" s="71">
        <v>0</v>
      </c>
      <c r="AG288" s="71">
        <v>4000000</v>
      </c>
      <c r="AH288" s="71">
        <v>-3374224.6544320611</v>
      </c>
      <c r="AI288" s="71">
        <v>5839205.6623397302</v>
      </c>
      <c r="AJ288" s="71"/>
      <c r="AK288" s="71">
        <v>0</v>
      </c>
      <c r="AL288" s="71">
        <v>0</v>
      </c>
      <c r="AM288" s="71">
        <v>0</v>
      </c>
      <c r="AN288" s="71">
        <v>5839205.6623397302</v>
      </c>
      <c r="AO288" s="71">
        <v>-4099627.5080803251</v>
      </c>
      <c r="AP288" s="71">
        <v>55584.031433037148</v>
      </c>
      <c r="AQ288" s="71">
        <v>-40996.275080803243</v>
      </c>
      <c r="AR288" s="71">
        <v>31958.554517329336</v>
      </c>
      <c r="AS288" s="71">
        <v>0</v>
      </c>
      <c r="AT288" s="71">
        <v>46546.31086956324</v>
      </c>
      <c r="AU288" s="71">
        <v>77676</v>
      </c>
      <c r="AV288" s="71">
        <v>77676</v>
      </c>
      <c r="AW288" s="71">
        <v>-4130757.1972107617</v>
      </c>
    </row>
    <row r="289" spans="1:49" x14ac:dyDescent="0.2">
      <c r="A289" s="96" t="s">
        <v>12</v>
      </c>
      <c r="B289">
        <v>2041</v>
      </c>
      <c r="C289">
        <v>2027</v>
      </c>
      <c r="D289">
        <v>2018</v>
      </c>
      <c r="E289">
        <v>23</v>
      </c>
      <c r="F289">
        <v>10</v>
      </c>
      <c r="G289" s="96" t="s">
        <v>167</v>
      </c>
      <c r="H289" s="71">
        <v>211884.76943848116</v>
      </c>
      <c r="I289" s="71">
        <v>539059.8596653007</v>
      </c>
      <c r="J289" s="71">
        <v>0</v>
      </c>
      <c r="K289" s="71">
        <v>0</v>
      </c>
      <c r="L289" s="71">
        <v>5802.9892922243407</v>
      </c>
      <c r="M289" s="71">
        <v>1730847.9572513204</v>
      </c>
      <c r="N289" s="71">
        <v>5992</v>
      </c>
      <c r="O289" s="71">
        <v>5802.9892922243407</v>
      </c>
      <c r="P289" s="71">
        <v>2493587.5756473267</v>
      </c>
      <c r="Q289" s="71">
        <v>210487.66758279607</v>
      </c>
      <c r="R289" s="71">
        <v>179712.90154283674</v>
      </c>
      <c r="S289" s="71">
        <v>390200.56912563281</v>
      </c>
      <c r="T289" s="71">
        <v>9650.623496851349</v>
      </c>
      <c r="U289" s="71">
        <v>0</v>
      </c>
      <c r="V289" s="71">
        <v>0</v>
      </c>
      <c r="W289" s="71">
        <v>0</v>
      </c>
      <c r="X289" s="71">
        <v>9650.623496851349</v>
      </c>
      <c r="Y289" s="71">
        <v>39476.096179767432</v>
      </c>
      <c r="Z289" s="71">
        <v>0</v>
      </c>
      <c r="AA289" s="71">
        <v>39476.096179767432</v>
      </c>
      <c r="AB289" s="71">
        <v>56139.871747367506</v>
      </c>
      <c r="AC289" s="71">
        <v>495467.16054961912</v>
      </c>
      <c r="AD289" s="71">
        <v>142267.85161534784</v>
      </c>
      <c r="AE289" s="71">
        <v>0</v>
      </c>
      <c r="AF289" s="71">
        <v>0</v>
      </c>
      <c r="AG289" s="71">
        <v>4000000</v>
      </c>
      <c r="AH289" s="71">
        <v>-3362264.9878350329</v>
      </c>
      <c r="AI289" s="71">
        <v>5855852.5634823591</v>
      </c>
      <c r="AJ289" s="71"/>
      <c r="AK289" s="71">
        <v>0</v>
      </c>
      <c r="AL289" s="71">
        <v>0</v>
      </c>
      <c r="AM289" s="71">
        <v>0</v>
      </c>
      <c r="AN289" s="71">
        <v>5855852.5634823591</v>
      </c>
      <c r="AO289" s="71">
        <v>-4130757.1972107617</v>
      </c>
      <c r="AP289" s="71">
        <v>56139.871747367506</v>
      </c>
      <c r="AQ289" s="71">
        <v>-41307.571972107617</v>
      </c>
      <c r="AR289" s="71">
        <v>32398.098468453474</v>
      </c>
      <c r="AS289" s="71">
        <v>0</v>
      </c>
      <c r="AT289" s="71">
        <v>47230.398243713367</v>
      </c>
      <c r="AU289" s="71">
        <v>0</v>
      </c>
      <c r="AV289" s="71">
        <v>0</v>
      </c>
      <c r="AW289" s="71">
        <v>-4083526.7989670485</v>
      </c>
    </row>
    <row r="290" spans="1:49" x14ac:dyDescent="0.2">
      <c r="A290" s="96" t="s">
        <v>12</v>
      </c>
      <c r="B290">
        <v>2042</v>
      </c>
      <c r="C290">
        <v>2027</v>
      </c>
      <c r="D290">
        <v>2018</v>
      </c>
      <c r="E290">
        <v>23</v>
      </c>
      <c r="F290">
        <v>10</v>
      </c>
      <c r="G290" s="96" t="s">
        <v>167</v>
      </c>
      <c r="H290" s="71">
        <v>214003.61713286603</v>
      </c>
      <c r="I290" s="71">
        <v>549841.05685860675</v>
      </c>
      <c r="J290" s="71">
        <v>0</v>
      </c>
      <c r="K290" s="71">
        <v>0</v>
      </c>
      <c r="L290" s="71">
        <v>5919.0490780688278</v>
      </c>
      <c r="M290" s="71">
        <v>1746822.5653049201</v>
      </c>
      <c r="N290" s="71">
        <v>5992</v>
      </c>
      <c r="O290" s="71">
        <v>5919.0490780688278</v>
      </c>
      <c r="P290" s="71">
        <v>2522578.2883744617</v>
      </c>
      <c r="Q290" s="71">
        <v>214697.42093445198</v>
      </c>
      <c r="R290" s="71">
        <v>183307.1595736935</v>
      </c>
      <c r="S290" s="71">
        <v>398004.5805081455</v>
      </c>
      <c r="T290" s="71">
        <v>9843.6359667883771</v>
      </c>
      <c r="U290" s="71">
        <v>0</v>
      </c>
      <c r="V290" s="71">
        <v>0</v>
      </c>
      <c r="W290" s="71">
        <v>0</v>
      </c>
      <c r="X290" s="71">
        <v>9843.6359667883771</v>
      </c>
      <c r="Y290" s="71">
        <v>40265.618103362787</v>
      </c>
      <c r="Z290" s="71">
        <v>0</v>
      </c>
      <c r="AA290" s="71">
        <v>40265.618103362787</v>
      </c>
      <c r="AB290" s="71">
        <v>56701.270464841196</v>
      </c>
      <c r="AC290" s="71">
        <v>504815.10504313791</v>
      </c>
      <c r="AD290" s="71">
        <v>145113.2086476548</v>
      </c>
      <c r="AE290" s="71">
        <v>0</v>
      </c>
      <c r="AF290" s="71">
        <v>0</v>
      </c>
      <c r="AG290" s="71">
        <v>4000000</v>
      </c>
      <c r="AH290" s="71">
        <v>-3350071.6863092072</v>
      </c>
      <c r="AI290" s="71">
        <v>5872649.9746836685</v>
      </c>
      <c r="AJ290" s="71"/>
      <c r="AK290" s="71">
        <v>0</v>
      </c>
      <c r="AL290" s="71">
        <v>0</v>
      </c>
      <c r="AM290" s="71">
        <v>0</v>
      </c>
      <c r="AN290" s="71">
        <v>5872649.9746836685</v>
      </c>
      <c r="AO290" s="71">
        <v>-4083526.7989670485</v>
      </c>
      <c r="AP290" s="71">
        <v>56701.270464841196</v>
      </c>
      <c r="AQ290" s="71">
        <v>-40835.267989670487</v>
      </c>
      <c r="AR290" s="71">
        <v>32842.96905520789</v>
      </c>
      <c r="AS290" s="71">
        <v>0</v>
      </c>
      <c r="AT290" s="71">
        <v>48708.9715303786</v>
      </c>
      <c r="AU290" s="71">
        <v>0</v>
      </c>
      <c r="AV290" s="71">
        <v>0</v>
      </c>
      <c r="AW290" s="71">
        <v>-4034817.8274366697</v>
      </c>
    </row>
    <row r="291" spans="1:49" x14ac:dyDescent="0.2">
      <c r="A291" s="96" t="s">
        <v>12</v>
      </c>
      <c r="B291">
        <v>2043</v>
      </c>
      <c r="C291">
        <v>2027</v>
      </c>
      <c r="D291">
        <v>2018</v>
      </c>
      <c r="E291">
        <v>23</v>
      </c>
      <c r="F291">
        <v>10</v>
      </c>
      <c r="G291" s="96" t="s">
        <v>167</v>
      </c>
      <c r="H291" s="71">
        <v>216143.65330419468</v>
      </c>
      <c r="I291" s="71">
        <v>560837.87799577892</v>
      </c>
      <c r="J291" s="71">
        <v>0</v>
      </c>
      <c r="K291" s="71">
        <v>0</v>
      </c>
      <c r="L291" s="71">
        <v>6037.4300596302046</v>
      </c>
      <c r="M291" s="71">
        <v>1762948.2602180014</v>
      </c>
      <c r="N291" s="71">
        <v>5992</v>
      </c>
      <c r="O291" s="71">
        <v>6037.4300596302046</v>
      </c>
      <c r="P291" s="71">
        <v>2551959.2215776052</v>
      </c>
      <c r="Q291" s="71">
        <v>218991.36935314102</v>
      </c>
      <c r="R291" s="71">
        <v>186973.30276516738</v>
      </c>
      <c r="S291" s="71">
        <v>405964.67211830837</v>
      </c>
      <c r="T291" s="71">
        <v>10040.508686124145</v>
      </c>
      <c r="U291" s="71">
        <v>0</v>
      </c>
      <c r="V291" s="71">
        <v>0</v>
      </c>
      <c r="W291" s="71">
        <v>0</v>
      </c>
      <c r="X291" s="71">
        <v>10040.508686124145</v>
      </c>
      <c r="Y291" s="71">
        <v>41070.930465430036</v>
      </c>
      <c r="Z291" s="71">
        <v>0</v>
      </c>
      <c r="AA291" s="71">
        <v>41070.930465430036</v>
      </c>
      <c r="AB291" s="71">
        <v>-224097.85841525521</v>
      </c>
      <c r="AC291" s="71">
        <v>232978.25285460736</v>
      </c>
      <c r="AD291" s="71">
        <v>148015.47282060789</v>
      </c>
      <c r="AE291" s="71">
        <v>0</v>
      </c>
      <c r="AF291" s="71">
        <v>0</v>
      </c>
      <c r="AG291" s="71">
        <v>4000000</v>
      </c>
      <c r="AH291" s="71">
        <v>-3619006.274324785</v>
      </c>
      <c r="AI291" s="71">
        <v>6170965.4959023902</v>
      </c>
      <c r="AJ291" s="71"/>
      <c r="AK291" s="71">
        <v>0</v>
      </c>
      <c r="AL291" s="71">
        <v>0</v>
      </c>
      <c r="AM291" s="71">
        <v>0</v>
      </c>
      <c r="AN291" s="71">
        <v>6170965.4959023902</v>
      </c>
      <c r="AO291" s="71">
        <v>-4034817.8274366697</v>
      </c>
      <c r="AP291" s="71">
        <v>57268.283169489616</v>
      </c>
      <c r="AQ291" s="71">
        <v>-40348.178274366699</v>
      </c>
      <c r="AR291" s="71">
        <v>58616.190910498291</v>
      </c>
      <c r="AS291" s="71">
        <v>0</v>
      </c>
      <c r="AT291" s="71">
        <v>75536.295805621208</v>
      </c>
      <c r="AU291" s="71">
        <v>0</v>
      </c>
      <c r="AV291" s="71">
        <v>0</v>
      </c>
      <c r="AW291" s="71">
        <v>-3959281.5316310488</v>
      </c>
    </row>
    <row r="292" spans="1:49" x14ac:dyDescent="0.2">
      <c r="A292" s="96" t="s">
        <v>12</v>
      </c>
      <c r="B292">
        <v>2044</v>
      </c>
      <c r="C292">
        <v>2027</v>
      </c>
      <c r="D292">
        <v>2018</v>
      </c>
      <c r="E292">
        <v>23</v>
      </c>
      <c r="F292">
        <v>10</v>
      </c>
      <c r="G292" s="96" t="s">
        <v>167</v>
      </c>
      <c r="H292" s="71">
        <v>218305.08983723665</v>
      </c>
      <c r="I292" s="71">
        <v>572054.63555569446</v>
      </c>
      <c r="J292" s="71">
        <v>0</v>
      </c>
      <c r="K292" s="71">
        <v>0</v>
      </c>
      <c r="L292" s="71">
        <v>6158.1786608228094</v>
      </c>
      <c r="M292" s="71">
        <v>1779226.6543068127</v>
      </c>
      <c r="N292" s="71">
        <v>5992</v>
      </c>
      <c r="O292" s="71">
        <v>6158.1786608228094</v>
      </c>
      <c r="P292" s="71">
        <v>2581736.5583605664</v>
      </c>
      <c r="Q292" s="71">
        <v>223371.19674020389</v>
      </c>
      <c r="R292" s="71">
        <v>190712.76882047072</v>
      </c>
      <c r="S292" s="71">
        <v>414083.96556067461</v>
      </c>
      <c r="T292" s="71">
        <v>10241.318859846629</v>
      </c>
      <c r="U292" s="71">
        <v>0</v>
      </c>
      <c r="V292" s="71">
        <v>0</v>
      </c>
      <c r="W292" s="71">
        <v>0</v>
      </c>
      <c r="X292" s="71">
        <v>10241.318859846629</v>
      </c>
      <c r="Y292" s="71">
        <v>41892.349074738646</v>
      </c>
      <c r="Z292" s="71">
        <v>0</v>
      </c>
      <c r="AA292" s="71">
        <v>41892.349074738646</v>
      </c>
      <c r="AB292" s="71">
        <v>-223811.51699940776</v>
      </c>
      <c r="AC292" s="71">
        <v>242406.1164958521</v>
      </c>
      <c r="AD292" s="71">
        <v>150975.78227702007</v>
      </c>
      <c r="AE292" s="71">
        <v>0</v>
      </c>
      <c r="AF292" s="71">
        <v>0</v>
      </c>
      <c r="AG292" s="71">
        <v>4000000</v>
      </c>
      <c r="AH292" s="71">
        <v>-3606618.1012271279</v>
      </c>
      <c r="AI292" s="71">
        <v>6188354.6595876943</v>
      </c>
      <c r="AJ292" s="71"/>
      <c r="AK292" s="71">
        <v>0</v>
      </c>
      <c r="AL292" s="71">
        <v>0</v>
      </c>
      <c r="AM292" s="71">
        <v>0</v>
      </c>
      <c r="AN292" s="71">
        <v>6188354.6595876943</v>
      </c>
      <c r="AO292" s="71">
        <v>-3959281.5316310488</v>
      </c>
      <c r="AP292" s="71">
        <v>57840.966001184504</v>
      </c>
      <c r="AQ292" s="71">
        <v>-39592.815316310487</v>
      </c>
      <c r="AR292" s="71">
        <v>59097.702258156758</v>
      </c>
      <c r="AS292" s="71">
        <v>0</v>
      </c>
      <c r="AT292" s="71">
        <v>77345.852943030768</v>
      </c>
      <c r="AU292" s="71">
        <v>0</v>
      </c>
      <c r="AV292" s="71">
        <v>0</v>
      </c>
      <c r="AW292" s="71">
        <v>-3881935.6786880177</v>
      </c>
    </row>
    <row r="293" spans="1:49" x14ac:dyDescent="0.2">
      <c r="A293" s="96" t="s">
        <v>12</v>
      </c>
      <c r="B293">
        <v>2045</v>
      </c>
      <c r="C293">
        <v>2027</v>
      </c>
      <c r="D293">
        <v>2018</v>
      </c>
      <c r="E293">
        <v>23</v>
      </c>
      <c r="F293">
        <v>10</v>
      </c>
      <c r="G293" s="96" t="s">
        <v>167</v>
      </c>
      <c r="H293" s="71">
        <v>220488.14073560893</v>
      </c>
      <c r="I293" s="71">
        <v>583495.72826680832</v>
      </c>
      <c r="J293" s="71">
        <v>0</v>
      </c>
      <c r="K293" s="71">
        <v>0</v>
      </c>
      <c r="L293" s="71">
        <v>6281.3422340392644</v>
      </c>
      <c r="M293" s="71">
        <v>1795659.3802367747</v>
      </c>
      <c r="N293" s="71">
        <v>5992</v>
      </c>
      <c r="O293" s="71">
        <v>6281.3422340392644</v>
      </c>
      <c r="P293" s="71">
        <v>2611916.5914732311</v>
      </c>
      <c r="Q293" s="71">
        <v>227838.6206750079</v>
      </c>
      <c r="R293" s="71">
        <v>194527.02419688011</v>
      </c>
      <c r="S293" s="71">
        <v>422365.64487188798</v>
      </c>
      <c r="T293" s="71">
        <v>10446.14523704356</v>
      </c>
      <c r="U293" s="71">
        <v>0</v>
      </c>
      <c r="V293" s="71">
        <v>0</v>
      </c>
      <c r="W293" s="71">
        <v>0</v>
      </c>
      <c r="X293" s="71">
        <v>10446.14523704356</v>
      </c>
      <c r="Y293" s="71">
        <v>42730.196056233413</v>
      </c>
      <c r="Z293" s="71">
        <v>0</v>
      </c>
      <c r="AA293" s="71">
        <v>42730.196056233413</v>
      </c>
      <c r="AB293" s="71">
        <v>-223522.31216940185</v>
      </c>
      <c r="AC293" s="71">
        <v>252019.67399576312</v>
      </c>
      <c r="AD293" s="71">
        <v>153995.29792256045</v>
      </c>
      <c r="AE293" s="71">
        <v>0</v>
      </c>
      <c r="AF293" s="71">
        <v>0</v>
      </c>
      <c r="AG293" s="71">
        <v>4000000</v>
      </c>
      <c r="AH293" s="71">
        <v>-3593985.0280816765</v>
      </c>
      <c r="AI293" s="71">
        <v>6205901.6195549071</v>
      </c>
      <c r="AJ293" s="71"/>
      <c r="AK293" s="71">
        <v>0</v>
      </c>
      <c r="AL293" s="71">
        <v>0</v>
      </c>
      <c r="AM293" s="71">
        <v>0</v>
      </c>
      <c r="AN293" s="71">
        <v>6205901.6195549071</v>
      </c>
      <c r="AO293" s="71">
        <v>-3881935.6786880177</v>
      </c>
      <c r="AP293" s="71">
        <v>58419.375661196333</v>
      </c>
      <c r="AQ293" s="71">
        <v>-38819.356786880177</v>
      </c>
      <c r="AR293" s="71">
        <v>59585.016912062871</v>
      </c>
      <c r="AS293" s="71">
        <v>0</v>
      </c>
      <c r="AT293" s="71">
        <v>79185.035786379027</v>
      </c>
      <c r="AU293" s="71">
        <v>0</v>
      </c>
      <c r="AV293" s="71">
        <v>0</v>
      </c>
      <c r="AW293" s="71">
        <v>-3802750.6429016385</v>
      </c>
    </row>
    <row r="294" spans="1:49" x14ac:dyDescent="0.2">
      <c r="A294" s="96" t="s">
        <v>12</v>
      </c>
      <c r="B294">
        <v>2046</v>
      </c>
      <c r="C294">
        <v>2027</v>
      </c>
      <c r="D294">
        <v>2018</v>
      </c>
      <c r="E294">
        <v>23</v>
      </c>
      <c r="F294">
        <v>10</v>
      </c>
      <c r="G294" s="96" t="s">
        <v>167</v>
      </c>
      <c r="H294" s="71">
        <v>222693.02214296503</v>
      </c>
      <c r="I294" s="71">
        <v>595165.64283214463</v>
      </c>
      <c r="J294" s="71">
        <v>0</v>
      </c>
      <c r="K294" s="71">
        <v>0</v>
      </c>
      <c r="L294" s="71">
        <v>6406.9690787200516</v>
      </c>
      <c r="M294" s="71">
        <v>1812248.0913280675</v>
      </c>
      <c r="N294" s="71">
        <v>5992</v>
      </c>
      <c r="O294" s="71">
        <v>6406.9690787200516</v>
      </c>
      <c r="P294" s="71">
        <v>2642505.7253818973</v>
      </c>
      <c r="Q294" s="71">
        <v>232395.39308850811</v>
      </c>
      <c r="R294" s="71">
        <v>198417.56468081777</v>
      </c>
      <c r="S294" s="71">
        <v>430812.95776932588</v>
      </c>
      <c r="T294" s="71">
        <v>10655.068141784433</v>
      </c>
      <c r="U294" s="71">
        <v>0</v>
      </c>
      <c r="V294" s="71">
        <v>0</v>
      </c>
      <c r="W294" s="71">
        <v>0</v>
      </c>
      <c r="X294" s="71">
        <v>10655.068141784433</v>
      </c>
      <c r="Y294" s="71">
        <v>43584.799977358089</v>
      </c>
      <c r="Z294" s="71">
        <v>0</v>
      </c>
      <c r="AA294" s="71">
        <v>43584.799977358089</v>
      </c>
      <c r="AB294" s="71">
        <v>-223230.21529109584</v>
      </c>
      <c r="AC294" s="71">
        <v>261822.61059737258</v>
      </c>
      <c r="AD294" s="71">
        <v>157075.20388101169</v>
      </c>
      <c r="AE294" s="71">
        <v>0</v>
      </c>
      <c r="AF294" s="71">
        <v>0</v>
      </c>
      <c r="AG294" s="71">
        <v>4000000</v>
      </c>
      <c r="AH294" s="71">
        <v>-3581102.1855216157</v>
      </c>
      <c r="AI294" s="71">
        <v>6223607.9109035134</v>
      </c>
      <c r="AJ294" s="71"/>
      <c r="AK294" s="71">
        <v>0</v>
      </c>
      <c r="AL294" s="71">
        <v>0</v>
      </c>
      <c r="AM294" s="71">
        <v>0</v>
      </c>
      <c r="AN294" s="71">
        <v>6223607.9109035134</v>
      </c>
      <c r="AO294" s="71">
        <v>-3802750.6429016385</v>
      </c>
      <c r="AP294" s="71">
        <v>59003.569417808299</v>
      </c>
      <c r="AQ294" s="71">
        <v>-38027.506429016386</v>
      </c>
      <c r="AR294" s="71">
        <v>60078.212669134569</v>
      </c>
      <c r="AS294" s="71">
        <v>0</v>
      </c>
      <c r="AT294" s="71">
        <v>81054.275657926482</v>
      </c>
      <c r="AU294" s="71">
        <v>0</v>
      </c>
      <c r="AV294" s="71">
        <v>0</v>
      </c>
      <c r="AW294" s="71">
        <v>-3721696.3672437128</v>
      </c>
    </row>
    <row r="295" spans="1:49" x14ac:dyDescent="0.2">
      <c r="A295" s="96" t="s">
        <v>12</v>
      </c>
      <c r="B295">
        <v>2047</v>
      </c>
      <c r="C295">
        <v>2027</v>
      </c>
      <c r="D295">
        <v>2018</v>
      </c>
      <c r="E295">
        <v>23</v>
      </c>
      <c r="F295">
        <v>10</v>
      </c>
      <c r="G295" s="96" t="s">
        <v>167</v>
      </c>
      <c r="H295" s="71">
        <v>224919.9523643947</v>
      </c>
      <c r="I295" s="71">
        <v>607068.95568878739</v>
      </c>
      <c r="J295" s="71">
        <v>0</v>
      </c>
      <c r="K295" s="71">
        <v>0</v>
      </c>
      <c r="L295" s="71">
        <v>6535.1084602944511</v>
      </c>
      <c r="M295" s="71">
        <v>1828994.46186646</v>
      </c>
      <c r="N295" s="71">
        <v>5992</v>
      </c>
      <c r="O295" s="71">
        <v>6535.1084602944511</v>
      </c>
      <c r="P295" s="71">
        <v>2673510.4783799364</v>
      </c>
      <c r="Q295" s="71">
        <v>237043.30095027824</v>
      </c>
      <c r="R295" s="71">
        <v>202385.91597443409</v>
      </c>
      <c r="S295" s="71">
        <v>439429.21692471229</v>
      </c>
      <c r="T295" s="71">
        <v>10868.16950462012</v>
      </c>
      <c r="U295" s="71">
        <v>0</v>
      </c>
      <c r="V295" s="71">
        <v>0</v>
      </c>
      <c r="W295" s="71">
        <v>0</v>
      </c>
      <c r="X295" s="71">
        <v>10868.16950462012</v>
      </c>
      <c r="Y295" s="71">
        <v>44456.495976905244</v>
      </c>
      <c r="Z295" s="71">
        <v>0</v>
      </c>
      <c r="AA295" s="71">
        <v>44456.495976905244</v>
      </c>
      <c r="AB295" s="71">
        <v>-222935.1974440068</v>
      </c>
      <c r="AC295" s="71">
        <v>271818.68496223085</v>
      </c>
      <c r="AD295" s="71">
        <v>160216.70795863189</v>
      </c>
      <c r="AE295" s="71">
        <v>0</v>
      </c>
      <c r="AF295" s="71">
        <v>0</v>
      </c>
      <c r="AG295" s="71">
        <v>4000000</v>
      </c>
      <c r="AH295" s="71">
        <v>-3567964.6070791371</v>
      </c>
      <c r="AI295" s="71">
        <v>6241475.085459074</v>
      </c>
      <c r="AJ295" s="71"/>
      <c r="AK295" s="71">
        <v>0</v>
      </c>
      <c r="AL295" s="71">
        <v>0</v>
      </c>
      <c r="AM295" s="71">
        <v>0</v>
      </c>
      <c r="AN295" s="71">
        <v>6241475.085459074</v>
      </c>
      <c r="AO295" s="71">
        <v>-3721696.3672437128</v>
      </c>
      <c r="AP295" s="71">
        <v>59593.605111986384</v>
      </c>
      <c r="AQ295" s="71">
        <v>-37216.96367243713</v>
      </c>
      <c r="AR295" s="71">
        <v>60577.368499536002</v>
      </c>
      <c r="AS295" s="71">
        <v>0</v>
      </c>
      <c r="AT295" s="71">
        <v>82954.009939085256</v>
      </c>
      <c r="AU295" s="71">
        <v>0</v>
      </c>
      <c r="AV295" s="71">
        <v>0</v>
      </c>
      <c r="AW295" s="71">
        <v>-3638742.3573046271</v>
      </c>
    </row>
    <row r="296" spans="1:49" x14ac:dyDescent="0.2">
      <c r="A296" s="96" t="s">
        <v>12</v>
      </c>
      <c r="B296">
        <v>2048</v>
      </c>
      <c r="C296">
        <v>2027</v>
      </c>
      <c r="D296">
        <v>2018</v>
      </c>
      <c r="E296">
        <v>23</v>
      </c>
      <c r="F296">
        <v>10</v>
      </c>
      <c r="G296" s="96" t="s">
        <v>167</v>
      </c>
      <c r="H296" s="71">
        <v>227169.1518880387</v>
      </c>
      <c r="I296" s="71">
        <v>619210.33480256319</v>
      </c>
      <c r="J296" s="71">
        <v>0</v>
      </c>
      <c r="K296" s="71">
        <v>0</v>
      </c>
      <c r="L296" s="71">
        <v>6665.8106295003408</v>
      </c>
      <c r="M296" s="71">
        <v>1845900.1874194704</v>
      </c>
      <c r="N296" s="71">
        <v>5992</v>
      </c>
      <c r="O296" s="71">
        <v>6665.8106295003408</v>
      </c>
      <c r="P296" s="71">
        <v>2704937.4847395727</v>
      </c>
      <c r="Q296" s="71">
        <v>241784.16696928383</v>
      </c>
      <c r="R296" s="71">
        <v>206433.63429392278</v>
      </c>
      <c r="S296" s="71">
        <v>448217.80126320664</v>
      </c>
      <c r="T296" s="71">
        <v>11085.532894712524</v>
      </c>
      <c r="U296" s="71">
        <v>0</v>
      </c>
      <c r="V296" s="71">
        <v>0</v>
      </c>
      <c r="W296" s="71">
        <v>0</v>
      </c>
      <c r="X296" s="71">
        <v>11085.532894712524</v>
      </c>
      <c r="Y296" s="71">
        <v>45345.625896443351</v>
      </c>
      <c r="Z296" s="71">
        <v>0</v>
      </c>
      <c r="AA296" s="71">
        <v>45345.625896443351</v>
      </c>
      <c r="AB296" s="71">
        <v>-222637.22941844686</v>
      </c>
      <c r="AC296" s="71">
        <v>282011.73063591565</v>
      </c>
      <c r="AD296" s="71">
        <v>163421.04211780455</v>
      </c>
      <c r="AE296" s="71">
        <v>0</v>
      </c>
      <c r="AF296" s="71">
        <v>0</v>
      </c>
      <c r="AG296" s="71">
        <v>4000000</v>
      </c>
      <c r="AH296" s="71">
        <v>-3554567.2272462798</v>
      </c>
      <c r="AI296" s="71">
        <v>6259504.7119858526</v>
      </c>
      <c r="AJ296" s="71"/>
      <c r="AK296" s="71">
        <v>0</v>
      </c>
      <c r="AL296" s="71">
        <v>0</v>
      </c>
      <c r="AM296" s="71">
        <v>0</v>
      </c>
      <c r="AN296" s="71">
        <v>6259504.7119858526</v>
      </c>
      <c r="AO296" s="71">
        <v>-3638742.3573046271</v>
      </c>
      <c r="AP296" s="71">
        <v>60189.541163106267</v>
      </c>
      <c r="AQ296" s="71">
        <v>-36387.423573046275</v>
      </c>
      <c r="AR296" s="71">
        <v>61082.564566315632</v>
      </c>
      <c r="AS296" s="71">
        <v>0</v>
      </c>
      <c r="AT296" s="71">
        <v>84884.682156375624</v>
      </c>
      <c r="AU296" s="71">
        <v>0</v>
      </c>
      <c r="AV296" s="71">
        <v>0</v>
      </c>
      <c r="AW296" s="71">
        <v>-3553857.6751482515</v>
      </c>
    </row>
    <row r="297" spans="1:49" x14ac:dyDescent="0.2">
      <c r="A297" s="96" t="s">
        <v>12</v>
      </c>
      <c r="B297">
        <v>2049</v>
      </c>
      <c r="C297">
        <v>2027</v>
      </c>
      <c r="D297">
        <v>2018</v>
      </c>
      <c r="E297">
        <v>23</v>
      </c>
      <c r="F297">
        <v>10</v>
      </c>
      <c r="G297" s="96" t="s">
        <v>167</v>
      </c>
      <c r="H297" s="71">
        <v>229440.84340691901</v>
      </c>
      <c r="I297" s="71">
        <v>631594.54149861424</v>
      </c>
      <c r="J297" s="71">
        <v>0</v>
      </c>
      <c r="K297" s="71">
        <v>0</v>
      </c>
      <c r="L297" s="71">
        <v>6799.1268420903461</v>
      </c>
      <c r="M297" s="71">
        <v>1862966.9851579634</v>
      </c>
      <c r="N297" s="71">
        <v>5992</v>
      </c>
      <c r="O297" s="71">
        <v>6799.1268420903461</v>
      </c>
      <c r="P297" s="71">
        <v>2736793.4969055871</v>
      </c>
      <c r="Q297" s="71">
        <v>246619.85030866944</v>
      </c>
      <c r="R297" s="71">
        <v>210562.30697980119</v>
      </c>
      <c r="S297" s="71">
        <v>457182.15728847065</v>
      </c>
      <c r="T297" s="71">
        <v>11307.243552606771</v>
      </c>
      <c r="U297" s="71">
        <v>0</v>
      </c>
      <c r="V297" s="71">
        <v>0</v>
      </c>
      <c r="W297" s="71">
        <v>0</v>
      </c>
      <c r="X297" s="71">
        <v>11307.243552606771</v>
      </c>
      <c r="Y297" s="71">
        <v>46252.538414372204</v>
      </c>
      <c r="Z297" s="71">
        <v>0</v>
      </c>
      <c r="AA297" s="71">
        <v>46252.538414372204</v>
      </c>
      <c r="AB297" s="71">
        <v>-222336.28171263135</v>
      </c>
      <c r="AC297" s="71">
        <v>292405.65754281828</v>
      </c>
      <c r="AD297" s="71">
        <v>166689.4629601606</v>
      </c>
      <c r="AE297" s="71">
        <v>0</v>
      </c>
      <c r="AF297" s="71">
        <v>0</v>
      </c>
      <c r="AG297" s="71">
        <v>0</v>
      </c>
      <c r="AH297" s="71">
        <v>459095.12050297891</v>
      </c>
      <c r="AI297" s="71">
        <v>2277698.3764026081</v>
      </c>
      <c r="AJ297" s="71"/>
      <c r="AK297" s="71">
        <v>0</v>
      </c>
      <c r="AL297" s="71">
        <v>0</v>
      </c>
      <c r="AM297" s="71">
        <v>0</v>
      </c>
      <c r="AN297" s="71">
        <v>2277698.3764026081</v>
      </c>
      <c r="AO297" s="71">
        <v>-3553857.6751482515</v>
      </c>
      <c r="AP297" s="71">
        <v>60791.436574737309</v>
      </c>
      <c r="AQ297" s="71">
        <v>-35538.57675148252</v>
      </c>
      <c r="AR297" s="71">
        <v>61593.882245398745</v>
      </c>
      <c r="AS297" s="71">
        <v>0</v>
      </c>
      <c r="AT297" s="71">
        <v>86846.742068653533</v>
      </c>
      <c r="AU297" s="71">
        <v>0</v>
      </c>
      <c r="AV297" s="71">
        <v>0</v>
      </c>
      <c r="AW297" s="71">
        <v>-3467010.9330795985</v>
      </c>
    </row>
    <row r="298" spans="1:49" x14ac:dyDescent="0.2">
      <c r="A298" s="96" t="s">
        <v>12</v>
      </c>
      <c r="B298">
        <v>2050</v>
      </c>
      <c r="C298">
        <v>2027</v>
      </c>
      <c r="D298">
        <v>2018</v>
      </c>
      <c r="E298">
        <v>23</v>
      </c>
      <c r="F298">
        <v>10</v>
      </c>
      <c r="G298" s="96" t="s">
        <v>167</v>
      </c>
      <c r="H298" s="71">
        <v>231735.25184098826</v>
      </c>
      <c r="I298" s="71">
        <v>644226.4323285867</v>
      </c>
      <c r="J298" s="71">
        <v>0</v>
      </c>
      <c r="K298" s="71">
        <v>0</v>
      </c>
      <c r="L298" s="71">
        <v>6935.109378932154</v>
      </c>
      <c r="M298" s="71">
        <v>1880196.5941832825</v>
      </c>
      <c r="N298" s="71">
        <v>5992</v>
      </c>
      <c r="O298" s="71">
        <v>6935.109378932154</v>
      </c>
      <c r="P298" s="71">
        <v>2769085.3877317896</v>
      </c>
      <c r="Q298" s="71">
        <v>251552.24731484288</v>
      </c>
      <c r="R298" s="71">
        <v>214773.55311939726</v>
      </c>
      <c r="S298" s="71">
        <v>466325.80043424014</v>
      </c>
      <c r="T298" s="71">
        <v>11533.388423658909</v>
      </c>
      <c r="U298" s="71">
        <v>0</v>
      </c>
      <c r="V298" s="71">
        <v>0</v>
      </c>
      <c r="W298" s="71">
        <v>0</v>
      </c>
      <c r="X298" s="71">
        <v>11533.388423658909</v>
      </c>
      <c r="Y298" s="71">
        <v>47177.589182659663</v>
      </c>
      <c r="Z298" s="71">
        <v>0</v>
      </c>
      <c r="AA298" s="71">
        <v>47177.589182659663</v>
      </c>
      <c r="AB298" s="71">
        <v>-222032.32452975767</v>
      </c>
      <c r="AC298" s="71">
        <v>303004.45351080102</v>
      </c>
      <c r="AD298" s="71">
        <v>170023.25221936384</v>
      </c>
      <c r="AE298" s="71">
        <v>0</v>
      </c>
      <c r="AF298" s="71">
        <v>0</v>
      </c>
      <c r="AG298" s="71">
        <v>0</v>
      </c>
      <c r="AH298" s="71">
        <v>473027.70573016489</v>
      </c>
      <c r="AI298" s="71">
        <v>2296057.6820016247</v>
      </c>
      <c r="AJ298" s="71"/>
      <c r="AK298" s="71">
        <v>0</v>
      </c>
      <c r="AL298" s="71">
        <v>0</v>
      </c>
      <c r="AM298" s="71">
        <v>0</v>
      </c>
      <c r="AN298" s="71">
        <v>2296057.6820016247</v>
      </c>
      <c r="AO298" s="71">
        <v>-3467010.9330795985</v>
      </c>
      <c r="AP298" s="71">
        <v>61399.350940484692</v>
      </c>
      <c r="AQ298" s="71">
        <v>-34670.109330795982</v>
      </c>
      <c r="AR298" s="71">
        <v>62111.404145941109</v>
      </c>
      <c r="AS298" s="71">
        <v>0</v>
      </c>
      <c r="AT298" s="71">
        <v>88840.645755629812</v>
      </c>
      <c r="AU298" s="71">
        <v>0</v>
      </c>
      <c r="AV298" s="71">
        <v>0</v>
      </c>
      <c r="AW298" s="71">
        <v>-3378170.2873239685</v>
      </c>
    </row>
    <row r="299" spans="1:49" x14ac:dyDescent="0.2">
      <c r="A299" s="96" t="s">
        <v>13</v>
      </c>
      <c r="B299">
        <v>2018</v>
      </c>
      <c r="C299">
        <v>2030</v>
      </c>
      <c r="D299">
        <v>2018</v>
      </c>
      <c r="E299">
        <v>37</v>
      </c>
      <c r="F299">
        <v>22</v>
      </c>
      <c r="G299" s="96" t="s">
        <v>167</v>
      </c>
      <c r="H299" s="71">
        <v>359194</v>
      </c>
      <c r="I299" s="71">
        <v>229452</v>
      </c>
      <c r="J299" s="71">
        <v>0</v>
      </c>
      <c r="K299" s="71">
        <v>0</v>
      </c>
      <c r="L299" s="71">
        <v>68016</v>
      </c>
      <c r="M299" s="71">
        <v>4386292</v>
      </c>
      <c r="N299" s="71">
        <v>5991</v>
      </c>
      <c r="O299" s="71">
        <v>68016</v>
      </c>
      <c r="P299" s="71">
        <v>5048945</v>
      </c>
      <c r="Q299" s="71">
        <v>327584</v>
      </c>
      <c r="R299" s="71">
        <v>247058</v>
      </c>
      <c r="S299" s="71">
        <v>574642</v>
      </c>
      <c r="T299" s="71">
        <v>207412</v>
      </c>
      <c r="U299" s="71">
        <v>0</v>
      </c>
      <c r="V299" s="71">
        <v>0</v>
      </c>
      <c r="W299" s="71">
        <v>0</v>
      </c>
      <c r="X299" s="71">
        <v>207412</v>
      </c>
      <c r="Y299" s="71">
        <v>32784</v>
      </c>
      <c r="Z299" s="71">
        <v>204</v>
      </c>
      <c r="AA299" s="71">
        <v>32988</v>
      </c>
      <c r="AB299" s="71">
        <v>80474</v>
      </c>
      <c r="AC299" s="71">
        <v>895516</v>
      </c>
      <c r="AD299" s="71">
        <v>220054</v>
      </c>
      <c r="AE299" s="71">
        <v>947160</v>
      </c>
      <c r="AF299" s="71">
        <v>0</v>
      </c>
      <c r="AG299" s="71">
        <v>4000000</v>
      </c>
      <c r="AH299" s="71">
        <v>-1937270</v>
      </c>
      <c r="AI299" s="71">
        <v>6986215</v>
      </c>
      <c r="AJ299" s="71"/>
      <c r="AK299" s="71">
        <v>0</v>
      </c>
      <c r="AL299" s="71">
        <v>0</v>
      </c>
      <c r="AM299" s="71">
        <v>0</v>
      </c>
      <c r="AN299" s="71">
        <v>6986215</v>
      </c>
      <c r="AO299" s="71">
        <v>853334</v>
      </c>
      <c r="AP299" s="71">
        <v>80474</v>
      </c>
      <c r="AQ299" s="71">
        <v>7580</v>
      </c>
      <c r="AR299" s="71">
        <v>134110.07999999999</v>
      </c>
      <c r="AS299" s="71">
        <v>182</v>
      </c>
      <c r="AT299" s="71">
        <v>222346.08</v>
      </c>
      <c r="AU299" s="71">
        <v>428052</v>
      </c>
      <c r="AV299" s="71">
        <v>428052</v>
      </c>
      <c r="AW299" s="71">
        <v>647628.07999999996</v>
      </c>
    </row>
    <row r="300" spans="1:49" x14ac:dyDescent="0.2">
      <c r="A300" s="96" t="s">
        <v>13</v>
      </c>
      <c r="B300">
        <v>2019</v>
      </c>
      <c r="C300">
        <v>2030</v>
      </c>
      <c r="D300">
        <v>2018</v>
      </c>
      <c r="E300">
        <v>37</v>
      </c>
      <c r="F300">
        <v>22</v>
      </c>
      <c r="G300" s="96" t="s">
        <v>167</v>
      </c>
      <c r="H300" s="71">
        <v>362785.94</v>
      </c>
      <c r="I300" s="71">
        <v>234041.04</v>
      </c>
      <c r="J300" s="71">
        <v>0</v>
      </c>
      <c r="K300" s="71">
        <v>0</v>
      </c>
      <c r="L300" s="71">
        <v>69376.320000000007</v>
      </c>
      <c r="M300" s="71">
        <v>3425956.9679999999</v>
      </c>
      <c r="N300" s="71">
        <v>5991</v>
      </c>
      <c r="O300" s="71">
        <v>69376.320000000007</v>
      </c>
      <c r="P300" s="71">
        <v>4098151.2680000002</v>
      </c>
      <c r="Q300" s="71">
        <v>334135.67999999999</v>
      </c>
      <c r="R300" s="71">
        <v>251999.16</v>
      </c>
      <c r="S300" s="71">
        <v>586134.84</v>
      </c>
      <c r="T300" s="71">
        <v>211560.24</v>
      </c>
      <c r="U300" s="71">
        <v>0</v>
      </c>
      <c r="V300" s="71">
        <v>0</v>
      </c>
      <c r="W300" s="71">
        <v>0</v>
      </c>
      <c r="X300" s="71">
        <v>211560.24</v>
      </c>
      <c r="Y300" s="71">
        <v>33439.68</v>
      </c>
      <c r="Z300" s="71">
        <v>208.08</v>
      </c>
      <c r="AA300" s="71">
        <v>33647.760000000002</v>
      </c>
      <c r="AB300" s="71">
        <v>81278.740000000005</v>
      </c>
      <c r="AC300" s="71">
        <v>912621.58</v>
      </c>
      <c r="AD300" s="71">
        <v>224455.08000000002</v>
      </c>
      <c r="AE300" s="71">
        <v>947160</v>
      </c>
      <c r="AF300" s="71">
        <v>0</v>
      </c>
      <c r="AG300" s="71">
        <v>4000000</v>
      </c>
      <c r="AH300" s="71">
        <v>-1915763.34</v>
      </c>
      <c r="AI300" s="71">
        <v>6013914.608</v>
      </c>
      <c r="AJ300" s="71"/>
      <c r="AK300" s="71">
        <v>0</v>
      </c>
      <c r="AL300" s="71">
        <v>0</v>
      </c>
      <c r="AM300" s="71">
        <v>0</v>
      </c>
      <c r="AN300" s="71">
        <v>6013914.608</v>
      </c>
      <c r="AO300" s="71">
        <v>647628.07999999996</v>
      </c>
      <c r="AP300" s="71">
        <v>81278.740000000005</v>
      </c>
      <c r="AQ300" s="71">
        <v>6476.2808000000005</v>
      </c>
      <c r="AR300" s="71">
        <v>45903.398399999991</v>
      </c>
      <c r="AS300" s="71">
        <v>0</v>
      </c>
      <c r="AT300" s="71">
        <v>133658.4192</v>
      </c>
      <c r="AU300" s="71">
        <v>1371490.9</v>
      </c>
      <c r="AV300" s="71">
        <v>1371490.9</v>
      </c>
      <c r="AW300" s="71">
        <v>-590204.40079999994</v>
      </c>
    </row>
    <row r="301" spans="1:49" x14ac:dyDescent="0.2">
      <c r="A301" s="96" t="s">
        <v>13</v>
      </c>
      <c r="B301">
        <v>2020</v>
      </c>
      <c r="C301">
        <v>2030</v>
      </c>
      <c r="D301">
        <v>2018</v>
      </c>
      <c r="E301">
        <v>37</v>
      </c>
      <c r="F301">
        <v>22</v>
      </c>
      <c r="G301" s="96" t="s">
        <v>167</v>
      </c>
      <c r="H301" s="71">
        <v>366413.79940000002</v>
      </c>
      <c r="I301" s="71">
        <v>238721.86079999999</v>
      </c>
      <c r="J301" s="71">
        <v>0</v>
      </c>
      <c r="K301" s="71">
        <v>0</v>
      </c>
      <c r="L301" s="71">
        <v>70763.846399999995</v>
      </c>
      <c r="M301" s="71">
        <v>3445811.0580239999</v>
      </c>
      <c r="N301" s="71">
        <v>5991</v>
      </c>
      <c r="O301" s="71">
        <v>70763.846399999995</v>
      </c>
      <c r="P301" s="71">
        <v>4127701.5646239999</v>
      </c>
      <c r="Q301" s="71">
        <v>340818.39360000001</v>
      </c>
      <c r="R301" s="71">
        <v>257039.14319999999</v>
      </c>
      <c r="S301" s="71">
        <v>597857.5368</v>
      </c>
      <c r="T301" s="71">
        <v>215791.4448</v>
      </c>
      <c r="U301" s="71">
        <v>0</v>
      </c>
      <c r="V301" s="71">
        <v>0</v>
      </c>
      <c r="W301" s="71">
        <v>0</v>
      </c>
      <c r="X301" s="71">
        <v>215791.4448</v>
      </c>
      <c r="Y301" s="71">
        <v>34108.473599999998</v>
      </c>
      <c r="Z301" s="71">
        <v>212.24160000000001</v>
      </c>
      <c r="AA301" s="71">
        <v>34320.715199999999</v>
      </c>
      <c r="AB301" s="71">
        <v>82091.527400000006</v>
      </c>
      <c r="AC301" s="71">
        <v>930061.22420000006</v>
      </c>
      <c r="AD301" s="71">
        <v>228944.18160000001</v>
      </c>
      <c r="AE301" s="71">
        <v>947160</v>
      </c>
      <c r="AF301" s="71">
        <v>0</v>
      </c>
      <c r="AG301" s="71">
        <v>4000000</v>
      </c>
      <c r="AH301" s="71">
        <v>-1893834.5942000002</v>
      </c>
      <c r="AI301" s="71">
        <v>6021536.1588240005</v>
      </c>
      <c r="AJ301" s="71"/>
      <c r="AK301" s="71">
        <v>0</v>
      </c>
      <c r="AL301" s="71">
        <v>0</v>
      </c>
      <c r="AM301" s="71">
        <v>0</v>
      </c>
      <c r="AN301" s="71">
        <v>6021536.1588240005</v>
      </c>
      <c r="AO301" s="71">
        <v>-590204.40079999994</v>
      </c>
      <c r="AP301" s="71">
        <v>82091.527400000006</v>
      </c>
      <c r="AQ301" s="71">
        <v>-5902.0440079999998</v>
      </c>
      <c r="AR301" s="71">
        <v>45891.810018000011</v>
      </c>
      <c r="AS301" s="71">
        <v>0</v>
      </c>
      <c r="AT301" s="71">
        <v>122081.29341000001</v>
      </c>
      <c r="AU301" s="71">
        <v>940186</v>
      </c>
      <c r="AV301" s="71">
        <v>940186</v>
      </c>
      <c r="AW301" s="71">
        <v>-1408309.10739</v>
      </c>
    </row>
    <row r="302" spans="1:49" x14ac:dyDescent="0.2">
      <c r="A302" s="96" t="s">
        <v>13</v>
      </c>
      <c r="B302">
        <v>2021</v>
      </c>
      <c r="C302">
        <v>2030</v>
      </c>
      <c r="D302">
        <v>2018</v>
      </c>
      <c r="E302">
        <v>37</v>
      </c>
      <c r="F302">
        <v>22</v>
      </c>
      <c r="G302" s="96" t="s">
        <v>167</v>
      </c>
      <c r="H302" s="71">
        <v>370077.93739399995</v>
      </c>
      <c r="I302" s="71">
        <v>243496.29801599999</v>
      </c>
      <c r="J302" s="71">
        <v>0</v>
      </c>
      <c r="K302" s="71">
        <v>0</v>
      </c>
      <c r="L302" s="71">
        <v>72179.123328000001</v>
      </c>
      <c r="M302" s="71">
        <v>3465858.4012957923</v>
      </c>
      <c r="N302" s="71">
        <v>5991</v>
      </c>
      <c r="O302" s="71">
        <v>72179.123328000001</v>
      </c>
      <c r="P302" s="71">
        <v>4157602.7600337924</v>
      </c>
      <c r="Q302" s="71">
        <v>347634.76147199998</v>
      </c>
      <c r="R302" s="71">
        <v>262179.926064</v>
      </c>
      <c r="S302" s="71">
        <v>609814.68753600004</v>
      </c>
      <c r="T302" s="71">
        <v>220107.27369599999</v>
      </c>
      <c r="U302" s="71">
        <v>0</v>
      </c>
      <c r="V302" s="71">
        <v>0</v>
      </c>
      <c r="W302" s="71">
        <v>0</v>
      </c>
      <c r="X302" s="71">
        <v>220107.27369599999</v>
      </c>
      <c r="Y302" s="71">
        <v>34790.643071999999</v>
      </c>
      <c r="Z302" s="71">
        <v>216.48643199999998</v>
      </c>
      <c r="AA302" s="71">
        <v>35007.129503999997</v>
      </c>
      <c r="AB302" s="71">
        <v>82912.442673999991</v>
      </c>
      <c r="AC302" s="71">
        <v>947841.53340999992</v>
      </c>
      <c r="AD302" s="71">
        <v>233523.06523199999</v>
      </c>
      <c r="AE302" s="71">
        <v>947160</v>
      </c>
      <c r="AF302" s="71">
        <v>0</v>
      </c>
      <c r="AG302" s="71">
        <v>4000000</v>
      </c>
      <c r="AH302" s="71">
        <v>-1871475.401358</v>
      </c>
      <c r="AI302" s="71">
        <v>6029078.1613917928</v>
      </c>
      <c r="AJ302" s="71"/>
      <c r="AK302" s="71">
        <v>0</v>
      </c>
      <c r="AL302" s="71">
        <v>0</v>
      </c>
      <c r="AM302" s="71">
        <v>0</v>
      </c>
      <c r="AN302" s="71">
        <v>6029078.1613917928</v>
      </c>
      <c r="AO302" s="71">
        <v>-1408309.10739</v>
      </c>
      <c r="AP302" s="71">
        <v>82912.442673999991</v>
      </c>
      <c r="AQ302" s="71">
        <v>-14083.091073899999</v>
      </c>
      <c r="AR302" s="71">
        <v>45875.35442286</v>
      </c>
      <c r="AS302" s="71">
        <v>0</v>
      </c>
      <c r="AT302" s="71">
        <v>114704.70602295999</v>
      </c>
      <c r="AU302" s="71">
        <v>822732</v>
      </c>
      <c r="AV302" s="71">
        <v>822732</v>
      </c>
      <c r="AW302" s="71">
        <v>-2116336.4013670399</v>
      </c>
    </row>
    <row r="303" spans="1:49" x14ac:dyDescent="0.2">
      <c r="A303" s="96" t="s">
        <v>13</v>
      </c>
      <c r="B303">
        <v>2022</v>
      </c>
      <c r="C303">
        <v>2030</v>
      </c>
      <c r="D303">
        <v>2018</v>
      </c>
      <c r="E303">
        <v>37</v>
      </c>
      <c r="F303">
        <v>22</v>
      </c>
      <c r="G303" s="96" t="s">
        <v>167</v>
      </c>
      <c r="H303" s="71">
        <v>373778.71676794003</v>
      </c>
      <c r="I303" s="71">
        <v>248366.22397632001</v>
      </c>
      <c r="J303" s="71">
        <v>0</v>
      </c>
      <c r="K303" s="71">
        <v>0</v>
      </c>
      <c r="L303" s="71">
        <v>73622.705794559995</v>
      </c>
      <c r="M303" s="71">
        <v>3486101.1573927309</v>
      </c>
      <c r="N303" s="71">
        <v>5991</v>
      </c>
      <c r="O303" s="71">
        <v>73622.705794559995</v>
      </c>
      <c r="P303" s="71">
        <v>4187859.8039315511</v>
      </c>
      <c r="Q303" s="71">
        <v>354587.45670143998</v>
      </c>
      <c r="R303" s="71">
        <v>267423.52458527999</v>
      </c>
      <c r="S303" s="71">
        <v>622010.98128671991</v>
      </c>
      <c r="T303" s="71">
        <v>224509.41916992</v>
      </c>
      <c r="U303" s="71">
        <v>0</v>
      </c>
      <c r="V303" s="71">
        <v>0</v>
      </c>
      <c r="W303" s="71">
        <v>0</v>
      </c>
      <c r="X303" s="71">
        <v>224509.41916992</v>
      </c>
      <c r="Y303" s="71">
        <v>35486.455933439996</v>
      </c>
      <c r="Z303" s="71">
        <v>220.81616063999999</v>
      </c>
      <c r="AA303" s="71">
        <v>35707.272094079999</v>
      </c>
      <c r="AB303" s="71">
        <v>83741.567100740009</v>
      </c>
      <c r="AC303" s="71">
        <v>965969.23965145997</v>
      </c>
      <c r="AD303" s="71">
        <v>238193.52653663998</v>
      </c>
      <c r="AE303" s="71">
        <v>947160</v>
      </c>
      <c r="AF303" s="71">
        <v>0</v>
      </c>
      <c r="AG303" s="71">
        <v>4000000</v>
      </c>
      <c r="AH303" s="71">
        <v>-1848677.2338119</v>
      </c>
      <c r="AI303" s="71">
        <v>6036537.0377434511</v>
      </c>
      <c r="AJ303" s="71"/>
      <c r="AK303" s="71">
        <v>0</v>
      </c>
      <c r="AL303" s="71">
        <v>0</v>
      </c>
      <c r="AM303" s="71">
        <v>0</v>
      </c>
      <c r="AN303" s="71">
        <v>6036537.0377434511</v>
      </c>
      <c r="AO303" s="71">
        <v>-2116336.4013670399</v>
      </c>
      <c r="AP303" s="71">
        <v>83741.567100740009</v>
      </c>
      <c r="AQ303" s="71">
        <v>-21163.364013670398</v>
      </c>
      <c r="AR303" s="71">
        <v>45853.8879158622</v>
      </c>
      <c r="AS303" s="71">
        <v>0</v>
      </c>
      <c r="AT303" s="71">
        <v>108432.09100293182</v>
      </c>
      <c r="AU303" s="71">
        <v>1863498.6</v>
      </c>
      <c r="AV303" s="71">
        <v>1863498.6</v>
      </c>
      <c r="AW303" s="71">
        <v>-3871402.9103641082</v>
      </c>
    </row>
    <row r="304" spans="1:49" x14ac:dyDescent="0.2">
      <c r="A304" s="96" t="s">
        <v>13</v>
      </c>
      <c r="B304">
        <v>2023</v>
      </c>
      <c r="C304">
        <v>2030</v>
      </c>
      <c r="D304">
        <v>2018</v>
      </c>
      <c r="E304">
        <v>37</v>
      </c>
      <c r="F304">
        <v>22</v>
      </c>
      <c r="G304" s="96" t="s">
        <v>167</v>
      </c>
      <c r="H304" s="71">
        <v>377516.50393561937</v>
      </c>
      <c r="I304" s="71">
        <v>253333.54845584641</v>
      </c>
      <c r="J304" s="71">
        <v>0</v>
      </c>
      <c r="K304" s="71">
        <v>0</v>
      </c>
      <c r="L304" s="71">
        <v>75095.159910451199</v>
      </c>
      <c r="M304" s="71">
        <v>3506541.5146912243</v>
      </c>
      <c r="N304" s="71">
        <v>5991</v>
      </c>
      <c r="O304" s="71">
        <v>75095.159910451199</v>
      </c>
      <c r="P304" s="71">
        <v>4218477.7269931417</v>
      </c>
      <c r="Q304" s="71">
        <v>361679.20583546883</v>
      </c>
      <c r="R304" s="71">
        <v>272771.99507698562</v>
      </c>
      <c r="S304" s="71">
        <v>634451.2009124544</v>
      </c>
      <c r="T304" s="71">
        <v>228999.6075533184</v>
      </c>
      <c r="U304" s="71">
        <v>0</v>
      </c>
      <c r="V304" s="71">
        <v>0</v>
      </c>
      <c r="W304" s="71">
        <v>0</v>
      </c>
      <c r="X304" s="71">
        <v>228999.6075533184</v>
      </c>
      <c r="Y304" s="71">
        <v>36196.185052108798</v>
      </c>
      <c r="Z304" s="71">
        <v>225.23248385280002</v>
      </c>
      <c r="AA304" s="71">
        <v>36421.417535961598</v>
      </c>
      <c r="AB304" s="71">
        <v>84578.982771747396</v>
      </c>
      <c r="AC304" s="71">
        <v>984451.20877348178</v>
      </c>
      <c r="AD304" s="71">
        <v>242957.3970673728</v>
      </c>
      <c r="AE304" s="71">
        <v>947160</v>
      </c>
      <c r="AF304" s="71">
        <v>0</v>
      </c>
      <c r="AG304" s="71">
        <v>4000000</v>
      </c>
      <c r="AH304" s="71">
        <v>-1825431.3941591457</v>
      </c>
      <c r="AI304" s="71">
        <v>6043909.1211522873</v>
      </c>
      <c r="AJ304" s="71"/>
      <c r="AK304" s="71">
        <v>0</v>
      </c>
      <c r="AL304" s="71">
        <v>0</v>
      </c>
      <c r="AM304" s="71">
        <v>0</v>
      </c>
      <c r="AN304" s="71">
        <v>6043909.1211522873</v>
      </c>
      <c r="AO304" s="71">
        <v>-3871402.9103641082</v>
      </c>
      <c r="AP304" s="71">
        <v>84578.982771747396</v>
      </c>
      <c r="AQ304" s="71">
        <v>-38714.029103641078</v>
      </c>
      <c r="AR304" s="71">
        <v>45827.2634607699</v>
      </c>
      <c r="AS304" s="71">
        <v>0</v>
      </c>
      <c r="AT304" s="71">
        <v>91692.217128876218</v>
      </c>
      <c r="AU304" s="71">
        <v>1088387</v>
      </c>
      <c r="AV304" s="71">
        <v>1088387</v>
      </c>
      <c r="AW304" s="71">
        <v>-4868097.6932352325</v>
      </c>
    </row>
    <row r="305" spans="1:49" x14ac:dyDescent="0.2">
      <c r="A305" s="96" t="s">
        <v>13</v>
      </c>
      <c r="B305">
        <v>2024</v>
      </c>
      <c r="C305">
        <v>2030</v>
      </c>
      <c r="D305">
        <v>2018</v>
      </c>
      <c r="E305">
        <v>37</v>
      </c>
      <c r="F305">
        <v>22</v>
      </c>
      <c r="G305" s="96" t="s">
        <v>167</v>
      </c>
      <c r="H305" s="71">
        <v>381291.66897497565</v>
      </c>
      <c r="I305" s="71">
        <v>258400.21942496335</v>
      </c>
      <c r="J305" s="71">
        <v>0</v>
      </c>
      <c r="K305" s="71">
        <v>0</v>
      </c>
      <c r="L305" s="71">
        <v>76597.063108660222</v>
      </c>
      <c r="M305" s="71">
        <v>3527181.6908200914</v>
      </c>
      <c r="N305" s="71">
        <v>5991</v>
      </c>
      <c r="O305" s="71">
        <v>76597.063108660222</v>
      </c>
      <c r="P305" s="71">
        <v>4249461.6423286907</v>
      </c>
      <c r="Q305" s="71">
        <v>368912.78995217819</v>
      </c>
      <c r="R305" s="71">
        <v>278227.43497852533</v>
      </c>
      <c r="S305" s="71">
        <v>647140.22493070352</v>
      </c>
      <c r="T305" s="71">
        <v>233579.59970438477</v>
      </c>
      <c r="U305" s="71">
        <v>0</v>
      </c>
      <c r="V305" s="71">
        <v>0</v>
      </c>
      <c r="W305" s="71">
        <v>0</v>
      </c>
      <c r="X305" s="71">
        <v>233579.59970438477</v>
      </c>
      <c r="Y305" s="71">
        <v>36920.108753150977</v>
      </c>
      <c r="Z305" s="71">
        <v>229.73713352985601</v>
      </c>
      <c r="AA305" s="71">
        <v>37149.845886680836</v>
      </c>
      <c r="AB305" s="71">
        <v>85424.772599464879</v>
      </c>
      <c r="AC305" s="71">
        <v>1003294.4431212341</v>
      </c>
      <c r="AD305" s="71">
        <v>247816.54500872028</v>
      </c>
      <c r="AE305" s="71">
        <v>947160</v>
      </c>
      <c r="AF305" s="71">
        <v>0</v>
      </c>
      <c r="AG305" s="71">
        <v>4000000</v>
      </c>
      <c r="AH305" s="71">
        <v>-1801729.0118700457</v>
      </c>
      <c r="AI305" s="71">
        <v>6051190.654198736</v>
      </c>
      <c r="AJ305" s="71"/>
      <c r="AK305" s="71">
        <v>0</v>
      </c>
      <c r="AL305" s="71">
        <v>0</v>
      </c>
      <c r="AM305" s="71">
        <v>0</v>
      </c>
      <c r="AN305" s="71">
        <v>6051190.654198736</v>
      </c>
      <c r="AO305" s="71">
        <v>-4868097.6932352325</v>
      </c>
      <c r="AP305" s="71">
        <v>85424.772599464879</v>
      </c>
      <c r="AQ305" s="71">
        <v>-48680.976932352321</v>
      </c>
      <c r="AR305" s="71">
        <v>45795.330612441649</v>
      </c>
      <c r="AS305" s="71">
        <v>0</v>
      </c>
      <c r="AT305" s="71">
        <v>82539.126279554213</v>
      </c>
      <c r="AU305" s="71">
        <v>108610</v>
      </c>
      <c r="AV305" s="71">
        <v>108610</v>
      </c>
      <c r="AW305" s="71">
        <v>-4894168.5669556782</v>
      </c>
    </row>
    <row r="306" spans="1:49" x14ac:dyDescent="0.2">
      <c r="A306" s="96" t="s">
        <v>13</v>
      </c>
      <c r="B306">
        <v>2025</v>
      </c>
      <c r="C306">
        <v>2030</v>
      </c>
      <c r="D306">
        <v>2018</v>
      </c>
      <c r="E306">
        <v>37</v>
      </c>
      <c r="F306">
        <v>22</v>
      </c>
      <c r="G306" s="96" t="s">
        <v>167</v>
      </c>
      <c r="H306" s="71">
        <v>385104.58566472528</v>
      </c>
      <c r="I306" s="71">
        <v>263568.22381346254</v>
      </c>
      <c r="J306" s="71">
        <v>0</v>
      </c>
      <c r="K306" s="71">
        <v>0</v>
      </c>
      <c r="L306" s="71">
        <v>78129.004370833412</v>
      </c>
      <c r="M306" s="71">
        <v>3548023.9331219271</v>
      </c>
      <c r="N306" s="71">
        <v>5991</v>
      </c>
      <c r="O306" s="71">
        <v>78129.004370833412</v>
      </c>
      <c r="P306" s="71">
        <v>4280816.7469709478</v>
      </c>
      <c r="Q306" s="71">
        <v>376291.04575122165</v>
      </c>
      <c r="R306" s="71">
        <v>283791.9836780958</v>
      </c>
      <c r="S306" s="71">
        <v>660083.02942931745</v>
      </c>
      <c r="T306" s="71">
        <v>238251.19169847242</v>
      </c>
      <c r="U306" s="71">
        <v>0</v>
      </c>
      <c r="V306" s="71">
        <v>0</v>
      </c>
      <c r="W306" s="71">
        <v>0</v>
      </c>
      <c r="X306" s="71">
        <v>238251.19169847242</v>
      </c>
      <c r="Y306" s="71">
        <v>37658.510928213989</v>
      </c>
      <c r="Z306" s="71">
        <v>234.33187620045308</v>
      </c>
      <c r="AA306" s="71">
        <v>37892.842804414446</v>
      </c>
      <c r="AB306" s="71">
        <v>86279.020325459511</v>
      </c>
      <c r="AC306" s="71">
        <v>1022506.0842576639</v>
      </c>
      <c r="AD306" s="71">
        <v>252772.87590889461</v>
      </c>
      <c r="AE306" s="71">
        <v>947160</v>
      </c>
      <c r="AF306" s="71">
        <v>0</v>
      </c>
      <c r="AG306" s="71">
        <v>0</v>
      </c>
      <c r="AH306" s="71">
        <v>2222438.9601665586</v>
      </c>
      <c r="AI306" s="71">
        <v>2058377.7868043892</v>
      </c>
      <c r="AJ306" s="71"/>
      <c r="AK306" s="71">
        <v>0</v>
      </c>
      <c r="AL306" s="71">
        <v>0</v>
      </c>
      <c r="AM306" s="71">
        <v>0</v>
      </c>
      <c r="AN306" s="71">
        <v>2058377.7868043892</v>
      </c>
      <c r="AO306" s="71">
        <v>-4894168.5669556782</v>
      </c>
      <c r="AP306" s="71">
        <v>86279.020325459511</v>
      </c>
      <c r="AQ306" s="71">
        <v>-48941.685669556784</v>
      </c>
      <c r="AR306" s="71">
        <v>45757.935443971386</v>
      </c>
      <c r="AS306" s="71">
        <v>0</v>
      </c>
      <c r="AT306" s="71">
        <v>83095.27009987412</v>
      </c>
      <c r="AU306" s="71">
        <v>1021362</v>
      </c>
      <c r="AV306" s="71">
        <v>1021362</v>
      </c>
      <c r="AW306" s="71">
        <v>-5832435.2968558036</v>
      </c>
    </row>
    <row r="307" spans="1:49" x14ac:dyDescent="0.2">
      <c r="A307" s="96" t="s">
        <v>13</v>
      </c>
      <c r="B307">
        <v>2026</v>
      </c>
      <c r="C307">
        <v>2030</v>
      </c>
      <c r="D307">
        <v>2018</v>
      </c>
      <c r="E307">
        <v>37</v>
      </c>
      <c r="F307">
        <v>22</v>
      </c>
      <c r="G307" s="96" t="s">
        <v>167</v>
      </c>
      <c r="H307" s="71">
        <v>388955.63152137265</v>
      </c>
      <c r="I307" s="71">
        <v>268839.58828973182</v>
      </c>
      <c r="J307" s="71">
        <v>0</v>
      </c>
      <c r="K307" s="71">
        <v>0</v>
      </c>
      <c r="L307" s="71">
        <v>79691.584458250087</v>
      </c>
      <c r="M307" s="71">
        <v>3569070.5191226308</v>
      </c>
      <c r="N307" s="71">
        <v>5991</v>
      </c>
      <c r="O307" s="71">
        <v>79691.584458250087</v>
      </c>
      <c r="P307" s="71">
        <v>4312548.3233919851</v>
      </c>
      <c r="Q307" s="71">
        <v>383816.86666624615</v>
      </c>
      <c r="R307" s="71">
        <v>289467.82335165772</v>
      </c>
      <c r="S307" s="71">
        <v>673284.69001790392</v>
      </c>
      <c r="T307" s="71">
        <v>243016.21553244189</v>
      </c>
      <c r="U307" s="71">
        <v>0</v>
      </c>
      <c r="V307" s="71">
        <v>0</v>
      </c>
      <c r="W307" s="71">
        <v>0</v>
      </c>
      <c r="X307" s="71">
        <v>243016.21553244189</v>
      </c>
      <c r="Y307" s="71">
        <v>38411.681146778275</v>
      </c>
      <c r="Z307" s="71">
        <v>239.01851372446217</v>
      </c>
      <c r="AA307" s="71">
        <v>38650.699660502738</v>
      </c>
      <c r="AB307" s="71">
        <v>87141.810528714122</v>
      </c>
      <c r="AC307" s="71">
        <v>1042093.4157395626</v>
      </c>
      <c r="AD307" s="71">
        <v>257828.33342707253</v>
      </c>
      <c r="AE307" s="71">
        <v>947160</v>
      </c>
      <c r="AF307" s="71">
        <v>0</v>
      </c>
      <c r="AG307" s="71">
        <v>0</v>
      </c>
      <c r="AH307" s="71">
        <v>2247081.7491666349</v>
      </c>
      <c r="AI307" s="71">
        <v>2065466.5742253503</v>
      </c>
      <c r="AJ307" s="71"/>
      <c r="AK307" s="71">
        <v>0</v>
      </c>
      <c r="AL307" s="71">
        <v>0</v>
      </c>
      <c r="AM307" s="71">
        <v>0</v>
      </c>
      <c r="AN307" s="71">
        <v>2065466.5742253503</v>
      </c>
      <c r="AO307" s="71">
        <v>-5832435.2968558036</v>
      </c>
      <c r="AP307" s="71">
        <v>87141.810528714122</v>
      </c>
      <c r="AQ307" s="71">
        <v>-58324.352968558043</v>
      </c>
      <c r="AR307" s="71">
        <v>45714.920472324593</v>
      </c>
      <c r="AS307" s="71">
        <v>112</v>
      </c>
      <c r="AT307" s="71">
        <v>74644.378032480672</v>
      </c>
      <c r="AU307" s="71">
        <v>108290</v>
      </c>
      <c r="AV307" s="71">
        <v>108290</v>
      </c>
      <c r="AW307" s="71">
        <v>-5866080.9188233241</v>
      </c>
    </row>
    <row r="308" spans="1:49" x14ac:dyDescent="0.2">
      <c r="A308" s="96" t="s">
        <v>13</v>
      </c>
      <c r="B308">
        <v>2027</v>
      </c>
      <c r="C308">
        <v>2030</v>
      </c>
      <c r="D308">
        <v>2018</v>
      </c>
      <c r="E308">
        <v>37</v>
      </c>
      <c r="F308">
        <v>22</v>
      </c>
      <c r="G308" s="96" t="s">
        <v>167</v>
      </c>
      <c r="H308" s="71">
        <v>392845.18783658638</v>
      </c>
      <c r="I308" s="71">
        <v>274216.38005552645</v>
      </c>
      <c r="J308" s="71">
        <v>0</v>
      </c>
      <c r="K308" s="71">
        <v>0</v>
      </c>
      <c r="L308" s="71">
        <v>81285.41614741509</v>
      </c>
      <c r="M308" s="71">
        <v>3590323.757009252</v>
      </c>
      <c r="N308" s="71">
        <v>5991</v>
      </c>
      <c r="O308" s="71">
        <v>81285.41614741509</v>
      </c>
      <c r="P308" s="71">
        <v>4344661.7410487793</v>
      </c>
      <c r="Q308" s="71">
        <v>391493.20399957109</v>
      </c>
      <c r="R308" s="71">
        <v>295257.17981869087</v>
      </c>
      <c r="S308" s="71">
        <v>686750.38381826202</v>
      </c>
      <c r="T308" s="71">
        <v>247876.53984309072</v>
      </c>
      <c r="U308" s="71">
        <v>0</v>
      </c>
      <c r="V308" s="71">
        <v>0</v>
      </c>
      <c r="W308" s="71">
        <v>0</v>
      </c>
      <c r="X308" s="71">
        <v>247876.53984309072</v>
      </c>
      <c r="Y308" s="71">
        <v>39179.91476971384</v>
      </c>
      <c r="Z308" s="71">
        <v>243.7988839989514</v>
      </c>
      <c r="AA308" s="71">
        <v>39423.713653712788</v>
      </c>
      <c r="AB308" s="71">
        <v>88013.22863400128</v>
      </c>
      <c r="AC308" s="71">
        <v>1062063.8659490668</v>
      </c>
      <c r="AD308" s="71">
        <v>262984.90009561396</v>
      </c>
      <c r="AE308" s="71">
        <v>947160</v>
      </c>
      <c r="AF308" s="71">
        <v>0</v>
      </c>
      <c r="AG308" s="71">
        <v>0</v>
      </c>
      <c r="AH308" s="71">
        <v>2272208.766044681</v>
      </c>
      <c r="AI308" s="71">
        <v>2072452.9750040984</v>
      </c>
      <c r="AJ308" s="71"/>
      <c r="AK308" s="71">
        <v>0</v>
      </c>
      <c r="AL308" s="71">
        <v>0</v>
      </c>
      <c r="AM308" s="71">
        <v>0</v>
      </c>
      <c r="AN308" s="71">
        <v>2072452.9750040984</v>
      </c>
      <c r="AO308" s="71">
        <v>-5866080.9188233241</v>
      </c>
      <c r="AP308" s="71">
        <v>88013.22863400128</v>
      </c>
      <c r="AQ308" s="71">
        <v>-58660.809188233237</v>
      </c>
      <c r="AR308" s="71">
        <v>45666.124582439516</v>
      </c>
      <c r="AS308" s="71">
        <v>0</v>
      </c>
      <c r="AT308" s="71">
        <v>75018.544028207558</v>
      </c>
      <c r="AU308" s="71">
        <v>152035</v>
      </c>
      <c r="AV308" s="71">
        <v>152035</v>
      </c>
      <c r="AW308" s="71">
        <v>-5943097.3747951165</v>
      </c>
    </row>
    <row r="309" spans="1:49" x14ac:dyDescent="0.2">
      <c r="A309" s="96" t="s">
        <v>13</v>
      </c>
      <c r="B309">
        <v>2028</v>
      </c>
      <c r="C309">
        <v>2030</v>
      </c>
      <c r="D309">
        <v>2018</v>
      </c>
      <c r="E309">
        <v>37</v>
      </c>
      <c r="F309">
        <v>22</v>
      </c>
      <c r="G309" s="96" t="s">
        <v>167</v>
      </c>
      <c r="H309" s="71">
        <v>396773.63971495227</v>
      </c>
      <c r="I309" s="71">
        <v>279700.70765663701</v>
      </c>
      <c r="J309" s="71">
        <v>0</v>
      </c>
      <c r="K309" s="71">
        <v>0</v>
      </c>
      <c r="L309" s="71">
        <v>82911.1244703634</v>
      </c>
      <c r="M309" s="71">
        <v>3611785.9861163073</v>
      </c>
      <c r="N309" s="71">
        <v>5991</v>
      </c>
      <c r="O309" s="71">
        <v>82911.1244703634</v>
      </c>
      <c r="P309" s="71">
        <v>4377162.4579582596</v>
      </c>
      <c r="Q309" s="71">
        <v>399323.06807956251</v>
      </c>
      <c r="R309" s="71">
        <v>301162.32341506472</v>
      </c>
      <c r="S309" s="71">
        <v>700485.39149462723</v>
      </c>
      <c r="T309" s="71">
        <v>252834.07063995255</v>
      </c>
      <c r="U309" s="71">
        <v>0</v>
      </c>
      <c r="V309" s="71">
        <v>0</v>
      </c>
      <c r="W309" s="71">
        <v>0</v>
      </c>
      <c r="X309" s="71">
        <v>252834.07063995255</v>
      </c>
      <c r="Y309" s="71">
        <v>39963.51306510812</v>
      </c>
      <c r="Z309" s="71">
        <v>248.67486167893045</v>
      </c>
      <c r="AA309" s="71">
        <v>40212.187926787054</v>
      </c>
      <c r="AB309" s="71">
        <v>88893.360920341293</v>
      </c>
      <c r="AC309" s="71">
        <v>1082425.0109817081</v>
      </c>
      <c r="AD309" s="71">
        <v>268244.59809752629</v>
      </c>
      <c r="AE309" s="71">
        <v>947160</v>
      </c>
      <c r="AF309" s="71">
        <v>0</v>
      </c>
      <c r="AG309" s="71">
        <v>0</v>
      </c>
      <c r="AH309" s="71">
        <v>2297829.6090792343</v>
      </c>
      <c r="AI309" s="71">
        <v>2079332.8488790253</v>
      </c>
      <c r="AJ309" s="71"/>
      <c r="AK309" s="71">
        <v>0</v>
      </c>
      <c r="AL309" s="71">
        <v>0</v>
      </c>
      <c r="AM309" s="71">
        <v>0</v>
      </c>
      <c r="AN309" s="71">
        <v>2079332.8488790253</v>
      </c>
      <c r="AO309" s="71">
        <v>-5943097.3747951165</v>
      </c>
      <c r="AP309" s="71">
        <v>88893.360920341293</v>
      </c>
      <c r="AQ309" s="71">
        <v>-59430.97374795116</v>
      </c>
      <c r="AR309" s="71">
        <v>45611.382949763458</v>
      </c>
      <c r="AS309" s="71">
        <v>0</v>
      </c>
      <c r="AT309" s="71">
        <v>75073.770122153597</v>
      </c>
      <c r="AU309" s="71">
        <v>230390</v>
      </c>
      <c r="AV309" s="71">
        <v>230390</v>
      </c>
      <c r="AW309" s="71">
        <v>-6098413.6046729628</v>
      </c>
    </row>
    <row r="310" spans="1:49" x14ac:dyDescent="0.2">
      <c r="A310" s="96" t="s">
        <v>13</v>
      </c>
      <c r="B310">
        <v>2029</v>
      </c>
      <c r="C310">
        <v>2030</v>
      </c>
      <c r="D310">
        <v>2018</v>
      </c>
      <c r="E310">
        <v>37</v>
      </c>
      <c r="F310">
        <v>22</v>
      </c>
      <c r="G310" s="96" t="s">
        <v>167</v>
      </c>
      <c r="H310" s="71">
        <v>400741.37611210172</v>
      </c>
      <c r="I310" s="71">
        <v>285294.72180976969</v>
      </c>
      <c r="J310" s="71">
        <v>0</v>
      </c>
      <c r="K310" s="71">
        <v>0</v>
      </c>
      <c r="L310" s="71">
        <v>84569.346959770657</v>
      </c>
      <c r="M310" s="71">
        <v>3633459.5774207357</v>
      </c>
      <c r="N310" s="71">
        <v>5991</v>
      </c>
      <c r="O310" s="71">
        <v>84569.346959770657</v>
      </c>
      <c r="P310" s="71">
        <v>4410056.022302378</v>
      </c>
      <c r="Q310" s="71">
        <v>407309.52944115369</v>
      </c>
      <c r="R310" s="71">
        <v>307185.56988336594</v>
      </c>
      <c r="S310" s="71">
        <v>714495.09932451963</v>
      </c>
      <c r="T310" s="71">
        <v>257890.75205275157</v>
      </c>
      <c r="U310" s="71">
        <v>0</v>
      </c>
      <c r="V310" s="71">
        <v>0</v>
      </c>
      <c r="W310" s="71">
        <v>0</v>
      </c>
      <c r="X310" s="71">
        <v>257890.75205275157</v>
      </c>
      <c r="Y310" s="71">
        <v>40762.783326410274</v>
      </c>
      <c r="Z310" s="71">
        <v>253.64835891250902</v>
      </c>
      <c r="AA310" s="71">
        <v>41016.431685322779</v>
      </c>
      <c r="AB310" s="71">
        <v>89782.294529544684</v>
      </c>
      <c r="AC310" s="71">
        <v>1103184.5775921387</v>
      </c>
      <c r="AD310" s="71">
        <v>273609.49005947675</v>
      </c>
      <c r="AE310" s="71">
        <v>947160</v>
      </c>
      <c r="AF310" s="71">
        <v>0</v>
      </c>
      <c r="AG310" s="71">
        <v>0</v>
      </c>
      <c r="AH310" s="71">
        <v>2323954.0676516155</v>
      </c>
      <c r="AI310" s="71">
        <v>2086101.9546507625</v>
      </c>
      <c r="AJ310" s="71"/>
      <c r="AK310" s="71">
        <v>0</v>
      </c>
      <c r="AL310" s="71">
        <v>0</v>
      </c>
      <c r="AM310" s="71">
        <v>0</v>
      </c>
      <c r="AN310" s="71">
        <v>2086101.9546507625</v>
      </c>
      <c r="AO310" s="71">
        <v>-6098413.6046729628</v>
      </c>
      <c r="AP310" s="71">
        <v>89782.294529544684</v>
      </c>
      <c r="AQ310" s="71">
        <v>-60984.136046729633</v>
      </c>
      <c r="AR310" s="71">
        <v>45550.526961190626</v>
      </c>
      <c r="AS310" s="71">
        <v>0</v>
      </c>
      <c r="AT310" s="71">
        <v>74348.685444005678</v>
      </c>
      <c r="AU310" s="71">
        <v>154596</v>
      </c>
      <c r="AV310" s="71">
        <v>154596</v>
      </c>
      <c r="AW310" s="71">
        <v>-6178660.919228957</v>
      </c>
    </row>
    <row r="311" spans="1:49" x14ac:dyDescent="0.2">
      <c r="A311" s="96" t="s">
        <v>13</v>
      </c>
      <c r="B311">
        <v>2030</v>
      </c>
      <c r="C311">
        <v>2030</v>
      </c>
      <c r="D311">
        <v>2018</v>
      </c>
      <c r="E311">
        <v>37</v>
      </c>
      <c r="F311">
        <v>22</v>
      </c>
      <c r="G311" s="96" t="s">
        <v>167</v>
      </c>
      <c r="H311" s="71">
        <v>404748.78987322276</v>
      </c>
      <c r="I311" s="71">
        <v>291000.61624596512</v>
      </c>
      <c r="J311" s="71">
        <v>0</v>
      </c>
      <c r="K311" s="71">
        <v>0</v>
      </c>
      <c r="L311" s="71">
        <v>86260.733898966078</v>
      </c>
      <c r="M311" s="71">
        <v>2708186.9340456398</v>
      </c>
      <c r="N311" s="71">
        <v>5991</v>
      </c>
      <c r="O311" s="71">
        <v>86260.733898966078</v>
      </c>
      <c r="P311" s="71">
        <v>3496188.0740637938</v>
      </c>
      <c r="Q311" s="71">
        <v>415455.7200299768</v>
      </c>
      <c r="R311" s="71">
        <v>313329.2812810333</v>
      </c>
      <c r="S311" s="71">
        <v>728785.0013110101</v>
      </c>
      <c r="T311" s="71">
        <v>263048.56709380663</v>
      </c>
      <c r="U311" s="71">
        <v>0</v>
      </c>
      <c r="V311" s="71">
        <v>0</v>
      </c>
      <c r="W311" s="71">
        <v>0</v>
      </c>
      <c r="X311" s="71">
        <v>263048.56709380663</v>
      </c>
      <c r="Y311" s="71">
        <v>41578.038992938484</v>
      </c>
      <c r="Z311" s="71">
        <v>258.72132609075925</v>
      </c>
      <c r="AA311" s="71">
        <v>41836.760319029243</v>
      </c>
      <c r="AB311" s="71">
        <v>90680.117474840139</v>
      </c>
      <c r="AC311" s="71">
        <v>1124350.446198686</v>
      </c>
      <c r="AD311" s="71">
        <v>279081.67986066634</v>
      </c>
      <c r="AE311" s="71">
        <v>0</v>
      </c>
      <c r="AF311" s="71">
        <v>0</v>
      </c>
      <c r="AG311" s="71">
        <v>0</v>
      </c>
      <c r="AH311" s="71">
        <v>1403432.1260593524</v>
      </c>
      <c r="AI311" s="71">
        <v>2092755.9480044413</v>
      </c>
      <c r="AJ311" s="71"/>
      <c r="AK311" s="71">
        <v>0</v>
      </c>
      <c r="AL311" s="71">
        <v>0</v>
      </c>
      <c r="AM311" s="71">
        <v>0</v>
      </c>
      <c r="AN311" s="71">
        <v>2092755.9480044413</v>
      </c>
      <c r="AO311" s="71">
        <v>-6178660.919228957</v>
      </c>
      <c r="AP311" s="71">
        <v>90680.117474840139</v>
      </c>
      <c r="AQ311" s="71">
        <v>-61786.609192289572</v>
      </c>
      <c r="AR311" s="71">
        <v>45483.384134370644</v>
      </c>
      <c r="AS311" s="71">
        <v>0</v>
      </c>
      <c r="AT311" s="71">
        <v>74376.892416921211</v>
      </c>
      <c r="AU311" s="71">
        <v>524940</v>
      </c>
      <c r="AV311" s="71">
        <v>524940</v>
      </c>
      <c r="AW311" s="71">
        <v>-6629224.0268120356</v>
      </c>
    </row>
    <row r="312" spans="1:49" x14ac:dyDescent="0.2">
      <c r="A312" s="96" t="s">
        <v>13</v>
      </c>
      <c r="B312">
        <v>2031</v>
      </c>
      <c r="C312">
        <v>2030</v>
      </c>
      <c r="D312">
        <v>2018</v>
      </c>
      <c r="E312">
        <v>37</v>
      </c>
      <c r="F312">
        <v>22</v>
      </c>
      <c r="G312" s="96" t="s">
        <v>167</v>
      </c>
      <c r="H312" s="71">
        <v>408796.27777195501</v>
      </c>
      <c r="I312" s="71">
        <v>296820.62857088441</v>
      </c>
      <c r="J312" s="71">
        <v>0</v>
      </c>
      <c r="K312" s="71">
        <v>0</v>
      </c>
      <c r="L312" s="71">
        <v>87985.94857694539</v>
      </c>
      <c r="M312" s="71">
        <v>2730290.4917730018</v>
      </c>
      <c r="N312" s="71">
        <v>5991</v>
      </c>
      <c r="O312" s="71">
        <v>87985.94857694539</v>
      </c>
      <c r="P312" s="71">
        <v>3529884.3466927866</v>
      </c>
      <c r="Q312" s="71">
        <v>423764.83443057636</v>
      </c>
      <c r="R312" s="71">
        <v>319595.86690665397</v>
      </c>
      <c r="S312" s="71">
        <v>743360.70133723039</v>
      </c>
      <c r="T312" s="71">
        <v>268309.53843568277</v>
      </c>
      <c r="U312" s="71">
        <v>0</v>
      </c>
      <c r="V312" s="71">
        <v>0</v>
      </c>
      <c r="W312" s="71">
        <v>0</v>
      </c>
      <c r="X312" s="71">
        <v>268309.53843568277</v>
      </c>
      <c r="Y312" s="71">
        <v>42409.59977279725</v>
      </c>
      <c r="Z312" s="71">
        <v>263.89575261257443</v>
      </c>
      <c r="AA312" s="71">
        <v>42673.495525409824</v>
      </c>
      <c r="AB312" s="71">
        <v>91586.918649588537</v>
      </c>
      <c r="AC312" s="71">
        <v>1145930.6539479115</v>
      </c>
      <c r="AD312" s="71">
        <v>284663.31345787965</v>
      </c>
      <c r="AE312" s="71">
        <v>0</v>
      </c>
      <c r="AF312" s="71">
        <v>0</v>
      </c>
      <c r="AG312" s="71">
        <v>0</v>
      </c>
      <c r="AH312" s="71">
        <v>1430593.9674057912</v>
      </c>
      <c r="AI312" s="71">
        <v>2099290.3792869952</v>
      </c>
      <c r="AJ312" s="71"/>
      <c r="AK312" s="71">
        <v>0</v>
      </c>
      <c r="AL312" s="71">
        <v>0</v>
      </c>
      <c r="AM312" s="71">
        <v>0</v>
      </c>
      <c r="AN312" s="71">
        <v>2099290.3792869952</v>
      </c>
      <c r="AO312" s="71">
        <v>-6629224.0268120356</v>
      </c>
      <c r="AP312" s="71">
        <v>91586.918649588537</v>
      </c>
      <c r="AQ312" s="71">
        <v>-66292.240268120353</v>
      </c>
      <c r="AR312" s="71">
        <v>45409.778035353855</v>
      </c>
      <c r="AS312" s="71">
        <v>0</v>
      </c>
      <c r="AT312" s="71">
        <v>70704.456416822039</v>
      </c>
      <c r="AU312" s="71">
        <v>64150</v>
      </c>
      <c r="AV312" s="71">
        <v>64150</v>
      </c>
      <c r="AW312" s="71">
        <v>-6622669.5703952136</v>
      </c>
    </row>
    <row r="313" spans="1:49" x14ac:dyDescent="0.2">
      <c r="A313" s="96" t="s">
        <v>13</v>
      </c>
      <c r="B313">
        <v>2032</v>
      </c>
      <c r="C313">
        <v>2030</v>
      </c>
      <c r="D313">
        <v>2018</v>
      </c>
      <c r="E313">
        <v>37</v>
      </c>
      <c r="F313">
        <v>22</v>
      </c>
      <c r="G313" s="96" t="s">
        <v>167</v>
      </c>
      <c r="H313" s="71">
        <v>412884.24054967461</v>
      </c>
      <c r="I313" s="71">
        <v>302757.04114230216</v>
      </c>
      <c r="J313" s="71">
        <v>0</v>
      </c>
      <c r="K313" s="71">
        <v>0</v>
      </c>
      <c r="L313" s="71">
        <v>89745.667548484314</v>
      </c>
      <c r="M313" s="71">
        <v>2752612.7195655252</v>
      </c>
      <c r="N313" s="71">
        <v>5991</v>
      </c>
      <c r="O313" s="71">
        <v>89745.667548484314</v>
      </c>
      <c r="P313" s="71">
        <v>3563990.6688059862</v>
      </c>
      <c r="Q313" s="71">
        <v>432240.13111918792</v>
      </c>
      <c r="R313" s="71">
        <v>325987.78424478706</v>
      </c>
      <c r="S313" s="71">
        <v>758227.91536397499</v>
      </c>
      <c r="T313" s="71">
        <v>273675.72920439643</v>
      </c>
      <c r="U313" s="71">
        <v>0</v>
      </c>
      <c r="V313" s="71">
        <v>0</v>
      </c>
      <c r="W313" s="71">
        <v>0</v>
      </c>
      <c r="X313" s="71">
        <v>273675.72920439643</v>
      </c>
      <c r="Y313" s="71">
        <v>43257.791768253199</v>
      </c>
      <c r="Z313" s="71">
        <v>269.17366766482593</v>
      </c>
      <c r="AA313" s="71">
        <v>43526.965435918028</v>
      </c>
      <c r="AB313" s="71">
        <v>92502.787836084433</v>
      </c>
      <c r="AC313" s="71">
        <v>1167933.3978403737</v>
      </c>
      <c r="AD313" s="71">
        <v>290356.57972703729</v>
      </c>
      <c r="AE313" s="71">
        <v>0</v>
      </c>
      <c r="AF313" s="71">
        <v>0</v>
      </c>
      <c r="AG313" s="71">
        <v>0</v>
      </c>
      <c r="AH313" s="71">
        <v>1458289.977567411</v>
      </c>
      <c r="AI313" s="71">
        <v>2105700.6912385751</v>
      </c>
      <c r="AJ313" s="71"/>
      <c r="AK313" s="71">
        <v>0</v>
      </c>
      <c r="AL313" s="71">
        <v>0</v>
      </c>
      <c r="AM313" s="71">
        <v>0</v>
      </c>
      <c r="AN313" s="71">
        <v>2105700.6912385751</v>
      </c>
      <c r="AO313" s="71">
        <v>-6622669.5703952136</v>
      </c>
      <c r="AP313" s="71">
        <v>92502.787836084433</v>
      </c>
      <c r="AQ313" s="71">
        <v>-66226.695703952137</v>
      </c>
      <c r="AR313" s="71">
        <v>45329.528194539671</v>
      </c>
      <c r="AS313" s="71">
        <v>0</v>
      </c>
      <c r="AT313" s="71">
        <v>71605.620326671968</v>
      </c>
      <c r="AU313" s="71">
        <v>658515</v>
      </c>
      <c r="AV313" s="71">
        <v>658515</v>
      </c>
      <c r="AW313" s="71">
        <v>-7209578.9500685418</v>
      </c>
    </row>
    <row r="314" spans="1:49" x14ac:dyDescent="0.2">
      <c r="A314" s="96" t="s">
        <v>13</v>
      </c>
      <c r="B314">
        <v>2033</v>
      </c>
      <c r="C314">
        <v>2030</v>
      </c>
      <c r="D314">
        <v>2018</v>
      </c>
      <c r="E314">
        <v>37</v>
      </c>
      <c r="F314">
        <v>22</v>
      </c>
      <c r="G314" s="96" t="s">
        <v>167</v>
      </c>
      <c r="H314" s="71">
        <v>417013.08295517124</v>
      </c>
      <c r="I314" s="71">
        <v>308812.18196514808</v>
      </c>
      <c r="J314" s="71">
        <v>0</v>
      </c>
      <c r="K314" s="71">
        <v>0</v>
      </c>
      <c r="L314" s="71">
        <v>91540.580899453969</v>
      </c>
      <c r="M314" s="71">
        <v>2775156.1200977787</v>
      </c>
      <c r="N314" s="71">
        <v>5991</v>
      </c>
      <c r="O314" s="71">
        <v>91540.580899453969</v>
      </c>
      <c r="P314" s="71">
        <v>3598512.9659175519</v>
      </c>
      <c r="Q314" s="71">
        <v>440884.93374157156</v>
      </c>
      <c r="R314" s="71">
        <v>332507.53992968274</v>
      </c>
      <c r="S314" s="71">
        <v>773392.47367125424</v>
      </c>
      <c r="T314" s="71">
        <v>279149.24378848431</v>
      </c>
      <c r="U314" s="71">
        <v>0</v>
      </c>
      <c r="V314" s="71">
        <v>0</v>
      </c>
      <c r="W314" s="71">
        <v>0</v>
      </c>
      <c r="X314" s="71">
        <v>279149.24378848431</v>
      </c>
      <c r="Y314" s="71">
        <v>44122.947603618253</v>
      </c>
      <c r="Z314" s="71">
        <v>274.55714101812237</v>
      </c>
      <c r="AA314" s="71">
        <v>44397.504744636375</v>
      </c>
      <c r="AB314" s="71">
        <v>93427.815714445256</v>
      </c>
      <c r="AC314" s="71">
        <v>1190367.03791882</v>
      </c>
      <c r="AD314" s="71">
        <v>296163.71132157795</v>
      </c>
      <c r="AE314" s="71">
        <v>0</v>
      </c>
      <c r="AF314" s="71">
        <v>0</v>
      </c>
      <c r="AG314" s="71">
        <v>0</v>
      </c>
      <c r="AH314" s="71">
        <v>1486530.7492403979</v>
      </c>
      <c r="AI314" s="71">
        <v>2111982.2166771539</v>
      </c>
      <c r="AJ314" s="71"/>
      <c r="AK314" s="71">
        <v>0</v>
      </c>
      <c r="AL314" s="71">
        <v>0</v>
      </c>
      <c r="AM314" s="71">
        <v>0</v>
      </c>
      <c r="AN314" s="71">
        <v>2111982.2166771539</v>
      </c>
      <c r="AO314" s="71">
        <v>-7209578.9500685418</v>
      </c>
      <c r="AP314" s="71">
        <v>93427.815714445256</v>
      </c>
      <c r="AQ314" s="71">
        <v>-72095.789500685423</v>
      </c>
      <c r="AR314" s="71">
        <v>45242.450020893993</v>
      </c>
      <c r="AS314" s="71">
        <v>0</v>
      </c>
      <c r="AT314" s="71">
        <v>66574.476234653819</v>
      </c>
      <c r="AU314" s="71">
        <v>283010</v>
      </c>
      <c r="AV314" s="71">
        <v>283010</v>
      </c>
      <c r="AW314" s="71">
        <v>-7426014.4738338888</v>
      </c>
    </row>
    <row r="315" spans="1:49" x14ac:dyDescent="0.2">
      <c r="A315" s="96" t="s">
        <v>13</v>
      </c>
      <c r="B315">
        <v>2034</v>
      </c>
      <c r="C315">
        <v>2030</v>
      </c>
      <c r="D315">
        <v>2018</v>
      </c>
      <c r="E315">
        <v>37</v>
      </c>
      <c r="F315">
        <v>22</v>
      </c>
      <c r="G315" s="96" t="s">
        <v>167</v>
      </c>
      <c r="H315" s="71">
        <v>421183.21378472308</v>
      </c>
      <c r="I315" s="71">
        <v>314988.4256044511</v>
      </c>
      <c r="J315" s="71">
        <v>0</v>
      </c>
      <c r="K315" s="71">
        <v>0</v>
      </c>
      <c r="L315" s="71">
        <v>93371.392517443062</v>
      </c>
      <c r="M315" s="71">
        <v>2797923.230296832</v>
      </c>
      <c r="N315" s="71">
        <v>5991</v>
      </c>
      <c r="O315" s="71">
        <v>93371.392517443062</v>
      </c>
      <c r="P315" s="71">
        <v>3633457.2622034494</v>
      </c>
      <c r="Q315" s="71">
        <v>449702.63241640304</v>
      </c>
      <c r="R315" s="71">
        <v>339157.69072827644</v>
      </c>
      <c r="S315" s="71">
        <v>788860.32314467942</v>
      </c>
      <c r="T315" s="71">
        <v>284732.22866425401</v>
      </c>
      <c r="U315" s="71">
        <v>0</v>
      </c>
      <c r="V315" s="71">
        <v>0</v>
      </c>
      <c r="W315" s="71">
        <v>0</v>
      </c>
      <c r="X315" s="71">
        <v>284732.22866425401</v>
      </c>
      <c r="Y315" s="71">
        <v>45005.406555690628</v>
      </c>
      <c r="Z315" s="71">
        <v>280.04828383848485</v>
      </c>
      <c r="AA315" s="71">
        <v>45285.454839529113</v>
      </c>
      <c r="AB315" s="71">
        <v>94362.093871589735</v>
      </c>
      <c r="AC315" s="71">
        <v>1213240.1005200522</v>
      </c>
      <c r="AD315" s="71">
        <v>302086.98554800951</v>
      </c>
      <c r="AE315" s="71">
        <v>0</v>
      </c>
      <c r="AF315" s="71">
        <v>0</v>
      </c>
      <c r="AG315" s="71">
        <v>0</v>
      </c>
      <c r="AH315" s="71">
        <v>1515327.0860680616</v>
      </c>
      <c r="AI315" s="71">
        <v>2118130.1761353877</v>
      </c>
      <c r="AJ315" s="71"/>
      <c r="AK315" s="71">
        <v>0</v>
      </c>
      <c r="AL315" s="71">
        <v>0</v>
      </c>
      <c r="AM315" s="71">
        <v>0</v>
      </c>
      <c r="AN315" s="71">
        <v>2118130.1761353877</v>
      </c>
      <c r="AO315" s="71">
        <v>-7426014.4738338888</v>
      </c>
      <c r="AP315" s="71">
        <v>94362.093871589735</v>
      </c>
      <c r="AQ315" s="71">
        <v>-74260.144738338888</v>
      </c>
      <c r="AR315" s="71">
        <v>45148.354714400048</v>
      </c>
      <c r="AS315" s="71">
        <v>0</v>
      </c>
      <c r="AT315" s="71">
        <v>65250.303847650895</v>
      </c>
      <c r="AU315" s="71">
        <v>1284200</v>
      </c>
      <c r="AV315" s="71">
        <v>1284200</v>
      </c>
      <c r="AW315" s="71">
        <v>-8644964.1699862368</v>
      </c>
    </row>
    <row r="316" spans="1:49" x14ac:dyDescent="0.2">
      <c r="A316" s="96" t="s">
        <v>13</v>
      </c>
      <c r="B316">
        <v>2035</v>
      </c>
      <c r="C316">
        <v>2030</v>
      </c>
      <c r="D316">
        <v>2018</v>
      </c>
      <c r="E316">
        <v>37</v>
      </c>
      <c r="F316">
        <v>22</v>
      </c>
      <c r="G316" s="96" t="s">
        <v>167</v>
      </c>
      <c r="H316" s="71">
        <v>425395.04592257034</v>
      </c>
      <c r="I316" s="71">
        <v>321288.19411654014</v>
      </c>
      <c r="J316" s="71">
        <v>0</v>
      </c>
      <c r="K316" s="71">
        <v>0</v>
      </c>
      <c r="L316" s="71">
        <v>95238.820367791937</v>
      </c>
      <c r="M316" s="71">
        <v>2820916.6218925393</v>
      </c>
      <c r="N316" s="71">
        <v>5991</v>
      </c>
      <c r="O316" s="71">
        <v>95238.820367791937</v>
      </c>
      <c r="P316" s="71">
        <v>3668829.6822994417</v>
      </c>
      <c r="Q316" s="71">
        <v>458696.68506473117</v>
      </c>
      <c r="R316" s="71">
        <v>345940.84454284201</v>
      </c>
      <c r="S316" s="71">
        <v>804637.52960757317</v>
      </c>
      <c r="T316" s="71">
        <v>290426.87323753914</v>
      </c>
      <c r="U316" s="71">
        <v>0</v>
      </c>
      <c r="V316" s="71">
        <v>0</v>
      </c>
      <c r="W316" s="71">
        <v>0</v>
      </c>
      <c r="X316" s="71">
        <v>290426.87323753914</v>
      </c>
      <c r="Y316" s="71">
        <v>45905.514686804439</v>
      </c>
      <c r="Z316" s="71">
        <v>285.64924951525455</v>
      </c>
      <c r="AA316" s="71">
        <v>46191.163936319695</v>
      </c>
      <c r="AB316" s="71">
        <v>95305.714810305639</v>
      </c>
      <c r="AC316" s="71">
        <v>1236561.2815917379</v>
      </c>
      <c r="AD316" s="71">
        <v>308128.72525896976</v>
      </c>
      <c r="AE316" s="71">
        <v>0</v>
      </c>
      <c r="AF316" s="71">
        <v>0</v>
      </c>
      <c r="AG316" s="71">
        <v>0</v>
      </c>
      <c r="AH316" s="71">
        <v>1544690.0068507076</v>
      </c>
      <c r="AI316" s="71">
        <v>2124139.6754487343</v>
      </c>
      <c r="AJ316" s="71"/>
      <c r="AK316" s="71">
        <v>0</v>
      </c>
      <c r="AL316" s="71">
        <v>0</v>
      </c>
      <c r="AM316" s="71">
        <v>0</v>
      </c>
      <c r="AN316" s="71">
        <v>2124139.6754487343</v>
      </c>
      <c r="AO316" s="71">
        <v>-8644964.1699862368</v>
      </c>
      <c r="AP316" s="71">
        <v>95305.714810305639</v>
      </c>
      <c r="AQ316" s="71">
        <v>-86449.641699862375</v>
      </c>
      <c r="AR316" s="71">
        <v>45047.049176707056</v>
      </c>
      <c r="AS316" s="71">
        <v>0</v>
      </c>
      <c r="AT316" s="71">
        <v>53903.12228715032</v>
      </c>
      <c r="AU316" s="71">
        <v>225030</v>
      </c>
      <c r="AV316" s="71">
        <v>225030</v>
      </c>
      <c r="AW316" s="71">
        <v>-8816091.0476990864</v>
      </c>
    </row>
    <row r="317" spans="1:49" x14ac:dyDescent="0.2">
      <c r="A317" s="96" t="s">
        <v>13</v>
      </c>
      <c r="B317">
        <v>2036</v>
      </c>
      <c r="C317">
        <v>2030</v>
      </c>
      <c r="D317">
        <v>2018</v>
      </c>
      <c r="E317">
        <v>37</v>
      </c>
      <c r="F317">
        <v>22</v>
      </c>
      <c r="G317" s="96" t="s">
        <v>167</v>
      </c>
      <c r="H317" s="71">
        <v>429648.99638179602</v>
      </c>
      <c r="I317" s="71">
        <v>327713.95799887093</v>
      </c>
      <c r="J317" s="71">
        <v>0</v>
      </c>
      <c r="K317" s="71">
        <v>0</v>
      </c>
      <c r="L317" s="71">
        <v>97143.596775147758</v>
      </c>
      <c r="M317" s="71">
        <v>2844138.9019776788</v>
      </c>
      <c r="N317" s="71">
        <v>5991</v>
      </c>
      <c r="O317" s="71">
        <v>97143.596775147758</v>
      </c>
      <c r="P317" s="71">
        <v>3704636.4531334937</v>
      </c>
      <c r="Q317" s="71">
        <v>467870.6187660257</v>
      </c>
      <c r="R317" s="71">
        <v>352859.66143369878</v>
      </c>
      <c r="S317" s="71">
        <v>820730.28019972448</v>
      </c>
      <c r="T317" s="71">
        <v>296235.4107022899</v>
      </c>
      <c r="U317" s="71">
        <v>0</v>
      </c>
      <c r="V317" s="71">
        <v>0</v>
      </c>
      <c r="W317" s="71">
        <v>0</v>
      </c>
      <c r="X317" s="71">
        <v>296235.4107022899</v>
      </c>
      <c r="Y317" s="71">
        <v>46823.624980540524</v>
      </c>
      <c r="Z317" s="71">
        <v>291.36223450555963</v>
      </c>
      <c r="AA317" s="71">
        <v>47114.987215046087</v>
      </c>
      <c r="AB317" s="71">
        <v>96258.771958408703</v>
      </c>
      <c r="AC317" s="71">
        <v>1260339.450075469</v>
      </c>
      <c r="AD317" s="71">
        <v>314291.29976414912</v>
      </c>
      <c r="AE317" s="71">
        <v>0</v>
      </c>
      <c r="AF317" s="71">
        <v>0</v>
      </c>
      <c r="AG317" s="71">
        <v>0</v>
      </c>
      <c r="AH317" s="71">
        <v>1574630.7498396181</v>
      </c>
      <c r="AI317" s="71">
        <v>2130005.7032938758</v>
      </c>
      <c r="AJ317" s="71"/>
      <c r="AK317" s="71">
        <v>0</v>
      </c>
      <c r="AL317" s="71">
        <v>0</v>
      </c>
      <c r="AM317" s="71">
        <v>0</v>
      </c>
      <c r="AN317" s="71">
        <v>2130005.7032938758</v>
      </c>
      <c r="AO317" s="71">
        <v>-8816091.0476990864</v>
      </c>
      <c r="AP317" s="71">
        <v>96258.771958408703</v>
      </c>
      <c r="AQ317" s="71">
        <v>-88160.910476990874</v>
      </c>
      <c r="AR317" s="71">
        <v>44938.335919940466</v>
      </c>
      <c r="AS317" s="71">
        <v>0</v>
      </c>
      <c r="AT317" s="71">
        <v>53036.197401358295</v>
      </c>
      <c r="AU317" s="71">
        <v>427934</v>
      </c>
      <c r="AV317" s="71">
        <v>427934</v>
      </c>
      <c r="AW317" s="71">
        <v>-9190988.8502977286</v>
      </c>
    </row>
    <row r="318" spans="1:49" x14ac:dyDescent="0.2">
      <c r="A318" s="96" t="s">
        <v>13</v>
      </c>
      <c r="B318">
        <v>2037</v>
      </c>
      <c r="C318">
        <v>2030</v>
      </c>
      <c r="D318">
        <v>2018</v>
      </c>
      <c r="E318">
        <v>37</v>
      </c>
      <c r="F318">
        <v>22</v>
      </c>
      <c r="G318" s="96" t="s">
        <v>167</v>
      </c>
      <c r="H318" s="71">
        <v>433945.4863456139</v>
      </c>
      <c r="I318" s="71">
        <v>334268.23715884832</v>
      </c>
      <c r="J318" s="71">
        <v>0</v>
      </c>
      <c r="K318" s="71">
        <v>0</v>
      </c>
      <c r="L318" s="71">
        <v>99086.468710650719</v>
      </c>
      <c r="M318" s="71">
        <v>2867592.7135781143</v>
      </c>
      <c r="N318" s="71">
        <v>5991</v>
      </c>
      <c r="O318" s="71">
        <v>99086.468710650719</v>
      </c>
      <c r="P318" s="71">
        <v>3740883.9057932273</v>
      </c>
      <c r="Q318" s="71">
        <v>477228.0311413462</v>
      </c>
      <c r="R318" s="71">
        <v>359916.85466237273</v>
      </c>
      <c r="S318" s="71">
        <v>837144.88580371893</v>
      </c>
      <c r="T318" s="71">
        <v>302160.11891633569</v>
      </c>
      <c r="U318" s="71">
        <v>0</v>
      </c>
      <c r="V318" s="71">
        <v>0</v>
      </c>
      <c r="W318" s="71">
        <v>0</v>
      </c>
      <c r="X318" s="71">
        <v>302160.11891633569</v>
      </c>
      <c r="Y318" s="71">
        <v>47760.097480151337</v>
      </c>
      <c r="Z318" s="71">
        <v>297.1894791956708</v>
      </c>
      <c r="AA318" s="71">
        <v>48057.28695934701</v>
      </c>
      <c r="AB318" s="71">
        <v>97221.359677992761</v>
      </c>
      <c r="AC318" s="71">
        <v>1284583.6513573944</v>
      </c>
      <c r="AD318" s="71">
        <v>320577.12575943209</v>
      </c>
      <c r="AE318" s="71">
        <v>0</v>
      </c>
      <c r="AF318" s="71">
        <v>0</v>
      </c>
      <c r="AG318" s="71">
        <v>0</v>
      </c>
      <c r="AH318" s="71">
        <v>1605160.7771168265</v>
      </c>
      <c r="AI318" s="71">
        <v>2135723.1286764005</v>
      </c>
      <c r="AJ318" s="71"/>
      <c r="AK318" s="71">
        <v>0</v>
      </c>
      <c r="AL318" s="71">
        <v>0</v>
      </c>
      <c r="AM318" s="71">
        <v>0</v>
      </c>
      <c r="AN318" s="71">
        <v>2135723.1286764005</v>
      </c>
      <c r="AO318" s="71">
        <v>-9190988.8502977286</v>
      </c>
      <c r="AP318" s="71">
        <v>97221.359677992761</v>
      </c>
      <c r="AQ318" s="71">
        <v>-91909.888502977294</v>
      </c>
      <c r="AR318" s="71">
        <v>44822.012973635487</v>
      </c>
      <c r="AS318" s="71">
        <v>0</v>
      </c>
      <c r="AT318" s="71">
        <v>50133.484148650954</v>
      </c>
      <c r="AU318" s="71">
        <v>65190</v>
      </c>
      <c r="AV318" s="71">
        <v>65190</v>
      </c>
      <c r="AW318" s="71">
        <v>-9206045.3661490772</v>
      </c>
    </row>
    <row r="319" spans="1:49" x14ac:dyDescent="0.2">
      <c r="A319" s="96" t="s">
        <v>13</v>
      </c>
      <c r="B319">
        <v>2038</v>
      </c>
      <c r="C319">
        <v>2030</v>
      </c>
      <c r="D319">
        <v>2018</v>
      </c>
      <c r="E319">
        <v>37</v>
      </c>
      <c r="F319">
        <v>22</v>
      </c>
      <c r="G319" s="96" t="s">
        <v>167</v>
      </c>
      <c r="H319" s="71">
        <v>438284.94120907009</v>
      </c>
      <c r="I319" s="71">
        <v>340953.60190202534</v>
      </c>
      <c r="J319" s="71">
        <v>0</v>
      </c>
      <c r="K319" s="71">
        <v>0</v>
      </c>
      <c r="L319" s="71">
        <v>101068.19808486375</v>
      </c>
      <c r="M319" s="71">
        <v>2891280.736233186</v>
      </c>
      <c r="N319" s="71">
        <v>5991</v>
      </c>
      <c r="O319" s="71">
        <v>101068.19808486375</v>
      </c>
      <c r="P319" s="71">
        <v>3777578.477429145</v>
      </c>
      <c r="Q319" s="71">
        <v>486772.59176417318</v>
      </c>
      <c r="R319" s="71">
        <v>367115.19175562024</v>
      </c>
      <c r="S319" s="71">
        <v>853887.78351979342</v>
      </c>
      <c r="T319" s="71">
        <v>308203.32129466243</v>
      </c>
      <c r="U319" s="71">
        <v>0</v>
      </c>
      <c r="V319" s="71">
        <v>0</v>
      </c>
      <c r="W319" s="71">
        <v>0</v>
      </c>
      <c r="X319" s="71">
        <v>308203.32129466243</v>
      </c>
      <c r="Y319" s="71">
        <v>48715.299429754363</v>
      </c>
      <c r="Z319" s="71">
        <v>303.13326877958428</v>
      </c>
      <c r="AA319" s="71">
        <v>49018.43269853395</v>
      </c>
      <c r="AB319" s="71">
        <v>98193.573274772702</v>
      </c>
      <c r="AC319" s="71">
        <v>1309303.1107877623</v>
      </c>
      <c r="AD319" s="71">
        <v>326988.66827462078</v>
      </c>
      <c r="AE319" s="71">
        <v>0</v>
      </c>
      <c r="AF319" s="71">
        <v>0</v>
      </c>
      <c r="AG319" s="71">
        <v>0</v>
      </c>
      <c r="AH319" s="71">
        <v>1636291.7790623831</v>
      </c>
      <c r="AI319" s="71">
        <v>2141286.6983667621</v>
      </c>
      <c r="AJ319" s="71"/>
      <c r="AK319" s="71">
        <v>0</v>
      </c>
      <c r="AL319" s="71">
        <v>0</v>
      </c>
      <c r="AM319" s="71">
        <v>0</v>
      </c>
      <c r="AN319" s="71">
        <v>2141286.6983667621</v>
      </c>
      <c r="AO319" s="71">
        <v>-9206045.3661490772</v>
      </c>
      <c r="AP319" s="71">
        <v>98193.573274772702</v>
      </c>
      <c r="AQ319" s="71">
        <v>-92060.453661490785</v>
      </c>
      <c r="AR319" s="71">
        <v>44697.873789757396</v>
      </c>
      <c r="AS319" s="71">
        <v>0</v>
      </c>
      <c r="AT319" s="71">
        <v>50830.993403039312</v>
      </c>
      <c r="AU319" s="71">
        <v>170820</v>
      </c>
      <c r="AV319" s="71">
        <v>170820</v>
      </c>
      <c r="AW319" s="71">
        <v>-9326034.3727460392</v>
      </c>
    </row>
    <row r="320" spans="1:49" x14ac:dyDescent="0.2">
      <c r="A320" s="96" t="s">
        <v>13</v>
      </c>
      <c r="B320">
        <v>2039</v>
      </c>
      <c r="C320">
        <v>2030</v>
      </c>
      <c r="D320">
        <v>2018</v>
      </c>
      <c r="E320">
        <v>37</v>
      </c>
      <c r="F320">
        <v>22</v>
      </c>
      <c r="G320" s="96" t="s">
        <v>167</v>
      </c>
      <c r="H320" s="71">
        <v>442667.7906211607</v>
      </c>
      <c r="I320" s="71">
        <v>347772.67394006584</v>
      </c>
      <c r="J320" s="71">
        <v>0</v>
      </c>
      <c r="K320" s="71">
        <v>0</v>
      </c>
      <c r="L320" s="71">
        <v>103089.56204656101</v>
      </c>
      <c r="M320" s="71">
        <v>2915205.6865865076</v>
      </c>
      <c r="N320" s="71">
        <v>5991</v>
      </c>
      <c r="O320" s="71">
        <v>103089.56204656101</v>
      </c>
      <c r="P320" s="71">
        <v>3814726.7131942953</v>
      </c>
      <c r="Q320" s="71">
        <v>496508.04359945661</v>
      </c>
      <c r="R320" s="71">
        <v>374457.49559073261</v>
      </c>
      <c r="S320" s="71">
        <v>870965.53919018921</v>
      </c>
      <c r="T320" s="71">
        <v>314367.38772055565</v>
      </c>
      <c r="U320" s="71">
        <v>0</v>
      </c>
      <c r="V320" s="71">
        <v>0</v>
      </c>
      <c r="W320" s="71">
        <v>0</v>
      </c>
      <c r="X320" s="71">
        <v>314367.38772055565</v>
      </c>
      <c r="Y320" s="71">
        <v>49689.605418349449</v>
      </c>
      <c r="Z320" s="71">
        <v>309.19593415517591</v>
      </c>
      <c r="AA320" s="71">
        <v>49998.801352504626</v>
      </c>
      <c r="AB320" s="71">
        <v>99175.509007520421</v>
      </c>
      <c r="AC320" s="71">
        <v>1334507.2372707701</v>
      </c>
      <c r="AD320" s="71">
        <v>333528.44164011313</v>
      </c>
      <c r="AE320" s="71">
        <v>0</v>
      </c>
      <c r="AF320" s="71">
        <v>0</v>
      </c>
      <c r="AG320" s="71">
        <v>0</v>
      </c>
      <c r="AH320" s="71">
        <v>1668035.6789108831</v>
      </c>
      <c r="AI320" s="71">
        <v>2146691.0342834122</v>
      </c>
      <c r="AJ320" s="71"/>
      <c r="AK320" s="71">
        <v>0</v>
      </c>
      <c r="AL320" s="71">
        <v>0</v>
      </c>
      <c r="AM320" s="71">
        <v>0</v>
      </c>
      <c r="AN320" s="71">
        <v>2146691.0342834122</v>
      </c>
      <c r="AO320" s="71">
        <v>-9326034.3727460392</v>
      </c>
      <c r="AP320" s="71">
        <v>99175.509007520421</v>
      </c>
      <c r="AQ320" s="71">
        <v>-93260.343727460393</v>
      </c>
      <c r="AR320" s="71">
        <v>44565.707145768218</v>
      </c>
      <c r="AS320" s="71">
        <v>0</v>
      </c>
      <c r="AT320" s="71">
        <v>50480.872425828245</v>
      </c>
      <c r="AU320" s="71">
        <v>194090</v>
      </c>
      <c r="AV320" s="71">
        <v>194090</v>
      </c>
      <c r="AW320" s="71">
        <v>-9469643.5003202111</v>
      </c>
    </row>
    <row r="321" spans="1:49" x14ac:dyDescent="0.2">
      <c r="A321" s="96" t="s">
        <v>13</v>
      </c>
      <c r="B321">
        <v>2040</v>
      </c>
      <c r="C321">
        <v>2030</v>
      </c>
      <c r="D321">
        <v>2018</v>
      </c>
      <c r="E321">
        <v>37</v>
      </c>
      <c r="F321">
        <v>22</v>
      </c>
      <c r="G321" s="96" t="s">
        <v>167</v>
      </c>
      <c r="H321" s="71">
        <v>447094.46852737246</v>
      </c>
      <c r="I321" s="71">
        <v>354728.12741886714</v>
      </c>
      <c r="J321" s="71">
        <v>0</v>
      </c>
      <c r="K321" s="71">
        <v>0</v>
      </c>
      <c r="L321" s="71">
        <v>105151.35328749224</v>
      </c>
      <c r="M321" s="71">
        <v>2939370.3189873872</v>
      </c>
      <c r="N321" s="71">
        <v>5991</v>
      </c>
      <c r="O321" s="71">
        <v>105151.35328749224</v>
      </c>
      <c r="P321" s="71">
        <v>3852335.268221119</v>
      </c>
      <c r="Q321" s="71">
        <v>506438.20447144576</v>
      </c>
      <c r="R321" s="71">
        <v>381946.64550254727</v>
      </c>
      <c r="S321" s="71">
        <v>888384.84997399303</v>
      </c>
      <c r="T321" s="71">
        <v>320654.73547496676</v>
      </c>
      <c r="U321" s="71">
        <v>0</v>
      </c>
      <c r="V321" s="71">
        <v>0</v>
      </c>
      <c r="W321" s="71">
        <v>0</v>
      </c>
      <c r="X321" s="71">
        <v>320654.73547496676</v>
      </c>
      <c r="Y321" s="71">
        <v>50683.397526716442</v>
      </c>
      <c r="Z321" s="71">
        <v>315.37985283827948</v>
      </c>
      <c r="AA321" s="71">
        <v>50998.777379554725</v>
      </c>
      <c r="AB321" s="71">
        <v>100167.26409759565</v>
      </c>
      <c r="AC321" s="71">
        <v>1360205.6269261101</v>
      </c>
      <c r="AD321" s="71">
        <v>340199.01047291543</v>
      </c>
      <c r="AE321" s="71">
        <v>0</v>
      </c>
      <c r="AF321" s="71">
        <v>0</v>
      </c>
      <c r="AG321" s="71">
        <v>0</v>
      </c>
      <c r="AH321" s="71">
        <v>1700404.6373990255</v>
      </c>
      <c r="AI321" s="71">
        <v>2151930.6308220932</v>
      </c>
      <c r="AJ321" s="71"/>
      <c r="AK321" s="71">
        <v>0</v>
      </c>
      <c r="AL321" s="71">
        <v>0</v>
      </c>
      <c r="AM321" s="71">
        <v>0</v>
      </c>
      <c r="AN321" s="71">
        <v>2151930.6308220932</v>
      </c>
      <c r="AO321" s="71">
        <v>-9469643.5003202111</v>
      </c>
      <c r="AP321" s="71">
        <v>100167.26409759565</v>
      </c>
      <c r="AQ321" s="71">
        <v>-94696.435003202118</v>
      </c>
      <c r="AR321" s="71">
        <v>44425.297045701431</v>
      </c>
      <c r="AS321" s="71">
        <v>0</v>
      </c>
      <c r="AT321" s="71">
        <v>49896.126140094959</v>
      </c>
      <c r="AU321" s="71">
        <v>115370</v>
      </c>
      <c r="AV321" s="71">
        <v>115370</v>
      </c>
      <c r="AW321" s="71">
        <v>-9535117.3741801158</v>
      </c>
    </row>
    <row r="322" spans="1:49" x14ac:dyDescent="0.2">
      <c r="A322" s="96" t="s">
        <v>13</v>
      </c>
      <c r="B322">
        <v>2041</v>
      </c>
      <c r="C322">
        <v>2030</v>
      </c>
      <c r="D322">
        <v>2018</v>
      </c>
      <c r="E322">
        <v>37</v>
      </c>
      <c r="F322">
        <v>22</v>
      </c>
      <c r="G322" s="96" t="s">
        <v>167</v>
      </c>
      <c r="H322" s="71">
        <v>451565.41321264609</v>
      </c>
      <c r="I322" s="71">
        <v>361822.68996724446</v>
      </c>
      <c r="J322" s="71">
        <v>0</v>
      </c>
      <c r="K322" s="71">
        <v>0</v>
      </c>
      <c r="L322" s="71">
        <v>107254.38035324206</v>
      </c>
      <c r="M322" s="71">
        <v>2963777.4261030541</v>
      </c>
      <c r="N322" s="71">
        <v>5991</v>
      </c>
      <c r="O322" s="71">
        <v>107254.38035324206</v>
      </c>
      <c r="P322" s="71">
        <v>3890410.9096361864</v>
      </c>
      <c r="Q322" s="71">
        <v>516566.96856087458</v>
      </c>
      <c r="R322" s="71">
        <v>389585.57841259817</v>
      </c>
      <c r="S322" s="71">
        <v>906152.54697347269</v>
      </c>
      <c r="T322" s="71">
        <v>327067.83018446603</v>
      </c>
      <c r="U322" s="71">
        <v>0</v>
      </c>
      <c r="V322" s="71">
        <v>0</v>
      </c>
      <c r="W322" s="71">
        <v>0</v>
      </c>
      <c r="X322" s="71">
        <v>327067.83018446603</v>
      </c>
      <c r="Y322" s="71">
        <v>51697.065477250762</v>
      </c>
      <c r="Z322" s="71">
        <v>321.68744989504501</v>
      </c>
      <c r="AA322" s="71">
        <v>52018.752927145804</v>
      </c>
      <c r="AB322" s="71">
        <v>101168.93673857159</v>
      </c>
      <c r="AC322" s="71">
        <v>1386408.0668236562</v>
      </c>
      <c r="AD322" s="71">
        <v>347002.9906823737</v>
      </c>
      <c r="AE322" s="71">
        <v>0</v>
      </c>
      <c r="AF322" s="71">
        <v>0</v>
      </c>
      <c r="AG322" s="71">
        <v>0</v>
      </c>
      <c r="AH322" s="71">
        <v>1733411.05750603</v>
      </c>
      <c r="AI322" s="71">
        <v>2156999.8521301565</v>
      </c>
      <c r="AJ322" s="71"/>
      <c r="AK322" s="71">
        <v>0</v>
      </c>
      <c r="AL322" s="71">
        <v>0</v>
      </c>
      <c r="AM322" s="71">
        <v>0</v>
      </c>
      <c r="AN322" s="71">
        <v>2156999.8521301565</v>
      </c>
      <c r="AO322" s="71">
        <v>-9535117.3741801158</v>
      </c>
      <c r="AP322" s="71">
        <v>101168.93673857159</v>
      </c>
      <c r="AQ322" s="71">
        <v>-95351.173741801162</v>
      </c>
      <c r="AR322" s="71">
        <v>44276.422619203462</v>
      </c>
      <c r="AS322" s="71">
        <v>0</v>
      </c>
      <c r="AT322" s="71">
        <v>50094.185615973889</v>
      </c>
      <c r="AU322" s="71">
        <v>0</v>
      </c>
      <c r="AV322" s="71">
        <v>0</v>
      </c>
      <c r="AW322" s="71">
        <v>-9485023.1885641422</v>
      </c>
    </row>
    <row r="323" spans="1:49" x14ac:dyDescent="0.2">
      <c r="A323" s="96" t="s">
        <v>13</v>
      </c>
      <c r="B323">
        <v>2042</v>
      </c>
      <c r="C323">
        <v>2030</v>
      </c>
      <c r="D323">
        <v>2018</v>
      </c>
      <c r="E323">
        <v>37</v>
      </c>
      <c r="F323">
        <v>22</v>
      </c>
      <c r="G323" s="96" t="s">
        <v>167</v>
      </c>
      <c r="H323" s="71">
        <v>456081.06734477269</v>
      </c>
      <c r="I323" s="71">
        <v>369059.14376658935</v>
      </c>
      <c r="J323" s="71">
        <v>0</v>
      </c>
      <c r="K323" s="71">
        <v>0</v>
      </c>
      <c r="L323" s="71">
        <v>109399.46796030691</v>
      </c>
      <c r="M323" s="71">
        <v>2988429.8395419125</v>
      </c>
      <c r="N323" s="71">
        <v>5991</v>
      </c>
      <c r="O323" s="71">
        <v>109399.46796030691</v>
      </c>
      <c r="P323" s="71">
        <v>3928960.5186135815</v>
      </c>
      <c r="Q323" s="71">
        <v>526898.30793209211</v>
      </c>
      <c r="R323" s="71">
        <v>397377.28998085012</v>
      </c>
      <c r="S323" s="71">
        <v>924275.59791294229</v>
      </c>
      <c r="T323" s="71">
        <v>333609.18678815535</v>
      </c>
      <c r="U323" s="71">
        <v>0</v>
      </c>
      <c r="V323" s="71">
        <v>0</v>
      </c>
      <c r="W323" s="71">
        <v>0</v>
      </c>
      <c r="X323" s="71">
        <v>333609.18678815535</v>
      </c>
      <c r="Y323" s="71">
        <v>52731.006786795777</v>
      </c>
      <c r="Z323" s="71">
        <v>328.12119889294593</v>
      </c>
      <c r="AA323" s="71">
        <v>53059.127985688719</v>
      </c>
      <c r="AB323" s="71">
        <v>102180.62610595733</v>
      </c>
      <c r="AC323" s="71">
        <v>1413124.538792744</v>
      </c>
      <c r="AD323" s="71">
        <v>353943.05049602117</v>
      </c>
      <c r="AE323" s="71">
        <v>0</v>
      </c>
      <c r="AF323" s="71">
        <v>0</v>
      </c>
      <c r="AG323" s="71">
        <v>0</v>
      </c>
      <c r="AH323" s="71">
        <v>1767067.5892887651</v>
      </c>
      <c r="AI323" s="71">
        <v>2161892.9293248164</v>
      </c>
      <c r="AJ323" s="71"/>
      <c r="AK323" s="71">
        <v>0</v>
      </c>
      <c r="AL323" s="71">
        <v>0</v>
      </c>
      <c r="AM323" s="71">
        <v>0</v>
      </c>
      <c r="AN323" s="71">
        <v>2161892.9293248164</v>
      </c>
      <c r="AO323" s="71">
        <v>-9485023.1885641422</v>
      </c>
      <c r="AP323" s="71">
        <v>102180.62610595733</v>
      </c>
      <c r="AQ323" s="71">
        <v>-94850.231885641435</v>
      </c>
      <c r="AR323" s="71">
        <v>44118.858018501443</v>
      </c>
      <c r="AS323" s="71">
        <v>0</v>
      </c>
      <c r="AT323" s="71">
        <v>51449.252238817338</v>
      </c>
      <c r="AU323" s="71">
        <v>0</v>
      </c>
      <c r="AV323" s="71">
        <v>0</v>
      </c>
      <c r="AW323" s="71">
        <v>-9433573.9363253247</v>
      </c>
    </row>
    <row r="324" spans="1:49" x14ac:dyDescent="0.2">
      <c r="A324" s="96" t="s">
        <v>13</v>
      </c>
      <c r="B324">
        <v>2043</v>
      </c>
      <c r="C324">
        <v>2030</v>
      </c>
      <c r="D324">
        <v>2018</v>
      </c>
      <c r="E324">
        <v>37</v>
      </c>
      <c r="F324">
        <v>22</v>
      </c>
      <c r="G324" s="96" t="s">
        <v>167</v>
      </c>
      <c r="H324" s="71">
        <v>460641.87801822042</v>
      </c>
      <c r="I324" s="71">
        <v>376440.32664192113</v>
      </c>
      <c r="J324" s="71">
        <v>0</v>
      </c>
      <c r="K324" s="71">
        <v>0</v>
      </c>
      <c r="L324" s="71">
        <v>111587.45731951305</v>
      </c>
      <c r="M324" s="71">
        <v>3013330.430488023</v>
      </c>
      <c r="N324" s="71">
        <v>5991</v>
      </c>
      <c r="O324" s="71">
        <v>111587.45731951305</v>
      </c>
      <c r="P324" s="71">
        <v>3967991.0924676778</v>
      </c>
      <c r="Q324" s="71">
        <v>537436.27409073396</v>
      </c>
      <c r="R324" s="71">
        <v>405324.83578046714</v>
      </c>
      <c r="S324" s="71">
        <v>942761.1098712011</v>
      </c>
      <c r="T324" s="71">
        <v>340281.37052391848</v>
      </c>
      <c r="U324" s="71">
        <v>0</v>
      </c>
      <c r="V324" s="71">
        <v>0</v>
      </c>
      <c r="W324" s="71">
        <v>0</v>
      </c>
      <c r="X324" s="71">
        <v>340281.37052391848</v>
      </c>
      <c r="Y324" s="71">
        <v>53785.626922531694</v>
      </c>
      <c r="Z324" s="71">
        <v>334.68362287080481</v>
      </c>
      <c r="AA324" s="71">
        <v>54120.310545402499</v>
      </c>
      <c r="AB324" s="71">
        <v>-421978.78381649154</v>
      </c>
      <c r="AC324" s="71">
        <v>915184.00712403073</v>
      </c>
      <c r="AD324" s="71">
        <v>361021.91150594159</v>
      </c>
      <c r="AE324" s="71">
        <v>0</v>
      </c>
      <c r="AF324" s="71">
        <v>0</v>
      </c>
      <c r="AG324" s="71">
        <v>0</v>
      </c>
      <c r="AH324" s="71">
        <v>1276205.9186299723</v>
      </c>
      <c r="AI324" s="71">
        <v>2691785.1738377055</v>
      </c>
      <c r="AJ324" s="71"/>
      <c r="AK324" s="71">
        <v>0</v>
      </c>
      <c r="AL324" s="71">
        <v>0</v>
      </c>
      <c r="AM324" s="71">
        <v>0</v>
      </c>
      <c r="AN324" s="71">
        <v>2691785.1738377055</v>
      </c>
      <c r="AO324" s="71">
        <v>-9433573.9363253247</v>
      </c>
      <c r="AP324" s="71">
        <v>103202.43236701691</v>
      </c>
      <c r="AQ324" s="71">
        <v>-94335.739363253262</v>
      </c>
      <c r="AR324" s="71">
        <v>91218.681769770279</v>
      </c>
      <c r="AS324" s="71">
        <v>0</v>
      </c>
      <c r="AT324" s="71">
        <v>100085.37477353393</v>
      </c>
      <c r="AU324" s="71">
        <v>0</v>
      </c>
      <c r="AV324" s="71">
        <v>0</v>
      </c>
      <c r="AW324" s="71">
        <v>-9333488.5615517907</v>
      </c>
    </row>
    <row r="325" spans="1:49" x14ac:dyDescent="0.2">
      <c r="A325" s="96" t="s">
        <v>13</v>
      </c>
      <c r="B325">
        <v>2044</v>
      </c>
      <c r="C325">
        <v>2030</v>
      </c>
      <c r="D325">
        <v>2018</v>
      </c>
      <c r="E325">
        <v>37</v>
      </c>
      <c r="F325">
        <v>22</v>
      </c>
      <c r="G325" s="96" t="s">
        <v>167</v>
      </c>
      <c r="H325" s="71">
        <v>465248.29679840262</v>
      </c>
      <c r="I325" s="71">
        <v>383969.13317475957</v>
      </c>
      <c r="J325" s="71">
        <v>0</v>
      </c>
      <c r="K325" s="71">
        <v>0</v>
      </c>
      <c r="L325" s="71">
        <v>113819.20646590332</v>
      </c>
      <c r="M325" s="71">
        <v>3038482.1103470298</v>
      </c>
      <c r="N325" s="71">
        <v>5991</v>
      </c>
      <c r="O325" s="71">
        <v>113819.20646590332</v>
      </c>
      <c r="P325" s="71">
        <v>4007509.7467860952</v>
      </c>
      <c r="Q325" s="71">
        <v>548184.99957254867</v>
      </c>
      <c r="R325" s="71">
        <v>413431.33249607653</v>
      </c>
      <c r="S325" s="71">
        <v>961616.33206862514</v>
      </c>
      <c r="T325" s="71">
        <v>347086.9979343969</v>
      </c>
      <c r="U325" s="71">
        <v>0</v>
      </c>
      <c r="V325" s="71">
        <v>0</v>
      </c>
      <c r="W325" s="71">
        <v>0</v>
      </c>
      <c r="X325" s="71">
        <v>347086.9979343969</v>
      </c>
      <c r="Y325" s="71">
        <v>54861.33946098233</v>
      </c>
      <c r="Z325" s="71">
        <v>341.37729532822095</v>
      </c>
      <c r="AA325" s="71">
        <v>55202.716756310554</v>
      </c>
      <c r="AB325" s="71">
        <v>-421462.77165465645</v>
      </c>
      <c r="AC325" s="71">
        <v>942443.27510467614</v>
      </c>
      <c r="AD325" s="71">
        <v>368242.34973606048</v>
      </c>
      <c r="AE325" s="71">
        <v>0</v>
      </c>
      <c r="AF325" s="71">
        <v>0</v>
      </c>
      <c r="AG325" s="71">
        <v>0</v>
      </c>
      <c r="AH325" s="71">
        <v>1310685.6248407366</v>
      </c>
      <c r="AI325" s="71">
        <v>2696824.1219453588</v>
      </c>
      <c r="AJ325" s="71"/>
      <c r="AK325" s="71">
        <v>0</v>
      </c>
      <c r="AL325" s="71">
        <v>0</v>
      </c>
      <c r="AM325" s="71">
        <v>0</v>
      </c>
      <c r="AN325" s="71">
        <v>2696824.1219453588</v>
      </c>
      <c r="AO325" s="71">
        <v>-9333488.5615517907</v>
      </c>
      <c r="AP325" s="71">
        <v>104234.45669068708</v>
      </c>
      <c r="AQ325" s="71">
        <v>-93334.885615517909</v>
      </c>
      <c r="AR325" s="71">
        <v>91089.479934327377</v>
      </c>
      <c r="AS325" s="71">
        <v>0</v>
      </c>
      <c r="AT325" s="71">
        <v>101989.05100949654</v>
      </c>
      <c r="AU325" s="71">
        <v>0</v>
      </c>
      <c r="AV325" s="71">
        <v>0</v>
      </c>
      <c r="AW325" s="71">
        <v>-9231499.510542294</v>
      </c>
    </row>
    <row r="326" spans="1:49" x14ac:dyDescent="0.2">
      <c r="A326" s="96" t="s">
        <v>13</v>
      </c>
      <c r="B326">
        <v>2045</v>
      </c>
      <c r="C326">
        <v>2030</v>
      </c>
      <c r="D326">
        <v>2018</v>
      </c>
      <c r="E326">
        <v>37</v>
      </c>
      <c r="F326">
        <v>22</v>
      </c>
      <c r="G326" s="96" t="s">
        <v>167</v>
      </c>
      <c r="H326" s="71">
        <v>469900.77976638649</v>
      </c>
      <c r="I326" s="71">
        <v>391648.51583825471</v>
      </c>
      <c r="J326" s="71">
        <v>0</v>
      </c>
      <c r="K326" s="71">
        <v>0</v>
      </c>
      <c r="L326" s="71">
        <v>116095.59059522137</v>
      </c>
      <c r="M326" s="71">
        <v>3063887.83140375</v>
      </c>
      <c r="N326" s="71">
        <v>5991</v>
      </c>
      <c r="O326" s="71">
        <v>116095.59059522137</v>
      </c>
      <c r="P326" s="71">
        <v>4047523.7176036127</v>
      </c>
      <c r="Q326" s="71">
        <v>559148.69956399954</v>
      </c>
      <c r="R326" s="71">
        <v>421699.959145998</v>
      </c>
      <c r="S326" s="71">
        <v>980848.65870999754</v>
      </c>
      <c r="T326" s="71">
        <v>354028.73789308476</v>
      </c>
      <c r="U326" s="71">
        <v>0</v>
      </c>
      <c r="V326" s="71">
        <v>0</v>
      </c>
      <c r="W326" s="71">
        <v>0</v>
      </c>
      <c r="X326" s="71">
        <v>354028.73789308476</v>
      </c>
      <c r="Y326" s="71">
        <v>55958.56625020197</v>
      </c>
      <c r="Z326" s="71">
        <v>348.20484123478531</v>
      </c>
      <c r="AA326" s="71">
        <v>56306.771091436756</v>
      </c>
      <c r="AB326" s="71">
        <v>-420941.59937120305</v>
      </c>
      <c r="AC326" s="71">
        <v>970242.56832331605</v>
      </c>
      <c r="AD326" s="71">
        <v>375607.19673078158</v>
      </c>
      <c r="AE326" s="71">
        <v>0</v>
      </c>
      <c r="AF326" s="71">
        <v>0</v>
      </c>
      <c r="AG326" s="71">
        <v>0</v>
      </c>
      <c r="AH326" s="71">
        <v>1345849.7650540976</v>
      </c>
      <c r="AI326" s="71">
        <v>2701673.9525495153</v>
      </c>
      <c r="AJ326" s="71"/>
      <c r="AK326" s="71">
        <v>0</v>
      </c>
      <c r="AL326" s="71">
        <v>0</v>
      </c>
      <c r="AM326" s="71">
        <v>0</v>
      </c>
      <c r="AN326" s="71">
        <v>2701673.9525495153</v>
      </c>
      <c r="AO326" s="71">
        <v>-9231499.510542294</v>
      </c>
      <c r="AP326" s="71">
        <v>105276.80125759391</v>
      </c>
      <c r="AQ326" s="71">
        <v>-92314.995105422946</v>
      </c>
      <c r="AR326" s="71">
        <v>90951.343865467235</v>
      </c>
      <c r="AS326" s="71">
        <v>0</v>
      </c>
      <c r="AT326" s="71">
        <v>103913.1500176382</v>
      </c>
      <c r="AU326" s="71">
        <v>0</v>
      </c>
      <c r="AV326" s="71">
        <v>0</v>
      </c>
      <c r="AW326" s="71">
        <v>-9127586.3605246563</v>
      </c>
    </row>
    <row r="327" spans="1:49" x14ac:dyDescent="0.2">
      <c r="A327" s="96" t="s">
        <v>13</v>
      </c>
      <c r="B327">
        <v>2046</v>
      </c>
      <c r="C327">
        <v>2030</v>
      </c>
      <c r="D327">
        <v>2018</v>
      </c>
      <c r="E327">
        <v>37</v>
      </c>
      <c r="F327">
        <v>22</v>
      </c>
      <c r="G327" s="96" t="s">
        <v>167</v>
      </c>
      <c r="H327" s="71">
        <v>474599.78756405041</v>
      </c>
      <c r="I327" s="71">
        <v>399481.4861550199</v>
      </c>
      <c r="J327" s="71">
        <v>0</v>
      </c>
      <c r="K327" s="71">
        <v>0</v>
      </c>
      <c r="L327" s="71">
        <v>118417.50240712581</v>
      </c>
      <c r="M327" s="71">
        <v>3089550.5874916473</v>
      </c>
      <c r="N327" s="71">
        <v>5991</v>
      </c>
      <c r="O327" s="71">
        <v>118417.50240712581</v>
      </c>
      <c r="P327" s="71">
        <v>4088040.3636178435</v>
      </c>
      <c r="Q327" s="71">
        <v>570331.67355527973</v>
      </c>
      <c r="R327" s="71">
        <v>430133.95832891803</v>
      </c>
      <c r="S327" s="71">
        <v>1000465.6318841977</v>
      </c>
      <c r="T327" s="71">
        <v>361109.31265094655</v>
      </c>
      <c r="U327" s="71">
        <v>0</v>
      </c>
      <c r="V327" s="71">
        <v>0</v>
      </c>
      <c r="W327" s="71">
        <v>0</v>
      </c>
      <c r="X327" s="71">
        <v>361109.31265094655</v>
      </c>
      <c r="Y327" s="71">
        <v>57077.737575206018</v>
      </c>
      <c r="Z327" s="71">
        <v>355.16893805948109</v>
      </c>
      <c r="AA327" s="71">
        <v>57432.906513265501</v>
      </c>
      <c r="AB327" s="71">
        <v>-420415.21536491509</v>
      </c>
      <c r="AC327" s="71">
        <v>998592.63568349462</v>
      </c>
      <c r="AD327" s="71">
        <v>383119.34066539729</v>
      </c>
      <c r="AE327" s="71">
        <v>0</v>
      </c>
      <c r="AF327" s="71">
        <v>0</v>
      </c>
      <c r="AG327" s="71">
        <v>0</v>
      </c>
      <c r="AH327" s="71">
        <v>1381711.9763488919</v>
      </c>
      <c r="AI327" s="71">
        <v>2706328.3872689516</v>
      </c>
      <c r="AJ327" s="71"/>
      <c r="AK327" s="71">
        <v>0</v>
      </c>
      <c r="AL327" s="71">
        <v>0</v>
      </c>
      <c r="AM327" s="71">
        <v>0</v>
      </c>
      <c r="AN327" s="71">
        <v>2706328.3872689516</v>
      </c>
      <c r="AO327" s="71">
        <v>-9127586.3605246563</v>
      </c>
      <c r="AP327" s="71">
        <v>106329.56927016986</v>
      </c>
      <c r="AQ327" s="71">
        <v>-91275.863605246559</v>
      </c>
      <c r="AR327" s="71">
        <v>90804.031376554442</v>
      </c>
      <c r="AS327" s="71">
        <v>0</v>
      </c>
      <c r="AT327" s="71">
        <v>105857.73704147774</v>
      </c>
      <c r="AU327" s="71">
        <v>0</v>
      </c>
      <c r="AV327" s="71">
        <v>0</v>
      </c>
      <c r="AW327" s="71">
        <v>-9021728.6234831791</v>
      </c>
    </row>
    <row r="328" spans="1:49" x14ac:dyDescent="0.2">
      <c r="A328" s="96" t="s">
        <v>13</v>
      </c>
      <c r="B328">
        <v>2047</v>
      </c>
      <c r="C328">
        <v>2030</v>
      </c>
      <c r="D328">
        <v>2018</v>
      </c>
      <c r="E328">
        <v>37</v>
      </c>
      <c r="F328">
        <v>22</v>
      </c>
      <c r="G328" s="96" t="s">
        <v>167</v>
      </c>
      <c r="H328" s="71">
        <v>479345.78543969092</v>
      </c>
      <c r="I328" s="71">
        <v>407471.11587812024</v>
      </c>
      <c r="J328" s="71">
        <v>0</v>
      </c>
      <c r="K328" s="71">
        <v>0</v>
      </c>
      <c r="L328" s="71">
        <v>120785.85245526831</v>
      </c>
      <c r="M328" s="71">
        <v>3115473.414674418</v>
      </c>
      <c r="N328" s="71">
        <v>5991</v>
      </c>
      <c r="O328" s="71">
        <v>120785.85245526831</v>
      </c>
      <c r="P328" s="71">
        <v>4129067.1684474973</v>
      </c>
      <c r="Q328" s="71">
        <v>581738.30702638521</v>
      </c>
      <c r="R328" s="71">
        <v>438736.63749549631</v>
      </c>
      <c r="S328" s="71">
        <v>1020474.9445218815</v>
      </c>
      <c r="T328" s="71">
        <v>368331.4989039654</v>
      </c>
      <c r="U328" s="71">
        <v>0</v>
      </c>
      <c r="V328" s="71">
        <v>0</v>
      </c>
      <c r="W328" s="71">
        <v>0</v>
      </c>
      <c r="X328" s="71">
        <v>368331.4989039654</v>
      </c>
      <c r="Y328" s="71">
        <v>58219.292326710136</v>
      </c>
      <c r="Z328" s="71">
        <v>362.27231682067065</v>
      </c>
      <c r="AA328" s="71">
        <v>58581.564643530808</v>
      </c>
      <c r="AB328" s="71">
        <v>-419883.56751856423</v>
      </c>
      <c r="AC328" s="71">
        <v>1027504.4405508137</v>
      </c>
      <c r="AD328" s="71">
        <v>390781.72747870523</v>
      </c>
      <c r="AE328" s="71">
        <v>0</v>
      </c>
      <c r="AF328" s="71">
        <v>0</v>
      </c>
      <c r="AG328" s="71">
        <v>0</v>
      </c>
      <c r="AH328" s="71">
        <v>1418286.1680295188</v>
      </c>
      <c r="AI328" s="71">
        <v>2710781.0004179785</v>
      </c>
      <c r="AJ328" s="71"/>
      <c r="AK328" s="71">
        <v>0</v>
      </c>
      <c r="AL328" s="71">
        <v>0</v>
      </c>
      <c r="AM328" s="71">
        <v>0</v>
      </c>
      <c r="AN328" s="71">
        <v>2710781.0004179785</v>
      </c>
      <c r="AO328" s="71">
        <v>-9021728.6234831791</v>
      </c>
      <c r="AP328" s="71">
        <v>107392.86496287156</v>
      </c>
      <c r="AQ328" s="71">
        <v>-90217.286234831787</v>
      </c>
      <c r="AR328" s="71">
        <v>90647.294802201155</v>
      </c>
      <c r="AS328" s="71">
        <v>0</v>
      </c>
      <c r="AT328" s="71">
        <v>107822.87353024093</v>
      </c>
      <c r="AU328" s="71">
        <v>0</v>
      </c>
      <c r="AV328" s="71">
        <v>0</v>
      </c>
      <c r="AW328" s="71">
        <v>-8913905.7499529384</v>
      </c>
    </row>
    <row r="329" spans="1:49" x14ac:dyDescent="0.2">
      <c r="A329" s="96" t="s">
        <v>13</v>
      </c>
      <c r="B329">
        <v>2048</v>
      </c>
      <c r="C329">
        <v>2030</v>
      </c>
      <c r="D329">
        <v>2018</v>
      </c>
      <c r="E329">
        <v>37</v>
      </c>
      <c r="F329">
        <v>22</v>
      </c>
      <c r="G329" s="96" t="s">
        <v>167</v>
      </c>
      <c r="H329" s="71">
        <v>484139.24329408794</v>
      </c>
      <c r="I329" s="71">
        <v>415620.53819568263</v>
      </c>
      <c r="J329" s="71">
        <v>0</v>
      </c>
      <c r="K329" s="71">
        <v>0</v>
      </c>
      <c r="L329" s="71">
        <v>123201.56950437369</v>
      </c>
      <c r="M329" s="71">
        <v>3141659.3919399204</v>
      </c>
      <c r="N329" s="71">
        <v>5991</v>
      </c>
      <c r="O329" s="71">
        <v>123201.56950437369</v>
      </c>
      <c r="P329" s="71">
        <v>4170611.7429340649</v>
      </c>
      <c r="Q329" s="71">
        <v>593373.07316691289</v>
      </c>
      <c r="R329" s="71">
        <v>447511.37024540629</v>
      </c>
      <c r="S329" s="71">
        <v>1040884.4434123192</v>
      </c>
      <c r="T329" s="71">
        <v>375698.12888204475</v>
      </c>
      <c r="U329" s="71">
        <v>0</v>
      </c>
      <c r="V329" s="71">
        <v>0</v>
      </c>
      <c r="W329" s="71">
        <v>0</v>
      </c>
      <c r="X329" s="71">
        <v>375698.12888204475</v>
      </c>
      <c r="Y329" s="71">
        <v>59383.678173244341</v>
      </c>
      <c r="Z329" s="71">
        <v>369.51776315708412</v>
      </c>
      <c r="AA329" s="71">
        <v>59753.195936401426</v>
      </c>
      <c r="AB329" s="71">
        <v>-419346.60319374985</v>
      </c>
      <c r="AC329" s="71">
        <v>1056989.1650370155</v>
      </c>
      <c r="AD329" s="71">
        <v>398597.36202827934</v>
      </c>
      <c r="AE329" s="71">
        <v>0</v>
      </c>
      <c r="AF329" s="71">
        <v>0</v>
      </c>
      <c r="AG329" s="71">
        <v>0</v>
      </c>
      <c r="AH329" s="71">
        <v>1455586.5270652948</v>
      </c>
      <c r="AI329" s="71">
        <v>2715025.2158687701</v>
      </c>
      <c r="AJ329" s="71"/>
      <c r="AK329" s="71">
        <v>0</v>
      </c>
      <c r="AL329" s="71">
        <v>0</v>
      </c>
      <c r="AM329" s="71">
        <v>0</v>
      </c>
      <c r="AN329" s="71">
        <v>2715025.2158687701</v>
      </c>
      <c r="AO329" s="71">
        <v>-8913905.7499529384</v>
      </c>
      <c r="AP329" s="71">
        <v>108466.7936125003</v>
      </c>
      <c r="AQ329" s="71">
        <v>-89139.057499529386</v>
      </c>
      <c r="AR329" s="71">
        <v>90480.880882342011</v>
      </c>
      <c r="AS329" s="71">
        <v>0</v>
      </c>
      <c r="AT329" s="71">
        <v>109808.61699531293</v>
      </c>
      <c r="AU329" s="71">
        <v>0</v>
      </c>
      <c r="AV329" s="71">
        <v>0</v>
      </c>
      <c r="AW329" s="71">
        <v>-8804097.1329576261</v>
      </c>
    </row>
    <row r="330" spans="1:49" x14ac:dyDescent="0.2">
      <c r="A330" s="96" t="s">
        <v>13</v>
      </c>
      <c r="B330">
        <v>2049</v>
      </c>
      <c r="C330">
        <v>2030</v>
      </c>
      <c r="D330">
        <v>2018</v>
      </c>
      <c r="E330">
        <v>37</v>
      </c>
      <c r="F330">
        <v>22</v>
      </c>
      <c r="G330" s="96" t="s">
        <v>167</v>
      </c>
      <c r="H330" s="71">
        <v>488980.63572702865</v>
      </c>
      <c r="I330" s="71">
        <v>423932.94895959622</v>
      </c>
      <c r="J330" s="71">
        <v>0</v>
      </c>
      <c r="K330" s="71">
        <v>0</v>
      </c>
      <c r="L330" s="71">
        <v>125665.60089446114</v>
      </c>
      <c r="M330" s="71">
        <v>3168111.6419066759</v>
      </c>
      <c r="N330" s="71">
        <v>5991</v>
      </c>
      <c r="O330" s="71">
        <v>125665.60089446114</v>
      </c>
      <c r="P330" s="71">
        <v>4212681.8274877621</v>
      </c>
      <c r="Q330" s="71">
        <v>605240.53463025112</v>
      </c>
      <c r="R330" s="71">
        <v>456461.59765031433</v>
      </c>
      <c r="S330" s="71">
        <v>1061702.1322805653</v>
      </c>
      <c r="T330" s="71">
        <v>383212.09145968553</v>
      </c>
      <c r="U330" s="71">
        <v>0</v>
      </c>
      <c r="V330" s="71">
        <v>0</v>
      </c>
      <c r="W330" s="71">
        <v>0</v>
      </c>
      <c r="X330" s="71">
        <v>383212.09145968553</v>
      </c>
      <c r="Y330" s="71">
        <v>60571.351736709214</v>
      </c>
      <c r="Z330" s="71">
        <v>376.90811842022572</v>
      </c>
      <c r="AA330" s="71">
        <v>60948.259855129436</v>
      </c>
      <c r="AB330" s="71">
        <v>-418804.26922568737</v>
      </c>
      <c r="AC330" s="71">
        <v>1087058.2143696928</v>
      </c>
      <c r="AD330" s="71">
        <v>406569.30926884484</v>
      </c>
      <c r="AE330" s="71">
        <v>0</v>
      </c>
      <c r="AF330" s="71">
        <v>0</v>
      </c>
      <c r="AG330" s="71">
        <v>0</v>
      </c>
      <c r="AH330" s="71">
        <v>1493627.5236385376</v>
      </c>
      <c r="AI330" s="71">
        <v>2719054.3038492245</v>
      </c>
      <c r="AJ330" s="71"/>
      <c r="AK330" s="71">
        <v>0</v>
      </c>
      <c r="AL330" s="71">
        <v>0</v>
      </c>
      <c r="AM330" s="71">
        <v>0</v>
      </c>
      <c r="AN330" s="71">
        <v>2719054.3038492245</v>
      </c>
      <c r="AO330" s="71">
        <v>-8804097.1329576261</v>
      </c>
      <c r="AP330" s="71">
        <v>109551.46154862527</v>
      </c>
      <c r="AQ330" s="71">
        <v>-88040.971329576249</v>
      </c>
      <c r="AR330" s="71">
        <v>90304.530643926613</v>
      </c>
      <c r="AS330" s="71">
        <v>0</v>
      </c>
      <c r="AT330" s="71">
        <v>111815.02086297564</v>
      </c>
      <c r="AU330" s="71">
        <v>0</v>
      </c>
      <c r="AV330" s="71">
        <v>0</v>
      </c>
      <c r="AW330" s="71">
        <v>-8692282.11209465</v>
      </c>
    </row>
    <row r="331" spans="1:49" x14ac:dyDescent="0.2">
      <c r="A331" s="96" t="s">
        <v>13</v>
      </c>
      <c r="B331">
        <v>2050</v>
      </c>
      <c r="C331">
        <v>2030</v>
      </c>
      <c r="D331">
        <v>2018</v>
      </c>
      <c r="E331">
        <v>37</v>
      </c>
      <c r="F331">
        <v>22</v>
      </c>
      <c r="G331" s="96" t="s">
        <v>167</v>
      </c>
      <c r="H331" s="71">
        <v>493870.44208429905</v>
      </c>
      <c r="I331" s="71">
        <v>432411.60793878825</v>
      </c>
      <c r="J331" s="71">
        <v>0</v>
      </c>
      <c r="K331" s="71">
        <v>0</v>
      </c>
      <c r="L331" s="71">
        <v>128178.91291235038</v>
      </c>
      <c r="M331" s="71">
        <v>3194833.3315431997</v>
      </c>
      <c r="N331" s="71">
        <v>5991</v>
      </c>
      <c r="O331" s="71">
        <v>128178.91291235038</v>
      </c>
      <c r="P331" s="71">
        <v>4255285.2944786372</v>
      </c>
      <c r="Q331" s="71">
        <v>617345.34532285621</v>
      </c>
      <c r="R331" s="71">
        <v>465590.82960332069</v>
      </c>
      <c r="S331" s="71">
        <v>1082936.1749261769</v>
      </c>
      <c r="T331" s="71">
        <v>390876.33328887937</v>
      </c>
      <c r="U331" s="71">
        <v>0</v>
      </c>
      <c r="V331" s="71">
        <v>0</v>
      </c>
      <c r="W331" s="71">
        <v>0</v>
      </c>
      <c r="X331" s="71">
        <v>390876.33328887937</v>
      </c>
      <c r="Y331" s="71">
        <v>61782.778771443409</v>
      </c>
      <c r="Z331" s="71">
        <v>384.4462807886303</v>
      </c>
      <c r="AA331" s="71">
        <v>62167.225052232039</v>
      </c>
      <c r="AB331" s="71">
        <v>-418256.51191794424</v>
      </c>
      <c r="AC331" s="71">
        <v>1117723.2213493439</v>
      </c>
      <c r="AD331" s="71">
        <v>414700.6954542218</v>
      </c>
      <c r="AE331" s="71">
        <v>0</v>
      </c>
      <c r="AF331" s="71">
        <v>0</v>
      </c>
      <c r="AG331" s="71">
        <v>0</v>
      </c>
      <c r="AH331" s="71">
        <v>1532423.9168035658</v>
      </c>
      <c r="AI331" s="71">
        <v>2722861.3776750714</v>
      </c>
      <c r="AJ331" s="71"/>
      <c r="AK331" s="71">
        <v>0</v>
      </c>
      <c r="AL331" s="71">
        <v>0</v>
      </c>
      <c r="AM331" s="71">
        <v>0</v>
      </c>
      <c r="AN331" s="71">
        <v>2722861.3776750714</v>
      </c>
      <c r="AO331" s="71">
        <v>-8692282.11209465</v>
      </c>
      <c r="AP331" s="71">
        <v>110646.97616411155</v>
      </c>
      <c r="AQ331" s="71">
        <v>-86922.821120946493</v>
      </c>
      <c r="AR331" s="71">
        <v>90117.979280182277</v>
      </c>
      <c r="AS331" s="71">
        <v>0</v>
      </c>
      <c r="AT331" s="71">
        <v>113842.13432334733</v>
      </c>
      <c r="AU331" s="71">
        <v>0</v>
      </c>
      <c r="AV331" s="71">
        <v>0</v>
      </c>
      <c r="AW331" s="71">
        <v>-8578439.9777713027</v>
      </c>
    </row>
    <row r="332" spans="1:49" x14ac:dyDescent="0.2">
      <c r="A332" s="96" t="s">
        <v>14</v>
      </c>
      <c r="B332">
        <v>2018</v>
      </c>
      <c r="C332">
        <v>2027</v>
      </c>
      <c r="D332">
        <v>2018</v>
      </c>
      <c r="E332">
        <v>90</v>
      </c>
      <c r="F332">
        <v>28</v>
      </c>
      <c r="G332" s="96" t="s">
        <v>167</v>
      </c>
      <c r="H332" s="71">
        <v>631666</v>
      </c>
      <c r="I332" s="71">
        <v>789902</v>
      </c>
      <c r="J332" s="71">
        <v>0</v>
      </c>
      <c r="K332" s="71">
        <v>0</v>
      </c>
      <c r="L332" s="71">
        <v>6416</v>
      </c>
      <c r="M332" s="71">
        <v>5506154</v>
      </c>
      <c r="N332" s="71">
        <v>5990</v>
      </c>
      <c r="O332" s="71"/>
      <c r="P332" s="71">
        <v>6940128</v>
      </c>
      <c r="Q332" s="71">
        <v>350360</v>
      </c>
      <c r="R332" s="71">
        <v>369312</v>
      </c>
      <c r="S332" s="71">
        <v>719672</v>
      </c>
      <c r="T332" s="71">
        <v>24774</v>
      </c>
      <c r="U332" s="71">
        <v>0</v>
      </c>
      <c r="V332" s="71">
        <v>0</v>
      </c>
      <c r="W332" s="71">
        <v>0</v>
      </c>
      <c r="X332" s="71">
        <v>24774</v>
      </c>
      <c r="Y332" s="71">
        <v>90684</v>
      </c>
      <c r="Z332" s="71">
        <v>8718</v>
      </c>
      <c r="AA332" s="71">
        <v>99402</v>
      </c>
      <c r="AB332" s="71">
        <v>159698</v>
      </c>
      <c r="AC332" s="71">
        <v>1003546</v>
      </c>
      <c r="AD332" s="71">
        <v>312302</v>
      </c>
      <c r="AE332" s="71">
        <v>1811768</v>
      </c>
      <c r="AF332" s="71">
        <v>0</v>
      </c>
      <c r="AG332" s="71">
        <v>3000</v>
      </c>
      <c r="AH332" s="71">
        <v>3124616</v>
      </c>
      <c r="AI332" s="71">
        <v>3815512</v>
      </c>
      <c r="AJ332" s="71"/>
      <c r="AK332" s="71">
        <v>0</v>
      </c>
      <c r="AL332" s="71">
        <v>0</v>
      </c>
      <c r="AM332" s="71">
        <v>0</v>
      </c>
      <c r="AN332" s="71">
        <v>3815512</v>
      </c>
      <c r="AO332" s="71">
        <v>117892</v>
      </c>
      <c r="AP332" s="71">
        <v>159698</v>
      </c>
      <c r="AQ332" s="71">
        <v>0</v>
      </c>
      <c r="AR332" s="71">
        <v>171293.49</v>
      </c>
      <c r="AS332" s="71">
        <v>180</v>
      </c>
      <c r="AT332" s="71">
        <v>331171.49</v>
      </c>
      <c r="AU332" s="71">
        <v>515840</v>
      </c>
      <c r="AV332" s="71">
        <v>515840</v>
      </c>
      <c r="AW332" s="71">
        <v>-66776.510000000009</v>
      </c>
    </row>
    <row r="333" spans="1:49" x14ac:dyDescent="0.2">
      <c r="A333" s="96" t="s">
        <v>14</v>
      </c>
      <c r="B333">
        <v>2019</v>
      </c>
      <c r="C333">
        <v>2027</v>
      </c>
      <c r="D333">
        <v>2018</v>
      </c>
      <c r="E333">
        <v>90</v>
      </c>
      <c r="F333">
        <v>28</v>
      </c>
      <c r="G333" s="96" t="s">
        <v>167</v>
      </c>
      <c r="H333" s="71">
        <v>637982.66</v>
      </c>
      <c r="I333" s="71">
        <v>805700.04</v>
      </c>
      <c r="J333" s="71">
        <v>0</v>
      </c>
      <c r="K333" s="71">
        <v>0</v>
      </c>
      <c r="L333" s="71">
        <v>6544.32</v>
      </c>
      <c r="M333" s="71">
        <v>4553420.1040000003</v>
      </c>
      <c r="N333" s="71">
        <v>5990</v>
      </c>
      <c r="O333" s="71"/>
      <c r="P333" s="71">
        <v>6009637.1240000008</v>
      </c>
      <c r="Q333" s="71">
        <v>357367.2</v>
      </c>
      <c r="R333" s="71">
        <v>376698.24</v>
      </c>
      <c r="S333" s="71">
        <v>734065.44</v>
      </c>
      <c r="T333" s="71">
        <v>25269.48</v>
      </c>
      <c r="U333" s="71">
        <v>0</v>
      </c>
      <c r="V333" s="71">
        <v>0</v>
      </c>
      <c r="W333" s="71">
        <v>0</v>
      </c>
      <c r="X333" s="71">
        <v>25269.48</v>
      </c>
      <c r="Y333" s="71">
        <v>92497.680000000008</v>
      </c>
      <c r="Z333" s="71">
        <v>8892.36</v>
      </c>
      <c r="AA333" s="71">
        <v>101390.04000000001</v>
      </c>
      <c r="AB333" s="71">
        <v>161294.98000000001</v>
      </c>
      <c r="AC333" s="71">
        <v>1022019.94</v>
      </c>
      <c r="AD333" s="71">
        <v>318548.03999999998</v>
      </c>
      <c r="AE333" s="71">
        <v>1811768</v>
      </c>
      <c r="AF333" s="71">
        <v>0</v>
      </c>
      <c r="AG333" s="71">
        <v>3000</v>
      </c>
      <c r="AH333" s="71">
        <v>3149335.98</v>
      </c>
      <c r="AI333" s="71">
        <v>2860301.1440000008</v>
      </c>
      <c r="AJ333" s="71"/>
      <c r="AK333" s="71">
        <v>0</v>
      </c>
      <c r="AL333" s="71">
        <v>0</v>
      </c>
      <c r="AM333" s="71">
        <v>0</v>
      </c>
      <c r="AN333" s="71">
        <v>2860301.1440000008</v>
      </c>
      <c r="AO333" s="71">
        <v>-66776.510000000009</v>
      </c>
      <c r="AP333" s="71">
        <v>161294.98000000001</v>
      </c>
      <c r="AQ333" s="71">
        <v>-667.76510000000019</v>
      </c>
      <c r="AR333" s="71">
        <v>84105.997200000027</v>
      </c>
      <c r="AS333" s="71">
        <v>0</v>
      </c>
      <c r="AT333" s="71">
        <v>244733.21210000006</v>
      </c>
      <c r="AU333" s="71">
        <v>555816</v>
      </c>
      <c r="AV333" s="71">
        <v>555816</v>
      </c>
      <c r="AW333" s="71">
        <v>-377859.29789999995</v>
      </c>
    </row>
    <row r="334" spans="1:49" x14ac:dyDescent="0.2">
      <c r="A334" s="96" t="s">
        <v>14</v>
      </c>
      <c r="B334">
        <v>2020</v>
      </c>
      <c r="C334">
        <v>2027</v>
      </c>
      <c r="D334">
        <v>2018</v>
      </c>
      <c r="E334">
        <v>90</v>
      </c>
      <c r="F334">
        <v>28</v>
      </c>
      <c r="G334" s="96" t="s">
        <v>167</v>
      </c>
      <c r="H334" s="71">
        <v>644362.48660000006</v>
      </c>
      <c r="I334" s="71">
        <v>821814.04079999996</v>
      </c>
      <c r="J334" s="71">
        <v>0</v>
      </c>
      <c r="K334" s="71">
        <v>0</v>
      </c>
      <c r="L334" s="71">
        <v>6675.2064</v>
      </c>
      <c r="M334" s="71">
        <v>4580957.5141519997</v>
      </c>
      <c r="N334" s="71">
        <v>5990</v>
      </c>
      <c r="O334" s="71"/>
      <c r="P334" s="71">
        <v>6059799.2479519993</v>
      </c>
      <c r="Q334" s="71">
        <v>364514.54399999999</v>
      </c>
      <c r="R334" s="71">
        <v>384232.20480000001</v>
      </c>
      <c r="S334" s="71">
        <v>748746.74879999994</v>
      </c>
      <c r="T334" s="71">
        <v>25774.869599999998</v>
      </c>
      <c r="U334" s="71">
        <v>0</v>
      </c>
      <c r="V334" s="71">
        <v>0</v>
      </c>
      <c r="W334" s="71">
        <v>0</v>
      </c>
      <c r="X334" s="71">
        <v>25774.869599999998</v>
      </c>
      <c r="Y334" s="71">
        <v>94347.633600000001</v>
      </c>
      <c r="Z334" s="71">
        <v>9070.2072000000007</v>
      </c>
      <c r="AA334" s="71">
        <v>103417.84080000001</v>
      </c>
      <c r="AB334" s="71">
        <v>162907.92980000001</v>
      </c>
      <c r="AC334" s="71">
        <v>1040847.3889999999</v>
      </c>
      <c r="AD334" s="71">
        <v>324919.00079999998</v>
      </c>
      <c r="AE334" s="71">
        <v>1811768</v>
      </c>
      <c r="AF334" s="71">
        <v>0</v>
      </c>
      <c r="AG334" s="71">
        <v>3000</v>
      </c>
      <c r="AH334" s="71">
        <v>3174534.3898</v>
      </c>
      <c r="AI334" s="71">
        <v>2885264.8581519993</v>
      </c>
      <c r="AJ334" s="71"/>
      <c r="AK334" s="71">
        <v>0</v>
      </c>
      <c r="AL334" s="71">
        <v>0</v>
      </c>
      <c r="AM334" s="71">
        <v>0</v>
      </c>
      <c r="AN334" s="71">
        <v>2885264.8581519993</v>
      </c>
      <c r="AO334" s="71">
        <v>-377859.29789999995</v>
      </c>
      <c r="AP334" s="71">
        <v>162907.92980000001</v>
      </c>
      <c r="AQ334" s="71">
        <v>-3778.5929789999996</v>
      </c>
      <c r="AR334" s="71">
        <v>85127.92900199999</v>
      </c>
      <c r="AS334" s="71">
        <v>0</v>
      </c>
      <c r="AT334" s="71">
        <v>244257.26582299999</v>
      </c>
      <c r="AU334" s="71">
        <v>823330</v>
      </c>
      <c r="AV334" s="71">
        <v>823330</v>
      </c>
      <c r="AW334" s="71">
        <v>-956932.03207700001</v>
      </c>
    </row>
    <row r="335" spans="1:49" x14ac:dyDescent="0.2">
      <c r="A335" s="96" t="s">
        <v>14</v>
      </c>
      <c r="B335">
        <v>2021</v>
      </c>
      <c r="C335">
        <v>2027</v>
      </c>
      <c r="D335">
        <v>2018</v>
      </c>
      <c r="E335">
        <v>90</v>
      </c>
      <c r="F335">
        <v>28</v>
      </c>
      <c r="G335" s="96" t="s">
        <v>167</v>
      </c>
      <c r="H335" s="71">
        <v>650806.11146599997</v>
      </c>
      <c r="I335" s="71">
        <v>838250.32161599991</v>
      </c>
      <c r="J335" s="71">
        <v>0</v>
      </c>
      <c r="K335" s="71">
        <v>0</v>
      </c>
      <c r="L335" s="71">
        <v>6808.7105279999996</v>
      </c>
      <c r="M335" s="71">
        <v>4608772.3616808159</v>
      </c>
      <c r="N335" s="71">
        <v>5990</v>
      </c>
      <c r="O335" s="71"/>
      <c r="P335" s="71">
        <v>6110627.5052908156</v>
      </c>
      <c r="Q335" s="71">
        <v>371804.83487999998</v>
      </c>
      <c r="R335" s="71">
        <v>391916.84889599995</v>
      </c>
      <c r="S335" s="71">
        <v>763721.68377599993</v>
      </c>
      <c r="T335" s="71">
        <v>26290.366991999999</v>
      </c>
      <c r="U335" s="71">
        <v>0</v>
      </c>
      <c r="V335" s="71">
        <v>0</v>
      </c>
      <c r="W335" s="71">
        <v>0</v>
      </c>
      <c r="X335" s="71">
        <v>26290.366991999999</v>
      </c>
      <c r="Y335" s="71">
        <v>96234.586272</v>
      </c>
      <c r="Z335" s="71">
        <v>9251.611343999999</v>
      </c>
      <c r="AA335" s="71">
        <v>105486.197616</v>
      </c>
      <c r="AB335" s="71">
        <v>164537.00909799998</v>
      </c>
      <c r="AC335" s="71">
        <v>1060035.2574819999</v>
      </c>
      <c r="AD335" s="71">
        <v>331417.38081599999</v>
      </c>
      <c r="AE335" s="71">
        <v>1811768</v>
      </c>
      <c r="AF335" s="71">
        <v>0</v>
      </c>
      <c r="AG335" s="71">
        <v>3000</v>
      </c>
      <c r="AH335" s="71">
        <v>3200220.6382980002</v>
      </c>
      <c r="AI335" s="71">
        <v>2910406.8669928154</v>
      </c>
      <c r="AJ335" s="71"/>
      <c r="AK335" s="71">
        <v>0</v>
      </c>
      <c r="AL335" s="71">
        <v>0</v>
      </c>
      <c r="AM335" s="71">
        <v>0</v>
      </c>
      <c r="AN335" s="71">
        <v>2910406.8669928154</v>
      </c>
      <c r="AO335" s="71">
        <v>-956932.03207700001</v>
      </c>
      <c r="AP335" s="71">
        <v>164537.00909799998</v>
      </c>
      <c r="AQ335" s="71">
        <v>-9569.3203207699989</v>
      </c>
      <c r="AR335" s="71">
        <v>86159.643796619974</v>
      </c>
      <c r="AS335" s="71">
        <v>0</v>
      </c>
      <c r="AT335" s="71">
        <v>241127.33257384994</v>
      </c>
      <c r="AU335" s="71">
        <v>467220</v>
      </c>
      <c r="AV335" s="71">
        <v>467220</v>
      </c>
      <c r="AW335" s="71">
        <v>-1183024.6995031501</v>
      </c>
    </row>
    <row r="336" spans="1:49" x14ac:dyDescent="0.2">
      <c r="A336" s="96" t="s">
        <v>14</v>
      </c>
      <c r="B336">
        <v>2022</v>
      </c>
      <c r="C336">
        <v>2027</v>
      </c>
      <c r="D336">
        <v>2018</v>
      </c>
      <c r="E336">
        <v>90</v>
      </c>
      <c r="F336">
        <v>28</v>
      </c>
      <c r="G336" s="96" t="s">
        <v>167</v>
      </c>
      <c r="H336" s="71">
        <v>657314.17258065997</v>
      </c>
      <c r="I336" s="71">
        <v>855015.32804832002</v>
      </c>
      <c r="J336" s="71">
        <v>0</v>
      </c>
      <c r="K336" s="71">
        <v>0</v>
      </c>
      <c r="L336" s="71">
        <v>6944.8847385600002</v>
      </c>
      <c r="M336" s="71">
        <v>4636867.8197240671</v>
      </c>
      <c r="N336" s="71">
        <v>5990</v>
      </c>
      <c r="O336" s="71"/>
      <c r="P336" s="71">
        <v>6162132.2050916068</v>
      </c>
      <c r="Q336" s="71">
        <v>379240.93157760001</v>
      </c>
      <c r="R336" s="71">
        <v>399755.18587391998</v>
      </c>
      <c r="S336" s="71">
        <v>778996.11745151994</v>
      </c>
      <c r="T336" s="71">
        <v>26816.17433184</v>
      </c>
      <c r="U336" s="71">
        <v>0</v>
      </c>
      <c r="V336" s="71">
        <v>0</v>
      </c>
      <c r="W336" s="71">
        <v>0</v>
      </c>
      <c r="X336" s="71">
        <v>26816.17433184</v>
      </c>
      <c r="Y336" s="71">
        <v>98159.277997440004</v>
      </c>
      <c r="Z336" s="71">
        <v>9436.64357088</v>
      </c>
      <c r="AA336" s="71">
        <v>107595.92156832</v>
      </c>
      <c r="AB336" s="71">
        <v>166182.37918898</v>
      </c>
      <c r="AC336" s="71">
        <v>1079590.5925406599</v>
      </c>
      <c r="AD336" s="71">
        <v>338045.72843232</v>
      </c>
      <c r="AE336" s="71">
        <v>1811768</v>
      </c>
      <c r="AF336" s="71">
        <v>0</v>
      </c>
      <c r="AG336" s="71">
        <v>3000</v>
      </c>
      <c r="AH336" s="71">
        <v>3226404.32097298</v>
      </c>
      <c r="AI336" s="71">
        <v>2935727.8841186268</v>
      </c>
      <c r="AJ336" s="71"/>
      <c r="AK336" s="71">
        <v>0</v>
      </c>
      <c r="AL336" s="71">
        <v>0</v>
      </c>
      <c r="AM336" s="71">
        <v>0</v>
      </c>
      <c r="AN336" s="71">
        <v>2935727.8841186268</v>
      </c>
      <c r="AO336" s="71">
        <v>-1183024.6995031501</v>
      </c>
      <c r="AP336" s="71">
        <v>166182.37918898</v>
      </c>
      <c r="AQ336" s="71">
        <v>-11830.246995031501</v>
      </c>
      <c r="AR336" s="71">
        <v>87201.230687278206</v>
      </c>
      <c r="AS336" s="71">
        <v>0</v>
      </c>
      <c r="AT336" s="71">
        <v>241553.3628812267</v>
      </c>
      <c r="AU336" s="71">
        <v>1444430</v>
      </c>
      <c r="AV336" s="71">
        <v>1444430</v>
      </c>
      <c r="AW336" s="71">
        <v>-2385901.3366219234</v>
      </c>
    </row>
    <row r="337" spans="1:49" x14ac:dyDescent="0.2">
      <c r="A337" s="96" t="s">
        <v>14</v>
      </c>
      <c r="B337">
        <v>2023</v>
      </c>
      <c r="C337">
        <v>2027</v>
      </c>
      <c r="D337">
        <v>2018</v>
      </c>
      <c r="E337">
        <v>90</v>
      </c>
      <c r="F337">
        <v>28</v>
      </c>
      <c r="G337" s="96" t="s">
        <v>167</v>
      </c>
      <c r="H337" s="71">
        <v>663887.31430646661</v>
      </c>
      <c r="I337" s="71">
        <v>872115.63460928644</v>
      </c>
      <c r="J337" s="71">
        <v>0</v>
      </c>
      <c r="K337" s="71">
        <v>0</v>
      </c>
      <c r="L337" s="71">
        <v>7083.7824333312001</v>
      </c>
      <c r="M337" s="71">
        <v>4665247.10398601</v>
      </c>
      <c r="N337" s="71">
        <v>5990</v>
      </c>
      <c r="O337" s="71"/>
      <c r="P337" s="71">
        <v>6214323.8353350945</v>
      </c>
      <c r="Q337" s="71">
        <v>386825.750209152</v>
      </c>
      <c r="R337" s="71">
        <v>407750.28959139838</v>
      </c>
      <c r="S337" s="71">
        <v>794576.03980055032</v>
      </c>
      <c r="T337" s="71">
        <v>27352.497818476801</v>
      </c>
      <c r="U337" s="71">
        <v>0</v>
      </c>
      <c r="V337" s="71">
        <v>0</v>
      </c>
      <c r="W337" s="71">
        <v>0</v>
      </c>
      <c r="X337" s="71">
        <v>27352.497818476801</v>
      </c>
      <c r="Y337" s="71">
        <v>100122.46355738881</v>
      </c>
      <c r="Z337" s="71">
        <v>9625.3764422976001</v>
      </c>
      <c r="AA337" s="71">
        <v>109747.8399996864</v>
      </c>
      <c r="AB337" s="71">
        <v>167844.2029808698</v>
      </c>
      <c r="AC337" s="71">
        <v>1099520.5805995832</v>
      </c>
      <c r="AD337" s="71">
        <v>344806.6430009664</v>
      </c>
      <c r="AE337" s="71">
        <v>1811768</v>
      </c>
      <c r="AF337" s="71">
        <v>0</v>
      </c>
      <c r="AG337" s="71">
        <v>0</v>
      </c>
      <c r="AH337" s="71">
        <v>3256095.2236005496</v>
      </c>
      <c r="AI337" s="71">
        <v>2958228.6117345449</v>
      </c>
      <c r="AJ337" s="71"/>
      <c r="AK337" s="71">
        <v>0</v>
      </c>
      <c r="AL337" s="71">
        <v>0</v>
      </c>
      <c r="AM337" s="71">
        <v>0</v>
      </c>
      <c r="AN337" s="71">
        <v>2958228.6117345449</v>
      </c>
      <c r="AO337" s="71">
        <v>-2385901.3366219234</v>
      </c>
      <c r="AP337" s="71">
        <v>167844.2029808698</v>
      </c>
      <c r="AQ337" s="71">
        <v>-23859.013366219231</v>
      </c>
      <c r="AR337" s="71">
        <v>88252.779493896829</v>
      </c>
      <c r="AS337" s="71">
        <v>0</v>
      </c>
      <c r="AT337" s="71">
        <v>232237.96910854738</v>
      </c>
      <c r="AU337" s="71">
        <v>266618</v>
      </c>
      <c r="AV337" s="71">
        <v>266618</v>
      </c>
      <c r="AW337" s="71">
        <v>-2420281.3675133758</v>
      </c>
    </row>
    <row r="338" spans="1:49" x14ac:dyDescent="0.2">
      <c r="A338" s="96" t="s">
        <v>14</v>
      </c>
      <c r="B338">
        <v>2024</v>
      </c>
      <c r="C338">
        <v>2027</v>
      </c>
      <c r="D338">
        <v>2018</v>
      </c>
      <c r="E338">
        <v>90</v>
      </c>
      <c r="F338">
        <v>28</v>
      </c>
      <c r="G338" s="96" t="s">
        <v>167</v>
      </c>
      <c r="H338" s="71">
        <v>670526.1874495314</v>
      </c>
      <c r="I338" s="71">
        <v>889557.94730147219</v>
      </c>
      <c r="J338" s="71">
        <v>0</v>
      </c>
      <c r="K338" s="71">
        <v>0</v>
      </c>
      <c r="L338" s="71">
        <v>7225.4580819978246</v>
      </c>
      <c r="M338" s="71">
        <v>4693913.4734027963</v>
      </c>
      <c r="N338" s="71">
        <v>5990</v>
      </c>
      <c r="O338" s="71"/>
      <c r="P338" s="71">
        <v>6267213.0662357975</v>
      </c>
      <c r="Q338" s="71">
        <v>394562.26521333505</v>
      </c>
      <c r="R338" s="71">
        <v>415905.29538322642</v>
      </c>
      <c r="S338" s="71">
        <v>810467.56059656153</v>
      </c>
      <c r="T338" s="71">
        <v>27899.547774846338</v>
      </c>
      <c r="U338" s="71">
        <v>0</v>
      </c>
      <c r="V338" s="71">
        <v>0</v>
      </c>
      <c r="W338" s="71">
        <v>0</v>
      </c>
      <c r="X338" s="71">
        <v>27899.547774846338</v>
      </c>
      <c r="Y338" s="71">
        <v>102124.91282853659</v>
      </c>
      <c r="Z338" s="71">
        <v>9817.8839711435521</v>
      </c>
      <c r="AA338" s="71">
        <v>111942.79679968015</v>
      </c>
      <c r="AB338" s="71">
        <v>169522.64501067851</v>
      </c>
      <c r="AC338" s="71">
        <v>1119832.5501817665</v>
      </c>
      <c r="AD338" s="71">
        <v>351702.77586098574</v>
      </c>
      <c r="AE338" s="71">
        <v>1811768</v>
      </c>
      <c r="AF338" s="71">
        <v>0</v>
      </c>
      <c r="AG338" s="71">
        <v>3000</v>
      </c>
      <c r="AH338" s="71">
        <v>3280303.3260427522</v>
      </c>
      <c r="AI338" s="71">
        <v>2986909.7401930452</v>
      </c>
      <c r="AJ338" s="71"/>
      <c r="AK338" s="71">
        <v>0</v>
      </c>
      <c r="AL338" s="71">
        <v>0</v>
      </c>
      <c r="AM338" s="71">
        <v>0</v>
      </c>
      <c r="AN338" s="71">
        <v>2986909.7401930452</v>
      </c>
      <c r="AO338" s="71">
        <v>-2420281.3675133758</v>
      </c>
      <c r="AP338" s="71">
        <v>169522.64501067851</v>
      </c>
      <c r="AQ338" s="71">
        <v>-24202.813675133759</v>
      </c>
      <c r="AR338" s="71">
        <v>89314.380756576575</v>
      </c>
      <c r="AS338" s="71">
        <v>0</v>
      </c>
      <c r="AT338" s="71">
        <v>234634.21209212134</v>
      </c>
      <c r="AU338" s="71">
        <v>508366</v>
      </c>
      <c r="AV338" s="71">
        <v>508366</v>
      </c>
      <c r="AW338" s="71">
        <v>-2694013.1554212542</v>
      </c>
    </row>
    <row r="339" spans="1:49" x14ac:dyDescent="0.2">
      <c r="A339" s="96" t="s">
        <v>14</v>
      </c>
      <c r="B339">
        <v>2025</v>
      </c>
      <c r="C339">
        <v>2027</v>
      </c>
      <c r="D339">
        <v>2018</v>
      </c>
      <c r="E339">
        <v>90</v>
      </c>
      <c r="F339">
        <v>28</v>
      </c>
      <c r="G339" s="96" t="s">
        <v>167</v>
      </c>
      <c r="H339" s="71">
        <v>677231.44932402647</v>
      </c>
      <c r="I339" s="71">
        <v>907349.10624750145</v>
      </c>
      <c r="J339" s="71">
        <v>0</v>
      </c>
      <c r="K339" s="71">
        <v>0</v>
      </c>
      <c r="L339" s="71">
        <v>7369.9672436377796</v>
      </c>
      <c r="M339" s="71">
        <v>4722870.2308193464</v>
      </c>
      <c r="N339" s="71">
        <v>5990</v>
      </c>
      <c r="O339" s="71"/>
      <c r="P339" s="71">
        <v>6320810.7536345124</v>
      </c>
      <c r="Q339" s="71">
        <v>402453.51051760168</v>
      </c>
      <c r="R339" s="71">
        <v>424223.40129089082</v>
      </c>
      <c r="S339" s="71">
        <v>826676.9118084925</v>
      </c>
      <c r="T339" s="71">
        <v>28457.538730343258</v>
      </c>
      <c r="U339" s="71">
        <v>0</v>
      </c>
      <c r="V339" s="71">
        <v>0</v>
      </c>
      <c r="W339" s="71">
        <v>0</v>
      </c>
      <c r="X339" s="71">
        <v>28457.538730343258</v>
      </c>
      <c r="Y339" s="71">
        <v>104167.41108510729</v>
      </c>
      <c r="Z339" s="71">
        <v>10014.241650566422</v>
      </c>
      <c r="AA339" s="71">
        <v>114181.65273567371</v>
      </c>
      <c r="AB339" s="71">
        <v>171217.87146078525</v>
      </c>
      <c r="AC339" s="71">
        <v>1140533.9747352947</v>
      </c>
      <c r="AD339" s="71">
        <v>358736.83137820539</v>
      </c>
      <c r="AE339" s="71">
        <v>1811768</v>
      </c>
      <c r="AF339" s="71">
        <v>0</v>
      </c>
      <c r="AG339" s="71">
        <v>0</v>
      </c>
      <c r="AH339" s="71">
        <v>3311038.8061135001</v>
      </c>
      <c r="AI339" s="71">
        <v>3009771.9475210123</v>
      </c>
      <c r="AJ339" s="71"/>
      <c r="AK339" s="71">
        <v>0</v>
      </c>
      <c r="AL339" s="71">
        <v>0</v>
      </c>
      <c r="AM339" s="71">
        <v>0</v>
      </c>
      <c r="AN339" s="71">
        <v>3009771.9475210123</v>
      </c>
      <c r="AO339" s="71">
        <v>-2694013.1554212542</v>
      </c>
      <c r="AP339" s="71">
        <v>171217.87146078525</v>
      </c>
      <c r="AQ339" s="71">
        <v>-26940.131554212545</v>
      </c>
      <c r="AR339" s="71">
        <v>90386.125739237861</v>
      </c>
      <c r="AS339" s="71">
        <v>0</v>
      </c>
      <c r="AT339" s="71">
        <v>234663.86564581055</v>
      </c>
      <c r="AU339" s="71">
        <v>2212398</v>
      </c>
      <c r="AV339" s="71">
        <v>2212398</v>
      </c>
      <c r="AW339" s="71">
        <v>-4671747.2897754442</v>
      </c>
    </row>
    <row r="340" spans="1:49" x14ac:dyDescent="0.2">
      <c r="A340" s="96" t="s">
        <v>14</v>
      </c>
      <c r="B340">
        <v>2026</v>
      </c>
      <c r="C340">
        <v>2027</v>
      </c>
      <c r="D340">
        <v>2018</v>
      </c>
      <c r="E340">
        <v>90</v>
      </c>
      <c r="F340">
        <v>28</v>
      </c>
      <c r="G340" s="96" t="s">
        <v>167</v>
      </c>
      <c r="H340" s="71">
        <v>684003.76381726691</v>
      </c>
      <c r="I340" s="71">
        <v>925496.08837245149</v>
      </c>
      <c r="J340" s="71">
        <v>0</v>
      </c>
      <c r="K340" s="71">
        <v>0</v>
      </c>
      <c r="L340" s="71">
        <v>7517.3665885105356</v>
      </c>
      <c r="M340" s="71">
        <v>4752120.7236780748</v>
      </c>
      <c r="N340" s="71">
        <v>5990</v>
      </c>
      <c r="O340" s="71"/>
      <c r="P340" s="71">
        <v>6375127.9424563032</v>
      </c>
      <c r="Q340" s="71">
        <v>410502.58072795375</v>
      </c>
      <c r="R340" s="71">
        <v>432707.8693167087</v>
      </c>
      <c r="S340" s="71">
        <v>843210.45004466246</v>
      </c>
      <c r="T340" s="71">
        <v>29026.689504950125</v>
      </c>
      <c r="U340" s="71">
        <v>0</v>
      </c>
      <c r="V340" s="71">
        <v>0</v>
      </c>
      <c r="W340" s="71">
        <v>0</v>
      </c>
      <c r="X340" s="71">
        <v>29026.689504950125</v>
      </c>
      <c r="Y340" s="71">
        <v>106250.75930680944</v>
      </c>
      <c r="Z340" s="71">
        <v>10214.526483577751</v>
      </c>
      <c r="AA340" s="71">
        <v>116465.28579038719</v>
      </c>
      <c r="AB340" s="71">
        <v>172930.05017539315</v>
      </c>
      <c r="AC340" s="71">
        <v>1161632.4755153928</v>
      </c>
      <c r="AD340" s="71">
        <v>365911.56800576951</v>
      </c>
      <c r="AE340" s="71">
        <v>1811768</v>
      </c>
      <c r="AF340" s="71">
        <v>0</v>
      </c>
      <c r="AG340" s="71">
        <v>0</v>
      </c>
      <c r="AH340" s="71">
        <v>3339312.0435211621</v>
      </c>
      <c r="AI340" s="71">
        <v>3035815.898935141</v>
      </c>
      <c r="AJ340" s="71"/>
      <c r="AK340" s="71">
        <v>0</v>
      </c>
      <c r="AL340" s="71">
        <v>0</v>
      </c>
      <c r="AM340" s="71">
        <v>0</v>
      </c>
      <c r="AN340" s="71">
        <v>3035815.898935141</v>
      </c>
      <c r="AO340" s="71">
        <v>-4671747.2897754442</v>
      </c>
      <c r="AP340" s="71">
        <v>172930.05017539315</v>
      </c>
      <c r="AQ340" s="71">
        <v>-46717.472897754444</v>
      </c>
      <c r="AR340" s="71">
        <v>91468.10643322776</v>
      </c>
      <c r="AS340" s="71">
        <v>0</v>
      </c>
      <c r="AT340" s="71">
        <v>217680.68371086646</v>
      </c>
      <c r="AU340" s="71">
        <v>1070876</v>
      </c>
      <c r="AV340" s="71">
        <v>1070876</v>
      </c>
      <c r="AW340" s="71">
        <v>-5524942.6060645767</v>
      </c>
    </row>
    <row r="341" spans="1:49" x14ac:dyDescent="0.2">
      <c r="A341" s="96" t="s">
        <v>14</v>
      </c>
      <c r="B341">
        <v>2027</v>
      </c>
      <c r="C341">
        <v>2027</v>
      </c>
      <c r="D341">
        <v>2018</v>
      </c>
      <c r="E341">
        <v>90</v>
      </c>
      <c r="F341">
        <v>28</v>
      </c>
      <c r="G341" s="96" t="s">
        <v>167</v>
      </c>
      <c r="H341" s="71">
        <v>690843.80145543965</v>
      </c>
      <c r="I341" s="71">
        <v>944006.01013990061</v>
      </c>
      <c r="J341" s="71">
        <v>0</v>
      </c>
      <c r="K341" s="71">
        <v>0</v>
      </c>
      <c r="L341" s="71">
        <v>7667.7139202807466</v>
      </c>
      <c r="M341" s="71">
        <v>2969900.3447196763</v>
      </c>
      <c r="N341" s="71">
        <v>5990</v>
      </c>
      <c r="O341" s="71"/>
      <c r="P341" s="71">
        <v>4618407.8702352978</v>
      </c>
      <c r="Q341" s="71">
        <v>418712.63234251284</v>
      </c>
      <c r="R341" s="71">
        <v>441362.02670304285</v>
      </c>
      <c r="S341" s="71">
        <v>860074.65904555563</v>
      </c>
      <c r="T341" s="71">
        <v>29607.223295049127</v>
      </c>
      <c r="U341" s="71">
        <v>0</v>
      </c>
      <c r="V341" s="71">
        <v>0</v>
      </c>
      <c r="W341" s="71">
        <v>0</v>
      </c>
      <c r="X341" s="71">
        <v>29607.223295049127</v>
      </c>
      <c r="Y341" s="71">
        <v>108375.77449294564</v>
      </c>
      <c r="Z341" s="71">
        <v>10418.817013249305</v>
      </c>
      <c r="AA341" s="71">
        <v>118794.59150619495</v>
      </c>
      <c r="AB341" s="71">
        <v>174659.3506771471</v>
      </c>
      <c r="AC341" s="71">
        <v>1183135.8245239467</v>
      </c>
      <c r="AD341" s="71">
        <v>373229.79936588492</v>
      </c>
      <c r="AE341" s="71">
        <v>0</v>
      </c>
      <c r="AF341" s="71">
        <v>0</v>
      </c>
      <c r="AG341" s="71">
        <v>0</v>
      </c>
      <c r="AH341" s="71">
        <v>1556365.6238898316</v>
      </c>
      <c r="AI341" s="71">
        <v>3062042.246345466</v>
      </c>
      <c r="AJ341" s="71"/>
      <c r="AK341" s="71">
        <v>0</v>
      </c>
      <c r="AL341" s="71">
        <v>0</v>
      </c>
      <c r="AM341" s="71">
        <v>0</v>
      </c>
      <c r="AN341" s="71">
        <v>3062042.246345466</v>
      </c>
      <c r="AO341" s="71">
        <v>-5524942.6060645767</v>
      </c>
      <c r="AP341" s="71">
        <v>174659.3506771471</v>
      </c>
      <c r="AQ341" s="71">
        <v>-55249.426060645768</v>
      </c>
      <c r="AR341" s="71">
        <v>92560.415560889494</v>
      </c>
      <c r="AS341" s="71">
        <v>0</v>
      </c>
      <c r="AT341" s="71">
        <v>211970.34017739084</v>
      </c>
      <c r="AU341" s="71">
        <v>467220</v>
      </c>
      <c r="AV341" s="71">
        <v>467220</v>
      </c>
      <c r="AW341" s="71">
        <v>-5780192.2658871859</v>
      </c>
    </row>
    <row r="342" spans="1:49" x14ac:dyDescent="0.2">
      <c r="A342" s="96" t="s">
        <v>14</v>
      </c>
      <c r="B342">
        <v>2028</v>
      </c>
      <c r="C342">
        <v>2027</v>
      </c>
      <c r="D342">
        <v>2018</v>
      </c>
      <c r="E342">
        <v>90</v>
      </c>
      <c r="F342">
        <v>28</v>
      </c>
      <c r="G342" s="96" t="s">
        <v>167</v>
      </c>
      <c r="H342" s="71">
        <v>697752.23946999409</v>
      </c>
      <c r="I342" s="71">
        <v>962886.13034269866</v>
      </c>
      <c r="J342" s="71">
        <v>0</v>
      </c>
      <c r="K342" s="71">
        <v>0</v>
      </c>
      <c r="L342" s="71">
        <v>7821.0681986863619</v>
      </c>
      <c r="M342" s="71">
        <v>2999748.5326962126</v>
      </c>
      <c r="N342" s="71">
        <v>5990</v>
      </c>
      <c r="O342" s="71"/>
      <c r="P342" s="71">
        <v>4674197.9707075916</v>
      </c>
      <c r="Q342" s="71">
        <v>427086.88498936308</v>
      </c>
      <c r="R342" s="71">
        <v>450189.26723710372</v>
      </c>
      <c r="S342" s="71">
        <v>877276.1522264668</v>
      </c>
      <c r="T342" s="71">
        <v>30199.367760950114</v>
      </c>
      <c r="U342" s="71">
        <v>0</v>
      </c>
      <c r="V342" s="71">
        <v>0</v>
      </c>
      <c r="W342" s="71">
        <v>0</v>
      </c>
      <c r="X342" s="71">
        <v>30199.367760950114</v>
      </c>
      <c r="Y342" s="71">
        <v>110543.28998280455</v>
      </c>
      <c r="Z342" s="71">
        <v>10627.193353514293</v>
      </c>
      <c r="AA342" s="71">
        <v>121170.48333631884</v>
      </c>
      <c r="AB342" s="71">
        <v>176405.94418391859</v>
      </c>
      <c r="AC342" s="71">
        <v>1205051.9475076543</v>
      </c>
      <c r="AD342" s="71">
        <v>380694.39535320265</v>
      </c>
      <c r="AE342" s="71">
        <v>0</v>
      </c>
      <c r="AF342" s="71">
        <v>0</v>
      </c>
      <c r="AG342" s="71">
        <v>0</v>
      </c>
      <c r="AH342" s="71">
        <v>1585746.342860857</v>
      </c>
      <c r="AI342" s="71">
        <v>3088451.6278467346</v>
      </c>
      <c r="AJ342" s="71"/>
      <c r="AK342" s="71">
        <v>0</v>
      </c>
      <c r="AL342" s="71">
        <v>0</v>
      </c>
      <c r="AM342" s="71">
        <v>0</v>
      </c>
      <c r="AN342" s="71">
        <v>3088451.6278467346</v>
      </c>
      <c r="AO342" s="71">
        <v>-5780192.2658871859</v>
      </c>
      <c r="AP342" s="71">
        <v>176405.94418391859</v>
      </c>
      <c r="AQ342" s="71">
        <v>-57801.922658871859</v>
      </c>
      <c r="AR342" s="71">
        <v>93663.146579094391</v>
      </c>
      <c r="AS342" s="71">
        <v>0</v>
      </c>
      <c r="AT342" s="71">
        <v>212267.16810414114</v>
      </c>
      <c r="AU342" s="71">
        <v>1671410</v>
      </c>
      <c r="AV342" s="71">
        <v>1671410</v>
      </c>
      <c r="AW342" s="71">
        <v>-7239335.0977830449</v>
      </c>
    </row>
    <row r="343" spans="1:49" x14ac:dyDescent="0.2">
      <c r="A343" s="96" t="s">
        <v>14</v>
      </c>
      <c r="B343">
        <v>2029</v>
      </c>
      <c r="C343">
        <v>2027</v>
      </c>
      <c r="D343">
        <v>2018</v>
      </c>
      <c r="E343">
        <v>90</v>
      </c>
      <c r="F343">
        <v>28</v>
      </c>
      <c r="G343" s="96" t="s">
        <v>167</v>
      </c>
      <c r="H343" s="71">
        <v>704729.76186469384</v>
      </c>
      <c r="I343" s="71">
        <v>982143.85294955247</v>
      </c>
      <c r="J343" s="71">
        <v>0</v>
      </c>
      <c r="K343" s="71">
        <v>0</v>
      </c>
      <c r="L343" s="71">
        <v>7977.4895626600874</v>
      </c>
      <c r="M343" s="71">
        <v>3029900.7730967114</v>
      </c>
      <c r="N343" s="71">
        <v>5990</v>
      </c>
      <c r="O343" s="71"/>
      <c r="P343" s="71">
        <v>4730741.8774736179</v>
      </c>
      <c r="Q343" s="71">
        <v>435628.62268915027</v>
      </c>
      <c r="R343" s="71">
        <v>459193.05258184572</v>
      </c>
      <c r="S343" s="71">
        <v>894821.67527099606</v>
      </c>
      <c r="T343" s="71">
        <v>30803.35511616911</v>
      </c>
      <c r="U343" s="71">
        <v>0</v>
      </c>
      <c r="V343" s="71">
        <v>0</v>
      </c>
      <c r="W343" s="71">
        <v>0</v>
      </c>
      <c r="X343" s="71">
        <v>30803.35511616911</v>
      </c>
      <c r="Y343" s="71">
        <v>112754.15578246063</v>
      </c>
      <c r="Z343" s="71">
        <v>10839.737220584577</v>
      </c>
      <c r="AA343" s="71">
        <v>123593.8930030452</v>
      </c>
      <c r="AB343" s="71">
        <v>178170.00362575773</v>
      </c>
      <c r="AC343" s="71">
        <v>1227388.9270159681</v>
      </c>
      <c r="AD343" s="71">
        <v>388308.28326026659</v>
      </c>
      <c r="AE343" s="71">
        <v>0</v>
      </c>
      <c r="AF343" s="71">
        <v>0</v>
      </c>
      <c r="AG343" s="71">
        <v>0</v>
      </c>
      <c r="AH343" s="71">
        <v>1615697.2102762347</v>
      </c>
      <c r="AI343" s="71">
        <v>3115044.667197383</v>
      </c>
      <c r="AJ343" s="71"/>
      <c r="AK343" s="71">
        <v>0</v>
      </c>
      <c r="AL343" s="71">
        <v>0</v>
      </c>
      <c r="AM343" s="71">
        <v>0</v>
      </c>
      <c r="AN343" s="71">
        <v>3115044.667197383</v>
      </c>
      <c r="AO343" s="71">
        <v>-7239335.0977830449</v>
      </c>
      <c r="AP343" s="71">
        <v>178170.00362575773</v>
      </c>
      <c r="AQ343" s="71">
        <v>-72393.350977830443</v>
      </c>
      <c r="AR343" s="71">
        <v>94776.393682733236</v>
      </c>
      <c r="AS343" s="71">
        <v>0</v>
      </c>
      <c r="AT343" s="71">
        <v>200553.04633066052</v>
      </c>
      <c r="AU343" s="71">
        <v>0</v>
      </c>
      <c r="AV343" s="71">
        <v>0</v>
      </c>
      <c r="AW343" s="71">
        <v>-7038782.0514523843</v>
      </c>
    </row>
    <row r="344" spans="1:49" x14ac:dyDescent="0.2">
      <c r="A344" s="96" t="s">
        <v>14</v>
      </c>
      <c r="B344">
        <v>2030</v>
      </c>
      <c r="C344">
        <v>2027</v>
      </c>
      <c r="D344">
        <v>2018</v>
      </c>
      <c r="E344">
        <v>90</v>
      </c>
      <c r="F344">
        <v>28</v>
      </c>
      <c r="G344" s="96" t="s">
        <v>167</v>
      </c>
      <c r="H344" s="71">
        <v>711777.05948334082</v>
      </c>
      <c r="I344" s="71">
        <v>1001786.7300085436</v>
      </c>
      <c r="J344" s="71">
        <v>0</v>
      </c>
      <c r="K344" s="71">
        <v>0</v>
      </c>
      <c r="L344" s="71">
        <v>8137.0393539132901</v>
      </c>
      <c r="M344" s="71">
        <v>3060360.5988855241</v>
      </c>
      <c r="N344" s="71">
        <v>5990</v>
      </c>
      <c r="O344" s="71"/>
      <c r="P344" s="71">
        <v>4788051.4277313221</v>
      </c>
      <c r="Q344" s="71">
        <v>444341.19514293334</v>
      </c>
      <c r="R344" s="71">
        <v>468376.91363348271</v>
      </c>
      <c r="S344" s="71">
        <v>912718.10877641605</v>
      </c>
      <c r="T344" s="71">
        <v>31419.422218492495</v>
      </c>
      <c r="U344" s="71">
        <v>0</v>
      </c>
      <c r="V344" s="71">
        <v>0</v>
      </c>
      <c r="W344" s="71">
        <v>0</v>
      </c>
      <c r="X344" s="71">
        <v>31419.422218492495</v>
      </c>
      <c r="Y344" s="71">
        <v>115009.23889810985</v>
      </c>
      <c r="Z344" s="71">
        <v>11056.531964996269</v>
      </c>
      <c r="AA344" s="71">
        <v>126065.77086310613</v>
      </c>
      <c r="AB344" s="71">
        <v>179951.70366201532</v>
      </c>
      <c r="AC344" s="71">
        <v>1250155.0055200299</v>
      </c>
      <c r="AD344" s="71">
        <v>396074.44892547204</v>
      </c>
      <c r="AE344" s="71">
        <v>0</v>
      </c>
      <c r="AF344" s="71">
        <v>0</v>
      </c>
      <c r="AG344" s="71">
        <v>0</v>
      </c>
      <c r="AH344" s="71">
        <v>1646229.454445502</v>
      </c>
      <c r="AI344" s="71">
        <v>3141821.9732858203</v>
      </c>
      <c r="AJ344" s="71"/>
      <c r="AK344" s="71">
        <v>0</v>
      </c>
      <c r="AL344" s="71">
        <v>0</v>
      </c>
      <c r="AM344" s="71">
        <v>0</v>
      </c>
      <c r="AN344" s="71">
        <v>3141821.9732858203</v>
      </c>
      <c r="AO344" s="71">
        <v>-7038782.0514523843</v>
      </c>
      <c r="AP344" s="71">
        <v>179951.70366201532</v>
      </c>
      <c r="AQ344" s="71">
        <v>-70387.820514523846</v>
      </c>
      <c r="AR344" s="71">
        <v>95900.2518081655</v>
      </c>
      <c r="AS344" s="71">
        <v>0</v>
      </c>
      <c r="AT344" s="71">
        <v>205464.13495565698</v>
      </c>
      <c r="AU344" s="71">
        <v>1639950</v>
      </c>
      <c r="AV344" s="71">
        <v>1639950</v>
      </c>
      <c r="AW344" s="71">
        <v>-8473267.9164967276</v>
      </c>
    </row>
    <row r="345" spans="1:49" x14ac:dyDescent="0.2">
      <c r="A345" s="96" t="s">
        <v>14</v>
      </c>
      <c r="B345">
        <v>2031</v>
      </c>
      <c r="C345">
        <v>2027</v>
      </c>
      <c r="D345">
        <v>2018</v>
      </c>
      <c r="E345">
        <v>90</v>
      </c>
      <c r="F345">
        <v>28</v>
      </c>
      <c r="G345" s="96" t="s">
        <v>167</v>
      </c>
      <c r="H345" s="71">
        <v>718894.83007817424</v>
      </c>
      <c r="I345" s="71">
        <v>1021822.4646087145</v>
      </c>
      <c r="J345" s="71">
        <v>0</v>
      </c>
      <c r="K345" s="71">
        <v>0</v>
      </c>
      <c r="L345" s="71">
        <v>8299.7801409915555</v>
      </c>
      <c r="M345" s="71">
        <v>3091131.591253683</v>
      </c>
      <c r="N345" s="71">
        <v>5990</v>
      </c>
      <c r="O345" s="71"/>
      <c r="P345" s="71">
        <v>4846138.6660815636</v>
      </c>
      <c r="Q345" s="71">
        <v>453228.019045792</v>
      </c>
      <c r="R345" s="71">
        <v>477744.45190615236</v>
      </c>
      <c r="S345" s="71">
        <v>930972.47095194436</v>
      </c>
      <c r="T345" s="71">
        <v>32047.810662862343</v>
      </c>
      <c r="U345" s="71">
        <v>0</v>
      </c>
      <c r="V345" s="71">
        <v>0</v>
      </c>
      <c r="W345" s="71">
        <v>0</v>
      </c>
      <c r="X345" s="71">
        <v>32047.810662862343</v>
      </c>
      <c r="Y345" s="71">
        <v>117309.42367607204</v>
      </c>
      <c r="Z345" s="71">
        <v>11277.662604296194</v>
      </c>
      <c r="AA345" s="71">
        <v>128587.08628036824</v>
      </c>
      <c r="AB345" s="71">
        <v>181751.22069863547</v>
      </c>
      <c r="AC345" s="71">
        <v>1273358.5885938103</v>
      </c>
      <c r="AD345" s="71">
        <v>403995.93790398142</v>
      </c>
      <c r="AE345" s="71">
        <v>0</v>
      </c>
      <c r="AF345" s="71">
        <v>0</v>
      </c>
      <c r="AG345" s="71">
        <v>0</v>
      </c>
      <c r="AH345" s="71">
        <v>1677354.5264977918</v>
      </c>
      <c r="AI345" s="71">
        <v>3168784.139583772</v>
      </c>
      <c r="AJ345" s="71"/>
      <c r="AK345" s="71">
        <v>0</v>
      </c>
      <c r="AL345" s="71">
        <v>0</v>
      </c>
      <c r="AM345" s="71">
        <v>0</v>
      </c>
      <c r="AN345" s="71">
        <v>3168784.139583772</v>
      </c>
      <c r="AO345" s="71">
        <v>-8473267.9164967276</v>
      </c>
      <c r="AP345" s="71">
        <v>181751.22069863547</v>
      </c>
      <c r="AQ345" s="71">
        <v>-84732.679164967281</v>
      </c>
      <c r="AR345" s="71">
        <v>97034.816636624164</v>
      </c>
      <c r="AS345" s="71">
        <v>0</v>
      </c>
      <c r="AT345" s="71">
        <v>194053.35817029234</v>
      </c>
      <c r="AU345" s="71">
        <v>66430</v>
      </c>
      <c r="AV345" s="71">
        <v>66430</v>
      </c>
      <c r="AW345" s="71">
        <v>-8345644.5583264353</v>
      </c>
    </row>
    <row r="346" spans="1:49" x14ac:dyDescent="0.2">
      <c r="A346" s="96" t="s">
        <v>14</v>
      </c>
      <c r="B346">
        <v>2032</v>
      </c>
      <c r="C346">
        <v>2027</v>
      </c>
      <c r="D346">
        <v>2018</v>
      </c>
      <c r="E346">
        <v>90</v>
      </c>
      <c r="F346">
        <v>28</v>
      </c>
      <c r="G346" s="96" t="s">
        <v>167</v>
      </c>
      <c r="H346" s="71">
        <v>726083.77837895614</v>
      </c>
      <c r="I346" s="71">
        <v>1042258.9139008889</v>
      </c>
      <c r="J346" s="71">
        <v>0</v>
      </c>
      <c r="K346" s="71">
        <v>0</v>
      </c>
      <c r="L346" s="71">
        <v>8465.7757438113877</v>
      </c>
      <c r="M346" s="71">
        <v>3122217.3803834943</v>
      </c>
      <c r="N346" s="71">
        <v>5990</v>
      </c>
      <c r="O346" s="71"/>
      <c r="P346" s="71">
        <v>4905015.8484071512</v>
      </c>
      <c r="Q346" s="71">
        <v>462292.57942670787</v>
      </c>
      <c r="R346" s="71">
        <v>487299.34094427543</v>
      </c>
      <c r="S346" s="71">
        <v>949591.92037098331</v>
      </c>
      <c r="T346" s="71">
        <v>32688.766876119596</v>
      </c>
      <c r="U346" s="71">
        <v>0</v>
      </c>
      <c r="V346" s="71">
        <v>0</v>
      </c>
      <c r="W346" s="71">
        <v>0</v>
      </c>
      <c r="X346" s="71">
        <v>32688.766876119596</v>
      </c>
      <c r="Y346" s="71">
        <v>119655.61214959349</v>
      </c>
      <c r="Z346" s="71">
        <v>11503.215856382119</v>
      </c>
      <c r="AA346" s="71">
        <v>131158.82800597561</v>
      </c>
      <c r="AB346" s="71">
        <v>183568.73290562184</v>
      </c>
      <c r="AC346" s="71">
        <v>1297008.2481587003</v>
      </c>
      <c r="AD346" s="71">
        <v>412075.85666206112</v>
      </c>
      <c r="AE346" s="71">
        <v>0</v>
      </c>
      <c r="AF346" s="71">
        <v>0</v>
      </c>
      <c r="AG346" s="71">
        <v>0</v>
      </c>
      <c r="AH346" s="71">
        <v>1709084.1048207614</v>
      </c>
      <c r="AI346" s="71">
        <v>3195931.7435863898</v>
      </c>
      <c r="AJ346" s="71"/>
      <c r="AK346" s="71">
        <v>0</v>
      </c>
      <c r="AL346" s="71">
        <v>0</v>
      </c>
      <c r="AM346" s="71">
        <v>0</v>
      </c>
      <c r="AN346" s="71">
        <v>3195931.7435863898</v>
      </c>
      <c r="AO346" s="71">
        <v>-8345644.5583264353</v>
      </c>
      <c r="AP346" s="71">
        <v>183568.73290562184</v>
      </c>
      <c r="AQ346" s="71">
        <v>-83456.445583264358</v>
      </c>
      <c r="AR346" s="71">
        <v>98180.18459757496</v>
      </c>
      <c r="AS346" s="71">
        <v>0</v>
      </c>
      <c r="AT346" s="71">
        <v>198292.47191993246</v>
      </c>
      <c r="AU346" s="71">
        <v>473382</v>
      </c>
      <c r="AV346" s="71">
        <v>473382</v>
      </c>
      <c r="AW346" s="71">
        <v>-8620734.0864065029</v>
      </c>
    </row>
    <row r="347" spans="1:49" x14ac:dyDescent="0.2">
      <c r="A347" s="96" t="s">
        <v>14</v>
      </c>
      <c r="B347">
        <v>2033</v>
      </c>
      <c r="C347">
        <v>2027</v>
      </c>
      <c r="D347">
        <v>2018</v>
      </c>
      <c r="E347">
        <v>90</v>
      </c>
      <c r="F347">
        <v>28</v>
      </c>
      <c r="G347" s="96" t="s">
        <v>167</v>
      </c>
      <c r="H347" s="71">
        <v>733344.6161627454</v>
      </c>
      <c r="I347" s="71">
        <v>1063104.0921789063</v>
      </c>
      <c r="J347" s="71">
        <v>0</v>
      </c>
      <c r="K347" s="71">
        <v>0</v>
      </c>
      <c r="L347" s="71">
        <v>8635.0912586876129</v>
      </c>
      <c r="M347" s="71">
        <v>3153621.6462266156</v>
      </c>
      <c r="N347" s="71">
        <v>5990</v>
      </c>
      <c r="O347" s="71"/>
      <c r="P347" s="71">
        <v>4964695.4458269551</v>
      </c>
      <c r="Q347" s="71">
        <v>471538.43101524189</v>
      </c>
      <c r="R347" s="71">
        <v>497045.32776316081</v>
      </c>
      <c r="S347" s="71">
        <v>968583.7587784027</v>
      </c>
      <c r="T347" s="71">
        <v>33342.54221364198</v>
      </c>
      <c r="U347" s="71">
        <v>0</v>
      </c>
      <c r="V347" s="71">
        <v>0</v>
      </c>
      <c r="W347" s="71">
        <v>0</v>
      </c>
      <c r="X347" s="71">
        <v>33342.54221364198</v>
      </c>
      <c r="Y347" s="71">
        <v>122048.72439258534</v>
      </c>
      <c r="Z347" s="71">
        <v>11733.280173509758</v>
      </c>
      <c r="AA347" s="71">
        <v>133782.0045660951</v>
      </c>
      <c r="AB347" s="71">
        <v>185404.42023467802</v>
      </c>
      <c r="AC347" s="71">
        <v>1321112.725792818</v>
      </c>
      <c r="AD347" s="71">
        <v>420317.37379530218</v>
      </c>
      <c r="AE347" s="71">
        <v>0</v>
      </c>
      <c r="AF347" s="71">
        <v>0</v>
      </c>
      <c r="AG347" s="71">
        <v>0</v>
      </c>
      <c r="AH347" s="71">
        <v>1741430.0995881201</v>
      </c>
      <c r="AI347" s="71">
        <v>3223265.3462388348</v>
      </c>
      <c r="AJ347" s="71"/>
      <c r="AK347" s="71">
        <v>0</v>
      </c>
      <c r="AL347" s="71">
        <v>0</v>
      </c>
      <c r="AM347" s="71">
        <v>0</v>
      </c>
      <c r="AN347" s="71">
        <v>3223265.3462388348</v>
      </c>
      <c r="AO347" s="71">
        <v>-8620734.0864065029</v>
      </c>
      <c r="AP347" s="71">
        <v>185404.42023467802</v>
      </c>
      <c r="AQ347" s="71">
        <v>-86207.34086406503</v>
      </c>
      <c r="AR347" s="71">
        <v>99336.452872026857</v>
      </c>
      <c r="AS347" s="71">
        <v>0</v>
      </c>
      <c r="AT347" s="71">
        <v>198533.53224263986</v>
      </c>
      <c r="AU347" s="71">
        <v>549238</v>
      </c>
      <c r="AV347" s="71">
        <v>549238</v>
      </c>
      <c r="AW347" s="71">
        <v>-8971438.554163862</v>
      </c>
    </row>
    <row r="348" spans="1:49" x14ac:dyDescent="0.2">
      <c r="A348" s="96" t="s">
        <v>14</v>
      </c>
      <c r="B348">
        <v>2034</v>
      </c>
      <c r="C348">
        <v>2027</v>
      </c>
      <c r="D348">
        <v>2018</v>
      </c>
      <c r="E348">
        <v>90</v>
      </c>
      <c r="F348">
        <v>28</v>
      </c>
      <c r="G348" s="96" t="s">
        <v>167</v>
      </c>
      <c r="H348" s="71">
        <v>740678.06232437317</v>
      </c>
      <c r="I348" s="71">
        <v>1084366.1740224846</v>
      </c>
      <c r="J348" s="71">
        <v>0</v>
      </c>
      <c r="K348" s="71">
        <v>0</v>
      </c>
      <c r="L348" s="71">
        <v>8807.7930838613665</v>
      </c>
      <c r="M348" s="71">
        <v>3185348.119295883</v>
      </c>
      <c r="N348" s="71">
        <v>5990</v>
      </c>
      <c r="O348" s="71"/>
      <c r="P348" s="71">
        <v>5025190.1487266021</v>
      </c>
      <c r="Q348" s="71">
        <v>480969.19963554683</v>
      </c>
      <c r="R348" s="71">
        <v>506986.23431842413</v>
      </c>
      <c r="S348" s="71">
        <v>987955.4339539709</v>
      </c>
      <c r="T348" s="71">
        <v>34009.393057914822</v>
      </c>
      <c r="U348" s="71">
        <v>0</v>
      </c>
      <c r="V348" s="71">
        <v>0</v>
      </c>
      <c r="W348" s="71">
        <v>0</v>
      </c>
      <c r="X348" s="71">
        <v>34009.393057914822</v>
      </c>
      <c r="Y348" s="71">
        <v>124489.69888043706</v>
      </c>
      <c r="Z348" s="71">
        <v>11967.945776979956</v>
      </c>
      <c r="AA348" s="71">
        <v>136457.64465741703</v>
      </c>
      <c r="AB348" s="71">
        <v>187258.46443702484</v>
      </c>
      <c r="AC348" s="71">
        <v>1345680.9361063277</v>
      </c>
      <c r="AD348" s="71">
        <v>428723.72127120831</v>
      </c>
      <c r="AE348" s="71">
        <v>0</v>
      </c>
      <c r="AF348" s="71">
        <v>0</v>
      </c>
      <c r="AG348" s="71">
        <v>0</v>
      </c>
      <c r="AH348" s="71">
        <v>1774404.6573775359</v>
      </c>
      <c r="AI348" s="71">
        <v>3250785.4913490661</v>
      </c>
      <c r="AJ348" s="71"/>
      <c r="AK348" s="71">
        <v>0</v>
      </c>
      <c r="AL348" s="71">
        <v>0</v>
      </c>
      <c r="AM348" s="71">
        <v>0</v>
      </c>
      <c r="AN348" s="71">
        <v>3250785.4913490661</v>
      </c>
      <c r="AO348" s="71">
        <v>-8971438.554163862</v>
      </c>
      <c r="AP348" s="71">
        <v>187258.46443702484</v>
      </c>
      <c r="AQ348" s="71">
        <v>-89714.385541638636</v>
      </c>
      <c r="AR348" s="71">
        <v>100503.71939579296</v>
      </c>
      <c r="AS348" s="71">
        <v>0</v>
      </c>
      <c r="AT348" s="71">
        <v>198047.79829117918</v>
      </c>
      <c r="AU348" s="71">
        <v>33410</v>
      </c>
      <c r="AV348" s="71">
        <v>33410</v>
      </c>
      <c r="AW348" s="71">
        <v>-8806800.7558726836</v>
      </c>
    </row>
    <row r="349" spans="1:49" x14ac:dyDescent="0.2">
      <c r="A349" s="96" t="s">
        <v>14</v>
      </c>
      <c r="B349">
        <v>2035</v>
      </c>
      <c r="C349">
        <v>2027</v>
      </c>
      <c r="D349">
        <v>2018</v>
      </c>
      <c r="E349">
        <v>90</v>
      </c>
      <c r="F349">
        <v>28</v>
      </c>
      <c r="G349" s="96" t="s">
        <v>167</v>
      </c>
      <c r="H349" s="71">
        <v>748084.84294761694</v>
      </c>
      <c r="I349" s="71">
        <v>1106053.4975029344</v>
      </c>
      <c r="J349" s="71">
        <v>0</v>
      </c>
      <c r="K349" s="71">
        <v>0</v>
      </c>
      <c r="L349" s="71">
        <v>8983.9489455385956</v>
      </c>
      <c r="M349" s="71">
        <v>3217400.5814711261</v>
      </c>
      <c r="N349" s="71">
        <v>5990</v>
      </c>
      <c r="O349" s="71"/>
      <c r="P349" s="71">
        <v>5086512.870867216</v>
      </c>
      <c r="Q349" s="71">
        <v>490588.58362825779</v>
      </c>
      <c r="R349" s="71">
        <v>517125.95900479262</v>
      </c>
      <c r="S349" s="71">
        <v>1007714.5426330504</v>
      </c>
      <c r="T349" s="71">
        <v>34689.580919073123</v>
      </c>
      <c r="U349" s="71">
        <v>0</v>
      </c>
      <c r="V349" s="71">
        <v>0</v>
      </c>
      <c r="W349" s="71">
        <v>0</v>
      </c>
      <c r="X349" s="71">
        <v>34689.580919073123</v>
      </c>
      <c r="Y349" s="71">
        <v>126979.49285804581</v>
      </c>
      <c r="Z349" s="71">
        <v>12207.304692519556</v>
      </c>
      <c r="AA349" s="71">
        <v>139186.79755056536</v>
      </c>
      <c r="AB349" s="71">
        <v>189131.04908139512</v>
      </c>
      <c r="AC349" s="71">
        <v>1370721.970184084</v>
      </c>
      <c r="AD349" s="71">
        <v>437298.19569663255</v>
      </c>
      <c r="AE349" s="71">
        <v>0</v>
      </c>
      <c r="AF349" s="71">
        <v>0</v>
      </c>
      <c r="AG349" s="71">
        <v>0</v>
      </c>
      <c r="AH349" s="71">
        <v>1808020.1658807166</v>
      </c>
      <c r="AI349" s="71">
        <v>3278492.7049864996</v>
      </c>
      <c r="AJ349" s="71"/>
      <c r="AK349" s="71">
        <v>0</v>
      </c>
      <c r="AL349" s="71">
        <v>0</v>
      </c>
      <c r="AM349" s="71">
        <v>0</v>
      </c>
      <c r="AN349" s="71">
        <v>3278492.7049864996</v>
      </c>
      <c r="AO349" s="71">
        <v>-8806800.7558726836</v>
      </c>
      <c r="AP349" s="71">
        <v>189131.04908139512</v>
      </c>
      <c r="AQ349" s="71">
        <v>-88068.007558726837</v>
      </c>
      <c r="AR349" s="71">
        <v>101682.08286269754</v>
      </c>
      <c r="AS349" s="71">
        <v>0</v>
      </c>
      <c r="AT349" s="71">
        <v>202745.12438536581</v>
      </c>
      <c r="AU349" s="71">
        <v>2595970</v>
      </c>
      <c r="AV349" s="71">
        <v>2595970</v>
      </c>
      <c r="AW349" s="71">
        <v>-11200025.631487317</v>
      </c>
    </row>
    <row r="350" spans="1:49" x14ac:dyDescent="0.2">
      <c r="A350" s="96" t="s">
        <v>14</v>
      </c>
      <c r="B350">
        <v>2036</v>
      </c>
      <c r="C350">
        <v>2027</v>
      </c>
      <c r="D350">
        <v>2018</v>
      </c>
      <c r="E350">
        <v>90</v>
      </c>
      <c r="F350">
        <v>28</v>
      </c>
      <c r="G350" s="96" t="s">
        <v>167</v>
      </c>
      <c r="H350" s="71">
        <v>755565.69137709308</v>
      </c>
      <c r="I350" s="71">
        <v>1128174.567452993</v>
      </c>
      <c r="J350" s="71">
        <v>0</v>
      </c>
      <c r="K350" s="71">
        <v>0</v>
      </c>
      <c r="L350" s="71">
        <v>9163.6279244493653</v>
      </c>
      <c r="M350" s="71">
        <v>3249782.8668192565</v>
      </c>
      <c r="N350" s="71">
        <v>5990</v>
      </c>
      <c r="O350" s="71"/>
      <c r="P350" s="71">
        <v>5148676.7535737921</v>
      </c>
      <c r="Q350" s="71">
        <v>500400.35530082294</v>
      </c>
      <c r="R350" s="71">
        <v>527468.47818488849</v>
      </c>
      <c r="S350" s="71">
        <v>1027868.8334857114</v>
      </c>
      <c r="T350" s="71">
        <v>35383.372537454583</v>
      </c>
      <c r="U350" s="71">
        <v>0</v>
      </c>
      <c r="V350" s="71">
        <v>0</v>
      </c>
      <c r="W350" s="71">
        <v>0</v>
      </c>
      <c r="X350" s="71">
        <v>35383.372537454583</v>
      </c>
      <c r="Y350" s="71">
        <v>129519.08271520672</v>
      </c>
      <c r="Z350" s="71">
        <v>12451.450786369945</v>
      </c>
      <c r="AA350" s="71">
        <v>141970.53350157666</v>
      </c>
      <c r="AB350" s="71">
        <v>191022.35957220907</v>
      </c>
      <c r="AC350" s="71">
        <v>1396245.0990969515</v>
      </c>
      <c r="AD350" s="71">
        <v>446044.15961056511</v>
      </c>
      <c r="AE350" s="71">
        <v>0</v>
      </c>
      <c r="AF350" s="71">
        <v>0</v>
      </c>
      <c r="AG350" s="71">
        <v>0</v>
      </c>
      <c r="AH350" s="71">
        <v>1842289.2587075166</v>
      </c>
      <c r="AI350" s="71">
        <v>3306387.4948662752</v>
      </c>
      <c r="AJ350" s="71"/>
      <c r="AK350" s="71">
        <v>0</v>
      </c>
      <c r="AL350" s="71">
        <v>0</v>
      </c>
      <c r="AM350" s="71">
        <v>0</v>
      </c>
      <c r="AN350" s="71">
        <v>3306387.4948662752</v>
      </c>
      <c r="AO350" s="71">
        <v>-11200025.631487317</v>
      </c>
      <c r="AP350" s="71">
        <v>191022.35957220907</v>
      </c>
      <c r="AQ350" s="71">
        <v>-112000.25631487317</v>
      </c>
      <c r="AR350" s="71">
        <v>102871.64272773014</v>
      </c>
      <c r="AS350" s="71">
        <v>0</v>
      </c>
      <c r="AT350" s="71">
        <v>181893.74598506605</v>
      </c>
      <c r="AU350" s="71">
        <v>703820</v>
      </c>
      <c r="AV350" s="71">
        <v>703820</v>
      </c>
      <c r="AW350" s="71">
        <v>-11721951.885502253</v>
      </c>
    </row>
    <row r="351" spans="1:49" x14ac:dyDescent="0.2">
      <c r="A351" s="96" t="s">
        <v>14</v>
      </c>
      <c r="B351">
        <v>2037</v>
      </c>
      <c r="C351">
        <v>2027</v>
      </c>
      <c r="D351">
        <v>2018</v>
      </c>
      <c r="E351">
        <v>90</v>
      </c>
      <c r="F351">
        <v>28</v>
      </c>
      <c r="G351" s="96" t="s">
        <v>167</v>
      </c>
      <c r="H351" s="71">
        <v>763121.3482908638</v>
      </c>
      <c r="I351" s="71">
        <v>1150738.0588020529</v>
      </c>
      <c r="J351" s="71">
        <v>0</v>
      </c>
      <c r="K351" s="71">
        <v>0</v>
      </c>
      <c r="L351" s="71">
        <v>9346.9004829383521</v>
      </c>
      <c r="M351" s="71">
        <v>3282498.8624288766</v>
      </c>
      <c r="N351" s="71">
        <v>5990</v>
      </c>
      <c r="O351" s="71"/>
      <c r="P351" s="71">
        <v>5211695.170004732</v>
      </c>
      <c r="Q351" s="71">
        <v>510408.36240683933</v>
      </c>
      <c r="R351" s="71">
        <v>538017.84774858621</v>
      </c>
      <c r="S351" s="71">
        <v>1048426.2101554256</v>
      </c>
      <c r="T351" s="71">
        <v>36091.039988203673</v>
      </c>
      <c r="U351" s="71">
        <v>0</v>
      </c>
      <c r="V351" s="71">
        <v>0</v>
      </c>
      <c r="W351" s="71">
        <v>0</v>
      </c>
      <c r="X351" s="71">
        <v>36091.039988203673</v>
      </c>
      <c r="Y351" s="71">
        <v>132109.46436951085</v>
      </c>
      <c r="Z351" s="71">
        <v>12700.479802097345</v>
      </c>
      <c r="AA351" s="71">
        <v>144809.94417160819</v>
      </c>
      <c r="AB351" s="71">
        <v>192932.58316793112</v>
      </c>
      <c r="AC351" s="71">
        <v>1422259.7774831685</v>
      </c>
      <c r="AD351" s="71">
        <v>454965.04280277638</v>
      </c>
      <c r="AE351" s="71">
        <v>0</v>
      </c>
      <c r="AF351" s="71">
        <v>0</v>
      </c>
      <c r="AG351" s="71">
        <v>0</v>
      </c>
      <c r="AH351" s="71">
        <v>1877224.820285945</v>
      </c>
      <c r="AI351" s="71">
        <v>3334470.3497187868</v>
      </c>
      <c r="AJ351" s="71"/>
      <c r="AK351" s="71">
        <v>0</v>
      </c>
      <c r="AL351" s="71">
        <v>0</v>
      </c>
      <c r="AM351" s="71">
        <v>0</v>
      </c>
      <c r="AN351" s="71">
        <v>3334470.3497187868</v>
      </c>
      <c r="AO351" s="71">
        <v>-11721951.885502253</v>
      </c>
      <c r="AP351" s="71">
        <v>192932.58316793112</v>
      </c>
      <c r="AQ351" s="71">
        <v>-117219.51885502253</v>
      </c>
      <c r="AR351" s="71">
        <v>104072.4992101411</v>
      </c>
      <c r="AS351" s="71">
        <v>0</v>
      </c>
      <c r="AT351" s="71">
        <v>179785.5635230497</v>
      </c>
      <c r="AU351" s="71">
        <v>543270</v>
      </c>
      <c r="AV351" s="71">
        <v>543270</v>
      </c>
      <c r="AW351" s="71">
        <v>-12085436.321979202</v>
      </c>
    </row>
    <row r="352" spans="1:49" x14ac:dyDescent="0.2">
      <c r="A352" s="96" t="s">
        <v>14</v>
      </c>
      <c r="B352">
        <v>2038</v>
      </c>
      <c r="C352">
        <v>2027</v>
      </c>
      <c r="D352">
        <v>2018</v>
      </c>
      <c r="E352">
        <v>90</v>
      </c>
      <c r="F352">
        <v>28</v>
      </c>
      <c r="G352" s="96" t="s">
        <v>167</v>
      </c>
      <c r="H352" s="71">
        <v>770752.56177377258</v>
      </c>
      <c r="I352" s="71">
        <v>1173752.819978094</v>
      </c>
      <c r="J352" s="71">
        <v>0</v>
      </c>
      <c r="K352" s="71">
        <v>0</v>
      </c>
      <c r="L352" s="71">
        <v>9533.8384925971204</v>
      </c>
      <c r="M352" s="71">
        <v>3315552.5092597017</v>
      </c>
      <c r="N352" s="71">
        <v>5990</v>
      </c>
      <c r="O352" s="71"/>
      <c r="P352" s="71">
        <v>5275581.7295041652</v>
      </c>
      <c r="Q352" s="71">
        <v>520616.52965497621</v>
      </c>
      <c r="R352" s="71">
        <v>548778.204703558</v>
      </c>
      <c r="S352" s="71">
        <v>1069394.7343585342</v>
      </c>
      <c r="T352" s="71">
        <v>36812.860787967751</v>
      </c>
      <c r="U352" s="71">
        <v>0</v>
      </c>
      <c r="V352" s="71">
        <v>0</v>
      </c>
      <c r="W352" s="71">
        <v>0</v>
      </c>
      <c r="X352" s="71">
        <v>36812.860787967751</v>
      </c>
      <c r="Y352" s="71">
        <v>134751.65365690106</v>
      </c>
      <c r="Z352" s="71">
        <v>12954.489398139292</v>
      </c>
      <c r="AA352" s="71">
        <v>147706.14305504036</v>
      </c>
      <c r="AB352" s="71">
        <v>194861.90899961043</v>
      </c>
      <c r="AC352" s="71">
        <v>1448775.6472011528</v>
      </c>
      <c r="AD352" s="71">
        <v>464064.34365883196</v>
      </c>
      <c r="AE352" s="71">
        <v>0</v>
      </c>
      <c r="AF352" s="71">
        <v>0</v>
      </c>
      <c r="AG352" s="71">
        <v>0</v>
      </c>
      <c r="AH352" s="71">
        <v>1912839.9908599847</v>
      </c>
      <c r="AI352" s="71">
        <v>3362741.7386441808</v>
      </c>
      <c r="AJ352" s="71"/>
      <c r="AK352" s="71">
        <v>0</v>
      </c>
      <c r="AL352" s="71">
        <v>0</v>
      </c>
      <c r="AM352" s="71">
        <v>0</v>
      </c>
      <c r="AN352" s="71">
        <v>3362741.7386441808</v>
      </c>
      <c r="AO352" s="71">
        <v>-12085436.321979202</v>
      </c>
      <c r="AP352" s="71">
        <v>194861.90899961043</v>
      </c>
      <c r="AQ352" s="71">
        <v>-120854.36321979202</v>
      </c>
      <c r="AR352" s="71">
        <v>105284.75329647896</v>
      </c>
      <c r="AS352" s="71">
        <v>0</v>
      </c>
      <c r="AT352" s="71">
        <v>179292.29907629738</v>
      </c>
      <c r="AU352" s="71">
        <v>28600</v>
      </c>
      <c r="AV352" s="71">
        <v>28600</v>
      </c>
      <c r="AW352" s="71">
        <v>-11934744.022902906</v>
      </c>
    </row>
    <row r="353" spans="1:49" x14ac:dyDescent="0.2">
      <c r="A353" s="96" t="s">
        <v>14</v>
      </c>
      <c r="B353">
        <v>2039</v>
      </c>
      <c r="C353">
        <v>2027</v>
      </c>
      <c r="D353">
        <v>2018</v>
      </c>
      <c r="E353">
        <v>90</v>
      </c>
      <c r="F353">
        <v>28</v>
      </c>
      <c r="G353" s="96" t="s">
        <v>167</v>
      </c>
      <c r="H353" s="71">
        <v>778460.08739151014</v>
      </c>
      <c r="I353" s="71">
        <v>1197227.8763776557</v>
      </c>
      <c r="J353" s="71">
        <v>0</v>
      </c>
      <c r="K353" s="71">
        <v>0</v>
      </c>
      <c r="L353" s="71">
        <v>9724.515262449062</v>
      </c>
      <c r="M353" s="71">
        <v>3348947.8030070551</v>
      </c>
      <c r="N353" s="71">
        <v>5990</v>
      </c>
      <c r="O353" s="71"/>
      <c r="P353" s="71">
        <v>5340350.28203867</v>
      </c>
      <c r="Q353" s="71">
        <v>531028.86024807568</v>
      </c>
      <c r="R353" s="71">
        <v>559753.76879762905</v>
      </c>
      <c r="S353" s="71">
        <v>1090782.6290457048</v>
      </c>
      <c r="T353" s="71">
        <v>37549.118003727097</v>
      </c>
      <c r="U353" s="71">
        <v>0</v>
      </c>
      <c r="V353" s="71">
        <v>0</v>
      </c>
      <c r="W353" s="71">
        <v>0</v>
      </c>
      <c r="X353" s="71">
        <v>37549.118003727097</v>
      </c>
      <c r="Y353" s="71">
        <v>137446.68673003907</v>
      </c>
      <c r="Z353" s="71">
        <v>13213.579186102077</v>
      </c>
      <c r="AA353" s="71">
        <v>150660.26591614116</v>
      </c>
      <c r="AB353" s="71">
        <v>196810.52808960652</v>
      </c>
      <c r="AC353" s="71">
        <v>1475802.5410551797</v>
      </c>
      <c r="AD353" s="71">
        <v>473345.6305320086</v>
      </c>
      <c r="AE353" s="71">
        <v>0</v>
      </c>
      <c r="AF353" s="71">
        <v>0</v>
      </c>
      <c r="AG353" s="71">
        <v>0</v>
      </c>
      <c r="AH353" s="71">
        <v>1949148.1715871883</v>
      </c>
      <c r="AI353" s="71">
        <v>3391202.1104514818</v>
      </c>
      <c r="AJ353" s="71"/>
      <c r="AK353" s="71">
        <v>0</v>
      </c>
      <c r="AL353" s="71">
        <v>0</v>
      </c>
      <c r="AM353" s="71">
        <v>0</v>
      </c>
      <c r="AN353" s="71">
        <v>3391202.1104514818</v>
      </c>
      <c r="AO353" s="71">
        <v>-11934744.022902906</v>
      </c>
      <c r="AP353" s="71">
        <v>196810.52808960652</v>
      </c>
      <c r="AQ353" s="71">
        <v>-119347.44022902905</v>
      </c>
      <c r="AR353" s="71">
        <v>106508.50674356481</v>
      </c>
      <c r="AS353" s="71">
        <v>0</v>
      </c>
      <c r="AT353" s="71">
        <v>183971.5946041423</v>
      </c>
      <c r="AU353" s="71">
        <v>433212</v>
      </c>
      <c r="AV353" s="71">
        <v>433212</v>
      </c>
      <c r="AW353" s="71">
        <v>-12183984.428298762</v>
      </c>
    </row>
    <row r="354" spans="1:49" x14ac:dyDescent="0.2">
      <c r="A354" s="96" t="s">
        <v>14</v>
      </c>
      <c r="B354">
        <v>2040</v>
      </c>
      <c r="C354">
        <v>2027</v>
      </c>
      <c r="D354">
        <v>2018</v>
      </c>
      <c r="E354">
        <v>90</v>
      </c>
      <c r="F354">
        <v>28</v>
      </c>
      <c r="G354" s="96" t="s">
        <v>167</v>
      </c>
      <c r="H354" s="71">
        <v>786244.6882654255</v>
      </c>
      <c r="I354" s="71">
        <v>1221172.4339052089</v>
      </c>
      <c r="J354" s="71">
        <v>0</v>
      </c>
      <c r="K354" s="71">
        <v>0</v>
      </c>
      <c r="L354" s="71">
        <v>9919.0055676980446</v>
      </c>
      <c r="M354" s="71">
        <v>3382688.7949817395</v>
      </c>
      <c r="N354" s="71">
        <v>5990</v>
      </c>
      <c r="O354" s="71"/>
      <c r="P354" s="71">
        <v>5406014.9227200719</v>
      </c>
      <c r="Q354" s="71">
        <v>541649.43745303724</v>
      </c>
      <c r="R354" s="71">
        <v>570948.84417358169</v>
      </c>
      <c r="S354" s="71">
        <v>1112598.2816266189</v>
      </c>
      <c r="T354" s="71">
        <v>38300.100363801641</v>
      </c>
      <c r="U354" s="71">
        <v>0</v>
      </c>
      <c r="V354" s="71">
        <v>0</v>
      </c>
      <c r="W354" s="71">
        <v>0</v>
      </c>
      <c r="X354" s="71">
        <v>38300.100363801641</v>
      </c>
      <c r="Y354" s="71">
        <v>140195.62046463988</v>
      </c>
      <c r="Z354" s="71">
        <v>13477.850769824119</v>
      </c>
      <c r="AA354" s="71">
        <v>153673.471234464</v>
      </c>
      <c r="AB354" s="71">
        <v>198778.63337050265</v>
      </c>
      <c r="AC354" s="71">
        <v>1503350.4865953873</v>
      </c>
      <c r="AD354" s="71">
        <v>482812.54314264876</v>
      </c>
      <c r="AE354" s="71">
        <v>0</v>
      </c>
      <c r="AF354" s="71">
        <v>0</v>
      </c>
      <c r="AG354" s="71">
        <v>0</v>
      </c>
      <c r="AH354" s="71">
        <v>1986163.029738036</v>
      </c>
      <c r="AI354" s="71">
        <v>3419851.8929820359</v>
      </c>
      <c r="AJ354" s="71"/>
      <c r="AK354" s="71">
        <v>0</v>
      </c>
      <c r="AL354" s="71">
        <v>0</v>
      </c>
      <c r="AM354" s="71">
        <v>0</v>
      </c>
      <c r="AN354" s="71">
        <v>3419851.8929820359</v>
      </c>
      <c r="AO354" s="71">
        <v>-12183984.428298762</v>
      </c>
      <c r="AP354" s="71">
        <v>198778.63337050265</v>
      </c>
      <c r="AQ354" s="71">
        <v>-121839.84428298761</v>
      </c>
      <c r="AR354" s="71">
        <v>107743.86208140408</v>
      </c>
      <c r="AS354" s="71">
        <v>0</v>
      </c>
      <c r="AT354" s="71">
        <v>184682.65116891911</v>
      </c>
      <c r="AU354" s="71">
        <v>263770</v>
      </c>
      <c r="AV354" s="71">
        <v>263770</v>
      </c>
      <c r="AW354" s="71">
        <v>-12263071.777129844</v>
      </c>
    </row>
    <row r="355" spans="1:49" x14ac:dyDescent="0.2">
      <c r="A355" s="96" t="s">
        <v>14</v>
      </c>
      <c r="B355">
        <v>2041</v>
      </c>
      <c r="C355">
        <v>2027</v>
      </c>
      <c r="D355">
        <v>2018</v>
      </c>
      <c r="E355">
        <v>90</v>
      </c>
      <c r="F355">
        <v>28</v>
      </c>
      <c r="G355" s="96" t="s">
        <v>167</v>
      </c>
      <c r="H355" s="71">
        <v>794107.1351480796</v>
      </c>
      <c r="I355" s="71">
        <v>1245595.8825833129</v>
      </c>
      <c r="J355" s="71">
        <v>0</v>
      </c>
      <c r="K355" s="71">
        <v>0</v>
      </c>
      <c r="L355" s="71">
        <v>10117.385679052004</v>
      </c>
      <c r="M355" s="71">
        <v>3416779.5930055603</v>
      </c>
      <c r="N355" s="71">
        <v>5990</v>
      </c>
      <c r="O355" s="71"/>
      <c r="P355" s="71">
        <v>5472589.9964160044</v>
      </c>
      <c r="Q355" s="71">
        <v>552482.42620209791</v>
      </c>
      <c r="R355" s="71">
        <v>582367.82105705317</v>
      </c>
      <c r="S355" s="71">
        <v>1134850.2472591512</v>
      </c>
      <c r="T355" s="71">
        <v>39066.102371077672</v>
      </c>
      <c r="U355" s="71">
        <v>0</v>
      </c>
      <c r="V355" s="71">
        <v>0</v>
      </c>
      <c r="W355" s="71">
        <v>0</v>
      </c>
      <c r="X355" s="71">
        <v>39066.102371077672</v>
      </c>
      <c r="Y355" s="71">
        <v>142999.53287393265</v>
      </c>
      <c r="Z355" s="71">
        <v>13747.407785220599</v>
      </c>
      <c r="AA355" s="71">
        <v>156746.94065915325</v>
      </c>
      <c r="AB355" s="71">
        <v>200766.41970420763</v>
      </c>
      <c r="AC355" s="71">
        <v>1531429.7099935899</v>
      </c>
      <c r="AD355" s="71">
        <v>492468.79400550167</v>
      </c>
      <c r="AE355" s="71">
        <v>0</v>
      </c>
      <c r="AF355" s="71">
        <v>0</v>
      </c>
      <c r="AG355" s="71">
        <v>0</v>
      </c>
      <c r="AH355" s="71">
        <v>2023898.5039990917</v>
      </c>
      <c r="AI355" s="71">
        <v>3448691.4924169127</v>
      </c>
      <c r="AJ355" s="71"/>
      <c r="AK355" s="71">
        <v>0</v>
      </c>
      <c r="AL355" s="71">
        <v>0</v>
      </c>
      <c r="AM355" s="71">
        <v>0</v>
      </c>
      <c r="AN355" s="71">
        <v>3448691.4924169127</v>
      </c>
      <c r="AO355" s="71">
        <v>-12263071.777129844</v>
      </c>
      <c r="AP355" s="71">
        <v>200766.41970420763</v>
      </c>
      <c r="AQ355" s="71">
        <v>-122630.71777129843</v>
      </c>
      <c r="AR355" s="71">
        <v>108990.92261602968</v>
      </c>
      <c r="AS355" s="71">
        <v>0</v>
      </c>
      <c r="AT355" s="71">
        <v>187126.62454893888</v>
      </c>
      <c r="AU355" s="71">
        <v>0</v>
      </c>
      <c r="AV355" s="71">
        <v>0</v>
      </c>
      <c r="AW355" s="71">
        <v>-12075945.152580904</v>
      </c>
    </row>
    <row r="356" spans="1:49" x14ac:dyDescent="0.2">
      <c r="A356" s="96" t="s">
        <v>14</v>
      </c>
      <c r="B356">
        <v>2042</v>
      </c>
      <c r="C356">
        <v>2027</v>
      </c>
      <c r="D356">
        <v>2018</v>
      </c>
      <c r="E356">
        <v>90</v>
      </c>
      <c r="F356">
        <v>28</v>
      </c>
      <c r="G356" s="96" t="s">
        <v>167</v>
      </c>
      <c r="H356" s="71">
        <v>802048.20649956062</v>
      </c>
      <c r="I356" s="71">
        <v>1270507.8002349793</v>
      </c>
      <c r="J356" s="71">
        <v>0</v>
      </c>
      <c r="K356" s="71">
        <v>0</v>
      </c>
      <c r="L356" s="71">
        <v>10319.733392633043</v>
      </c>
      <c r="M356" s="71">
        <v>3451224.3623227999</v>
      </c>
      <c r="N356" s="71">
        <v>5990</v>
      </c>
      <c r="O356" s="71"/>
      <c r="P356" s="71">
        <v>5540090.1024499722</v>
      </c>
      <c r="Q356" s="71">
        <v>563532.07472613989</v>
      </c>
      <c r="R356" s="71">
        <v>594015.17747819435</v>
      </c>
      <c r="S356" s="71">
        <v>1157547.2522043344</v>
      </c>
      <c r="T356" s="71">
        <v>39847.424418499228</v>
      </c>
      <c r="U356" s="71">
        <v>0</v>
      </c>
      <c r="V356" s="71">
        <v>0</v>
      </c>
      <c r="W356" s="71">
        <v>0</v>
      </c>
      <c r="X356" s="71">
        <v>39847.424418499228</v>
      </c>
      <c r="Y356" s="71">
        <v>145859.52353141131</v>
      </c>
      <c r="Z356" s="71">
        <v>14022.355940925012</v>
      </c>
      <c r="AA356" s="71">
        <v>159881.87947233632</v>
      </c>
      <c r="AB356" s="71">
        <v>202774.08390124975</v>
      </c>
      <c r="AC356" s="71">
        <v>1560050.6399964197</v>
      </c>
      <c r="AD356" s="71">
        <v>502318.16988561174</v>
      </c>
      <c r="AE356" s="71">
        <v>0</v>
      </c>
      <c r="AF356" s="71">
        <v>0</v>
      </c>
      <c r="AG356" s="71">
        <v>0</v>
      </c>
      <c r="AH356" s="71">
        <v>2062368.8098820313</v>
      </c>
      <c r="AI356" s="71">
        <v>3477721.2925679409</v>
      </c>
      <c r="AJ356" s="71"/>
      <c r="AK356" s="71">
        <v>0</v>
      </c>
      <c r="AL356" s="71">
        <v>0</v>
      </c>
      <c r="AM356" s="71">
        <v>0</v>
      </c>
      <c r="AN356" s="71">
        <v>3477721.2925679409</v>
      </c>
      <c r="AO356" s="71">
        <v>-12075945.152580904</v>
      </c>
      <c r="AP356" s="71">
        <v>202774.08390124975</v>
      </c>
      <c r="AQ356" s="71">
        <v>-120759.45152580904</v>
      </c>
      <c r="AR356" s="71">
        <v>110249.79243227784</v>
      </c>
      <c r="AS356" s="71">
        <v>0</v>
      </c>
      <c r="AT356" s="71">
        <v>192264.42480771855</v>
      </c>
      <c r="AU356" s="71">
        <v>0</v>
      </c>
      <c r="AV356" s="71">
        <v>0</v>
      </c>
      <c r="AW356" s="71">
        <v>-11883680.727773186</v>
      </c>
    </row>
    <row r="357" spans="1:49" x14ac:dyDescent="0.2">
      <c r="A357" s="96" t="s">
        <v>14</v>
      </c>
      <c r="B357">
        <v>2043</v>
      </c>
      <c r="C357">
        <v>2027</v>
      </c>
      <c r="D357">
        <v>2018</v>
      </c>
      <c r="E357">
        <v>90</v>
      </c>
      <c r="F357">
        <v>28</v>
      </c>
      <c r="G357" s="96" t="s">
        <v>167</v>
      </c>
      <c r="H357" s="71">
        <v>810068.6885645563</v>
      </c>
      <c r="I357" s="71">
        <v>1295917.9562396789</v>
      </c>
      <c r="J357" s="71">
        <v>0</v>
      </c>
      <c r="K357" s="71">
        <v>0</v>
      </c>
      <c r="L357" s="71">
        <v>10526.128060485706</v>
      </c>
      <c r="M357" s="71">
        <v>3486027.326527949</v>
      </c>
      <c r="N357" s="71">
        <v>5990</v>
      </c>
      <c r="O357" s="71"/>
      <c r="P357" s="71">
        <v>5608530.0993926693</v>
      </c>
      <c r="Q357" s="71">
        <v>574802.7162206627</v>
      </c>
      <c r="R357" s="71">
        <v>605895.48102775821</v>
      </c>
      <c r="S357" s="71">
        <v>1180698.1972484209</v>
      </c>
      <c r="T357" s="71">
        <v>40644.372906869212</v>
      </c>
      <c r="U357" s="71">
        <v>0</v>
      </c>
      <c r="V357" s="71">
        <v>0</v>
      </c>
      <c r="W357" s="71">
        <v>0</v>
      </c>
      <c r="X357" s="71">
        <v>40644.372906869212</v>
      </c>
      <c r="Y357" s="71">
        <v>148776.71400203955</v>
      </c>
      <c r="Z357" s="71">
        <v>14302.803059743512</v>
      </c>
      <c r="AA357" s="71">
        <v>163079.51706178306</v>
      </c>
      <c r="AB357" s="71">
        <v>-803483.08762986888</v>
      </c>
      <c r="AC357" s="71">
        <v>580938.99958720431</v>
      </c>
      <c r="AD357" s="71">
        <v>512364.53328332398</v>
      </c>
      <c r="AE357" s="71">
        <v>0</v>
      </c>
      <c r="AF357" s="71">
        <v>0</v>
      </c>
      <c r="AG357" s="71">
        <v>0</v>
      </c>
      <c r="AH357" s="71">
        <v>1093303.5328705283</v>
      </c>
      <c r="AI357" s="71">
        <v>4515226.566522141</v>
      </c>
      <c r="AJ357" s="71"/>
      <c r="AK357" s="71">
        <v>0</v>
      </c>
      <c r="AL357" s="71">
        <v>0</v>
      </c>
      <c r="AM357" s="71">
        <v>0</v>
      </c>
      <c r="AN357" s="71">
        <v>4515226.566522141</v>
      </c>
      <c r="AO357" s="71">
        <v>-11883680.727773186</v>
      </c>
      <c r="AP357" s="71">
        <v>204801.82474026227</v>
      </c>
      <c r="AQ357" s="71">
        <v>-118836.80727773186</v>
      </c>
      <c r="AR357" s="71">
        <v>202266.21850980204</v>
      </c>
      <c r="AS357" s="71">
        <v>0</v>
      </c>
      <c r="AT357" s="71">
        <v>288231.23597233242</v>
      </c>
      <c r="AU357" s="71">
        <v>0</v>
      </c>
      <c r="AV357" s="71">
        <v>0</v>
      </c>
      <c r="AW357" s="71">
        <v>-11595449.491800852</v>
      </c>
    </row>
    <row r="358" spans="1:49" x14ac:dyDescent="0.2">
      <c r="A358" s="96" t="s">
        <v>14</v>
      </c>
      <c r="B358">
        <v>2044</v>
      </c>
      <c r="C358">
        <v>2027</v>
      </c>
      <c r="D358">
        <v>2018</v>
      </c>
      <c r="E358">
        <v>90</v>
      </c>
      <c r="F358">
        <v>28</v>
      </c>
      <c r="G358" s="96" t="s">
        <v>167</v>
      </c>
      <c r="H358" s="71">
        <v>818169.3754502018</v>
      </c>
      <c r="I358" s="71">
        <v>1321836.3153644726</v>
      </c>
      <c r="J358" s="71">
        <v>0</v>
      </c>
      <c r="K358" s="71">
        <v>0</v>
      </c>
      <c r="L358" s="71">
        <v>10736.65062169542</v>
      </c>
      <c r="M358" s="71">
        <v>3521192.7685099989</v>
      </c>
      <c r="N358" s="71">
        <v>5990</v>
      </c>
      <c r="O358" s="71"/>
      <c r="P358" s="71">
        <v>5677925.1099463683</v>
      </c>
      <c r="Q358" s="71">
        <v>586298.770545076</v>
      </c>
      <c r="R358" s="71">
        <v>618013.39064831345</v>
      </c>
      <c r="S358" s="71">
        <v>1204312.1611933894</v>
      </c>
      <c r="T358" s="71">
        <v>41457.260365006601</v>
      </c>
      <c r="U358" s="71">
        <v>0</v>
      </c>
      <c r="V358" s="71">
        <v>0</v>
      </c>
      <c r="W358" s="71">
        <v>0</v>
      </c>
      <c r="X358" s="71">
        <v>41457.260365006601</v>
      </c>
      <c r="Y358" s="71">
        <v>151752.24828208034</v>
      </c>
      <c r="Z358" s="71">
        <v>14588.859120938385</v>
      </c>
      <c r="AA358" s="71">
        <v>166341.10740301872</v>
      </c>
      <c r="AB358" s="71">
        <v>-802459.07850616751</v>
      </c>
      <c r="AC358" s="71">
        <v>609651.45045524719</v>
      </c>
      <c r="AD358" s="71">
        <v>522611.8239489905</v>
      </c>
      <c r="AE358" s="71">
        <v>0</v>
      </c>
      <c r="AF358" s="71">
        <v>0</v>
      </c>
      <c r="AG358" s="71">
        <v>0</v>
      </c>
      <c r="AH358" s="71">
        <v>1132263.2744042377</v>
      </c>
      <c r="AI358" s="71">
        <v>4545661.8355421303</v>
      </c>
      <c r="AJ358" s="71"/>
      <c r="AK358" s="71">
        <v>0</v>
      </c>
      <c r="AL358" s="71">
        <v>0</v>
      </c>
      <c r="AM358" s="71">
        <v>0</v>
      </c>
      <c r="AN358" s="71">
        <v>4545661.8355421303</v>
      </c>
      <c r="AO358" s="71">
        <v>-11595449.491800852</v>
      </c>
      <c r="AP358" s="71">
        <v>206849.84298766489</v>
      </c>
      <c r="AQ358" s="71">
        <v>-115954.49491800854</v>
      </c>
      <c r="AR358" s="71">
        <v>203641.18309358746</v>
      </c>
      <c r="AS358" s="71">
        <v>0</v>
      </c>
      <c r="AT358" s="71">
        <v>294536.53116324381</v>
      </c>
      <c r="AU358" s="71">
        <v>0</v>
      </c>
      <c r="AV358" s="71">
        <v>0</v>
      </c>
      <c r="AW358" s="71">
        <v>-11300912.96063761</v>
      </c>
    </row>
    <row r="359" spans="1:49" x14ac:dyDescent="0.2">
      <c r="A359" s="96" t="s">
        <v>14</v>
      </c>
      <c r="B359">
        <v>2045</v>
      </c>
      <c r="C359">
        <v>2027</v>
      </c>
      <c r="D359">
        <v>2018</v>
      </c>
      <c r="E359">
        <v>90</v>
      </c>
      <c r="F359">
        <v>28</v>
      </c>
      <c r="G359" s="96" t="s">
        <v>167</v>
      </c>
      <c r="H359" s="71">
        <v>826351.06920470356</v>
      </c>
      <c r="I359" s="71">
        <v>1348273.0416717618</v>
      </c>
      <c r="J359" s="71">
        <v>0</v>
      </c>
      <c r="K359" s="71">
        <v>0</v>
      </c>
      <c r="L359" s="71">
        <v>10951.383634129326</v>
      </c>
      <c r="M359" s="71">
        <v>3556725.0314135994</v>
      </c>
      <c r="N359" s="71">
        <v>5990</v>
      </c>
      <c r="O359" s="71"/>
      <c r="P359" s="71">
        <v>5748290.5259241946</v>
      </c>
      <c r="Q359" s="71">
        <v>598024.74595597736</v>
      </c>
      <c r="R359" s="71">
        <v>630373.65846127959</v>
      </c>
      <c r="S359" s="71">
        <v>1228398.4044172568</v>
      </c>
      <c r="T359" s="71">
        <v>42286.405572306721</v>
      </c>
      <c r="U359" s="71">
        <v>0</v>
      </c>
      <c r="V359" s="71">
        <v>0</v>
      </c>
      <c r="W359" s="71">
        <v>0</v>
      </c>
      <c r="X359" s="71">
        <v>42286.405572306721</v>
      </c>
      <c r="Y359" s="71">
        <v>154787.29324772191</v>
      </c>
      <c r="Z359" s="71">
        <v>14880.636303357149</v>
      </c>
      <c r="AA359" s="71">
        <v>169667.92955107905</v>
      </c>
      <c r="AB359" s="71">
        <v>-801424.82929122925</v>
      </c>
      <c r="AC359" s="71">
        <v>638927.91024941334</v>
      </c>
      <c r="AD359" s="71">
        <v>533064.06042797025</v>
      </c>
      <c r="AE359" s="71">
        <v>0</v>
      </c>
      <c r="AF359" s="71">
        <v>0</v>
      </c>
      <c r="AG359" s="71">
        <v>0</v>
      </c>
      <c r="AH359" s="71">
        <v>1171991.9706773837</v>
      </c>
      <c r="AI359" s="71">
        <v>4576298.5552468114</v>
      </c>
      <c r="AJ359" s="71"/>
      <c r="AK359" s="71">
        <v>0</v>
      </c>
      <c r="AL359" s="71">
        <v>0</v>
      </c>
      <c r="AM359" s="71">
        <v>0</v>
      </c>
      <c r="AN359" s="71">
        <v>4576298.5552468114</v>
      </c>
      <c r="AO359" s="71">
        <v>-11300912.96063761</v>
      </c>
      <c r="AP359" s="71">
        <v>208918.34141754147</v>
      </c>
      <c r="AQ359" s="71">
        <v>-113009.1296063761</v>
      </c>
      <c r="AR359" s="71">
        <v>205029.19552118442</v>
      </c>
      <c r="AS359" s="71">
        <v>0</v>
      </c>
      <c r="AT359" s="71">
        <v>300938.4073323498</v>
      </c>
      <c r="AU359" s="71">
        <v>0</v>
      </c>
      <c r="AV359" s="71">
        <v>0</v>
      </c>
      <c r="AW359" s="71">
        <v>-10999974.553305261</v>
      </c>
    </row>
    <row r="360" spans="1:49" x14ac:dyDescent="0.2">
      <c r="A360" s="96" t="s">
        <v>14</v>
      </c>
      <c r="B360">
        <v>2046</v>
      </c>
      <c r="C360">
        <v>2027</v>
      </c>
      <c r="D360">
        <v>2018</v>
      </c>
      <c r="E360">
        <v>90</v>
      </c>
      <c r="F360">
        <v>28</v>
      </c>
      <c r="G360" s="96" t="s">
        <v>167</v>
      </c>
      <c r="H360" s="71">
        <v>834614.57989675063</v>
      </c>
      <c r="I360" s="71">
        <v>1375238.5025051972</v>
      </c>
      <c r="J360" s="71">
        <v>0</v>
      </c>
      <c r="K360" s="71">
        <v>0</v>
      </c>
      <c r="L360" s="71">
        <v>11170.411306811915</v>
      </c>
      <c r="M360" s="71">
        <v>3592628.5196174216</v>
      </c>
      <c r="N360" s="71">
        <v>5990</v>
      </c>
      <c r="O360" s="71"/>
      <c r="P360" s="71">
        <v>5819642.0133261811</v>
      </c>
      <c r="Q360" s="71">
        <v>609985.24087509699</v>
      </c>
      <c r="R360" s="71">
        <v>642981.13163050532</v>
      </c>
      <c r="S360" s="71">
        <v>1252966.3725056024</v>
      </c>
      <c r="T360" s="71">
        <v>43132.133683752865</v>
      </c>
      <c r="U360" s="71">
        <v>0</v>
      </c>
      <c r="V360" s="71">
        <v>0</v>
      </c>
      <c r="W360" s="71">
        <v>0</v>
      </c>
      <c r="X360" s="71">
        <v>43132.133683752865</v>
      </c>
      <c r="Y360" s="71">
        <v>157883.0391126764</v>
      </c>
      <c r="Z360" s="71">
        <v>15178.249029424294</v>
      </c>
      <c r="AA360" s="71">
        <v>173061.2881421007</v>
      </c>
      <c r="AB360" s="71">
        <v>-800380.23758414155</v>
      </c>
      <c r="AC360" s="71">
        <v>668779.55674731452</v>
      </c>
      <c r="AD360" s="71">
        <v>543725.34163652977</v>
      </c>
      <c r="AE360" s="71">
        <v>0</v>
      </c>
      <c r="AF360" s="71">
        <v>0</v>
      </c>
      <c r="AG360" s="71">
        <v>0</v>
      </c>
      <c r="AH360" s="71">
        <v>1212504.8983838442</v>
      </c>
      <c r="AI360" s="71">
        <v>4607137.1149423365</v>
      </c>
      <c r="AJ360" s="71"/>
      <c r="AK360" s="71">
        <v>0</v>
      </c>
      <c r="AL360" s="71">
        <v>0</v>
      </c>
      <c r="AM360" s="71">
        <v>0</v>
      </c>
      <c r="AN360" s="71">
        <v>4607137.1149423365</v>
      </c>
      <c r="AO360" s="71">
        <v>-10999974.553305261</v>
      </c>
      <c r="AP360" s="71">
        <v>211007.5248317169</v>
      </c>
      <c r="AQ360" s="71">
        <v>-109999.7455330526</v>
      </c>
      <c r="AR360" s="71">
        <v>206430.37223499062</v>
      </c>
      <c r="AS360" s="71">
        <v>0</v>
      </c>
      <c r="AT360" s="71">
        <v>307438.15153365489</v>
      </c>
      <c r="AU360" s="71">
        <v>0</v>
      </c>
      <c r="AV360" s="71">
        <v>0</v>
      </c>
      <c r="AW360" s="71">
        <v>-10692536.401771605</v>
      </c>
    </row>
    <row r="361" spans="1:49" x14ac:dyDescent="0.2">
      <c r="A361" s="96" t="s">
        <v>14</v>
      </c>
      <c r="B361">
        <v>2047</v>
      </c>
      <c r="C361">
        <v>2027</v>
      </c>
      <c r="D361">
        <v>2018</v>
      </c>
      <c r="E361">
        <v>90</v>
      </c>
      <c r="F361">
        <v>28</v>
      </c>
      <c r="G361" s="96" t="s">
        <v>167</v>
      </c>
      <c r="H361" s="71">
        <v>842960.7256957182</v>
      </c>
      <c r="I361" s="71">
        <v>1402743.272555301</v>
      </c>
      <c r="J361" s="71">
        <v>0</v>
      </c>
      <c r="K361" s="71">
        <v>0</v>
      </c>
      <c r="L361" s="71">
        <v>11393.819532948151</v>
      </c>
      <c r="M361" s="71">
        <v>3628907.6997300247</v>
      </c>
      <c r="N361" s="71">
        <v>5990</v>
      </c>
      <c r="O361" s="71"/>
      <c r="P361" s="71">
        <v>5891995.5175139923</v>
      </c>
      <c r="Q361" s="71">
        <v>622184.94569259894</v>
      </c>
      <c r="R361" s="71">
        <v>655840.75426311535</v>
      </c>
      <c r="S361" s="71">
        <v>1278025.6999557144</v>
      </c>
      <c r="T361" s="71">
        <v>43994.776357427916</v>
      </c>
      <c r="U361" s="71">
        <v>0</v>
      </c>
      <c r="V361" s="71">
        <v>0</v>
      </c>
      <c r="W361" s="71">
        <v>0</v>
      </c>
      <c r="X361" s="71">
        <v>43994.776357427916</v>
      </c>
      <c r="Y361" s="71">
        <v>161040.69989492989</v>
      </c>
      <c r="Z361" s="71">
        <v>15481.814010012778</v>
      </c>
      <c r="AA361" s="71">
        <v>176522.51390494267</v>
      </c>
      <c r="AB361" s="71">
        <v>-799325.199959983</v>
      </c>
      <c r="AC361" s="71">
        <v>699217.79025810224</v>
      </c>
      <c r="AD361" s="71">
        <v>554599.84846926027</v>
      </c>
      <c r="AE361" s="71">
        <v>0</v>
      </c>
      <c r="AF361" s="71">
        <v>0</v>
      </c>
      <c r="AG361" s="71">
        <v>0</v>
      </c>
      <c r="AH361" s="71">
        <v>1253817.6387273625</v>
      </c>
      <c r="AI361" s="71">
        <v>4638177.87878663</v>
      </c>
      <c r="AJ361" s="71"/>
      <c r="AK361" s="71">
        <v>0</v>
      </c>
      <c r="AL361" s="71">
        <v>0</v>
      </c>
      <c r="AM361" s="71">
        <v>0</v>
      </c>
      <c r="AN361" s="71">
        <v>4638177.87878663</v>
      </c>
      <c r="AO361" s="71">
        <v>-10692536.401771605</v>
      </c>
      <c r="AP361" s="71">
        <v>213117.60008003408</v>
      </c>
      <c r="AQ361" s="71">
        <v>-106925.36401771606</v>
      </c>
      <c r="AR361" s="71">
        <v>207844.83056110676</v>
      </c>
      <c r="AS361" s="71">
        <v>0</v>
      </c>
      <c r="AT361" s="71">
        <v>314037.06662342476</v>
      </c>
      <c r="AU361" s="71">
        <v>0</v>
      </c>
      <c r="AV361" s="71">
        <v>0</v>
      </c>
      <c r="AW361" s="71">
        <v>-10378499.335148182</v>
      </c>
    </row>
    <row r="362" spans="1:49" x14ac:dyDescent="0.2">
      <c r="A362" s="96" t="s">
        <v>14</v>
      </c>
      <c r="B362">
        <v>2048</v>
      </c>
      <c r="C362">
        <v>2027</v>
      </c>
      <c r="D362">
        <v>2018</v>
      </c>
      <c r="E362">
        <v>90</v>
      </c>
      <c r="F362">
        <v>28</v>
      </c>
      <c r="G362" s="96" t="s">
        <v>167</v>
      </c>
      <c r="H362" s="71">
        <v>851390.33295267564</v>
      </c>
      <c r="I362" s="71">
        <v>1430798.1380064071</v>
      </c>
      <c r="J362" s="71">
        <v>0</v>
      </c>
      <c r="K362" s="71">
        <v>0</v>
      </c>
      <c r="L362" s="71">
        <v>11621.695923607116</v>
      </c>
      <c r="M362" s="71">
        <v>3665567.1016035839</v>
      </c>
      <c r="N362" s="71">
        <v>5990</v>
      </c>
      <c r="O362" s="71"/>
      <c r="P362" s="71">
        <v>5965367.2684862744</v>
      </c>
      <c r="Q362" s="71">
        <v>634628.64460645092</v>
      </c>
      <c r="R362" s="71">
        <v>668957.56934837764</v>
      </c>
      <c r="S362" s="71">
        <v>1303586.2139548287</v>
      </c>
      <c r="T362" s="71">
        <v>44874.671884576477</v>
      </c>
      <c r="U362" s="71">
        <v>0</v>
      </c>
      <c r="V362" s="71">
        <v>0</v>
      </c>
      <c r="W362" s="71">
        <v>0</v>
      </c>
      <c r="X362" s="71">
        <v>44874.671884576477</v>
      </c>
      <c r="Y362" s="71">
        <v>164261.51389282852</v>
      </c>
      <c r="Z362" s="71">
        <v>15791.450290213035</v>
      </c>
      <c r="AA362" s="71">
        <v>180052.96418304156</v>
      </c>
      <c r="AB362" s="71">
        <v>-798259.61195958278</v>
      </c>
      <c r="AC362" s="71">
        <v>730254.23806286405</v>
      </c>
      <c r="AD362" s="71">
        <v>565691.84543864545</v>
      </c>
      <c r="AE362" s="71">
        <v>0</v>
      </c>
      <c r="AF362" s="71">
        <v>0</v>
      </c>
      <c r="AG362" s="71">
        <v>0</v>
      </c>
      <c r="AH362" s="71">
        <v>1295946.0835015094</v>
      </c>
      <c r="AI362" s="71">
        <v>4669421.184984765</v>
      </c>
      <c r="AJ362" s="71"/>
      <c r="AK362" s="71">
        <v>0</v>
      </c>
      <c r="AL362" s="71">
        <v>0</v>
      </c>
      <c r="AM362" s="71">
        <v>0</v>
      </c>
      <c r="AN362" s="71">
        <v>4669421.184984765</v>
      </c>
      <c r="AO362" s="71">
        <v>-10378499.335148182</v>
      </c>
      <c r="AP362" s="71">
        <v>215248.77608083448</v>
      </c>
      <c r="AQ362" s="71">
        <v>-103784.99335148181</v>
      </c>
      <c r="AR362" s="71">
        <v>209272.68871255947</v>
      </c>
      <c r="AS362" s="71">
        <v>0</v>
      </c>
      <c r="AT362" s="71">
        <v>320736.47144191212</v>
      </c>
      <c r="AU362" s="71">
        <v>0</v>
      </c>
      <c r="AV362" s="71">
        <v>0</v>
      </c>
      <c r="AW362" s="71">
        <v>-10057762.863706268</v>
      </c>
    </row>
    <row r="363" spans="1:49" x14ac:dyDescent="0.2">
      <c r="A363" s="96" t="s">
        <v>14</v>
      </c>
      <c r="B363">
        <v>2049</v>
      </c>
      <c r="C363">
        <v>2027</v>
      </c>
      <c r="D363">
        <v>2018</v>
      </c>
      <c r="E363">
        <v>90</v>
      </c>
      <c r="F363">
        <v>28</v>
      </c>
      <c r="G363" s="96" t="s">
        <v>167</v>
      </c>
      <c r="H363" s="71">
        <v>859904.23628220207</v>
      </c>
      <c r="I363" s="71">
        <v>1459414.1007665349</v>
      </c>
      <c r="J363" s="71">
        <v>0</v>
      </c>
      <c r="K363" s="71">
        <v>0</v>
      </c>
      <c r="L363" s="71">
        <v>11854.129842079255</v>
      </c>
      <c r="M363" s="71">
        <v>3702611.3193657966</v>
      </c>
      <c r="N363" s="71">
        <v>5990</v>
      </c>
      <c r="O363" s="71"/>
      <c r="P363" s="71">
        <v>6039773.7862566132</v>
      </c>
      <c r="Q363" s="71">
        <v>647321.21749857976</v>
      </c>
      <c r="R363" s="71">
        <v>682336.72073534504</v>
      </c>
      <c r="S363" s="71">
        <v>1329657.9382339248</v>
      </c>
      <c r="T363" s="71">
        <v>45772.165322267996</v>
      </c>
      <c r="U363" s="71">
        <v>0</v>
      </c>
      <c r="V363" s="71">
        <v>0</v>
      </c>
      <c r="W363" s="71">
        <v>0</v>
      </c>
      <c r="X363" s="71">
        <v>45772.165322267996</v>
      </c>
      <c r="Y363" s="71">
        <v>167546.74417068504</v>
      </c>
      <c r="Z363" s="71">
        <v>16107.279296017292</v>
      </c>
      <c r="AA363" s="71">
        <v>183654.02346670232</v>
      </c>
      <c r="AB363" s="71">
        <v>-797183.36807917862</v>
      </c>
      <c r="AC363" s="71">
        <v>761900.75894371641</v>
      </c>
      <c r="AD363" s="71">
        <v>577005.68234741827</v>
      </c>
      <c r="AE363" s="71">
        <v>0</v>
      </c>
      <c r="AF363" s="71">
        <v>0</v>
      </c>
      <c r="AG363" s="71">
        <v>0</v>
      </c>
      <c r="AH363" s="71">
        <v>1338906.4412911348</v>
      </c>
      <c r="AI363" s="71">
        <v>4700867.3449654784</v>
      </c>
      <c r="AJ363" s="71"/>
      <c r="AK363" s="71">
        <v>0</v>
      </c>
      <c r="AL363" s="71">
        <v>0</v>
      </c>
      <c r="AM363" s="71">
        <v>0</v>
      </c>
      <c r="AN363" s="71">
        <v>4700867.3449654784</v>
      </c>
      <c r="AO363" s="71">
        <v>-10057762.863706268</v>
      </c>
      <c r="AP363" s="71">
        <v>217401.26384164274</v>
      </c>
      <c r="AQ363" s="71">
        <v>-100577.62863706269</v>
      </c>
      <c r="AR363" s="71">
        <v>210714.06579244341</v>
      </c>
      <c r="AS363" s="71">
        <v>0</v>
      </c>
      <c r="AT363" s="71">
        <v>327537.70099702344</v>
      </c>
      <c r="AU363" s="71">
        <v>0</v>
      </c>
      <c r="AV363" s="71">
        <v>0</v>
      </c>
      <c r="AW363" s="71">
        <v>-9730225.1627092455</v>
      </c>
    </row>
    <row r="364" spans="1:49" x14ac:dyDescent="0.2">
      <c r="A364" s="96" t="s">
        <v>14</v>
      </c>
      <c r="B364">
        <v>2050</v>
      </c>
      <c r="C364">
        <v>2027</v>
      </c>
      <c r="D364">
        <v>2018</v>
      </c>
      <c r="E364">
        <v>90</v>
      </c>
      <c r="F364">
        <v>28</v>
      </c>
      <c r="G364" s="96" t="s">
        <v>167</v>
      </c>
      <c r="H364" s="71">
        <v>868503.27864502429</v>
      </c>
      <c r="I364" s="71">
        <v>1488602.382781866</v>
      </c>
      <c r="J364" s="71">
        <v>0</v>
      </c>
      <c r="K364" s="71">
        <v>0</v>
      </c>
      <c r="L364" s="71">
        <v>12091.212438920844</v>
      </c>
      <c r="M364" s="71">
        <v>3740045.0124703273</v>
      </c>
      <c r="N364" s="71">
        <v>5990</v>
      </c>
      <c r="O364" s="71"/>
      <c r="P364" s="71">
        <v>6115231.8863361385</v>
      </c>
      <c r="Q364" s="71">
        <v>660267.64184855158</v>
      </c>
      <c r="R364" s="71">
        <v>695983.45515005209</v>
      </c>
      <c r="S364" s="71">
        <v>1356251.0969986035</v>
      </c>
      <c r="T364" s="71">
        <v>46687.608628713366</v>
      </c>
      <c r="U364" s="71">
        <v>0</v>
      </c>
      <c r="V364" s="71">
        <v>0</v>
      </c>
      <c r="W364" s="71">
        <v>0</v>
      </c>
      <c r="X364" s="71">
        <v>46687.608628713366</v>
      </c>
      <c r="Y364" s="71">
        <v>170897.67905409879</v>
      </c>
      <c r="Z364" s="71">
        <v>16429.424881937641</v>
      </c>
      <c r="AA364" s="71">
        <v>187327.10393603644</v>
      </c>
      <c r="AB364" s="71">
        <v>-796096.36175997043</v>
      </c>
      <c r="AC364" s="71">
        <v>794169.44780338299</v>
      </c>
      <c r="AD364" s="71">
        <v>588545.79599436675</v>
      </c>
      <c r="AE364" s="71">
        <v>0</v>
      </c>
      <c r="AF364" s="71">
        <v>0</v>
      </c>
      <c r="AG364" s="71">
        <v>0</v>
      </c>
      <c r="AH364" s="71">
        <v>1382715.2437977497</v>
      </c>
      <c r="AI364" s="71">
        <v>4732516.6425383892</v>
      </c>
      <c r="AJ364" s="71"/>
      <c r="AK364" s="71">
        <v>0</v>
      </c>
      <c r="AL364" s="71">
        <v>0</v>
      </c>
      <c r="AM364" s="71">
        <v>0</v>
      </c>
      <c r="AN364" s="71">
        <v>4732516.6425383892</v>
      </c>
      <c r="AO364" s="71">
        <v>-9730225.1627092455</v>
      </c>
      <c r="AP364" s="71">
        <v>219575.27648005923</v>
      </c>
      <c r="AQ364" s="71">
        <v>-97302.251627092453</v>
      </c>
      <c r="AR364" s="71">
        <v>212169.08179698148</v>
      </c>
      <c r="AS364" s="71">
        <v>0</v>
      </c>
      <c r="AT364" s="71">
        <v>334442.10664994828</v>
      </c>
      <c r="AU364" s="71">
        <v>0</v>
      </c>
      <c r="AV364" s="71">
        <v>0</v>
      </c>
      <c r="AW364" s="71">
        <v>-9395783.0560592972</v>
      </c>
    </row>
    <row r="365" spans="1:49" x14ac:dyDescent="0.2">
      <c r="A365" s="96" t="s">
        <v>15</v>
      </c>
      <c r="B365">
        <v>2018</v>
      </c>
      <c r="C365">
        <v>2024</v>
      </c>
      <c r="D365">
        <v>2018</v>
      </c>
      <c r="E365">
        <v>36</v>
      </c>
      <c r="F365">
        <v>15</v>
      </c>
      <c r="G365" s="96" t="s">
        <v>167</v>
      </c>
      <c r="H365" s="71">
        <v>468518</v>
      </c>
      <c r="I365" s="71">
        <v>318506</v>
      </c>
      <c r="J365" s="71">
        <v>0</v>
      </c>
      <c r="K365" s="71">
        <v>0</v>
      </c>
      <c r="L365" s="71">
        <v>19306</v>
      </c>
      <c r="M365" s="71">
        <v>2846886</v>
      </c>
      <c r="N365" s="71">
        <v>5989</v>
      </c>
      <c r="O365" s="71"/>
      <c r="P365" s="71">
        <v>3659205</v>
      </c>
      <c r="Q365" s="71">
        <v>291508</v>
      </c>
      <c r="R365" s="71">
        <v>107258</v>
      </c>
      <c r="S365" s="71">
        <v>398766</v>
      </c>
      <c r="T365" s="71">
        <v>113130</v>
      </c>
      <c r="U365" s="71">
        <v>0</v>
      </c>
      <c r="V365" s="71">
        <v>0</v>
      </c>
      <c r="W365" s="71">
        <v>0</v>
      </c>
      <c r="X365" s="71">
        <v>113130</v>
      </c>
      <c r="Y365" s="71">
        <v>20900</v>
      </c>
      <c r="Z365" s="71">
        <v>0</v>
      </c>
      <c r="AA365" s="71">
        <v>20900</v>
      </c>
      <c r="AB365" s="71">
        <v>67824</v>
      </c>
      <c r="AC365" s="71">
        <v>600620</v>
      </c>
      <c r="AD365" s="71">
        <v>158478</v>
      </c>
      <c r="AE365" s="71">
        <v>395642</v>
      </c>
      <c r="AF365" s="71">
        <v>0</v>
      </c>
      <c r="AG365" s="71">
        <v>0</v>
      </c>
      <c r="AH365" s="71">
        <v>1154740</v>
      </c>
      <c r="AI365" s="71">
        <v>2504465</v>
      </c>
      <c r="AJ365" s="71"/>
      <c r="AK365" s="71">
        <v>0</v>
      </c>
      <c r="AL365" s="71">
        <v>0</v>
      </c>
      <c r="AM365" s="71">
        <v>0</v>
      </c>
      <c r="AN365" s="71">
        <v>2504465</v>
      </c>
      <c r="AO365" s="71">
        <v>1609500</v>
      </c>
      <c r="AP365" s="71">
        <v>67824</v>
      </c>
      <c r="AQ365" s="71">
        <v>24452</v>
      </c>
      <c r="AR365" s="71">
        <v>112431.42</v>
      </c>
      <c r="AS365" s="71">
        <v>178</v>
      </c>
      <c r="AT365" s="71">
        <v>204885.41999999998</v>
      </c>
      <c r="AU365" s="71">
        <v>46800</v>
      </c>
      <c r="AV365" s="71">
        <v>46800</v>
      </c>
      <c r="AW365" s="71">
        <v>1767585.42</v>
      </c>
    </row>
    <row r="366" spans="1:49" x14ac:dyDescent="0.2">
      <c r="A366" s="96" t="s">
        <v>15</v>
      </c>
      <c r="B366">
        <v>2019</v>
      </c>
      <c r="C366">
        <v>2024</v>
      </c>
      <c r="D366">
        <v>2018</v>
      </c>
      <c r="E366">
        <v>36</v>
      </c>
      <c r="F366">
        <v>15</v>
      </c>
      <c r="G366" s="96" t="s">
        <v>167</v>
      </c>
      <c r="H366" s="71">
        <v>473203.18</v>
      </c>
      <c r="I366" s="71">
        <v>324876.12</v>
      </c>
      <c r="J366" s="71">
        <v>0</v>
      </c>
      <c r="K366" s="71">
        <v>0</v>
      </c>
      <c r="L366" s="71">
        <v>19692.12</v>
      </c>
      <c r="M366" s="71">
        <v>1879564.1459999999</v>
      </c>
      <c r="N366" s="71">
        <v>5989</v>
      </c>
      <c r="O366" s="71"/>
      <c r="P366" s="71">
        <v>2703324.5660000001</v>
      </c>
      <c r="Q366" s="71">
        <v>297338.16000000003</v>
      </c>
      <c r="R366" s="71">
        <v>109403.16</v>
      </c>
      <c r="S366" s="71">
        <v>406741.32000000007</v>
      </c>
      <c r="T366" s="71">
        <v>115392.6</v>
      </c>
      <c r="U366" s="71">
        <v>0</v>
      </c>
      <c r="V366" s="71">
        <v>0</v>
      </c>
      <c r="W366" s="71">
        <v>0</v>
      </c>
      <c r="X366" s="71">
        <v>115392.6</v>
      </c>
      <c r="Y366" s="71">
        <v>21318</v>
      </c>
      <c r="Z366" s="71">
        <v>0</v>
      </c>
      <c r="AA366" s="71">
        <v>21318</v>
      </c>
      <c r="AB366" s="71">
        <v>68502.240000000005</v>
      </c>
      <c r="AC366" s="71">
        <v>611954.16</v>
      </c>
      <c r="AD366" s="71">
        <v>161647.56</v>
      </c>
      <c r="AE366" s="71">
        <v>395642</v>
      </c>
      <c r="AF366" s="71">
        <v>0</v>
      </c>
      <c r="AG366" s="71">
        <v>0</v>
      </c>
      <c r="AH366" s="71">
        <v>1169243.72</v>
      </c>
      <c r="AI366" s="71">
        <v>1534080.8460000001</v>
      </c>
      <c r="AJ366" s="71"/>
      <c r="AK366" s="71">
        <v>0</v>
      </c>
      <c r="AL366" s="71">
        <v>0</v>
      </c>
      <c r="AM366" s="71">
        <v>0</v>
      </c>
      <c r="AN366" s="71">
        <v>1534080.8460000001</v>
      </c>
      <c r="AO366" s="71">
        <v>1767585.42</v>
      </c>
      <c r="AP366" s="71">
        <v>68502.240000000005</v>
      </c>
      <c r="AQ366" s="71">
        <v>17675.854200000002</v>
      </c>
      <c r="AR366" s="71">
        <v>24352.201800000003</v>
      </c>
      <c r="AS366" s="71">
        <v>0</v>
      </c>
      <c r="AT366" s="71">
        <v>110530.296</v>
      </c>
      <c r="AU366" s="71">
        <v>303508</v>
      </c>
      <c r="AV366" s="71">
        <v>303508</v>
      </c>
      <c r="AW366" s="71">
        <v>1574607.716</v>
      </c>
    </row>
    <row r="367" spans="1:49" x14ac:dyDescent="0.2">
      <c r="A367" s="96" t="s">
        <v>15</v>
      </c>
      <c r="B367">
        <v>2020</v>
      </c>
      <c r="C367">
        <v>2024</v>
      </c>
      <c r="D367">
        <v>2018</v>
      </c>
      <c r="E367">
        <v>36</v>
      </c>
      <c r="F367">
        <v>15</v>
      </c>
      <c r="G367" s="96" t="s">
        <v>167</v>
      </c>
      <c r="H367" s="71">
        <v>477935.21179999999</v>
      </c>
      <c r="I367" s="71">
        <v>331373.64240000001</v>
      </c>
      <c r="J367" s="71">
        <v>0</v>
      </c>
      <c r="K367" s="71">
        <v>0</v>
      </c>
      <c r="L367" s="71">
        <v>20085.9624</v>
      </c>
      <c r="M367" s="71">
        <v>1892361.2713080002</v>
      </c>
      <c r="N367" s="71">
        <v>5989</v>
      </c>
      <c r="O367" s="71"/>
      <c r="P367" s="71">
        <v>2727745.0879080002</v>
      </c>
      <c r="Q367" s="71">
        <v>303284.92320000002</v>
      </c>
      <c r="R367" s="71">
        <v>111591.22319999999</v>
      </c>
      <c r="S367" s="71">
        <v>414876.14640000003</v>
      </c>
      <c r="T367" s="71">
        <v>117700.452</v>
      </c>
      <c r="U367" s="71">
        <v>0</v>
      </c>
      <c r="V367" s="71">
        <v>0</v>
      </c>
      <c r="W367" s="71">
        <v>0</v>
      </c>
      <c r="X367" s="71">
        <v>117700.452</v>
      </c>
      <c r="Y367" s="71">
        <v>21744.36</v>
      </c>
      <c r="Z367" s="71">
        <v>0</v>
      </c>
      <c r="AA367" s="71">
        <v>21744.36</v>
      </c>
      <c r="AB367" s="71">
        <v>69187.262400000007</v>
      </c>
      <c r="AC367" s="71">
        <v>623508.22080000001</v>
      </c>
      <c r="AD367" s="71">
        <v>164880.51120000001</v>
      </c>
      <c r="AE367" s="71">
        <v>395642</v>
      </c>
      <c r="AF367" s="71">
        <v>0</v>
      </c>
      <c r="AG367" s="71">
        <v>0</v>
      </c>
      <c r="AH367" s="71">
        <v>1184030.7320000001</v>
      </c>
      <c r="AI367" s="71">
        <v>1543714.3559080001</v>
      </c>
      <c r="AJ367" s="71"/>
      <c r="AK367" s="71">
        <v>0</v>
      </c>
      <c r="AL367" s="71">
        <v>0</v>
      </c>
      <c r="AM367" s="71">
        <v>0</v>
      </c>
      <c r="AN367" s="71">
        <v>1543714.3559080001</v>
      </c>
      <c r="AO367" s="71">
        <v>1574607.716</v>
      </c>
      <c r="AP367" s="71">
        <v>69187.262400000007</v>
      </c>
      <c r="AQ367" s="71">
        <v>15746.077159999999</v>
      </c>
      <c r="AR367" s="71">
        <v>24472.072961999998</v>
      </c>
      <c r="AS367" s="71">
        <v>0</v>
      </c>
      <c r="AT367" s="71">
        <v>109405.412522</v>
      </c>
      <c r="AU367" s="71">
        <v>1137760</v>
      </c>
      <c r="AV367" s="71">
        <v>1137760</v>
      </c>
      <c r="AW367" s="71">
        <v>546253.12852199981</v>
      </c>
    </row>
    <row r="368" spans="1:49" x14ac:dyDescent="0.2">
      <c r="A368" s="96" t="s">
        <v>15</v>
      </c>
      <c r="B368">
        <v>2021</v>
      </c>
      <c r="C368">
        <v>2024</v>
      </c>
      <c r="D368">
        <v>2018</v>
      </c>
      <c r="E368">
        <v>36</v>
      </c>
      <c r="F368">
        <v>15</v>
      </c>
      <c r="G368" s="96" t="s">
        <v>167</v>
      </c>
      <c r="H368" s="71">
        <v>482714.56391799997</v>
      </c>
      <c r="I368" s="71">
        <v>338001.11524799996</v>
      </c>
      <c r="J368" s="71">
        <v>0</v>
      </c>
      <c r="K368" s="71">
        <v>0</v>
      </c>
      <c r="L368" s="71">
        <v>20487.681647999998</v>
      </c>
      <c r="M368" s="71">
        <v>1905282.7657934641</v>
      </c>
      <c r="N368" s="71">
        <v>5989</v>
      </c>
      <c r="O368" s="71"/>
      <c r="P368" s="71">
        <v>2752475.1266074642</v>
      </c>
      <c r="Q368" s="71">
        <v>309350.62166399998</v>
      </c>
      <c r="R368" s="71">
        <v>113823.047664</v>
      </c>
      <c r="S368" s="71">
        <v>423173.66932799999</v>
      </c>
      <c r="T368" s="71">
        <v>120054.46103999999</v>
      </c>
      <c r="U368" s="71">
        <v>0</v>
      </c>
      <c r="V368" s="71">
        <v>0</v>
      </c>
      <c r="W368" s="71">
        <v>0</v>
      </c>
      <c r="X368" s="71">
        <v>120054.46103999999</v>
      </c>
      <c r="Y368" s="71">
        <v>22179.247199999998</v>
      </c>
      <c r="Z368" s="71">
        <v>0</v>
      </c>
      <c r="AA368" s="71">
        <v>22179.247199999998</v>
      </c>
      <c r="AB368" s="71">
        <v>69879.135023999988</v>
      </c>
      <c r="AC368" s="71">
        <v>635286.51259199996</v>
      </c>
      <c r="AD368" s="71">
        <v>168178.12142399998</v>
      </c>
      <c r="AE368" s="71">
        <v>395642</v>
      </c>
      <c r="AF368" s="71">
        <v>0</v>
      </c>
      <c r="AG368" s="71">
        <v>0</v>
      </c>
      <c r="AH368" s="71">
        <v>1199106.634016</v>
      </c>
      <c r="AI368" s="71">
        <v>1553368.4925914642</v>
      </c>
      <c r="AJ368" s="71"/>
      <c r="AK368" s="71">
        <v>0</v>
      </c>
      <c r="AL368" s="71">
        <v>0</v>
      </c>
      <c r="AM368" s="71">
        <v>0</v>
      </c>
      <c r="AN368" s="71">
        <v>1553368.4925914642</v>
      </c>
      <c r="AO368" s="71">
        <v>546253.12852199981</v>
      </c>
      <c r="AP368" s="71">
        <v>69879.135023999988</v>
      </c>
      <c r="AQ368" s="71">
        <v>5462.5312852199986</v>
      </c>
      <c r="AR368" s="71">
        <v>24591.352882499988</v>
      </c>
      <c r="AS368" s="71">
        <v>0</v>
      </c>
      <c r="AT368" s="71">
        <v>99933.01919171997</v>
      </c>
      <c r="AU368" s="71">
        <v>36660</v>
      </c>
      <c r="AV368" s="71">
        <v>36660</v>
      </c>
      <c r="AW368" s="71">
        <v>609526.14771371975</v>
      </c>
    </row>
    <row r="369" spans="1:49" x14ac:dyDescent="0.2">
      <c r="A369" s="96" t="s">
        <v>15</v>
      </c>
      <c r="B369">
        <v>2022</v>
      </c>
      <c r="C369">
        <v>2024</v>
      </c>
      <c r="D369">
        <v>2018</v>
      </c>
      <c r="E369">
        <v>36</v>
      </c>
      <c r="F369">
        <v>15</v>
      </c>
      <c r="G369" s="96" t="s">
        <v>167</v>
      </c>
      <c r="H369" s="71">
        <v>487541.70955718</v>
      </c>
      <c r="I369" s="71">
        <v>344761.13755296002</v>
      </c>
      <c r="J369" s="71">
        <v>0</v>
      </c>
      <c r="K369" s="71">
        <v>0</v>
      </c>
      <c r="L369" s="71">
        <v>20897.435280959999</v>
      </c>
      <c r="M369" s="71">
        <v>1918330.038308634</v>
      </c>
      <c r="N369" s="71">
        <v>5989</v>
      </c>
      <c r="O369" s="71"/>
      <c r="P369" s="71">
        <v>2777519.3206997341</v>
      </c>
      <c r="Q369" s="71">
        <v>315537.63409727998</v>
      </c>
      <c r="R369" s="71">
        <v>116099.50861727999</v>
      </c>
      <c r="S369" s="71">
        <v>431637.14271455997</v>
      </c>
      <c r="T369" s="71">
        <v>122455.5502608</v>
      </c>
      <c r="U369" s="71">
        <v>0</v>
      </c>
      <c r="V369" s="71">
        <v>0</v>
      </c>
      <c r="W369" s="71">
        <v>0</v>
      </c>
      <c r="X369" s="71">
        <v>122455.5502608</v>
      </c>
      <c r="Y369" s="71">
        <v>22622.832144</v>
      </c>
      <c r="Z369" s="71">
        <v>0</v>
      </c>
      <c r="AA369" s="71">
        <v>22622.832144</v>
      </c>
      <c r="AB369" s="71">
        <v>70577.926374240007</v>
      </c>
      <c r="AC369" s="71">
        <v>647293.45149359992</v>
      </c>
      <c r="AD369" s="71">
        <v>171541.68385248</v>
      </c>
      <c r="AE369" s="71">
        <v>395642</v>
      </c>
      <c r="AF369" s="71">
        <v>0</v>
      </c>
      <c r="AG369" s="71">
        <v>0</v>
      </c>
      <c r="AH369" s="71">
        <v>1214477.1353460799</v>
      </c>
      <c r="AI369" s="71">
        <v>1563042.1853536542</v>
      </c>
      <c r="AJ369" s="71"/>
      <c r="AK369" s="71">
        <v>0</v>
      </c>
      <c r="AL369" s="71">
        <v>0</v>
      </c>
      <c r="AM369" s="71">
        <v>0</v>
      </c>
      <c r="AN369" s="71">
        <v>1563042.1853536542</v>
      </c>
      <c r="AO369" s="71">
        <v>609526.14771371975</v>
      </c>
      <c r="AP369" s="71">
        <v>70577.926374240007</v>
      </c>
      <c r="AQ369" s="71">
        <v>6095.2614771371982</v>
      </c>
      <c r="AR369" s="71">
        <v>24709.99985002261</v>
      </c>
      <c r="AS369" s="71">
        <v>0</v>
      </c>
      <c r="AT369" s="71">
        <v>101383.18770139982</v>
      </c>
      <c r="AU369" s="71">
        <v>437968</v>
      </c>
      <c r="AV369" s="71">
        <v>437968</v>
      </c>
      <c r="AW369" s="71">
        <v>272941.33541511954</v>
      </c>
    </row>
    <row r="370" spans="1:49" x14ac:dyDescent="0.2">
      <c r="A370" s="96" t="s">
        <v>15</v>
      </c>
      <c r="B370">
        <v>2023</v>
      </c>
      <c r="C370">
        <v>2024</v>
      </c>
      <c r="D370">
        <v>2018</v>
      </c>
      <c r="E370">
        <v>36</v>
      </c>
      <c r="F370">
        <v>15</v>
      </c>
      <c r="G370" s="96" t="s">
        <v>167</v>
      </c>
      <c r="H370" s="71">
        <v>492417.12665275176</v>
      </c>
      <c r="I370" s="71">
        <v>351656.36030401918</v>
      </c>
      <c r="J370" s="71">
        <v>0</v>
      </c>
      <c r="K370" s="71">
        <v>0</v>
      </c>
      <c r="L370" s="71">
        <v>21315.3839865792</v>
      </c>
      <c r="M370" s="71">
        <v>1931504.5169950987</v>
      </c>
      <c r="N370" s="71">
        <v>5989</v>
      </c>
      <c r="O370" s="71"/>
      <c r="P370" s="71">
        <v>2802882.3879384492</v>
      </c>
      <c r="Q370" s="71">
        <v>321848.38677922561</v>
      </c>
      <c r="R370" s="71">
        <v>118421.49878962561</v>
      </c>
      <c r="S370" s="71">
        <v>440269.8855688512</v>
      </c>
      <c r="T370" s="71">
        <v>124904.661266016</v>
      </c>
      <c r="U370" s="71">
        <v>0</v>
      </c>
      <c r="V370" s="71">
        <v>0</v>
      </c>
      <c r="W370" s="71">
        <v>0</v>
      </c>
      <c r="X370" s="71">
        <v>124904.661266016</v>
      </c>
      <c r="Y370" s="71">
        <v>23075.288786879999</v>
      </c>
      <c r="Z370" s="71">
        <v>0</v>
      </c>
      <c r="AA370" s="71">
        <v>23075.288786879999</v>
      </c>
      <c r="AB370" s="71">
        <v>71283.705637982392</v>
      </c>
      <c r="AC370" s="71">
        <v>659533.54125972954</v>
      </c>
      <c r="AD370" s="71">
        <v>174972.51752952961</v>
      </c>
      <c r="AE370" s="71">
        <v>395642</v>
      </c>
      <c r="AF370" s="71">
        <v>0</v>
      </c>
      <c r="AG370" s="71">
        <v>0</v>
      </c>
      <c r="AH370" s="71">
        <v>1230148.0587892593</v>
      </c>
      <c r="AI370" s="71">
        <v>1572734.3291491899</v>
      </c>
      <c r="AJ370" s="71"/>
      <c r="AK370" s="71">
        <v>0</v>
      </c>
      <c r="AL370" s="71">
        <v>0</v>
      </c>
      <c r="AM370" s="71">
        <v>0</v>
      </c>
      <c r="AN370" s="71">
        <v>1572734.3291491899</v>
      </c>
      <c r="AO370" s="71">
        <v>272941.33541511954</v>
      </c>
      <c r="AP370" s="71">
        <v>71283.705637982392</v>
      </c>
      <c r="AQ370" s="71">
        <v>2729.4133541511956</v>
      </c>
      <c r="AR370" s="71">
        <v>24827.971019994377</v>
      </c>
      <c r="AS370" s="71">
        <v>0</v>
      </c>
      <c r="AT370" s="71">
        <v>98841.09001212797</v>
      </c>
      <c r="AU370" s="71">
        <v>536316</v>
      </c>
      <c r="AV370" s="71">
        <v>536316</v>
      </c>
      <c r="AW370" s="71">
        <v>-164533.57457275246</v>
      </c>
    </row>
    <row r="371" spans="1:49" x14ac:dyDescent="0.2">
      <c r="A371" s="96" t="s">
        <v>15</v>
      </c>
      <c r="B371">
        <v>2024</v>
      </c>
      <c r="C371">
        <v>2024</v>
      </c>
      <c r="D371">
        <v>2018</v>
      </c>
      <c r="E371">
        <v>36</v>
      </c>
      <c r="F371">
        <v>15</v>
      </c>
      <c r="G371" s="96" t="s">
        <v>167</v>
      </c>
      <c r="H371" s="71">
        <v>497341.29791927937</v>
      </c>
      <c r="I371" s="71">
        <v>358689.4875100996</v>
      </c>
      <c r="J371" s="71">
        <v>0</v>
      </c>
      <c r="K371" s="71">
        <v>0</v>
      </c>
      <c r="L371" s="71">
        <v>21741.691666310784</v>
      </c>
      <c r="M371" s="71">
        <v>1549165.6495958862</v>
      </c>
      <c r="N371" s="71">
        <v>5989</v>
      </c>
      <c r="O371" s="71"/>
      <c r="P371" s="71">
        <v>2432927.1266915761</v>
      </c>
      <c r="Q371" s="71">
        <v>328285.35451481014</v>
      </c>
      <c r="R371" s="71">
        <v>120789.92876541812</v>
      </c>
      <c r="S371" s="71">
        <v>449075.28328022826</v>
      </c>
      <c r="T371" s="71">
        <v>127402.75449133632</v>
      </c>
      <c r="U371" s="71">
        <v>0</v>
      </c>
      <c r="V371" s="71">
        <v>0</v>
      </c>
      <c r="W371" s="71">
        <v>0</v>
      </c>
      <c r="X371" s="71">
        <v>127402.75449133632</v>
      </c>
      <c r="Y371" s="71">
        <v>23536.794562617601</v>
      </c>
      <c r="Z371" s="71">
        <v>0</v>
      </c>
      <c r="AA371" s="71">
        <v>23536.794562617601</v>
      </c>
      <c r="AB371" s="71">
        <v>71996.54269436223</v>
      </c>
      <c r="AC371" s="71">
        <v>672011.37502854434</v>
      </c>
      <c r="AD371" s="71">
        <v>178471.96788012021</v>
      </c>
      <c r="AE371" s="71">
        <v>0</v>
      </c>
      <c r="AF371" s="71">
        <v>0</v>
      </c>
      <c r="AG371" s="71">
        <v>0</v>
      </c>
      <c r="AH371" s="71">
        <v>850483.34290866461</v>
      </c>
      <c r="AI371" s="71">
        <v>1582443.7837829115</v>
      </c>
      <c r="AJ371" s="71"/>
      <c r="AK371" s="71">
        <v>0</v>
      </c>
      <c r="AL371" s="71">
        <v>0</v>
      </c>
      <c r="AM371" s="71">
        <v>0</v>
      </c>
      <c r="AN371" s="71">
        <v>1582443.7837829115</v>
      </c>
      <c r="AO371" s="71">
        <v>-164533.57457275246</v>
      </c>
      <c r="AP371" s="71">
        <v>71996.54269436223</v>
      </c>
      <c r="AQ371" s="71">
        <v>-1645.3357457275247</v>
      </c>
      <c r="AR371" s="71">
        <v>24945.222389095306</v>
      </c>
      <c r="AS371" s="71">
        <v>0</v>
      </c>
      <c r="AT371" s="71">
        <v>95296.429337730005</v>
      </c>
      <c r="AU371" s="71">
        <v>531766</v>
      </c>
      <c r="AV371" s="71">
        <v>531766</v>
      </c>
      <c r="AW371" s="71">
        <v>-601003.14523502253</v>
      </c>
    </row>
    <row r="372" spans="1:49" x14ac:dyDescent="0.2">
      <c r="A372" s="96" t="s">
        <v>15</v>
      </c>
      <c r="B372">
        <v>2025</v>
      </c>
      <c r="C372">
        <v>2024</v>
      </c>
      <c r="D372">
        <v>2018</v>
      </c>
      <c r="E372">
        <v>36</v>
      </c>
      <c r="F372">
        <v>15</v>
      </c>
      <c r="G372" s="96" t="s">
        <v>167</v>
      </c>
      <c r="H372" s="71">
        <v>502314.71089847205</v>
      </c>
      <c r="I372" s="71">
        <v>365863.27726030152</v>
      </c>
      <c r="J372" s="71">
        <v>0</v>
      </c>
      <c r="K372" s="71">
        <v>0</v>
      </c>
      <c r="L372" s="71">
        <v>22176.525499636995</v>
      </c>
      <c r="M372" s="71">
        <v>1562598.9037731802</v>
      </c>
      <c r="N372" s="71">
        <v>5989</v>
      </c>
      <c r="O372" s="71"/>
      <c r="P372" s="71">
        <v>2458942.4174315911</v>
      </c>
      <c r="Q372" s="71">
        <v>334851.06160510628</v>
      </c>
      <c r="R372" s="71">
        <v>123205.72734072646</v>
      </c>
      <c r="S372" s="71">
        <v>458056.78894583276</v>
      </c>
      <c r="T372" s="71">
        <v>129950.80958116302</v>
      </c>
      <c r="U372" s="71">
        <v>0</v>
      </c>
      <c r="V372" s="71">
        <v>0</v>
      </c>
      <c r="W372" s="71">
        <v>0</v>
      </c>
      <c r="X372" s="71">
        <v>129950.80958116302</v>
      </c>
      <c r="Y372" s="71">
        <v>24007.530453869949</v>
      </c>
      <c r="Z372" s="71">
        <v>0</v>
      </c>
      <c r="AA372" s="71">
        <v>24007.530453869949</v>
      </c>
      <c r="AB372" s="71">
        <v>72716.508121305829</v>
      </c>
      <c r="AC372" s="71">
        <v>684731.63710217155</v>
      </c>
      <c r="AD372" s="71">
        <v>182041.40723772257</v>
      </c>
      <c r="AE372" s="71">
        <v>0</v>
      </c>
      <c r="AF372" s="71">
        <v>0</v>
      </c>
      <c r="AG372" s="71">
        <v>0</v>
      </c>
      <c r="AH372" s="71">
        <v>866773.04433989408</v>
      </c>
      <c r="AI372" s="71">
        <v>1592169.373091697</v>
      </c>
      <c r="AJ372" s="71"/>
      <c r="AK372" s="71">
        <v>0</v>
      </c>
      <c r="AL372" s="71">
        <v>0</v>
      </c>
      <c r="AM372" s="71">
        <v>0</v>
      </c>
      <c r="AN372" s="71">
        <v>1592169.373091697</v>
      </c>
      <c r="AO372" s="71">
        <v>-601003.14523502253</v>
      </c>
      <c r="AP372" s="71">
        <v>72716.508121305829</v>
      </c>
      <c r="AQ372" s="71">
        <v>-6010.0314523502248</v>
      </c>
      <c r="AR372" s="71">
        <v>25061.708769065262</v>
      </c>
      <c r="AS372" s="71">
        <v>0</v>
      </c>
      <c r="AT372" s="71">
        <v>91768.185438020853</v>
      </c>
      <c r="AU372" s="71">
        <v>496596</v>
      </c>
      <c r="AV372" s="71">
        <v>496596</v>
      </c>
      <c r="AW372" s="71">
        <v>-1005830.9597970016</v>
      </c>
    </row>
    <row r="373" spans="1:49" x14ac:dyDescent="0.2">
      <c r="A373" s="96" t="s">
        <v>15</v>
      </c>
      <c r="B373">
        <v>2026</v>
      </c>
      <c r="C373">
        <v>2024</v>
      </c>
      <c r="D373">
        <v>2018</v>
      </c>
      <c r="E373">
        <v>36</v>
      </c>
      <c r="F373">
        <v>15</v>
      </c>
      <c r="G373" s="96" t="s">
        <v>167</v>
      </c>
      <c r="H373" s="71">
        <v>507337.85800745687</v>
      </c>
      <c r="I373" s="71">
        <v>373180.5428055076</v>
      </c>
      <c r="J373" s="71">
        <v>0</v>
      </c>
      <c r="K373" s="71">
        <v>0</v>
      </c>
      <c r="L373" s="71">
        <v>22620.056009629738</v>
      </c>
      <c r="M373" s="71">
        <v>1576163.7674317707</v>
      </c>
      <c r="N373" s="71">
        <v>5989</v>
      </c>
      <c r="O373" s="71"/>
      <c r="P373" s="71">
        <v>2485291.2242543651</v>
      </c>
      <c r="Q373" s="71">
        <v>341548.08283720841</v>
      </c>
      <c r="R373" s="71">
        <v>125669.841887541</v>
      </c>
      <c r="S373" s="71">
        <v>467217.92472474941</v>
      </c>
      <c r="T373" s="71">
        <v>132549.82577278631</v>
      </c>
      <c r="U373" s="71">
        <v>0</v>
      </c>
      <c r="V373" s="71">
        <v>0</v>
      </c>
      <c r="W373" s="71">
        <v>0</v>
      </c>
      <c r="X373" s="71">
        <v>132549.82577278631</v>
      </c>
      <c r="Y373" s="71">
        <v>24487.681062947351</v>
      </c>
      <c r="Z373" s="71">
        <v>0</v>
      </c>
      <c r="AA373" s="71">
        <v>24487.681062947351</v>
      </c>
      <c r="AB373" s="71">
        <v>73443.673202518912</v>
      </c>
      <c r="AC373" s="71">
        <v>697699.10476300202</v>
      </c>
      <c r="AD373" s="71">
        <v>185682.23538247703</v>
      </c>
      <c r="AE373" s="71">
        <v>0</v>
      </c>
      <c r="AF373" s="71">
        <v>0</v>
      </c>
      <c r="AG373" s="71">
        <v>0</v>
      </c>
      <c r="AH373" s="71">
        <v>883381.34014547907</v>
      </c>
      <c r="AI373" s="71">
        <v>1601909.8841088861</v>
      </c>
      <c r="AJ373" s="71"/>
      <c r="AK373" s="71">
        <v>0</v>
      </c>
      <c r="AL373" s="71">
        <v>0</v>
      </c>
      <c r="AM373" s="71">
        <v>0</v>
      </c>
      <c r="AN373" s="71">
        <v>1601909.8841088861</v>
      </c>
      <c r="AO373" s="71">
        <v>-1005830.9597970016</v>
      </c>
      <c r="AP373" s="71">
        <v>73443.673202518912</v>
      </c>
      <c r="AQ373" s="71">
        <v>-10058.309597970016</v>
      </c>
      <c r="AR373" s="71">
        <v>25177.383759956494</v>
      </c>
      <c r="AS373" s="71">
        <v>0</v>
      </c>
      <c r="AT373" s="71">
        <v>88562.747364505398</v>
      </c>
      <c r="AU373" s="71">
        <v>421632</v>
      </c>
      <c r="AV373" s="71">
        <v>421632</v>
      </c>
      <c r="AW373" s="71">
        <v>-1338900.2124324962</v>
      </c>
    </row>
    <row r="374" spans="1:49" x14ac:dyDescent="0.2">
      <c r="A374" s="96" t="s">
        <v>15</v>
      </c>
      <c r="B374">
        <v>2027</v>
      </c>
      <c r="C374">
        <v>2024</v>
      </c>
      <c r="D374">
        <v>2018</v>
      </c>
      <c r="E374">
        <v>36</v>
      </c>
      <c r="F374">
        <v>15</v>
      </c>
      <c r="G374" s="96" t="s">
        <v>167</v>
      </c>
      <c r="H374" s="71">
        <v>512411.23658753152</v>
      </c>
      <c r="I374" s="71">
        <v>380644.15366161772</v>
      </c>
      <c r="J374" s="71">
        <v>0</v>
      </c>
      <c r="K374" s="71">
        <v>0</v>
      </c>
      <c r="L374" s="71">
        <v>23072.457129822335</v>
      </c>
      <c r="M374" s="71">
        <v>1589861.7490483483</v>
      </c>
      <c r="N374" s="71">
        <v>5989</v>
      </c>
      <c r="O374" s="71"/>
      <c r="P374" s="71">
        <v>2511978.5964273196</v>
      </c>
      <c r="Q374" s="71">
        <v>348379.04449395259</v>
      </c>
      <c r="R374" s="71">
        <v>128183.23872529181</v>
      </c>
      <c r="S374" s="71">
        <v>476562.28321924439</v>
      </c>
      <c r="T374" s="71">
        <v>135200.82228824202</v>
      </c>
      <c r="U374" s="71">
        <v>0</v>
      </c>
      <c r="V374" s="71">
        <v>0</v>
      </c>
      <c r="W374" s="71">
        <v>0</v>
      </c>
      <c r="X374" s="71">
        <v>135200.82228824202</v>
      </c>
      <c r="Y374" s="71">
        <v>24977.434684206295</v>
      </c>
      <c r="Z374" s="71">
        <v>0</v>
      </c>
      <c r="AA374" s="71">
        <v>24977.434684206295</v>
      </c>
      <c r="AB374" s="71">
        <v>74178.109934544103</v>
      </c>
      <c r="AC374" s="71">
        <v>710918.65012623672</v>
      </c>
      <c r="AD374" s="71">
        <v>189395.88009012656</v>
      </c>
      <c r="AE374" s="71">
        <v>0</v>
      </c>
      <c r="AF374" s="71">
        <v>0</v>
      </c>
      <c r="AG374" s="71">
        <v>0</v>
      </c>
      <c r="AH374" s="71">
        <v>900314.53021636326</v>
      </c>
      <c r="AI374" s="71">
        <v>1611664.0662109563</v>
      </c>
      <c r="AJ374" s="71"/>
      <c r="AK374" s="71">
        <v>0</v>
      </c>
      <c r="AL374" s="71">
        <v>0</v>
      </c>
      <c r="AM374" s="71">
        <v>0</v>
      </c>
      <c r="AN374" s="71">
        <v>1611664.0662109563</v>
      </c>
      <c r="AO374" s="71">
        <v>-1338900.2124324962</v>
      </c>
      <c r="AP374" s="71">
        <v>74178.109934544103</v>
      </c>
      <c r="AQ374" s="71">
        <v>-13389.002124324961</v>
      </c>
      <c r="AR374" s="71">
        <v>25292.199722820671</v>
      </c>
      <c r="AS374" s="71">
        <v>0</v>
      </c>
      <c r="AT374" s="71">
        <v>86081.307533039813</v>
      </c>
      <c r="AU374" s="71">
        <v>23140</v>
      </c>
      <c r="AV374" s="71">
        <v>23140</v>
      </c>
      <c r="AW374" s="71">
        <v>-1275958.9048994565</v>
      </c>
    </row>
    <row r="375" spans="1:49" x14ac:dyDescent="0.2">
      <c r="A375" s="96" t="s">
        <v>15</v>
      </c>
      <c r="B375">
        <v>2028</v>
      </c>
      <c r="C375">
        <v>2024</v>
      </c>
      <c r="D375">
        <v>2018</v>
      </c>
      <c r="E375">
        <v>36</v>
      </c>
      <c r="F375">
        <v>15</v>
      </c>
      <c r="G375" s="96" t="s">
        <v>167</v>
      </c>
      <c r="H375" s="71">
        <v>517535.34895340685</v>
      </c>
      <c r="I375" s="71">
        <v>388257.03673485009</v>
      </c>
      <c r="J375" s="71">
        <v>0</v>
      </c>
      <c r="K375" s="71">
        <v>0</v>
      </c>
      <c r="L375" s="71">
        <v>23533.906272418782</v>
      </c>
      <c r="M375" s="71">
        <v>1603694.3780067523</v>
      </c>
      <c r="N375" s="71">
        <v>5989</v>
      </c>
      <c r="O375" s="71"/>
      <c r="P375" s="71">
        <v>2539009.6699674278</v>
      </c>
      <c r="Q375" s="71">
        <v>355346.62538383168</v>
      </c>
      <c r="R375" s="71">
        <v>130746.90349979766</v>
      </c>
      <c r="S375" s="71">
        <v>486093.52888362936</v>
      </c>
      <c r="T375" s="71">
        <v>137904.83873400686</v>
      </c>
      <c r="U375" s="71">
        <v>0</v>
      </c>
      <c r="V375" s="71">
        <v>0</v>
      </c>
      <c r="W375" s="71">
        <v>0</v>
      </c>
      <c r="X375" s="71">
        <v>137904.83873400686</v>
      </c>
      <c r="Y375" s="71">
        <v>25476.983377890425</v>
      </c>
      <c r="Z375" s="71">
        <v>0</v>
      </c>
      <c r="AA375" s="71">
        <v>25476.983377890425</v>
      </c>
      <c r="AB375" s="71">
        <v>74919.891033889551</v>
      </c>
      <c r="AC375" s="71">
        <v>724395.24202941614</v>
      </c>
      <c r="AD375" s="71">
        <v>193183.79769192912</v>
      </c>
      <c r="AE375" s="71">
        <v>0</v>
      </c>
      <c r="AF375" s="71">
        <v>0</v>
      </c>
      <c r="AG375" s="71">
        <v>0</v>
      </c>
      <c r="AH375" s="71">
        <v>917579.0397213453</v>
      </c>
      <c r="AI375" s="71">
        <v>1621430.6302460826</v>
      </c>
      <c r="AJ375" s="71"/>
      <c r="AK375" s="71">
        <v>0</v>
      </c>
      <c r="AL375" s="71">
        <v>0</v>
      </c>
      <c r="AM375" s="71">
        <v>0</v>
      </c>
      <c r="AN375" s="71">
        <v>1621430.6302460826</v>
      </c>
      <c r="AO375" s="71">
        <v>-1275958.9048994565</v>
      </c>
      <c r="AP375" s="71">
        <v>74919.891033889551</v>
      </c>
      <c r="AQ375" s="71">
        <v>-12759.589048994565</v>
      </c>
      <c r="AR375" s="71">
        <v>25406.107751818756</v>
      </c>
      <c r="AS375" s="71">
        <v>0</v>
      </c>
      <c r="AT375" s="71">
        <v>87566.409736713744</v>
      </c>
      <c r="AU375" s="71">
        <v>282682</v>
      </c>
      <c r="AV375" s="71">
        <v>282682</v>
      </c>
      <c r="AW375" s="71">
        <v>-1471074.4951627427</v>
      </c>
    </row>
    <row r="376" spans="1:49" x14ac:dyDescent="0.2">
      <c r="A376" s="96" t="s">
        <v>15</v>
      </c>
      <c r="B376">
        <v>2029</v>
      </c>
      <c r="C376">
        <v>2024</v>
      </c>
      <c r="D376">
        <v>2018</v>
      </c>
      <c r="E376">
        <v>36</v>
      </c>
      <c r="F376">
        <v>15</v>
      </c>
      <c r="G376" s="96" t="s">
        <v>167</v>
      </c>
      <c r="H376" s="71">
        <v>522710.70244294079</v>
      </c>
      <c r="I376" s="71">
        <v>396022.17746954702</v>
      </c>
      <c r="J376" s="71">
        <v>0</v>
      </c>
      <c r="K376" s="71">
        <v>0</v>
      </c>
      <c r="L376" s="71">
        <v>24004.584397867151</v>
      </c>
      <c r="M376" s="71">
        <v>1617663.2049392895</v>
      </c>
      <c r="N376" s="71">
        <v>5989</v>
      </c>
      <c r="O376" s="71"/>
      <c r="P376" s="71">
        <v>2566389.6692496445</v>
      </c>
      <c r="Q376" s="71">
        <v>362453.55789150822</v>
      </c>
      <c r="R376" s="71">
        <v>133361.84156979359</v>
      </c>
      <c r="S376" s="71">
        <v>495815.3994613018</v>
      </c>
      <c r="T376" s="71">
        <v>140662.93550868699</v>
      </c>
      <c r="U376" s="71">
        <v>0</v>
      </c>
      <c r="V376" s="71">
        <v>0</v>
      </c>
      <c r="W376" s="71">
        <v>0</v>
      </c>
      <c r="X376" s="71">
        <v>140662.93550868699</v>
      </c>
      <c r="Y376" s="71">
        <v>25986.523045448226</v>
      </c>
      <c r="Z376" s="71">
        <v>0</v>
      </c>
      <c r="AA376" s="71">
        <v>25986.523045448226</v>
      </c>
      <c r="AB376" s="71">
        <v>75669.089944228428</v>
      </c>
      <c r="AC376" s="71">
        <v>738133.94795966544</v>
      </c>
      <c r="AD376" s="71">
        <v>197047.47364576766</v>
      </c>
      <c r="AE376" s="71">
        <v>0</v>
      </c>
      <c r="AF376" s="71">
        <v>0</v>
      </c>
      <c r="AG376" s="71">
        <v>0</v>
      </c>
      <c r="AH376" s="71">
        <v>935181.4216054331</v>
      </c>
      <c r="AI376" s="71">
        <v>1631208.2476442114</v>
      </c>
      <c r="AJ376" s="71"/>
      <c r="AK376" s="71">
        <v>0</v>
      </c>
      <c r="AL376" s="71">
        <v>0</v>
      </c>
      <c r="AM376" s="71">
        <v>0</v>
      </c>
      <c r="AN376" s="71">
        <v>1631208.2476442114</v>
      </c>
      <c r="AO376" s="71">
        <v>-1471074.4951627427</v>
      </c>
      <c r="AP376" s="71">
        <v>75669.089944228428</v>
      </c>
      <c r="AQ376" s="71">
        <v>-14710.744951627428</v>
      </c>
      <c r="AR376" s="71">
        <v>25519.057645742228</v>
      </c>
      <c r="AS376" s="71">
        <v>0</v>
      </c>
      <c r="AT376" s="71">
        <v>86477.402638343221</v>
      </c>
      <c r="AU376" s="71">
        <v>825764</v>
      </c>
      <c r="AV376" s="71">
        <v>825764</v>
      </c>
      <c r="AW376" s="71">
        <v>-2210361.0925243995</v>
      </c>
    </row>
    <row r="377" spans="1:49" x14ac:dyDescent="0.2">
      <c r="A377" s="96" t="s">
        <v>15</v>
      </c>
      <c r="B377">
        <v>2030</v>
      </c>
      <c r="C377">
        <v>2024</v>
      </c>
      <c r="D377">
        <v>2018</v>
      </c>
      <c r="E377">
        <v>36</v>
      </c>
      <c r="F377">
        <v>15</v>
      </c>
      <c r="G377" s="96" t="s">
        <v>167</v>
      </c>
      <c r="H377" s="71">
        <v>527937.80946737027</v>
      </c>
      <c r="I377" s="71">
        <v>403942.62101893802</v>
      </c>
      <c r="J377" s="71">
        <v>0</v>
      </c>
      <c r="K377" s="71">
        <v>0</v>
      </c>
      <c r="L377" s="71">
        <v>24484.6760858245</v>
      </c>
      <c r="M377" s="71">
        <v>1631769.8020742331</v>
      </c>
      <c r="N377" s="71">
        <v>5989</v>
      </c>
      <c r="O377" s="71"/>
      <c r="P377" s="71">
        <v>2594123.9086463656</v>
      </c>
      <c r="Q377" s="71">
        <v>369702.62904933846</v>
      </c>
      <c r="R377" s="71">
        <v>136029.07840118947</v>
      </c>
      <c r="S377" s="71">
        <v>505731.70745052793</v>
      </c>
      <c r="T377" s="71">
        <v>143476.19421886074</v>
      </c>
      <c r="U377" s="71">
        <v>0</v>
      </c>
      <c r="V377" s="71">
        <v>0</v>
      </c>
      <c r="W377" s="71">
        <v>0</v>
      </c>
      <c r="X377" s="71">
        <v>143476.19421886074</v>
      </c>
      <c r="Y377" s="71">
        <v>26506.253506357196</v>
      </c>
      <c r="Z377" s="71">
        <v>0</v>
      </c>
      <c r="AA377" s="71">
        <v>26506.253506357196</v>
      </c>
      <c r="AB377" s="71">
        <v>76425.780843670713</v>
      </c>
      <c r="AC377" s="71">
        <v>752139.93601941655</v>
      </c>
      <c r="AD377" s="71">
        <v>200988.42311868304</v>
      </c>
      <c r="AE377" s="71">
        <v>0</v>
      </c>
      <c r="AF377" s="71">
        <v>0</v>
      </c>
      <c r="AG377" s="71">
        <v>230</v>
      </c>
      <c r="AH377" s="71">
        <v>952898.35913809959</v>
      </c>
      <c r="AI377" s="71">
        <v>1641225.5495082662</v>
      </c>
      <c r="AJ377" s="71"/>
      <c r="AK377" s="71">
        <v>0</v>
      </c>
      <c r="AL377" s="71">
        <v>0</v>
      </c>
      <c r="AM377" s="71">
        <v>0</v>
      </c>
      <c r="AN377" s="71">
        <v>1641225.5495082662</v>
      </c>
      <c r="AO377" s="71">
        <v>-2210361.0925243995</v>
      </c>
      <c r="AP377" s="71">
        <v>76425.780843670713</v>
      </c>
      <c r="AQ377" s="71">
        <v>-22103.610925243993</v>
      </c>
      <c r="AR377" s="71">
        <v>25630.997878933034</v>
      </c>
      <c r="AS377" s="71">
        <v>0</v>
      </c>
      <c r="AT377" s="71">
        <v>79953.167797359754</v>
      </c>
      <c r="AU377" s="71">
        <v>62660</v>
      </c>
      <c r="AV377" s="71">
        <v>62660</v>
      </c>
      <c r="AW377" s="71">
        <v>-2193067.9247270394</v>
      </c>
    </row>
    <row r="378" spans="1:49" x14ac:dyDescent="0.2">
      <c r="A378" s="96" t="s">
        <v>15</v>
      </c>
      <c r="B378">
        <v>2031</v>
      </c>
      <c r="C378">
        <v>2024</v>
      </c>
      <c r="D378">
        <v>2018</v>
      </c>
      <c r="E378">
        <v>36</v>
      </c>
      <c r="F378">
        <v>15</v>
      </c>
      <c r="G378" s="96" t="s">
        <v>167</v>
      </c>
      <c r="H378" s="71">
        <v>533217.1875620439</v>
      </c>
      <c r="I378" s="71">
        <v>412021.47343931679</v>
      </c>
      <c r="J378" s="71">
        <v>0</v>
      </c>
      <c r="K378" s="71">
        <v>0</v>
      </c>
      <c r="L378" s="71">
        <v>24974.369607540986</v>
      </c>
      <c r="M378" s="71">
        <v>1646015.763589629</v>
      </c>
      <c r="N378" s="71">
        <v>5989</v>
      </c>
      <c r="O378" s="71"/>
      <c r="P378" s="71">
        <v>2622217.7941985307</v>
      </c>
      <c r="Q378" s="71">
        <v>377096.68163032521</v>
      </c>
      <c r="R378" s="71">
        <v>138749.65996921327</v>
      </c>
      <c r="S378" s="71">
        <v>515846.34159953846</v>
      </c>
      <c r="T378" s="71">
        <v>146345.71810323794</v>
      </c>
      <c r="U378" s="71">
        <v>0</v>
      </c>
      <c r="V378" s="71">
        <v>0</v>
      </c>
      <c r="W378" s="71">
        <v>0</v>
      </c>
      <c r="X378" s="71">
        <v>146345.71810323794</v>
      </c>
      <c r="Y378" s="71">
        <v>27036.378576484338</v>
      </c>
      <c r="Z378" s="71">
        <v>0</v>
      </c>
      <c r="AA378" s="71">
        <v>27036.378576484338</v>
      </c>
      <c r="AB378" s="71">
        <v>77190.038652107425</v>
      </c>
      <c r="AC378" s="71">
        <v>766418.47693136823</v>
      </c>
      <c r="AD378" s="71">
        <v>205008.19158105669</v>
      </c>
      <c r="AE378" s="71">
        <v>0</v>
      </c>
      <c r="AF378" s="71">
        <v>0</v>
      </c>
      <c r="AG378" s="71">
        <v>0</v>
      </c>
      <c r="AH378" s="71">
        <v>971426.66851242492</v>
      </c>
      <c r="AI378" s="71">
        <v>1650791.1256861058</v>
      </c>
      <c r="AJ378" s="71"/>
      <c r="AK378" s="71">
        <v>0</v>
      </c>
      <c r="AL378" s="71">
        <v>0</v>
      </c>
      <c r="AM378" s="71">
        <v>0</v>
      </c>
      <c r="AN378" s="71">
        <v>1650791.1256861058</v>
      </c>
      <c r="AO378" s="71">
        <v>-2193067.9247270394</v>
      </c>
      <c r="AP378" s="71">
        <v>77190.038652107425</v>
      </c>
      <c r="AQ378" s="71">
        <v>-21930.679247270396</v>
      </c>
      <c r="AR378" s="71">
        <v>25741.875571590426</v>
      </c>
      <c r="AS378" s="71">
        <v>0</v>
      </c>
      <c r="AT378" s="71">
        <v>81001.234976427455</v>
      </c>
      <c r="AU378" s="71">
        <v>354312</v>
      </c>
      <c r="AV378" s="71">
        <v>354312</v>
      </c>
      <c r="AW378" s="71">
        <v>-2466378.6897506122</v>
      </c>
    </row>
    <row r="379" spans="1:49" x14ac:dyDescent="0.2">
      <c r="A379" s="96" t="s">
        <v>15</v>
      </c>
      <c r="B379">
        <v>2032</v>
      </c>
      <c r="C379">
        <v>2024</v>
      </c>
      <c r="D379">
        <v>2018</v>
      </c>
      <c r="E379">
        <v>36</v>
      </c>
      <c r="F379">
        <v>15</v>
      </c>
      <c r="G379" s="96" t="s">
        <v>167</v>
      </c>
      <c r="H379" s="71">
        <v>538549.35943766439</v>
      </c>
      <c r="I379" s="71">
        <v>420261.90290810313</v>
      </c>
      <c r="J379" s="71">
        <v>0</v>
      </c>
      <c r="K379" s="71">
        <v>0</v>
      </c>
      <c r="L379" s="71">
        <v>25473.856999691809</v>
      </c>
      <c r="M379" s="71">
        <v>1660402.7059735237</v>
      </c>
      <c r="N379" s="71">
        <v>5989</v>
      </c>
      <c r="O379" s="71"/>
      <c r="P379" s="71">
        <v>2650676.8253189828</v>
      </c>
      <c r="Q379" s="71">
        <v>384638.61526293174</v>
      </c>
      <c r="R379" s="71">
        <v>141524.65316859755</v>
      </c>
      <c r="S379" s="71">
        <v>526163.26843152929</v>
      </c>
      <c r="T379" s="71">
        <v>149272.63246530274</v>
      </c>
      <c r="U379" s="71">
        <v>0</v>
      </c>
      <c r="V379" s="71">
        <v>0</v>
      </c>
      <c r="W379" s="71">
        <v>0</v>
      </c>
      <c r="X379" s="71">
        <v>149272.63246530274</v>
      </c>
      <c r="Y379" s="71">
        <v>27577.106148014027</v>
      </c>
      <c r="Z379" s="71">
        <v>0</v>
      </c>
      <c r="AA379" s="71">
        <v>27577.106148014027</v>
      </c>
      <c r="AB379" s="71">
        <v>77961.939038628509</v>
      </c>
      <c r="AC379" s="71">
        <v>780974.94608347456</v>
      </c>
      <c r="AD379" s="71">
        <v>209108.35541267786</v>
      </c>
      <c r="AE379" s="71">
        <v>0</v>
      </c>
      <c r="AF379" s="71">
        <v>0</v>
      </c>
      <c r="AG379" s="71">
        <v>0</v>
      </c>
      <c r="AH379" s="71">
        <v>990083.30149615242</v>
      </c>
      <c r="AI379" s="71">
        <v>1660593.5238228305</v>
      </c>
      <c r="AJ379" s="71"/>
      <c r="AK379" s="71">
        <v>0</v>
      </c>
      <c r="AL379" s="71">
        <v>0</v>
      </c>
      <c r="AM379" s="71">
        <v>0</v>
      </c>
      <c r="AN379" s="71">
        <v>1660593.5238228305</v>
      </c>
      <c r="AO379" s="71">
        <v>-2466378.6897506122</v>
      </c>
      <c r="AP379" s="71">
        <v>77961.939038628509</v>
      </c>
      <c r="AQ379" s="71">
        <v>-24663.786897506121</v>
      </c>
      <c r="AR379" s="71">
        <v>25851.636459451744</v>
      </c>
      <c r="AS379" s="71">
        <v>0</v>
      </c>
      <c r="AT379" s="71">
        <v>79149.788600574131</v>
      </c>
      <c r="AU379" s="71">
        <v>37376</v>
      </c>
      <c r="AV379" s="71">
        <v>37376</v>
      </c>
      <c r="AW379" s="71">
        <v>-2424604.901150038</v>
      </c>
    </row>
    <row r="380" spans="1:49" x14ac:dyDescent="0.2">
      <c r="A380" s="96" t="s">
        <v>15</v>
      </c>
      <c r="B380">
        <v>2033</v>
      </c>
      <c r="C380">
        <v>2024</v>
      </c>
      <c r="D380">
        <v>2018</v>
      </c>
      <c r="E380">
        <v>36</v>
      </c>
      <c r="F380">
        <v>15</v>
      </c>
      <c r="G380" s="96" t="s">
        <v>167</v>
      </c>
      <c r="H380" s="71">
        <v>543934.85303204088</v>
      </c>
      <c r="I380" s="71">
        <v>428667.14096626511</v>
      </c>
      <c r="J380" s="71">
        <v>0</v>
      </c>
      <c r="K380" s="71">
        <v>0</v>
      </c>
      <c r="L380" s="71">
        <v>25983.334139685638</v>
      </c>
      <c r="M380" s="71">
        <v>1674932.2683907361</v>
      </c>
      <c r="N380" s="71">
        <v>5989</v>
      </c>
      <c r="O380" s="71"/>
      <c r="P380" s="71">
        <v>2679506.5965287276</v>
      </c>
      <c r="Q380" s="71">
        <v>392331.38756819029</v>
      </c>
      <c r="R380" s="71">
        <v>144355.14623196944</v>
      </c>
      <c r="S380" s="71">
        <v>536686.5338001597</v>
      </c>
      <c r="T380" s="71">
        <v>152258.08511460875</v>
      </c>
      <c r="U380" s="71">
        <v>0</v>
      </c>
      <c r="V380" s="71">
        <v>0</v>
      </c>
      <c r="W380" s="71">
        <v>0</v>
      </c>
      <c r="X380" s="71">
        <v>152258.08511460875</v>
      </c>
      <c r="Y380" s="71">
        <v>28128.6482709743</v>
      </c>
      <c r="Z380" s="71">
        <v>0</v>
      </c>
      <c r="AA380" s="71">
        <v>28128.6482709743</v>
      </c>
      <c r="AB380" s="71">
        <v>78741.558429014782</v>
      </c>
      <c r="AC380" s="71">
        <v>795814.82561475749</v>
      </c>
      <c r="AD380" s="71">
        <v>213290.52252093135</v>
      </c>
      <c r="AE380" s="71">
        <v>0</v>
      </c>
      <c r="AF380" s="71">
        <v>0</v>
      </c>
      <c r="AG380" s="71">
        <v>0</v>
      </c>
      <c r="AH380" s="71">
        <v>1009105.3481356888</v>
      </c>
      <c r="AI380" s="71">
        <v>1670401.2483930388</v>
      </c>
      <c r="AJ380" s="71"/>
      <c r="AK380" s="71">
        <v>0</v>
      </c>
      <c r="AL380" s="71">
        <v>0</v>
      </c>
      <c r="AM380" s="71">
        <v>0</v>
      </c>
      <c r="AN380" s="71">
        <v>1670401.2483930388</v>
      </c>
      <c r="AO380" s="71">
        <v>-2424604.901150038</v>
      </c>
      <c r="AP380" s="71">
        <v>78741.558429014782</v>
      </c>
      <c r="AQ380" s="71">
        <v>-24246.049011500381</v>
      </c>
      <c r="AR380" s="71">
        <v>25960.224862834581</v>
      </c>
      <c r="AS380" s="71">
        <v>0</v>
      </c>
      <c r="AT380" s="71">
        <v>80455.734280348988</v>
      </c>
      <c r="AU380" s="71">
        <v>213720</v>
      </c>
      <c r="AV380" s="71">
        <v>213720</v>
      </c>
      <c r="AW380" s="71">
        <v>-2557869.1668696888</v>
      </c>
    </row>
    <row r="381" spans="1:49" x14ac:dyDescent="0.2">
      <c r="A381" s="96" t="s">
        <v>15</v>
      </c>
      <c r="B381">
        <v>2034</v>
      </c>
      <c r="C381">
        <v>2024</v>
      </c>
      <c r="D381">
        <v>2018</v>
      </c>
      <c r="E381">
        <v>36</v>
      </c>
      <c r="F381">
        <v>15</v>
      </c>
      <c r="G381" s="96" t="s">
        <v>167</v>
      </c>
      <c r="H381" s="71">
        <v>549374.20156236156</v>
      </c>
      <c r="I381" s="71">
        <v>437240.48378559051</v>
      </c>
      <c r="J381" s="71">
        <v>0</v>
      </c>
      <c r="K381" s="71">
        <v>0</v>
      </c>
      <c r="L381" s="71">
        <v>26503.000822479356</v>
      </c>
      <c r="M381" s="71">
        <v>1689606.1130563053</v>
      </c>
      <c r="N381" s="71">
        <v>5989</v>
      </c>
      <c r="O381" s="71"/>
      <c r="P381" s="71">
        <v>2708712.7992267366</v>
      </c>
      <c r="Q381" s="71">
        <v>400178.01531955414</v>
      </c>
      <c r="R381" s="71">
        <v>147242.24915660886</v>
      </c>
      <c r="S381" s="71">
        <v>547420.26447616296</v>
      </c>
      <c r="T381" s="71">
        <v>155303.24681690094</v>
      </c>
      <c r="U381" s="71">
        <v>0</v>
      </c>
      <c r="V381" s="71">
        <v>0</v>
      </c>
      <c r="W381" s="71">
        <v>0</v>
      </c>
      <c r="X381" s="71">
        <v>155303.24681690094</v>
      </c>
      <c r="Y381" s="71">
        <v>28691.221236393791</v>
      </c>
      <c r="Z381" s="71">
        <v>0</v>
      </c>
      <c r="AA381" s="71">
        <v>28691.221236393791</v>
      </c>
      <c r="AB381" s="71">
        <v>79528.974013304949</v>
      </c>
      <c r="AC381" s="71">
        <v>810943.70654276258</v>
      </c>
      <c r="AD381" s="71">
        <v>217556.33297135003</v>
      </c>
      <c r="AE381" s="71">
        <v>0</v>
      </c>
      <c r="AF381" s="71">
        <v>0</v>
      </c>
      <c r="AG381" s="71">
        <v>0</v>
      </c>
      <c r="AH381" s="71">
        <v>1028500.0395141126</v>
      </c>
      <c r="AI381" s="71">
        <v>1680212.7597126239</v>
      </c>
      <c r="AJ381" s="71"/>
      <c r="AK381" s="71">
        <v>0</v>
      </c>
      <c r="AL381" s="71">
        <v>0</v>
      </c>
      <c r="AM381" s="71">
        <v>0</v>
      </c>
      <c r="AN381" s="71">
        <v>1680212.7597126239</v>
      </c>
      <c r="AO381" s="71">
        <v>-2557869.1668696888</v>
      </c>
      <c r="AP381" s="71">
        <v>79528.974013304949</v>
      </c>
      <c r="AQ381" s="71">
        <v>-25578.691668696891</v>
      </c>
      <c r="AR381" s="71">
        <v>26067.583655027043</v>
      </c>
      <c r="AS381" s="71">
        <v>0</v>
      </c>
      <c r="AT381" s="71">
        <v>80017.865999635105</v>
      </c>
      <c r="AU381" s="71">
        <v>148586</v>
      </c>
      <c r="AV381" s="71">
        <v>148586</v>
      </c>
      <c r="AW381" s="71">
        <v>-2626437.3008700539</v>
      </c>
    </row>
    <row r="382" spans="1:49" x14ac:dyDescent="0.2">
      <c r="A382" s="96" t="s">
        <v>15</v>
      </c>
      <c r="B382">
        <v>2035</v>
      </c>
      <c r="C382">
        <v>2024</v>
      </c>
      <c r="D382">
        <v>2018</v>
      </c>
      <c r="E382">
        <v>36</v>
      </c>
      <c r="F382">
        <v>15</v>
      </c>
      <c r="G382" s="96" t="s">
        <v>167</v>
      </c>
      <c r="H382" s="71">
        <v>554867.94357798516</v>
      </c>
      <c r="I382" s="71">
        <v>445985.29346130235</v>
      </c>
      <c r="J382" s="71">
        <v>0</v>
      </c>
      <c r="K382" s="71">
        <v>0</v>
      </c>
      <c r="L382" s="71">
        <v>27033.060838928945</v>
      </c>
      <c r="M382" s="71">
        <v>1704425.9256157347</v>
      </c>
      <c r="N382" s="71">
        <v>5989</v>
      </c>
      <c r="O382" s="71"/>
      <c r="P382" s="71">
        <v>2738301.2234939514</v>
      </c>
      <c r="Q382" s="71">
        <v>408181.57562594523</v>
      </c>
      <c r="R382" s="71">
        <v>150187.09413974106</v>
      </c>
      <c r="S382" s="71">
        <v>558368.66976568627</v>
      </c>
      <c r="T382" s="71">
        <v>158409.31175323896</v>
      </c>
      <c r="U382" s="71">
        <v>0</v>
      </c>
      <c r="V382" s="71">
        <v>0</v>
      </c>
      <c r="W382" s="71">
        <v>0</v>
      </c>
      <c r="X382" s="71">
        <v>158409.31175323896</v>
      </c>
      <c r="Y382" s="71">
        <v>29265.045661121669</v>
      </c>
      <c r="Z382" s="71">
        <v>0</v>
      </c>
      <c r="AA382" s="71">
        <v>29265.045661121669</v>
      </c>
      <c r="AB382" s="71">
        <v>80324.263753438005</v>
      </c>
      <c r="AC382" s="71">
        <v>826367.29093348491</v>
      </c>
      <c r="AD382" s="71">
        <v>221907.45963077704</v>
      </c>
      <c r="AE382" s="71">
        <v>0</v>
      </c>
      <c r="AF382" s="71">
        <v>0</v>
      </c>
      <c r="AG382" s="71">
        <v>0</v>
      </c>
      <c r="AH382" s="71">
        <v>1048274.7505642619</v>
      </c>
      <c r="AI382" s="71">
        <v>1690026.4729296896</v>
      </c>
      <c r="AJ382" s="71"/>
      <c r="AK382" s="71">
        <v>0</v>
      </c>
      <c r="AL382" s="71">
        <v>0</v>
      </c>
      <c r="AM382" s="71">
        <v>0</v>
      </c>
      <c r="AN382" s="71">
        <v>1690026.4729296896</v>
      </c>
      <c r="AO382" s="71">
        <v>-2626437.3008700539</v>
      </c>
      <c r="AP382" s="71">
        <v>80324.263753438005</v>
      </c>
      <c r="AQ382" s="71">
        <v>-26264.373008700539</v>
      </c>
      <c r="AR382" s="71">
        <v>26173.654230012686</v>
      </c>
      <c r="AS382" s="71">
        <v>0</v>
      </c>
      <c r="AT382" s="71">
        <v>80233.544974750155</v>
      </c>
      <c r="AU382" s="71">
        <v>284376</v>
      </c>
      <c r="AV382" s="71">
        <v>284376</v>
      </c>
      <c r="AW382" s="71">
        <v>-2830579.7558953036</v>
      </c>
    </row>
    <row r="383" spans="1:49" x14ac:dyDescent="0.2">
      <c r="A383" s="96" t="s">
        <v>15</v>
      </c>
      <c r="B383">
        <v>2036</v>
      </c>
      <c r="C383">
        <v>2024</v>
      </c>
      <c r="D383">
        <v>2018</v>
      </c>
      <c r="E383">
        <v>36</v>
      </c>
      <c r="F383">
        <v>15</v>
      </c>
      <c r="G383" s="96" t="s">
        <v>167</v>
      </c>
      <c r="H383" s="71">
        <v>560416.62301376497</v>
      </c>
      <c r="I383" s="71">
        <v>454904.99933052831</v>
      </c>
      <c r="J383" s="71">
        <v>0</v>
      </c>
      <c r="K383" s="71">
        <v>0</v>
      </c>
      <c r="L383" s="71">
        <v>27573.72205570752</v>
      </c>
      <c r="M383" s="71">
        <v>1719393.4155321675</v>
      </c>
      <c r="N383" s="71">
        <v>5989</v>
      </c>
      <c r="O383" s="71"/>
      <c r="P383" s="71">
        <v>2768277.7599321683</v>
      </c>
      <c r="Q383" s="71">
        <v>416345.20713846409</v>
      </c>
      <c r="R383" s="71">
        <v>153190.83602253586</v>
      </c>
      <c r="S383" s="71">
        <v>569536.04316099989</v>
      </c>
      <c r="T383" s="71">
        <v>161577.49798830374</v>
      </c>
      <c r="U383" s="71">
        <v>0</v>
      </c>
      <c r="V383" s="71">
        <v>0</v>
      </c>
      <c r="W383" s="71">
        <v>0</v>
      </c>
      <c r="X383" s="71">
        <v>161577.49798830374</v>
      </c>
      <c r="Y383" s="71">
        <v>29850.346574344101</v>
      </c>
      <c r="Z383" s="71">
        <v>0</v>
      </c>
      <c r="AA383" s="71">
        <v>29850.346574344101</v>
      </c>
      <c r="AB383" s="71">
        <v>81127.506390972383</v>
      </c>
      <c r="AC383" s="71">
        <v>842091.39411462017</v>
      </c>
      <c r="AD383" s="71">
        <v>226345.60882339254</v>
      </c>
      <c r="AE383" s="71">
        <v>0</v>
      </c>
      <c r="AF383" s="71">
        <v>0</v>
      </c>
      <c r="AG383" s="71">
        <v>0</v>
      </c>
      <c r="AH383" s="71">
        <v>1068437.0029380126</v>
      </c>
      <c r="AI383" s="71">
        <v>1699840.7569941557</v>
      </c>
      <c r="AJ383" s="71"/>
      <c r="AK383" s="71">
        <v>0</v>
      </c>
      <c r="AL383" s="71">
        <v>0</v>
      </c>
      <c r="AM383" s="71">
        <v>0</v>
      </c>
      <c r="AN383" s="71">
        <v>1699840.7569941557</v>
      </c>
      <c r="AO383" s="71">
        <v>-2830579.7558953036</v>
      </c>
      <c r="AP383" s="71">
        <v>81127.506390972383</v>
      </c>
      <c r="AQ383" s="71">
        <v>-28305.79755895304</v>
      </c>
      <c r="AR383" s="71">
        <v>26278.37646951689</v>
      </c>
      <c r="AS383" s="71">
        <v>0</v>
      </c>
      <c r="AT383" s="71">
        <v>79100.085301536237</v>
      </c>
      <c r="AU383" s="71">
        <v>20800</v>
      </c>
      <c r="AV383" s="71">
        <v>20800</v>
      </c>
      <c r="AW383" s="71">
        <v>-2772279.6705937674</v>
      </c>
    </row>
    <row r="384" spans="1:49" x14ac:dyDescent="0.2">
      <c r="A384" s="96" t="s">
        <v>15</v>
      </c>
      <c r="B384">
        <v>2037</v>
      </c>
      <c r="C384">
        <v>2024</v>
      </c>
      <c r="D384">
        <v>2018</v>
      </c>
      <c r="E384">
        <v>36</v>
      </c>
      <c r="F384">
        <v>15</v>
      </c>
      <c r="G384" s="96" t="s">
        <v>167</v>
      </c>
      <c r="H384" s="71">
        <v>566020.78924390255</v>
      </c>
      <c r="I384" s="71">
        <v>464003.0993171389</v>
      </c>
      <c r="J384" s="71">
        <v>0</v>
      </c>
      <c r="K384" s="71">
        <v>0</v>
      </c>
      <c r="L384" s="71">
        <v>28125.196496821671</v>
      </c>
      <c r="M384" s="71">
        <v>1734510.3164806245</v>
      </c>
      <c r="N384" s="71">
        <v>5989</v>
      </c>
      <c r="O384" s="71"/>
      <c r="P384" s="71">
        <v>2798648.4015384875</v>
      </c>
      <c r="Q384" s="71">
        <v>424672.11128123337</v>
      </c>
      <c r="R384" s="71">
        <v>156254.65274298657</v>
      </c>
      <c r="S384" s="71">
        <v>580926.76402421994</v>
      </c>
      <c r="T384" s="71">
        <v>164809.04794806981</v>
      </c>
      <c r="U384" s="71">
        <v>0</v>
      </c>
      <c r="V384" s="71">
        <v>0</v>
      </c>
      <c r="W384" s="71">
        <v>0</v>
      </c>
      <c r="X384" s="71">
        <v>164809.04794806981</v>
      </c>
      <c r="Y384" s="71">
        <v>30447.353505830983</v>
      </c>
      <c r="Z384" s="71">
        <v>0</v>
      </c>
      <c r="AA384" s="71">
        <v>30447.353505830983</v>
      </c>
      <c r="AB384" s="71">
        <v>81938.78145488209</v>
      </c>
      <c r="AC384" s="71">
        <v>858121.94693300291</v>
      </c>
      <c r="AD384" s="71">
        <v>230872.5209998604</v>
      </c>
      <c r="AE384" s="71">
        <v>0</v>
      </c>
      <c r="AF384" s="71">
        <v>0</v>
      </c>
      <c r="AG384" s="71">
        <v>0</v>
      </c>
      <c r="AH384" s="71">
        <v>1088994.4679328634</v>
      </c>
      <c r="AI384" s="71">
        <v>1709653.9336056241</v>
      </c>
      <c r="AJ384" s="71"/>
      <c r="AK384" s="71">
        <v>0</v>
      </c>
      <c r="AL384" s="71">
        <v>0</v>
      </c>
      <c r="AM384" s="71">
        <v>0</v>
      </c>
      <c r="AN384" s="71">
        <v>1709653.9336056241</v>
      </c>
      <c r="AO384" s="71">
        <v>-2772279.6705937674</v>
      </c>
      <c r="AP384" s="71">
        <v>81938.78145488209</v>
      </c>
      <c r="AQ384" s="71">
        <v>-27722.796705937675</v>
      </c>
      <c r="AR384" s="71">
        <v>26381.688709360205</v>
      </c>
      <c r="AS384" s="71">
        <v>0</v>
      </c>
      <c r="AT384" s="71">
        <v>80597.67345830462</v>
      </c>
      <c r="AU384" s="71">
        <v>89566</v>
      </c>
      <c r="AV384" s="71">
        <v>89566</v>
      </c>
      <c r="AW384" s="71">
        <v>-2781247.9971354627</v>
      </c>
    </row>
    <row r="385" spans="1:49" x14ac:dyDescent="0.2">
      <c r="A385" s="96" t="s">
        <v>15</v>
      </c>
      <c r="B385">
        <v>2038</v>
      </c>
      <c r="C385">
        <v>2024</v>
      </c>
      <c r="D385">
        <v>2018</v>
      </c>
      <c r="E385">
        <v>36</v>
      </c>
      <c r="F385">
        <v>15</v>
      </c>
      <c r="G385" s="96" t="s">
        <v>167</v>
      </c>
      <c r="H385" s="71">
        <v>571680.99713634164</v>
      </c>
      <c r="I385" s="71">
        <v>473283.16130348167</v>
      </c>
      <c r="J385" s="71">
        <v>0</v>
      </c>
      <c r="K385" s="71">
        <v>0</v>
      </c>
      <c r="L385" s="71">
        <v>28687.700426758107</v>
      </c>
      <c r="M385" s="71">
        <v>1749778.3867494408</v>
      </c>
      <c r="N385" s="71">
        <v>5989</v>
      </c>
      <c r="O385" s="71"/>
      <c r="P385" s="71">
        <v>2829419.2456160225</v>
      </c>
      <c r="Q385" s="71">
        <v>433165.55350685806</v>
      </c>
      <c r="R385" s="71">
        <v>159379.74579784632</v>
      </c>
      <c r="S385" s="71">
        <v>592545.29930470441</v>
      </c>
      <c r="T385" s="71">
        <v>168105.22890703121</v>
      </c>
      <c r="U385" s="71">
        <v>0</v>
      </c>
      <c r="V385" s="71">
        <v>0</v>
      </c>
      <c r="W385" s="71">
        <v>0</v>
      </c>
      <c r="X385" s="71">
        <v>168105.22890703121</v>
      </c>
      <c r="Y385" s="71">
        <v>31056.300575947604</v>
      </c>
      <c r="Z385" s="71">
        <v>0</v>
      </c>
      <c r="AA385" s="71">
        <v>31056.300575947604</v>
      </c>
      <c r="AB385" s="71">
        <v>82758.169269430917</v>
      </c>
      <c r="AC385" s="71">
        <v>874464.99805711419</v>
      </c>
      <c r="AD385" s="71">
        <v>235489.97141985761</v>
      </c>
      <c r="AE385" s="71">
        <v>0</v>
      </c>
      <c r="AF385" s="71">
        <v>0</v>
      </c>
      <c r="AG385" s="71">
        <v>0</v>
      </c>
      <c r="AH385" s="71">
        <v>1109954.9694769718</v>
      </c>
      <c r="AI385" s="71">
        <v>1719464.2761390507</v>
      </c>
      <c r="AJ385" s="71"/>
      <c r="AK385" s="71">
        <v>0</v>
      </c>
      <c r="AL385" s="71">
        <v>0</v>
      </c>
      <c r="AM385" s="71">
        <v>0</v>
      </c>
      <c r="AN385" s="71">
        <v>1719464.2761390507</v>
      </c>
      <c r="AO385" s="71">
        <v>-2781247.9971354627</v>
      </c>
      <c r="AP385" s="71">
        <v>82758.169269430917</v>
      </c>
      <c r="AQ385" s="71">
        <v>-27812.479971354631</v>
      </c>
      <c r="AR385" s="71">
        <v>26483.527705104945</v>
      </c>
      <c r="AS385" s="71">
        <v>0</v>
      </c>
      <c r="AT385" s="71">
        <v>81429.217003181227</v>
      </c>
      <c r="AU385" s="71">
        <v>590110</v>
      </c>
      <c r="AV385" s="71">
        <v>590110</v>
      </c>
      <c r="AW385" s="71">
        <v>-3289928.7801322816</v>
      </c>
    </row>
    <row r="386" spans="1:49" x14ac:dyDescent="0.2">
      <c r="A386" s="96" t="s">
        <v>15</v>
      </c>
      <c r="B386">
        <v>2039</v>
      </c>
      <c r="C386">
        <v>2024</v>
      </c>
      <c r="D386">
        <v>2018</v>
      </c>
      <c r="E386">
        <v>36</v>
      </c>
      <c r="F386">
        <v>15</v>
      </c>
      <c r="G386" s="96" t="s">
        <v>167</v>
      </c>
      <c r="H386" s="71">
        <v>577397.80710770492</v>
      </c>
      <c r="I386" s="71">
        <v>482748.82452955132</v>
      </c>
      <c r="J386" s="71">
        <v>0</v>
      </c>
      <c r="K386" s="71">
        <v>0</v>
      </c>
      <c r="L386" s="71">
        <v>29261.454435293268</v>
      </c>
      <c r="M386" s="71">
        <v>1765199.4096490373</v>
      </c>
      <c r="N386" s="71">
        <v>5989</v>
      </c>
      <c r="O386" s="71"/>
      <c r="P386" s="71">
        <v>2860596.495721587</v>
      </c>
      <c r="Q386" s="71">
        <v>441828.8645769952</v>
      </c>
      <c r="R386" s="71">
        <v>162567.34071380322</v>
      </c>
      <c r="S386" s="71">
        <v>604396.20529079845</v>
      </c>
      <c r="T386" s="71">
        <v>171467.33348517184</v>
      </c>
      <c r="U386" s="71">
        <v>0</v>
      </c>
      <c r="V386" s="71">
        <v>0</v>
      </c>
      <c r="W386" s="71">
        <v>0</v>
      </c>
      <c r="X386" s="71">
        <v>171467.33348517184</v>
      </c>
      <c r="Y386" s="71">
        <v>31677.426587466554</v>
      </c>
      <c r="Z386" s="71">
        <v>0</v>
      </c>
      <c r="AA386" s="71">
        <v>31677.426587466554</v>
      </c>
      <c r="AB386" s="71">
        <v>83585.750962125225</v>
      </c>
      <c r="AC386" s="71">
        <v>891126.71632556198</v>
      </c>
      <c r="AD386" s="71">
        <v>240199.77084825476</v>
      </c>
      <c r="AE386" s="71">
        <v>0</v>
      </c>
      <c r="AF386" s="71">
        <v>0</v>
      </c>
      <c r="AG386" s="71">
        <v>0</v>
      </c>
      <c r="AH386" s="71">
        <v>1131326.4871738167</v>
      </c>
      <c r="AI386" s="71">
        <v>1729270.0085477703</v>
      </c>
      <c r="AJ386" s="71"/>
      <c r="AK386" s="71">
        <v>0</v>
      </c>
      <c r="AL386" s="71">
        <v>0</v>
      </c>
      <c r="AM386" s="71">
        <v>0</v>
      </c>
      <c r="AN386" s="71">
        <v>1729270.0085477703</v>
      </c>
      <c r="AO386" s="71">
        <v>-3289928.7801322816</v>
      </c>
      <c r="AP386" s="71">
        <v>83585.750962125225</v>
      </c>
      <c r="AQ386" s="71">
        <v>-32899.287801322811</v>
      </c>
      <c r="AR386" s="71">
        <v>26583.828596980155</v>
      </c>
      <c r="AS386" s="71">
        <v>0</v>
      </c>
      <c r="AT386" s="71">
        <v>77270.291757782572</v>
      </c>
      <c r="AU386" s="71">
        <v>351010</v>
      </c>
      <c r="AV386" s="71">
        <v>351010</v>
      </c>
      <c r="AW386" s="71">
        <v>-3563668.4883744987</v>
      </c>
    </row>
    <row r="387" spans="1:49" x14ac:dyDescent="0.2">
      <c r="A387" s="96" t="s">
        <v>15</v>
      </c>
      <c r="B387">
        <v>2040</v>
      </c>
      <c r="C387">
        <v>2024</v>
      </c>
      <c r="D387">
        <v>2018</v>
      </c>
      <c r="E387">
        <v>36</v>
      </c>
      <c r="F387">
        <v>15</v>
      </c>
      <c r="G387" s="96" t="s">
        <v>167</v>
      </c>
      <c r="H387" s="71">
        <v>583171.78517878219</v>
      </c>
      <c r="I387" s="71">
        <v>492403.80102014233</v>
      </c>
      <c r="J387" s="71">
        <v>0</v>
      </c>
      <c r="K387" s="71">
        <v>0</v>
      </c>
      <c r="L387" s="71">
        <v>29846.683523999134</v>
      </c>
      <c r="M387" s="71">
        <v>1780775.1939281719</v>
      </c>
      <c r="N387" s="71">
        <v>5989</v>
      </c>
      <c r="O387" s="71"/>
      <c r="P387" s="71">
        <v>2892186.4636510955</v>
      </c>
      <c r="Q387" s="71">
        <v>450665.44186853513</v>
      </c>
      <c r="R387" s="71">
        <v>165818.68752807932</v>
      </c>
      <c r="S387" s="71">
        <v>616484.12939661439</v>
      </c>
      <c r="T387" s="71">
        <v>174896.68015487527</v>
      </c>
      <c r="U387" s="71">
        <v>0</v>
      </c>
      <c r="V387" s="71">
        <v>0</v>
      </c>
      <c r="W387" s="71">
        <v>0</v>
      </c>
      <c r="X387" s="71">
        <v>174896.68015487527</v>
      </c>
      <c r="Y387" s="71">
        <v>32310.975119215887</v>
      </c>
      <c r="Z387" s="71">
        <v>0</v>
      </c>
      <c r="AA387" s="71">
        <v>32310.975119215887</v>
      </c>
      <c r="AB387" s="71">
        <v>84421.608471746484</v>
      </c>
      <c r="AC387" s="71">
        <v>908113.393142452</v>
      </c>
      <c r="AD387" s="71">
        <v>245003.76626521986</v>
      </c>
      <c r="AE387" s="71">
        <v>0</v>
      </c>
      <c r="AF387" s="71">
        <v>0</v>
      </c>
      <c r="AG387" s="71">
        <v>0</v>
      </c>
      <c r="AH387" s="71">
        <v>1153117.1594076718</v>
      </c>
      <c r="AI387" s="71">
        <v>1739069.3042434237</v>
      </c>
      <c r="AJ387" s="71"/>
      <c r="AK387" s="71">
        <v>0</v>
      </c>
      <c r="AL387" s="71">
        <v>0</v>
      </c>
      <c r="AM387" s="71">
        <v>0</v>
      </c>
      <c r="AN387" s="71">
        <v>1739069.3042434237</v>
      </c>
      <c r="AO387" s="71">
        <v>-3563668.4883744987</v>
      </c>
      <c r="AP387" s="71">
        <v>84421.608471746484</v>
      </c>
      <c r="AQ387" s="71">
        <v>-35636.684883744987</v>
      </c>
      <c r="AR387" s="71">
        <v>26682.524874070601</v>
      </c>
      <c r="AS387" s="71">
        <v>0</v>
      </c>
      <c r="AT387" s="71">
        <v>75467.44846207209</v>
      </c>
      <c r="AU387" s="71">
        <v>265846</v>
      </c>
      <c r="AV387" s="71">
        <v>265846</v>
      </c>
      <c r="AW387" s="71">
        <v>-3754047.0399124264</v>
      </c>
    </row>
    <row r="388" spans="1:49" x14ac:dyDescent="0.2">
      <c r="A388" s="96" t="s">
        <v>15</v>
      </c>
      <c r="B388">
        <v>2041</v>
      </c>
      <c r="C388">
        <v>2024</v>
      </c>
      <c r="D388">
        <v>2018</v>
      </c>
      <c r="E388">
        <v>36</v>
      </c>
      <c r="F388">
        <v>15</v>
      </c>
      <c r="G388" s="96" t="s">
        <v>167</v>
      </c>
      <c r="H388" s="71">
        <v>589003.50303056987</v>
      </c>
      <c r="I388" s="71">
        <v>502251.87704054511</v>
      </c>
      <c r="J388" s="71">
        <v>0</v>
      </c>
      <c r="K388" s="71">
        <v>0</v>
      </c>
      <c r="L388" s="71">
        <v>30443.617194479109</v>
      </c>
      <c r="M388" s="71">
        <v>1796507.5741978097</v>
      </c>
      <c r="N388" s="71">
        <v>5989</v>
      </c>
      <c r="O388" s="71"/>
      <c r="P388" s="71">
        <v>2924195.5714634038</v>
      </c>
      <c r="Q388" s="71">
        <v>459678.75070590578</v>
      </c>
      <c r="R388" s="71">
        <v>169135.06127864087</v>
      </c>
      <c r="S388" s="71">
        <v>628813.81198454672</v>
      </c>
      <c r="T388" s="71">
        <v>178394.61375797275</v>
      </c>
      <c r="U388" s="71">
        <v>0</v>
      </c>
      <c r="V388" s="71">
        <v>0</v>
      </c>
      <c r="W388" s="71">
        <v>0</v>
      </c>
      <c r="X388" s="71">
        <v>178394.61375797275</v>
      </c>
      <c r="Y388" s="71">
        <v>32957.194621600196</v>
      </c>
      <c r="Z388" s="71">
        <v>0</v>
      </c>
      <c r="AA388" s="71">
        <v>32957.194621600196</v>
      </c>
      <c r="AB388" s="71">
        <v>85265.824556463936</v>
      </c>
      <c r="AC388" s="71">
        <v>925431.44492058363</v>
      </c>
      <c r="AD388" s="71">
        <v>249903.84159052421</v>
      </c>
      <c r="AE388" s="71">
        <v>0</v>
      </c>
      <c r="AF388" s="71">
        <v>0</v>
      </c>
      <c r="AG388" s="71">
        <v>0</v>
      </c>
      <c r="AH388" s="71">
        <v>1175335.2865111078</v>
      </c>
      <c r="AI388" s="71">
        <v>1748860.2849522959</v>
      </c>
      <c r="AJ388" s="71"/>
      <c r="AK388" s="71">
        <v>0</v>
      </c>
      <c r="AL388" s="71">
        <v>0</v>
      </c>
      <c r="AM388" s="71">
        <v>0</v>
      </c>
      <c r="AN388" s="71">
        <v>1748860.2849522959</v>
      </c>
      <c r="AO388" s="71">
        <v>-3754047.0399124264</v>
      </c>
      <c r="AP388" s="71">
        <v>85265.824556463936</v>
      </c>
      <c r="AQ388" s="71">
        <v>-37540.470399124264</v>
      </c>
      <c r="AR388" s="71">
        <v>26779.548337754328</v>
      </c>
      <c r="AS388" s="71">
        <v>0</v>
      </c>
      <c r="AT388" s="71">
        <v>74504.902495093993</v>
      </c>
      <c r="AU388" s="71">
        <v>0</v>
      </c>
      <c r="AV388" s="71">
        <v>0</v>
      </c>
      <c r="AW388" s="71">
        <v>-3679542.1374173323</v>
      </c>
    </row>
    <row r="389" spans="1:49" x14ac:dyDescent="0.2">
      <c r="A389" s="96" t="s">
        <v>15</v>
      </c>
      <c r="B389">
        <v>2042</v>
      </c>
      <c r="C389">
        <v>2024</v>
      </c>
      <c r="D389">
        <v>2018</v>
      </c>
      <c r="E389">
        <v>36</v>
      </c>
      <c r="F389">
        <v>15</v>
      </c>
      <c r="G389" s="96" t="s">
        <v>167</v>
      </c>
      <c r="H389" s="71">
        <v>594893.53806087573</v>
      </c>
      <c r="I389" s="71">
        <v>512296.91458135605</v>
      </c>
      <c r="J389" s="71">
        <v>0</v>
      </c>
      <c r="K389" s="71">
        <v>0</v>
      </c>
      <c r="L389" s="71">
        <v>31052.489538368696</v>
      </c>
      <c r="M389" s="71">
        <v>1812398.4113627626</v>
      </c>
      <c r="N389" s="71">
        <v>5989</v>
      </c>
      <c r="O389" s="71"/>
      <c r="P389" s="71">
        <v>2956630.353543363</v>
      </c>
      <c r="Q389" s="71">
        <v>468872.32572002389</v>
      </c>
      <c r="R389" s="71">
        <v>172517.76250421369</v>
      </c>
      <c r="S389" s="71">
        <v>641390.08822423755</v>
      </c>
      <c r="T389" s="71">
        <v>181962.5060331322</v>
      </c>
      <c r="U389" s="71">
        <v>0</v>
      </c>
      <c r="V389" s="71">
        <v>0</v>
      </c>
      <c r="W389" s="71">
        <v>0</v>
      </c>
      <c r="X389" s="71">
        <v>181962.5060331322</v>
      </c>
      <c r="Y389" s="71">
        <v>33616.338514032206</v>
      </c>
      <c r="Z389" s="71">
        <v>0</v>
      </c>
      <c r="AA389" s="71">
        <v>33616.338514032206</v>
      </c>
      <c r="AB389" s="71">
        <v>86118.482802028608</v>
      </c>
      <c r="AC389" s="71">
        <v>943087.4155734306</v>
      </c>
      <c r="AD389" s="71">
        <v>254901.91842233471</v>
      </c>
      <c r="AE389" s="71">
        <v>0</v>
      </c>
      <c r="AF389" s="71">
        <v>0</v>
      </c>
      <c r="AG389" s="71">
        <v>0</v>
      </c>
      <c r="AH389" s="71">
        <v>1197989.3339957653</v>
      </c>
      <c r="AI389" s="71">
        <v>1758641.0195475977</v>
      </c>
      <c r="AJ389" s="71"/>
      <c r="AK389" s="71">
        <v>0</v>
      </c>
      <c r="AL389" s="71">
        <v>0</v>
      </c>
      <c r="AM389" s="71">
        <v>0</v>
      </c>
      <c r="AN389" s="71">
        <v>1758641.0195475977</v>
      </c>
      <c r="AO389" s="71">
        <v>-3679542.1374173323</v>
      </c>
      <c r="AP389" s="71">
        <v>86118.482802028608</v>
      </c>
      <c r="AQ389" s="71">
        <v>-36795.421374173326</v>
      </c>
      <c r="AR389" s="71">
        <v>26874.8290643738</v>
      </c>
      <c r="AS389" s="71">
        <v>0</v>
      </c>
      <c r="AT389" s="71">
        <v>76197.890492229082</v>
      </c>
      <c r="AU389" s="71">
        <v>0</v>
      </c>
      <c r="AV389" s="71">
        <v>0</v>
      </c>
      <c r="AW389" s="71">
        <v>-3603344.2469251035</v>
      </c>
    </row>
    <row r="390" spans="1:49" x14ac:dyDescent="0.2">
      <c r="A390" s="96" t="s">
        <v>15</v>
      </c>
      <c r="B390">
        <v>2043</v>
      </c>
      <c r="C390">
        <v>2024</v>
      </c>
      <c r="D390">
        <v>2018</v>
      </c>
      <c r="E390">
        <v>36</v>
      </c>
      <c r="F390">
        <v>15</v>
      </c>
      <c r="G390" s="96" t="s">
        <v>167</v>
      </c>
      <c r="H390" s="71">
        <v>600842.47344148462</v>
      </c>
      <c r="I390" s="71">
        <v>522542.85287298315</v>
      </c>
      <c r="J390" s="71">
        <v>0</v>
      </c>
      <c r="K390" s="71">
        <v>0</v>
      </c>
      <c r="L390" s="71">
        <v>31673.539329136067</v>
      </c>
      <c r="M390" s="71">
        <v>1828449.5930612443</v>
      </c>
      <c r="N390" s="71">
        <v>5989</v>
      </c>
      <c r="O390" s="71"/>
      <c r="P390" s="71">
        <v>2989497.4587048478</v>
      </c>
      <c r="Q390" s="71">
        <v>478249.77223442437</v>
      </c>
      <c r="R390" s="71">
        <v>175968.11775429797</v>
      </c>
      <c r="S390" s="71">
        <v>654217.88998872228</v>
      </c>
      <c r="T390" s="71">
        <v>185601.75615379485</v>
      </c>
      <c r="U390" s="71">
        <v>0</v>
      </c>
      <c r="V390" s="71">
        <v>0</v>
      </c>
      <c r="W390" s="71">
        <v>0</v>
      </c>
      <c r="X390" s="71">
        <v>185601.75615379485</v>
      </c>
      <c r="Y390" s="71">
        <v>34288.665284312847</v>
      </c>
      <c r="Z390" s="71">
        <v>0</v>
      </c>
      <c r="AA390" s="71">
        <v>34288.665284312847</v>
      </c>
      <c r="AB390" s="71">
        <v>-154331.16618497556</v>
      </c>
      <c r="AC390" s="71">
        <v>719777.14524185436</v>
      </c>
      <c r="AD390" s="71">
        <v>259999.95679078141</v>
      </c>
      <c r="AE390" s="71">
        <v>0</v>
      </c>
      <c r="AF390" s="71">
        <v>0</v>
      </c>
      <c r="AG390" s="71">
        <v>0</v>
      </c>
      <c r="AH390" s="71">
        <v>979777.10203263583</v>
      </c>
      <c r="AI390" s="71">
        <v>2009720.356672212</v>
      </c>
      <c r="AJ390" s="71"/>
      <c r="AK390" s="71">
        <v>0</v>
      </c>
      <c r="AL390" s="71">
        <v>0</v>
      </c>
      <c r="AM390" s="71">
        <v>0</v>
      </c>
      <c r="AN390" s="71">
        <v>2009720.356672212</v>
      </c>
      <c r="AO390" s="71">
        <v>-3603344.2469251035</v>
      </c>
      <c r="AP390" s="71">
        <v>86979.667630048891</v>
      </c>
      <c r="AQ390" s="71">
        <v>-36033.442469251037</v>
      </c>
      <c r="AR390" s="71">
        <v>48686.270410476493</v>
      </c>
      <c r="AS390" s="71">
        <v>0</v>
      </c>
      <c r="AT390" s="71">
        <v>99632.495571274339</v>
      </c>
      <c r="AU390" s="71">
        <v>0</v>
      </c>
      <c r="AV390" s="71">
        <v>0</v>
      </c>
      <c r="AW390" s="71">
        <v>-3503711.7513538287</v>
      </c>
    </row>
    <row r="391" spans="1:49" x14ac:dyDescent="0.2">
      <c r="A391" s="96" t="s">
        <v>15</v>
      </c>
      <c r="B391">
        <v>2044</v>
      </c>
      <c r="C391">
        <v>2024</v>
      </c>
      <c r="D391">
        <v>2018</v>
      </c>
      <c r="E391">
        <v>36</v>
      </c>
      <c r="F391">
        <v>15</v>
      </c>
      <c r="G391" s="96" t="s">
        <v>167</v>
      </c>
      <c r="H391" s="71">
        <v>606850.89817589941</v>
      </c>
      <c r="I391" s="71">
        <v>532993.70993044286</v>
      </c>
      <c r="J391" s="71">
        <v>0</v>
      </c>
      <c r="K391" s="71">
        <v>0</v>
      </c>
      <c r="L391" s="71">
        <v>32307.010115718793</v>
      </c>
      <c r="M391" s="71">
        <v>1844663.0341124954</v>
      </c>
      <c r="N391" s="71">
        <v>5989</v>
      </c>
      <c r="O391" s="71"/>
      <c r="P391" s="71">
        <v>3022803.652334556</v>
      </c>
      <c r="Q391" s="71">
        <v>487814.76767911291</v>
      </c>
      <c r="R391" s="71">
        <v>179487.48010938393</v>
      </c>
      <c r="S391" s="71">
        <v>667302.24778849678</v>
      </c>
      <c r="T391" s="71">
        <v>189313.79127687076</v>
      </c>
      <c r="U391" s="71">
        <v>0</v>
      </c>
      <c r="V391" s="71">
        <v>0</v>
      </c>
      <c r="W391" s="71">
        <v>0</v>
      </c>
      <c r="X391" s="71">
        <v>189313.79127687076</v>
      </c>
      <c r="Y391" s="71">
        <v>34974.43858999911</v>
      </c>
      <c r="Z391" s="71">
        <v>0</v>
      </c>
      <c r="AA391" s="71">
        <v>34974.43858999911</v>
      </c>
      <c r="AB391" s="71">
        <v>-153896.2678468253</v>
      </c>
      <c r="AC391" s="71">
        <v>737694.20980854135</v>
      </c>
      <c r="AD391" s="71">
        <v>265199.95592659706</v>
      </c>
      <c r="AE391" s="71">
        <v>0</v>
      </c>
      <c r="AF391" s="71">
        <v>0</v>
      </c>
      <c r="AG391" s="71">
        <v>0</v>
      </c>
      <c r="AH391" s="71">
        <v>1002894.1657351383</v>
      </c>
      <c r="AI391" s="71">
        <v>2019909.4865994176</v>
      </c>
      <c r="AJ391" s="71"/>
      <c r="AK391" s="71">
        <v>0</v>
      </c>
      <c r="AL391" s="71">
        <v>0</v>
      </c>
      <c r="AM391" s="71">
        <v>0</v>
      </c>
      <c r="AN391" s="71">
        <v>2019909.4865994176</v>
      </c>
      <c r="AO391" s="71">
        <v>-3503711.7513538287</v>
      </c>
      <c r="AP391" s="71">
        <v>87849.464306349386</v>
      </c>
      <c r="AQ391" s="71">
        <v>-35037.117513538287</v>
      </c>
      <c r="AR391" s="71">
        <v>48816.989650930132</v>
      </c>
      <c r="AS391" s="71">
        <v>0</v>
      </c>
      <c r="AT391" s="71">
        <v>101629.33644374122</v>
      </c>
      <c r="AU391" s="71">
        <v>0</v>
      </c>
      <c r="AV391" s="71">
        <v>0</v>
      </c>
      <c r="AW391" s="71">
        <v>-3402082.4149100874</v>
      </c>
    </row>
    <row r="392" spans="1:49" x14ac:dyDescent="0.2">
      <c r="A392" s="96" t="s">
        <v>15</v>
      </c>
      <c r="B392">
        <v>2045</v>
      </c>
      <c r="C392">
        <v>2024</v>
      </c>
      <c r="D392">
        <v>2018</v>
      </c>
      <c r="E392">
        <v>36</v>
      </c>
      <c r="F392">
        <v>15</v>
      </c>
      <c r="G392" s="96" t="s">
        <v>167</v>
      </c>
      <c r="H392" s="71">
        <v>612919.40715765813</v>
      </c>
      <c r="I392" s="71">
        <v>543653.58412905165</v>
      </c>
      <c r="J392" s="71">
        <v>0</v>
      </c>
      <c r="K392" s="71">
        <v>0</v>
      </c>
      <c r="L392" s="71">
        <v>32953.150318033164</v>
      </c>
      <c r="M392" s="71">
        <v>1861040.6769726314</v>
      </c>
      <c r="N392" s="71">
        <v>5989</v>
      </c>
      <c r="O392" s="71"/>
      <c r="P392" s="71">
        <v>3056555.8185773743</v>
      </c>
      <c r="Q392" s="71">
        <v>497571.06303269509</v>
      </c>
      <c r="R392" s="71">
        <v>183077.22971157159</v>
      </c>
      <c r="S392" s="71">
        <v>680648.29274426668</v>
      </c>
      <c r="T392" s="71">
        <v>193100.06710240815</v>
      </c>
      <c r="U392" s="71">
        <v>0</v>
      </c>
      <c r="V392" s="71">
        <v>0</v>
      </c>
      <c r="W392" s="71">
        <v>0</v>
      </c>
      <c r="X392" s="71">
        <v>193100.06710240815</v>
      </c>
      <c r="Y392" s="71">
        <v>35673.927361799084</v>
      </c>
      <c r="Z392" s="71">
        <v>0</v>
      </c>
      <c r="AA392" s="71">
        <v>35673.927361799084</v>
      </c>
      <c r="AB392" s="71">
        <v>-153457.02052529357</v>
      </c>
      <c r="AC392" s="71">
        <v>755965.26668318035</v>
      </c>
      <c r="AD392" s="71">
        <v>270503.95504512894</v>
      </c>
      <c r="AE392" s="71">
        <v>0</v>
      </c>
      <c r="AF392" s="71">
        <v>0</v>
      </c>
      <c r="AG392" s="71">
        <v>0</v>
      </c>
      <c r="AH392" s="71">
        <v>1026469.2217283093</v>
      </c>
      <c r="AI392" s="71">
        <v>2030086.596849065</v>
      </c>
      <c r="AJ392" s="71"/>
      <c r="AK392" s="71">
        <v>0</v>
      </c>
      <c r="AL392" s="71">
        <v>0</v>
      </c>
      <c r="AM392" s="71">
        <v>0</v>
      </c>
      <c r="AN392" s="71">
        <v>2030086.596849065</v>
      </c>
      <c r="AO392" s="71">
        <v>-3402082.4149100874</v>
      </c>
      <c r="AP392" s="71">
        <v>88727.958949412845</v>
      </c>
      <c r="AQ392" s="71">
        <v>-34020.824149100874</v>
      </c>
      <c r="AR392" s="71">
        <v>48946.137056515283</v>
      </c>
      <c r="AS392" s="71">
        <v>0</v>
      </c>
      <c r="AT392" s="71">
        <v>103653.27185682725</v>
      </c>
      <c r="AU392" s="71">
        <v>0</v>
      </c>
      <c r="AV392" s="71">
        <v>0</v>
      </c>
      <c r="AW392" s="71">
        <v>-3298429.1430532602</v>
      </c>
    </row>
    <row r="393" spans="1:49" x14ac:dyDescent="0.2">
      <c r="A393" s="96" t="s">
        <v>15</v>
      </c>
      <c r="B393">
        <v>2046</v>
      </c>
      <c r="C393">
        <v>2024</v>
      </c>
      <c r="D393">
        <v>2018</v>
      </c>
      <c r="E393">
        <v>36</v>
      </c>
      <c r="F393">
        <v>15</v>
      </c>
      <c r="G393" s="96" t="s">
        <v>167</v>
      </c>
      <c r="H393" s="71">
        <v>619048.60122923483</v>
      </c>
      <c r="I393" s="71">
        <v>554526.65581163275</v>
      </c>
      <c r="J393" s="71">
        <v>0</v>
      </c>
      <c r="K393" s="71">
        <v>0</v>
      </c>
      <c r="L393" s="71">
        <v>33612.213324393837</v>
      </c>
      <c r="M393" s="71">
        <v>1877584.4921988759</v>
      </c>
      <c r="N393" s="71">
        <v>5989</v>
      </c>
      <c r="O393" s="71"/>
      <c r="P393" s="71">
        <v>3090760.9625641373</v>
      </c>
      <c r="Q393" s="71">
        <v>507522.48429334909</v>
      </c>
      <c r="R393" s="71">
        <v>186738.77430580306</v>
      </c>
      <c r="S393" s="71">
        <v>694261.25859915209</v>
      </c>
      <c r="T393" s="71">
        <v>196962.06844445635</v>
      </c>
      <c r="U393" s="71">
        <v>0</v>
      </c>
      <c r="V393" s="71">
        <v>0</v>
      </c>
      <c r="W393" s="71">
        <v>0</v>
      </c>
      <c r="X393" s="71">
        <v>196962.06844445635</v>
      </c>
      <c r="Y393" s="71">
        <v>36387.405909035071</v>
      </c>
      <c r="Z393" s="71">
        <v>0</v>
      </c>
      <c r="AA393" s="71">
        <v>36387.405909035071</v>
      </c>
      <c r="AB393" s="71">
        <v>-153013.38073054652</v>
      </c>
      <c r="AC393" s="71">
        <v>774597.35222209699</v>
      </c>
      <c r="AD393" s="71">
        <v>275914.0341460316</v>
      </c>
      <c r="AE393" s="71">
        <v>0</v>
      </c>
      <c r="AF393" s="71">
        <v>0</v>
      </c>
      <c r="AG393" s="71">
        <v>0</v>
      </c>
      <c r="AH393" s="71">
        <v>1050511.3863681285</v>
      </c>
      <c r="AI393" s="71">
        <v>2040249.5761960088</v>
      </c>
      <c r="AJ393" s="71"/>
      <c r="AK393" s="71">
        <v>0</v>
      </c>
      <c r="AL393" s="71">
        <v>0</v>
      </c>
      <c r="AM393" s="71">
        <v>0</v>
      </c>
      <c r="AN393" s="71">
        <v>2040249.5761960088</v>
      </c>
      <c r="AO393" s="71">
        <v>-3298429.1430532602</v>
      </c>
      <c r="AP393" s="71">
        <v>89615.238538906982</v>
      </c>
      <c r="AQ393" s="71">
        <v>-32984.291430532598</v>
      </c>
      <c r="AR393" s="71">
        <v>49073.639328337798</v>
      </c>
      <c r="AS393" s="71">
        <v>0</v>
      </c>
      <c r="AT393" s="71">
        <v>105704.58643671218</v>
      </c>
      <c r="AU393" s="71">
        <v>0</v>
      </c>
      <c r="AV393" s="71">
        <v>0</v>
      </c>
      <c r="AW393" s="71">
        <v>-3192724.5566165484</v>
      </c>
    </row>
    <row r="394" spans="1:49" x14ac:dyDescent="0.2">
      <c r="A394" s="96" t="s">
        <v>15</v>
      </c>
      <c r="B394">
        <v>2047</v>
      </c>
      <c r="C394">
        <v>2024</v>
      </c>
      <c r="D394">
        <v>2018</v>
      </c>
      <c r="E394">
        <v>36</v>
      </c>
      <c r="F394">
        <v>15</v>
      </c>
      <c r="G394" s="96" t="s">
        <v>167</v>
      </c>
      <c r="H394" s="71">
        <v>625239.08724152716</v>
      </c>
      <c r="I394" s="71">
        <v>565617.18892786535</v>
      </c>
      <c r="J394" s="71">
        <v>0</v>
      </c>
      <c r="K394" s="71">
        <v>0</v>
      </c>
      <c r="L394" s="71">
        <v>34284.457590881706</v>
      </c>
      <c r="M394" s="71">
        <v>1894296.4789223378</v>
      </c>
      <c r="N394" s="71">
        <v>5989</v>
      </c>
      <c r="O394" s="71"/>
      <c r="P394" s="71">
        <v>3125426.2126826122</v>
      </c>
      <c r="Q394" s="71">
        <v>517672.93397921597</v>
      </c>
      <c r="R394" s="71">
        <v>190473.5497919191</v>
      </c>
      <c r="S394" s="71">
        <v>708146.4837711351</v>
      </c>
      <c r="T394" s="71">
        <v>200901.30981334546</v>
      </c>
      <c r="U394" s="71">
        <v>0</v>
      </c>
      <c r="V394" s="71">
        <v>0</v>
      </c>
      <c r="W394" s="71">
        <v>0</v>
      </c>
      <c r="X394" s="71">
        <v>200901.30981334546</v>
      </c>
      <c r="Y394" s="71">
        <v>37115.154027215765</v>
      </c>
      <c r="Z394" s="71">
        <v>0</v>
      </c>
      <c r="AA394" s="71">
        <v>37115.154027215765</v>
      </c>
      <c r="AB394" s="71">
        <v>-152565.30453785197</v>
      </c>
      <c r="AC394" s="71">
        <v>793597.64307384437</v>
      </c>
      <c r="AD394" s="71">
        <v>281432.31482895219</v>
      </c>
      <c r="AE394" s="71">
        <v>0</v>
      </c>
      <c r="AF394" s="71">
        <v>0</v>
      </c>
      <c r="AG394" s="71">
        <v>0</v>
      </c>
      <c r="AH394" s="71">
        <v>1075029.9579027966</v>
      </c>
      <c r="AI394" s="71">
        <v>2050396.2547798157</v>
      </c>
      <c r="AJ394" s="71"/>
      <c r="AK394" s="71">
        <v>0</v>
      </c>
      <c r="AL394" s="71">
        <v>0</v>
      </c>
      <c r="AM394" s="71">
        <v>0</v>
      </c>
      <c r="AN394" s="71">
        <v>2050396.2547798157</v>
      </c>
      <c r="AO394" s="71">
        <v>-3192724.5566165484</v>
      </c>
      <c r="AP394" s="71">
        <v>90511.390924296051</v>
      </c>
      <c r="AQ394" s="71">
        <v>-31927.245566165482</v>
      </c>
      <c r="AR394" s="71">
        <v>49199.421282903713</v>
      </c>
      <c r="AS394" s="71">
        <v>0</v>
      </c>
      <c r="AT394" s="71">
        <v>107783.56664103428</v>
      </c>
      <c r="AU394" s="71">
        <v>0</v>
      </c>
      <c r="AV394" s="71">
        <v>0</v>
      </c>
      <c r="AW394" s="71">
        <v>-3084940.9899755139</v>
      </c>
    </row>
    <row r="395" spans="1:49" x14ac:dyDescent="0.2">
      <c r="A395" s="96" t="s">
        <v>15</v>
      </c>
      <c r="B395">
        <v>2048</v>
      </c>
      <c r="C395">
        <v>2024</v>
      </c>
      <c r="D395">
        <v>2018</v>
      </c>
      <c r="E395">
        <v>36</v>
      </c>
      <c r="F395">
        <v>15</v>
      </c>
      <c r="G395" s="96" t="s">
        <v>167</v>
      </c>
      <c r="H395" s="71">
        <v>631491.47811394255</v>
      </c>
      <c r="I395" s="71">
        <v>576929.53270642273</v>
      </c>
      <c r="J395" s="71">
        <v>0</v>
      </c>
      <c r="K395" s="71">
        <v>0</v>
      </c>
      <c r="L395" s="71">
        <v>34970.14674269934</v>
      </c>
      <c r="M395" s="71">
        <v>1911178.6653294954</v>
      </c>
      <c r="N395" s="71">
        <v>5989</v>
      </c>
      <c r="O395" s="71"/>
      <c r="P395" s="71">
        <v>3160558.8228925602</v>
      </c>
      <c r="Q395" s="71">
        <v>528026.39265880035</v>
      </c>
      <c r="R395" s="71">
        <v>194283.02078775747</v>
      </c>
      <c r="S395" s="71">
        <v>722309.41344655782</v>
      </c>
      <c r="T395" s="71">
        <v>204919.33600961237</v>
      </c>
      <c r="U395" s="71">
        <v>0</v>
      </c>
      <c r="V395" s="71">
        <v>0</v>
      </c>
      <c r="W395" s="71">
        <v>0</v>
      </c>
      <c r="X395" s="71">
        <v>204919.33600961237</v>
      </c>
      <c r="Y395" s="71">
        <v>37857.457107760085</v>
      </c>
      <c r="Z395" s="71">
        <v>0</v>
      </c>
      <c r="AA395" s="71">
        <v>37857.457107760085</v>
      </c>
      <c r="AB395" s="71">
        <v>-152112.74758323049</v>
      </c>
      <c r="AC395" s="71">
        <v>812973.45898069988</v>
      </c>
      <c r="AD395" s="71">
        <v>287060.96112553123</v>
      </c>
      <c r="AE395" s="71">
        <v>0</v>
      </c>
      <c r="AF395" s="71">
        <v>0</v>
      </c>
      <c r="AG395" s="71">
        <v>0</v>
      </c>
      <c r="AH395" s="71">
        <v>1100034.4201062312</v>
      </c>
      <c r="AI395" s="71">
        <v>2060524.4027863289</v>
      </c>
      <c r="AJ395" s="71"/>
      <c r="AK395" s="71">
        <v>0</v>
      </c>
      <c r="AL395" s="71">
        <v>0</v>
      </c>
      <c r="AM395" s="71">
        <v>0</v>
      </c>
      <c r="AN395" s="71">
        <v>2060524.4027863289</v>
      </c>
      <c r="AO395" s="71">
        <v>-3084940.9899755139</v>
      </c>
      <c r="AP395" s="71">
        <v>91416.504833539031</v>
      </c>
      <c r="AQ395" s="71">
        <v>-30849.409899755141</v>
      </c>
      <c r="AR395" s="71">
        <v>49323.405810240933</v>
      </c>
      <c r="AS395" s="71">
        <v>0</v>
      </c>
      <c r="AT395" s="71">
        <v>109890.50074402482</v>
      </c>
      <c r="AU395" s="71">
        <v>0</v>
      </c>
      <c r="AV395" s="71">
        <v>0</v>
      </c>
      <c r="AW395" s="71">
        <v>-2975050.4892314891</v>
      </c>
    </row>
    <row r="396" spans="1:49" x14ac:dyDescent="0.2">
      <c r="A396" s="96" t="s">
        <v>15</v>
      </c>
      <c r="B396">
        <v>2049</v>
      </c>
      <c r="C396">
        <v>2024</v>
      </c>
      <c r="D396">
        <v>2018</v>
      </c>
      <c r="E396">
        <v>36</v>
      </c>
      <c r="F396">
        <v>15</v>
      </c>
      <c r="G396" s="96" t="s">
        <v>167</v>
      </c>
      <c r="H396" s="71">
        <v>637806.39289508178</v>
      </c>
      <c r="I396" s="71">
        <v>588468.12336055096</v>
      </c>
      <c r="J396" s="71">
        <v>0</v>
      </c>
      <c r="K396" s="71">
        <v>0</v>
      </c>
      <c r="L396" s="71">
        <v>35669.549677553317</v>
      </c>
      <c r="M396" s="71">
        <v>1928233.1091525573</v>
      </c>
      <c r="N396" s="71">
        <v>5989</v>
      </c>
      <c r="O396" s="71"/>
      <c r="P396" s="71">
        <v>3196166.1750857434</v>
      </c>
      <c r="Q396" s="71">
        <v>538586.92051197623</v>
      </c>
      <c r="R396" s="71">
        <v>198168.68120351259</v>
      </c>
      <c r="S396" s="71">
        <v>736755.60171548882</v>
      </c>
      <c r="T396" s="71">
        <v>209017.72272980458</v>
      </c>
      <c r="U396" s="71">
        <v>0</v>
      </c>
      <c r="V396" s="71">
        <v>0</v>
      </c>
      <c r="W396" s="71">
        <v>0</v>
      </c>
      <c r="X396" s="71">
        <v>209017.72272980458</v>
      </c>
      <c r="Y396" s="71">
        <v>38614.606249915283</v>
      </c>
      <c r="Z396" s="71">
        <v>0</v>
      </c>
      <c r="AA396" s="71">
        <v>38614.606249915283</v>
      </c>
      <c r="AB396" s="71">
        <v>-151655.6650590628</v>
      </c>
      <c r="AC396" s="71">
        <v>832732.26563614595</v>
      </c>
      <c r="AD396" s="71">
        <v>292802.18034804182</v>
      </c>
      <c r="AE396" s="71">
        <v>0</v>
      </c>
      <c r="AF396" s="71">
        <v>0</v>
      </c>
      <c r="AG396" s="71">
        <v>0</v>
      </c>
      <c r="AH396" s="71">
        <v>1125534.4459841878</v>
      </c>
      <c r="AI396" s="71">
        <v>2070631.7291015557</v>
      </c>
      <c r="AJ396" s="71"/>
      <c r="AK396" s="71">
        <v>0</v>
      </c>
      <c r="AL396" s="71">
        <v>0</v>
      </c>
      <c r="AM396" s="71">
        <v>0</v>
      </c>
      <c r="AN396" s="71">
        <v>2070631.7291015557</v>
      </c>
      <c r="AO396" s="71">
        <v>-2975050.4892314891</v>
      </c>
      <c r="AP396" s="71">
        <v>92330.66988187439</v>
      </c>
      <c r="AQ396" s="71">
        <v>-29750.504892314893</v>
      </c>
      <c r="AR396" s="71">
        <v>49445.513831141667</v>
      </c>
      <c r="AS396" s="71">
        <v>0</v>
      </c>
      <c r="AT396" s="71">
        <v>112025.67882070117</v>
      </c>
      <c r="AU396" s="71">
        <v>0</v>
      </c>
      <c r="AV396" s="71">
        <v>0</v>
      </c>
      <c r="AW396" s="71">
        <v>-2863024.8104107878</v>
      </c>
    </row>
    <row r="397" spans="1:49" x14ac:dyDescent="0.2">
      <c r="A397" s="96" t="s">
        <v>15</v>
      </c>
      <c r="B397">
        <v>2050</v>
      </c>
      <c r="C397">
        <v>2024</v>
      </c>
      <c r="D397">
        <v>2018</v>
      </c>
      <c r="E397">
        <v>36</v>
      </c>
      <c r="F397">
        <v>15</v>
      </c>
      <c r="G397" s="96" t="s">
        <v>167</v>
      </c>
      <c r="H397" s="71">
        <v>644184.45682403282</v>
      </c>
      <c r="I397" s="71">
        <v>600237.48582776217</v>
      </c>
      <c r="J397" s="71">
        <v>0</v>
      </c>
      <c r="K397" s="71">
        <v>0</v>
      </c>
      <c r="L397" s="71">
        <v>36382.940671104392</v>
      </c>
      <c r="M397" s="71">
        <v>1945461.8981688758</v>
      </c>
      <c r="N397" s="71">
        <v>5989</v>
      </c>
      <c r="O397" s="71"/>
      <c r="P397" s="71">
        <v>3232255.7814917751</v>
      </c>
      <c r="Q397" s="71">
        <v>549358.65892221592</v>
      </c>
      <c r="R397" s="71">
        <v>202132.05482758288</v>
      </c>
      <c r="S397" s="71">
        <v>751490.71374979883</v>
      </c>
      <c r="T397" s="71">
        <v>213198.07718440072</v>
      </c>
      <c r="U397" s="71">
        <v>0</v>
      </c>
      <c r="V397" s="71">
        <v>0</v>
      </c>
      <c r="W397" s="71">
        <v>0</v>
      </c>
      <c r="X397" s="71">
        <v>213198.07718440072</v>
      </c>
      <c r="Y397" s="71">
        <v>39386.898374913595</v>
      </c>
      <c r="Z397" s="71">
        <v>0</v>
      </c>
      <c r="AA397" s="71">
        <v>39386.898374913595</v>
      </c>
      <c r="AB397" s="71">
        <v>-151194.01170965342</v>
      </c>
      <c r="AC397" s="71">
        <v>852881.67759945977</v>
      </c>
      <c r="AD397" s="71">
        <v>298658.22395500273</v>
      </c>
      <c r="AE397" s="71">
        <v>0</v>
      </c>
      <c r="AF397" s="71">
        <v>0</v>
      </c>
      <c r="AG397" s="71">
        <v>0</v>
      </c>
      <c r="AH397" s="71">
        <v>1151539.9015544625</v>
      </c>
      <c r="AI397" s="71">
        <v>2080715.8799373126</v>
      </c>
      <c r="AJ397" s="71"/>
      <c r="AK397" s="71">
        <v>0</v>
      </c>
      <c r="AL397" s="71">
        <v>0</v>
      </c>
      <c r="AM397" s="71">
        <v>0</v>
      </c>
      <c r="AN397" s="71">
        <v>2080715.8799373126</v>
      </c>
      <c r="AO397" s="71">
        <v>-2863024.8104107878</v>
      </c>
      <c r="AP397" s="71">
        <v>93253.976580693168</v>
      </c>
      <c r="AQ397" s="71">
        <v>-28630.248104107879</v>
      </c>
      <c r="AR397" s="71">
        <v>49565.664253507399</v>
      </c>
      <c r="AS397" s="71">
        <v>0</v>
      </c>
      <c r="AT397" s="71">
        <v>114189.39273009269</v>
      </c>
      <c r="AU397" s="71">
        <v>0</v>
      </c>
      <c r="AV397" s="71">
        <v>0</v>
      </c>
      <c r="AW397" s="71">
        <v>-2748835.4176806952</v>
      </c>
    </row>
    <row r="398" spans="1:49" x14ac:dyDescent="0.2">
      <c r="A398" s="96" t="s">
        <v>16</v>
      </c>
      <c r="B398">
        <v>2018</v>
      </c>
      <c r="C398">
        <v>2029</v>
      </c>
      <c r="D398">
        <v>2018</v>
      </c>
      <c r="E398">
        <v>49</v>
      </c>
      <c r="F398">
        <v>33</v>
      </c>
      <c r="G398" s="96" t="s">
        <v>167</v>
      </c>
      <c r="H398" s="71">
        <v>498444</v>
      </c>
      <c r="I398" s="71">
        <v>878628</v>
      </c>
      <c r="J398" s="71">
        <v>0</v>
      </c>
      <c r="K398" s="71">
        <v>0</v>
      </c>
      <c r="L398" s="71">
        <v>89386</v>
      </c>
      <c r="M398" s="71">
        <v>3941482</v>
      </c>
      <c r="N398" s="71">
        <v>5988</v>
      </c>
      <c r="O398" s="71"/>
      <c r="P398" s="71">
        <v>5413928</v>
      </c>
      <c r="Q398" s="71">
        <v>458852</v>
      </c>
      <c r="R398" s="71">
        <v>438890</v>
      </c>
      <c r="S398" s="71">
        <v>897742</v>
      </c>
      <c r="T398" s="71">
        <v>288686</v>
      </c>
      <c r="U398" s="71">
        <v>0</v>
      </c>
      <c r="V398" s="71">
        <v>0</v>
      </c>
      <c r="W398" s="71">
        <v>0</v>
      </c>
      <c r="X398" s="71">
        <v>288686</v>
      </c>
      <c r="Y398" s="71">
        <v>36190</v>
      </c>
      <c r="Z398" s="71">
        <v>9428</v>
      </c>
      <c r="AA398" s="71">
        <v>45618</v>
      </c>
      <c r="AB398" s="71">
        <v>111796</v>
      </c>
      <c r="AC398" s="71">
        <v>1343842</v>
      </c>
      <c r="AD398" s="71">
        <v>198156</v>
      </c>
      <c r="AE398" s="71">
        <v>978486</v>
      </c>
      <c r="AF398" s="71">
        <v>0</v>
      </c>
      <c r="AG398" s="71">
        <v>0</v>
      </c>
      <c r="AH398" s="71">
        <v>2520484</v>
      </c>
      <c r="AI398" s="71">
        <v>2893444</v>
      </c>
      <c r="AJ398" s="71"/>
      <c r="AK398" s="71">
        <v>0</v>
      </c>
      <c r="AL398" s="71">
        <v>0</v>
      </c>
      <c r="AM398" s="71">
        <v>0</v>
      </c>
      <c r="AN398" s="71">
        <v>2893444</v>
      </c>
      <c r="AO398" s="71">
        <v>1568450</v>
      </c>
      <c r="AP398" s="71">
        <v>111796</v>
      </c>
      <c r="AQ398" s="71">
        <v>17374</v>
      </c>
      <c r="AR398" s="71">
        <v>129935.51999999999</v>
      </c>
      <c r="AS398" s="71">
        <v>176</v>
      </c>
      <c r="AT398" s="71">
        <v>259281.52</v>
      </c>
      <c r="AU398" s="71">
        <v>521300</v>
      </c>
      <c r="AV398" s="71">
        <v>521300</v>
      </c>
      <c r="AW398" s="71">
        <v>1306431.52</v>
      </c>
    </row>
    <row r="399" spans="1:49" x14ac:dyDescent="0.2">
      <c r="A399" s="96" t="s">
        <v>16</v>
      </c>
      <c r="B399">
        <v>2019</v>
      </c>
      <c r="C399">
        <v>2029</v>
      </c>
      <c r="D399">
        <v>2018</v>
      </c>
      <c r="E399">
        <v>49</v>
      </c>
      <c r="F399">
        <v>33</v>
      </c>
      <c r="G399" s="96" t="s">
        <v>167</v>
      </c>
      <c r="H399" s="71">
        <v>503428.44</v>
      </c>
      <c r="I399" s="71">
        <v>896200.56</v>
      </c>
      <c r="J399" s="71">
        <v>0</v>
      </c>
      <c r="K399" s="71">
        <v>0</v>
      </c>
      <c r="L399" s="71">
        <v>91173.72</v>
      </c>
      <c r="M399" s="71">
        <v>2978403.2039999999</v>
      </c>
      <c r="N399" s="71">
        <v>5988</v>
      </c>
      <c r="O399" s="71"/>
      <c r="P399" s="71">
        <v>4475193.9239999996</v>
      </c>
      <c r="Q399" s="71">
        <v>468029.04000000004</v>
      </c>
      <c r="R399" s="71">
        <v>447667.8</v>
      </c>
      <c r="S399" s="71">
        <v>915696.84000000008</v>
      </c>
      <c r="T399" s="71">
        <v>294459.72000000003</v>
      </c>
      <c r="U399" s="71">
        <v>0</v>
      </c>
      <c r="V399" s="71">
        <v>0</v>
      </c>
      <c r="W399" s="71">
        <v>0</v>
      </c>
      <c r="X399" s="71">
        <v>294459.72000000003</v>
      </c>
      <c r="Y399" s="71">
        <v>36913.800000000003</v>
      </c>
      <c r="Z399" s="71">
        <v>9616.56</v>
      </c>
      <c r="AA399" s="71">
        <v>46530.36</v>
      </c>
      <c r="AB399" s="71">
        <v>112913.96</v>
      </c>
      <c r="AC399" s="71">
        <v>1369600.8800000001</v>
      </c>
      <c r="AD399" s="71">
        <v>202119.12</v>
      </c>
      <c r="AE399" s="71">
        <v>978486</v>
      </c>
      <c r="AF399" s="71">
        <v>0</v>
      </c>
      <c r="AG399" s="71">
        <v>0</v>
      </c>
      <c r="AH399" s="71">
        <v>2550206</v>
      </c>
      <c r="AI399" s="71">
        <v>1924987.9239999996</v>
      </c>
      <c r="AJ399" s="71"/>
      <c r="AK399" s="71">
        <v>0</v>
      </c>
      <c r="AL399" s="71">
        <v>0</v>
      </c>
      <c r="AM399" s="71">
        <v>0</v>
      </c>
      <c r="AN399" s="71">
        <v>1924987.9239999996</v>
      </c>
      <c r="AO399" s="71">
        <v>1306431.52</v>
      </c>
      <c r="AP399" s="71">
        <v>112913.96</v>
      </c>
      <c r="AQ399" s="71">
        <v>13064.315200000001</v>
      </c>
      <c r="AR399" s="71">
        <v>41949.772200000007</v>
      </c>
      <c r="AS399" s="71">
        <v>0</v>
      </c>
      <c r="AT399" s="71">
        <v>167928.04740000001</v>
      </c>
      <c r="AU399" s="71">
        <v>1069580</v>
      </c>
      <c r="AV399" s="71">
        <v>1069580</v>
      </c>
      <c r="AW399" s="71">
        <v>404779.56740000006</v>
      </c>
    </row>
    <row r="400" spans="1:49" x14ac:dyDescent="0.2">
      <c r="A400" s="96" t="s">
        <v>16</v>
      </c>
      <c r="B400">
        <v>2020</v>
      </c>
      <c r="C400">
        <v>2029</v>
      </c>
      <c r="D400">
        <v>2018</v>
      </c>
      <c r="E400">
        <v>49</v>
      </c>
      <c r="F400">
        <v>33</v>
      </c>
      <c r="G400" s="96" t="s">
        <v>167</v>
      </c>
      <c r="H400" s="71">
        <v>508462.72440000001</v>
      </c>
      <c r="I400" s="71">
        <v>914124.57120000001</v>
      </c>
      <c r="J400" s="71">
        <v>0</v>
      </c>
      <c r="K400" s="71">
        <v>0</v>
      </c>
      <c r="L400" s="71">
        <v>92997.194399999993</v>
      </c>
      <c r="M400" s="71">
        <v>2995484.6816720003</v>
      </c>
      <c r="N400" s="71">
        <v>5988</v>
      </c>
      <c r="O400" s="71"/>
      <c r="P400" s="71">
        <v>4517057.1716720005</v>
      </c>
      <c r="Q400" s="71">
        <v>477389.62079999998</v>
      </c>
      <c r="R400" s="71">
        <v>456621.15600000002</v>
      </c>
      <c r="S400" s="71">
        <v>934010.77679999999</v>
      </c>
      <c r="T400" s="71">
        <v>300348.91440000001</v>
      </c>
      <c r="U400" s="71">
        <v>0</v>
      </c>
      <c r="V400" s="71">
        <v>0</v>
      </c>
      <c r="W400" s="71">
        <v>0</v>
      </c>
      <c r="X400" s="71">
        <v>300348.91440000001</v>
      </c>
      <c r="Y400" s="71">
        <v>37652.076000000001</v>
      </c>
      <c r="Z400" s="71">
        <v>9808.8912</v>
      </c>
      <c r="AA400" s="71">
        <v>47460.967199999999</v>
      </c>
      <c r="AB400" s="71">
        <v>114043.0996</v>
      </c>
      <c r="AC400" s="71">
        <v>1395863.7580000001</v>
      </c>
      <c r="AD400" s="71">
        <v>206161.5024</v>
      </c>
      <c r="AE400" s="71">
        <v>978486</v>
      </c>
      <c r="AF400" s="71">
        <v>0</v>
      </c>
      <c r="AG400" s="71">
        <v>0</v>
      </c>
      <c r="AH400" s="71">
        <v>2580511.2604</v>
      </c>
      <c r="AI400" s="71">
        <v>1936545.9112720005</v>
      </c>
      <c r="AJ400" s="71"/>
      <c r="AK400" s="71">
        <v>0</v>
      </c>
      <c r="AL400" s="71">
        <v>0</v>
      </c>
      <c r="AM400" s="71">
        <v>0</v>
      </c>
      <c r="AN400" s="71">
        <v>1936545.9112720005</v>
      </c>
      <c r="AO400" s="71">
        <v>404779.56740000006</v>
      </c>
      <c r="AP400" s="71">
        <v>114043.0996</v>
      </c>
      <c r="AQ400" s="71">
        <v>4047.7956740000004</v>
      </c>
      <c r="AR400" s="71">
        <v>42163.336133999997</v>
      </c>
      <c r="AS400" s="71">
        <v>0</v>
      </c>
      <c r="AT400" s="71">
        <v>160254.23140799999</v>
      </c>
      <c r="AU400" s="71">
        <v>1074710</v>
      </c>
      <c r="AV400" s="71">
        <v>1074710</v>
      </c>
      <c r="AW400" s="71">
        <v>-509676.20119199995</v>
      </c>
    </row>
    <row r="401" spans="1:49" x14ac:dyDescent="0.2">
      <c r="A401" s="96" t="s">
        <v>16</v>
      </c>
      <c r="B401">
        <v>2021</v>
      </c>
      <c r="C401">
        <v>2029</v>
      </c>
      <c r="D401">
        <v>2018</v>
      </c>
      <c r="E401">
        <v>49</v>
      </c>
      <c r="F401">
        <v>33</v>
      </c>
      <c r="G401" s="96" t="s">
        <v>167</v>
      </c>
      <c r="H401" s="71">
        <v>513547.35164399998</v>
      </c>
      <c r="I401" s="71">
        <v>932407.0626239999</v>
      </c>
      <c r="J401" s="71">
        <v>0</v>
      </c>
      <c r="K401" s="71">
        <v>0</v>
      </c>
      <c r="L401" s="71">
        <v>94857.138287999987</v>
      </c>
      <c r="M401" s="71">
        <v>3012733.292432976</v>
      </c>
      <c r="N401" s="71">
        <v>5988</v>
      </c>
      <c r="O401" s="71"/>
      <c r="P401" s="71">
        <v>4559532.8449889757</v>
      </c>
      <c r="Q401" s="71">
        <v>486937.41321599996</v>
      </c>
      <c r="R401" s="71">
        <v>465753.57911999995</v>
      </c>
      <c r="S401" s="71">
        <v>952690.99233599985</v>
      </c>
      <c r="T401" s="71">
        <v>306355.89268799999</v>
      </c>
      <c r="U401" s="71">
        <v>0</v>
      </c>
      <c r="V401" s="71">
        <v>0</v>
      </c>
      <c r="W401" s="71">
        <v>0</v>
      </c>
      <c r="X401" s="71">
        <v>306355.89268799999</v>
      </c>
      <c r="Y401" s="71">
        <v>38405.11752</v>
      </c>
      <c r="Z401" s="71">
        <v>10005.069023999999</v>
      </c>
      <c r="AA401" s="71">
        <v>48410.186543999997</v>
      </c>
      <c r="AB401" s="71">
        <v>115183.530596</v>
      </c>
      <c r="AC401" s="71">
        <v>1422640.602164</v>
      </c>
      <c r="AD401" s="71">
        <v>210284.732448</v>
      </c>
      <c r="AE401" s="71">
        <v>978486</v>
      </c>
      <c r="AF401" s="71">
        <v>0</v>
      </c>
      <c r="AG401" s="71">
        <v>0</v>
      </c>
      <c r="AH401" s="71">
        <v>2611411.3346119998</v>
      </c>
      <c r="AI401" s="71">
        <v>1948121.5103769759</v>
      </c>
      <c r="AJ401" s="71"/>
      <c r="AK401" s="71">
        <v>0</v>
      </c>
      <c r="AL401" s="71">
        <v>0</v>
      </c>
      <c r="AM401" s="71">
        <v>0</v>
      </c>
      <c r="AN401" s="71">
        <v>1948121.5103769759</v>
      </c>
      <c r="AO401" s="71">
        <v>-509676.20119199995</v>
      </c>
      <c r="AP401" s="71">
        <v>115183.530596</v>
      </c>
      <c r="AQ401" s="71">
        <v>-5096.7620119200001</v>
      </c>
      <c r="AR401" s="71">
        <v>42376.61189357999</v>
      </c>
      <c r="AS401" s="71">
        <v>0</v>
      </c>
      <c r="AT401" s="71">
        <v>152463.38047765999</v>
      </c>
      <c r="AU401" s="71">
        <v>193960</v>
      </c>
      <c r="AV401" s="71">
        <v>193960</v>
      </c>
      <c r="AW401" s="71">
        <v>-551172.82071433996</v>
      </c>
    </row>
    <row r="402" spans="1:49" x14ac:dyDescent="0.2">
      <c r="A402" s="96" t="s">
        <v>16</v>
      </c>
      <c r="B402">
        <v>2022</v>
      </c>
      <c r="C402">
        <v>2029</v>
      </c>
      <c r="D402">
        <v>2018</v>
      </c>
      <c r="E402">
        <v>49</v>
      </c>
      <c r="F402">
        <v>33</v>
      </c>
      <c r="G402" s="96" t="s">
        <v>167</v>
      </c>
      <c r="H402" s="71">
        <v>518682.82516044</v>
      </c>
      <c r="I402" s="71">
        <v>951055.20387647999</v>
      </c>
      <c r="J402" s="71">
        <v>0</v>
      </c>
      <c r="K402" s="71">
        <v>0</v>
      </c>
      <c r="L402" s="71">
        <v>96754.281053760002</v>
      </c>
      <c r="M402" s="71">
        <v>3030150.9207032602</v>
      </c>
      <c r="N402" s="71">
        <v>5988</v>
      </c>
      <c r="O402" s="71"/>
      <c r="P402" s="71">
        <v>4602631.2307939399</v>
      </c>
      <c r="Q402" s="71">
        <v>496676.16148031998</v>
      </c>
      <c r="R402" s="71">
        <v>475068.65070240002</v>
      </c>
      <c r="S402" s="71">
        <v>971744.81218272005</v>
      </c>
      <c r="T402" s="71">
        <v>312483.01054176001</v>
      </c>
      <c r="U402" s="71">
        <v>0</v>
      </c>
      <c r="V402" s="71">
        <v>0</v>
      </c>
      <c r="W402" s="71">
        <v>0</v>
      </c>
      <c r="X402" s="71">
        <v>312483.01054176001</v>
      </c>
      <c r="Y402" s="71">
        <v>39173.219870399997</v>
      </c>
      <c r="Z402" s="71">
        <v>10205.170404479999</v>
      </c>
      <c r="AA402" s="71">
        <v>49378.390274879996</v>
      </c>
      <c r="AB402" s="71">
        <v>116335.36590196</v>
      </c>
      <c r="AC402" s="71">
        <v>1449941.5789013202</v>
      </c>
      <c r="AD402" s="71">
        <v>214490.42709695999</v>
      </c>
      <c r="AE402" s="71">
        <v>978486</v>
      </c>
      <c r="AF402" s="71">
        <v>0</v>
      </c>
      <c r="AG402" s="71">
        <v>0</v>
      </c>
      <c r="AH402" s="71">
        <v>2642918.0059982799</v>
      </c>
      <c r="AI402" s="71">
        <v>1959713.22479566</v>
      </c>
      <c r="AJ402" s="71"/>
      <c r="AK402" s="71">
        <v>0</v>
      </c>
      <c r="AL402" s="71">
        <v>0</v>
      </c>
      <c r="AM402" s="71">
        <v>0</v>
      </c>
      <c r="AN402" s="71">
        <v>1959713.22479566</v>
      </c>
      <c r="AO402" s="71">
        <v>-551172.82071433996</v>
      </c>
      <c r="AP402" s="71">
        <v>116335.36590196</v>
      </c>
      <c r="AQ402" s="71">
        <v>-5511.7282071433992</v>
      </c>
      <c r="AR402" s="71">
        <v>42589.548120720603</v>
      </c>
      <c r="AS402" s="71">
        <v>0</v>
      </c>
      <c r="AT402" s="71">
        <v>153413.1858155372</v>
      </c>
      <c r="AU402" s="71">
        <v>2461590</v>
      </c>
      <c r="AV402" s="71">
        <v>2461590</v>
      </c>
      <c r="AW402" s="71">
        <v>-2859349.6348988027</v>
      </c>
    </row>
    <row r="403" spans="1:49" x14ac:dyDescent="0.2">
      <c r="A403" s="96" t="s">
        <v>16</v>
      </c>
      <c r="B403">
        <v>2023</v>
      </c>
      <c r="C403">
        <v>2029</v>
      </c>
      <c r="D403">
        <v>2018</v>
      </c>
      <c r="E403">
        <v>49</v>
      </c>
      <c r="F403">
        <v>33</v>
      </c>
      <c r="G403" s="96" t="s">
        <v>167</v>
      </c>
      <c r="H403" s="71">
        <v>523869.65341204434</v>
      </c>
      <c r="I403" s="71">
        <v>970076.30795400962</v>
      </c>
      <c r="J403" s="71">
        <v>0</v>
      </c>
      <c r="K403" s="71">
        <v>0</v>
      </c>
      <c r="L403" s="71">
        <v>98689.366674835197</v>
      </c>
      <c r="M403" s="71">
        <v>3047739.4763029609</v>
      </c>
      <c r="N403" s="71">
        <v>5988</v>
      </c>
      <c r="O403" s="71"/>
      <c r="P403" s="71">
        <v>4646362.8043438494</v>
      </c>
      <c r="Q403" s="71">
        <v>506609.68470992643</v>
      </c>
      <c r="R403" s="71">
        <v>484570.02371644799</v>
      </c>
      <c r="S403" s="71">
        <v>991179.70842637448</v>
      </c>
      <c r="T403" s="71">
        <v>318732.67075259518</v>
      </c>
      <c r="U403" s="71">
        <v>0</v>
      </c>
      <c r="V403" s="71">
        <v>0</v>
      </c>
      <c r="W403" s="71">
        <v>0</v>
      </c>
      <c r="X403" s="71">
        <v>318732.67075259518</v>
      </c>
      <c r="Y403" s="71">
        <v>39956.684267807999</v>
      </c>
      <c r="Z403" s="71">
        <v>10409.2738125696</v>
      </c>
      <c r="AA403" s="71">
        <v>50365.958080377597</v>
      </c>
      <c r="AB403" s="71">
        <v>117498.71956097959</v>
      </c>
      <c r="AC403" s="71">
        <v>1477777.056820327</v>
      </c>
      <c r="AD403" s="71">
        <v>218780.2356388992</v>
      </c>
      <c r="AE403" s="71">
        <v>978486</v>
      </c>
      <c r="AF403" s="71">
        <v>0</v>
      </c>
      <c r="AG403" s="71">
        <v>0</v>
      </c>
      <c r="AH403" s="71">
        <v>2675043.2924592262</v>
      </c>
      <c r="AI403" s="71">
        <v>1971319.5118846232</v>
      </c>
      <c r="AJ403" s="71"/>
      <c r="AK403" s="71">
        <v>0</v>
      </c>
      <c r="AL403" s="71">
        <v>0</v>
      </c>
      <c r="AM403" s="71">
        <v>0</v>
      </c>
      <c r="AN403" s="71">
        <v>1971319.5118846232</v>
      </c>
      <c r="AO403" s="71">
        <v>-2859349.6348988027</v>
      </c>
      <c r="AP403" s="71">
        <v>117498.71956097959</v>
      </c>
      <c r="AQ403" s="71">
        <v>-28593.496348988025</v>
      </c>
      <c r="AR403" s="71">
        <v>42802.091974296665</v>
      </c>
      <c r="AS403" s="71">
        <v>0</v>
      </c>
      <c r="AT403" s="71">
        <v>131707.31518628824</v>
      </c>
      <c r="AU403" s="71">
        <v>1953998</v>
      </c>
      <c r="AV403" s="71">
        <v>1953998</v>
      </c>
      <c r="AW403" s="71">
        <v>-4681640.3197125141</v>
      </c>
    </row>
    <row r="404" spans="1:49" x14ac:dyDescent="0.2">
      <c r="A404" s="96" t="s">
        <v>16</v>
      </c>
      <c r="B404">
        <v>2024</v>
      </c>
      <c r="C404">
        <v>2029</v>
      </c>
      <c r="D404">
        <v>2018</v>
      </c>
      <c r="E404">
        <v>49</v>
      </c>
      <c r="F404">
        <v>33</v>
      </c>
      <c r="G404" s="96" t="s">
        <v>167</v>
      </c>
      <c r="H404" s="71">
        <v>529108.34994616488</v>
      </c>
      <c r="I404" s="71">
        <v>989477.83411308983</v>
      </c>
      <c r="J404" s="71">
        <v>0</v>
      </c>
      <c r="K404" s="71">
        <v>0</v>
      </c>
      <c r="L404" s="71">
        <v>100663.15400833191</v>
      </c>
      <c r="M404" s="71">
        <v>3065500.8948554266</v>
      </c>
      <c r="N404" s="71">
        <v>5988</v>
      </c>
      <c r="O404" s="71"/>
      <c r="P404" s="71">
        <v>4690738.2329230132</v>
      </c>
      <c r="Q404" s="71">
        <v>516741.87840412493</v>
      </c>
      <c r="R404" s="71">
        <v>494261.424190777</v>
      </c>
      <c r="S404" s="71">
        <v>1011003.302594902</v>
      </c>
      <c r="T404" s="71">
        <v>325107.32416764711</v>
      </c>
      <c r="U404" s="71">
        <v>0</v>
      </c>
      <c r="V404" s="71">
        <v>0</v>
      </c>
      <c r="W404" s="71">
        <v>0</v>
      </c>
      <c r="X404" s="71">
        <v>325107.32416764711</v>
      </c>
      <c r="Y404" s="71">
        <v>40755.817953164165</v>
      </c>
      <c r="Z404" s="71">
        <v>10617.459288820992</v>
      </c>
      <c r="AA404" s="71">
        <v>51373.277241985154</v>
      </c>
      <c r="AB404" s="71">
        <v>118673.70675658941</v>
      </c>
      <c r="AC404" s="71">
        <v>1506157.6107611239</v>
      </c>
      <c r="AD404" s="71">
        <v>223155.84035167721</v>
      </c>
      <c r="AE404" s="71">
        <v>978486</v>
      </c>
      <c r="AF404" s="71">
        <v>0</v>
      </c>
      <c r="AG404" s="71">
        <v>0</v>
      </c>
      <c r="AH404" s="71">
        <v>2707799.4511128012</v>
      </c>
      <c r="AI404" s="71">
        <v>1982938.7818102119</v>
      </c>
      <c r="AJ404" s="71"/>
      <c r="AK404" s="71">
        <v>0</v>
      </c>
      <c r="AL404" s="71">
        <v>0</v>
      </c>
      <c r="AM404" s="71">
        <v>0</v>
      </c>
      <c r="AN404" s="71">
        <v>1982938.7818102119</v>
      </c>
      <c r="AO404" s="71">
        <v>-4681640.3197125141</v>
      </c>
      <c r="AP404" s="71">
        <v>118673.70675658941</v>
      </c>
      <c r="AQ404" s="71">
        <v>-46816.403197125146</v>
      </c>
      <c r="AR404" s="71">
        <v>43014.189095855923</v>
      </c>
      <c r="AS404" s="71">
        <v>0</v>
      </c>
      <c r="AT404" s="71">
        <v>114871.49265532018</v>
      </c>
      <c r="AU404" s="71">
        <v>548600</v>
      </c>
      <c r="AV404" s="71">
        <v>548600</v>
      </c>
      <c r="AW404" s="71">
        <v>-5115368.827057194</v>
      </c>
    </row>
    <row r="405" spans="1:49" x14ac:dyDescent="0.2">
      <c r="A405" s="96" t="s">
        <v>16</v>
      </c>
      <c r="B405">
        <v>2025</v>
      </c>
      <c r="C405">
        <v>2029</v>
      </c>
      <c r="D405">
        <v>2018</v>
      </c>
      <c r="E405">
        <v>49</v>
      </c>
      <c r="F405">
        <v>33</v>
      </c>
      <c r="G405" s="96" t="s">
        <v>167</v>
      </c>
      <c r="H405" s="71">
        <v>534399.4334456264</v>
      </c>
      <c r="I405" s="71">
        <v>1009267.3907953515</v>
      </c>
      <c r="J405" s="71">
        <v>0</v>
      </c>
      <c r="K405" s="71">
        <v>0</v>
      </c>
      <c r="L405" s="71">
        <v>102676.41708849852</v>
      </c>
      <c r="M405" s="71">
        <v>3083437.1381978709</v>
      </c>
      <c r="N405" s="71">
        <v>5988</v>
      </c>
      <c r="O405" s="71"/>
      <c r="P405" s="71">
        <v>4735768.3795273472</v>
      </c>
      <c r="Q405" s="71">
        <v>527076.71597220737</v>
      </c>
      <c r="R405" s="71">
        <v>504146.65267459239</v>
      </c>
      <c r="S405" s="71">
        <v>1031223.3686467998</v>
      </c>
      <c r="T405" s="71">
        <v>331609.47065099998</v>
      </c>
      <c r="U405" s="71">
        <v>0</v>
      </c>
      <c r="V405" s="71">
        <v>0</v>
      </c>
      <c r="W405" s="71">
        <v>0</v>
      </c>
      <c r="X405" s="71">
        <v>331609.47065099998</v>
      </c>
      <c r="Y405" s="71">
        <v>41570.934312227437</v>
      </c>
      <c r="Z405" s="71">
        <v>10829.80847459741</v>
      </c>
      <c r="AA405" s="71">
        <v>52400.742786824849</v>
      </c>
      <c r="AB405" s="71">
        <v>119860.44382415527</v>
      </c>
      <c r="AC405" s="71">
        <v>1535094.0259087801</v>
      </c>
      <c r="AD405" s="71">
        <v>227618.95715871069</v>
      </c>
      <c r="AE405" s="71">
        <v>978486</v>
      </c>
      <c r="AF405" s="71">
        <v>0</v>
      </c>
      <c r="AG405" s="71">
        <v>0</v>
      </c>
      <c r="AH405" s="71">
        <v>2741198.9830674906</v>
      </c>
      <c r="AI405" s="71">
        <v>1994569.3964598565</v>
      </c>
      <c r="AJ405" s="71"/>
      <c r="AK405" s="71">
        <v>0</v>
      </c>
      <c r="AL405" s="71">
        <v>0</v>
      </c>
      <c r="AM405" s="71">
        <v>0</v>
      </c>
      <c r="AN405" s="71">
        <v>1994569.3964598565</v>
      </c>
      <c r="AO405" s="71">
        <v>-5115368.827057194</v>
      </c>
      <c r="AP405" s="71">
        <v>119860.44382415527</v>
      </c>
      <c r="AQ405" s="71">
        <v>-51153.688270571947</v>
      </c>
      <c r="AR405" s="71">
        <v>43225.783574667112</v>
      </c>
      <c r="AS405" s="71">
        <v>0</v>
      </c>
      <c r="AT405" s="71">
        <v>111932.53912825044</v>
      </c>
      <c r="AU405" s="71">
        <v>821670</v>
      </c>
      <c r="AV405" s="71">
        <v>821670</v>
      </c>
      <c r="AW405" s="71">
        <v>-5825106.2879289445</v>
      </c>
    </row>
    <row r="406" spans="1:49" x14ac:dyDescent="0.2">
      <c r="A406" s="96" t="s">
        <v>16</v>
      </c>
      <c r="B406">
        <v>2026</v>
      </c>
      <c r="C406">
        <v>2029</v>
      </c>
      <c r="D406">
        <v>2018</v>
      </c>
      <c r="E406">
        <v>49</v>
      </c>
      <c r="F406">
        <v>33</v>
      </c>
      <c r="G406" s="96" t="s">
        <v>167</v>
      </c>
      <c r="H406" s="71">
        <v>539743.4277800828</v>
      </c>
      <c r="I406" s="71">
        <v>1029452.7386112586</v>
      </c>
      <c r="J406" s="71">
        <v>0</v>
      </c>
      <c r="K406" s="71">
        <v>0</v>
      </c>
      <c r="L406" s="71">
        <v>104729.9454302685</v>
      </c>
      <c r="M406" s="71">
        <v>3101550.1947993115</v>
      </c>
      <c r="N406" s="71">
        <v>5988</v>
      </c>
      <c r="O406" s="71"/>
      <c r="P406" s="71">
        <v>4781464.3066209219</v>
      </c>
      <c r="Q406" s="71">
        <v>537618.25029165158</v>
      </c>
      <c r="R406" s="71">
        <v>514229.58572808432</v>
      </c>
      <c r="S406" s="71">
        <v>1051847.8360197358</v>
      </c>
      <c r="T406" s="71">
        <v>338241.66006402002</v>
      </c>
      <c r="U406" s="71">
        <v>0</v>
      </c>
      <c r="V406" s="71">
        <v>0</v>
      </c>
      <c r="W406" s="71">
        <v>0</v>
      </c>
      <c r="X406" s="71">
        <v>338241.66006402002</v>
      </c>
      <c r="Y406" s="71">
        <v>42402.352998471986</v>
      </c>
      <c r="Z406" s="71">
        <v>11046.40464408936</v>
      </c>
      <c r="AA406" s="71">
        <v>53448.757642561344</v>
      </c>
      <c r="AB406" s="71">
        <v>121059.04826239686</v>
      </c>
      <c r="AC406" s="71">
        <v>1564597.3019887139</v>
      </c>
      <c r="AD406" s="71">
        <v>232171.33630188493</v>
      </c>
      <c r="AE406" s="71">
        <v>978486</v>
      </c>
      <c r="AF406" s="71">
        <v>0</v>
      </c>
      <c r="AG406" s="71">
        <v>0</v>
      </c>
      <c r="AH406" s="71">
        <v>2775254.638290599</v>
      </c>
      <c r="AI406" s="71">
        <v>2006209.668330323</v>
      </c>
      <c r="AJ406" s="71"/>
      <c r="AK406" s="71">
        <v>0</v>
      </c>
      <c r="AL406" s="71">
        <v>0</v>
      </c>
      <c r="AM406" s="71">
        <v>0</v>
      </c>
      <c r="AN406" s="71">
        <v>2006209.668330323</v>
      </c>
      <c r="AO406" s="71">
        <v>-5825106.2879289445</v>
      </c>
      <c r="AP406" s="71">
        <v>121059.04826239686</v>
      </c>
      <c r="AQ406" s="71">
        <v>-58251.062879289442</v>
      </c>
      <c r="AR406" s="71">
        <v>43436.817912023442</v>
      </c>
      <c r="AS406" s="71">
        <v>0</v>
      </c>
      <c r="AT406" s="71">
        <v>106244.80329513086</v>
      </c>
      <c r="AU406" s="71">
        <v>73320</v>
      </c>
      <c r="AV406" s="71">
        <v>73320</v>
      </c>
      <c r="AW406" s="71">
        <v>-5792181.4846338127</v>
      </c>
    </row>
    <row r="407" spans="1:49" x14ac:dyDescent="0.2">
      <c r="A407" s="96" t="s">
        <v>16</v>
      </c>
      <c r="B407">
        <v>2027</v>
      </c>
      <c r="C407">
        <v>2029</v>
      </c>
      <c r="D407">
        <v>2018</v>
      </c>
      <c r="E407">
        <v>49</v>
      </c>
      <c r="F407">
        <v>33</v>
      </c>
      <c r="G407" s="96" t="s">
        <v>167</v>
      </c>
      <c r="H407" s="71">
        <v>545140.86205788364</v>
      </c>
      <c r="I407" s="71">
        <v>1050041.7933834838</v>
      </c>
      <c r="J407" s="71">
        <v>0</v>
      </c>
      <c r="K407" s="71">
        <v>0</v>
      </c>
      <c r="L407" s="71">
        <v>106824.54433887388</v>
      </c>
      <c r="M407" s="71">
        <v>3119842.0801859517</v>
      </c>
      <c r="N407" s="71">
        <v>5988</v>
      </c>
      <c r="O407" s="71"/>
      <c r="P407" s="71">
        <v>4827837.2799661933</v>
      </c>
      <c r="Q407" s="71">
        <v>548370.61529748456</v>
      </c>
      <c r="R407" s="71">
        <v>524514.177442646</v>
      </c>
      <c r="S407" s="71">
        <v>1072884.7927401306</v>
      </c>
      <c r="T407" s="71">
        <v>345006.49326530041</v>
      </c>
      <c r="U407" s="71">
        <v>0</v>
      </c>
      <c r="V407" s="71">
        <v>0</v>
      </c>
      <c r="W407" s="71">
        <v>0</v>
      </c>
      <c r="X407" s="71">
        <v>345006.49326530041</v>
      </c>
      <c r="Y407" s="71">
        <v>43250.400058441432</v>
      </c>
      <c r="Z407" s="71">
        <v>11267.332736971146</v>
      </c>
      <c r="AA407" s="71">
        <v>54517.732795412579</v>
      </c>
      <c r="AB407" s="71">
        <v>122269.63874502083</v>
      </c>
      <c r="AC407" s="71">
        <v>1594678.6575458641</v>
      </c>
      <c r="AD407" s="71">
        <v>236814.76302792263</v>
      </c>
      <c r="AE407" s="71">
        <v>978486</v>
      </c>
      <c r="AF407" s="71">
        <v>0</v>
      </c>
      <c r="AG407" s="71">
        <v>0</v>
      </c>
      <c r="AH407" s="71">
        <v>2809979.4205737868</v>
      </c>
      <c r="AI407" s="71">
        <v>2017857.8593924064</v>
      </c>
      <c r="AJ407" s="71"/>
      <c r="AK407" s="71">
        <v>0</v>
      </c>
      <c r="AL407" s="71">
        <v>0</v>
      </c>
      <c r="AM407" s="71">
        <v>0</v>
      </c>
      <c r="AN407" s="71">
        <v>2017857.8593924064</v>
      </c>
      <c r="AO407" s="71">
        <v>-5792181.4846338127</v>
      </c>
      <c r="AP407" s="71">
        <v>122269.63874502083</v>
      </c>
      <c r="AQ407" s="71">
        <v>-57921.814846338137</v>
      </c>
      <c r="AR407" s="71">
        <v>43647.232984785514</v>
      </c>
      <c r="AS407" s="71">
        <v>0</v>
      </c>
      <c r="AT407" s="71">
        <v>107995.05688346821</v>
      </c>
      <c r="AU407" s="71">
        <v>580398</v>
      </c>
      <c r="AV407" s="71">
        <v>580398</v>
      </c>
      <c r="AW407" s="71">
        <v>-6264584.4277503453</v>
      </c>
    </row>
    <row r="408" spans="1:49" x14ac:dyDescent="0.2">
      <c r="A408" s="96" t="s">
        <v>16</v>
      </c>
      <c r="B408">
        <v>2028</v>
      </c>
      <c r="C408">
        <v>2029</v>
      </c>
      <c r="D408">
        <v>2018</v>
      </c>
      <c r="E408">
        <v>49</v>
      </c>
      <c r="F408">
        <v>33</v>
      </c>
      <c r="G408" s="96" t="s">
        <v>167</v>
      </c>
      <c r="H408" s="71">
        <v>550592.27067846258</v>
      </c>
      <c r="I408" s="71">
        <v>1071042.6292511534</v>
      </c>
      <c r="J408" s="71">
        <v>0</v>
      </c>
      <c r="K408" s="71">
        <v>0</v>
      </c>
      <c r="L408" s="71">
        <v>108961.03522565136</v>
      </c>
      <c r="M408" s="71">
        <v>3138314.8373741452</v>
      </c>
      <c r="N408" s="71">
        <v>5988</v>
      </c>
      <c r="O408" s="71"/>
      <c r="P408" s="71">
        <v>4874898.772529413</v>
      </c>
      <c r="Q408" s="71">
        <v>559338.02760343428</v>
      </c>
      <c r="R408" s="71">
        <v>535004.4609914989</v>
      </c>
      <c r="S408" s="71">
        <v>1094342.4885949332</v>
      </c>
      <c r="T408" s="71">
        <v>351906.62313060643</v>
      </c>
      <c r="U408" s="71">
        <v>0</v>
      </c>
      <c r="V408" s="71">
        <v>0</v>
      </c>
      <c r="W408" s="71">
        <v>0</v>
      </c>
      <c r="X408" s="71">
        <v>351906.62313060643</v>
      </c>
      <c r="Y408" s="71">
        <v>44115.408059610258</v>
      </c>
      <c r="Z408" s="71">
        <v>11492.67939171057</v>
      </c>
      <c r="AA408" s="71">
        <v>55608.087451320825</v>
      </c>
      <c r="AB408" s="71">
        <v>123492.33513247105</v>
      </c>
      <c r="AC408" s="71">
        <v>1625349.5343093316</v>
      </c>
      <c r="AD408" s="71">
        <v>241551.05828848109</v>
      </c>
      <c r="AE408" s="71">
        <v>978486</v>
      </c>
      <c r="AF408" s="71">
        <v>0</v>
      </c>
      <c r="AG408" s="71">
        <v>0</v>
      </c>
      <c r="AH408" s="71">
        <v>2845386.5925978124</v>
      </c>
      <c r="AI408" s="71">
        <v>2029512.1799316006</v>
      </c>
      <c r="AJ408" s="71"/>
      <c r="AK408" s="71">
        <v>0</v>
      </c>
      <c r="AL408" s="71">
        <v>0</v>
      </c>
      <c r="AM408" s="71">
        <v>0</v>
      </c>
      <c r="AN408" s="71">
        <v>2029512.1799316006</v>
      </c>
      <c r="AO408" s="71">
        <v>-6264584.4277503453</v>
      </c>
      <c r="AP408" s="71">
        <v>123492.33513247105</v>
      </c>
      <c r="AQ408" s="71">
        <v>-62645.844277503456</v>
      </c>
      <c r="AR408" s="71">
        <v>43856.968008148069</v>
      </c>
      <c r="AS408" s="71">
        <v>0</v>
      </c>
      <c r="AT408" s="71">
        <v>104703.45886311567</v>
      </c>
      <c r="AU408" s="71">
        <v>141608</v>
      </c>
      <c r="AV408" s="71">
        <v>141608</v>
      </c>
      <c r="AW408" s="71">
        <v>-6301488.9688872304</v>
      </c>
    </row>
    <row r="409" spans="1:49" x14ac:dyDescent="0.2">
      <c r="A409" s="96" t="s">
        <v>16</v>
      </c>
      <c r="B409">
        <v>2029</v>
      </c>
      <c r="C409">
        <v>2029</v>
      </c>
      <c r="D409">
        <v>2018</v>
      </c>
      <c r="E409">
        <v>49</v>
      </c>
      <c r="F409">
        <v>33</v>
      </c>
      <c r="G409" s="96" t="s">
        <v>167</v>
      </c>
      <c r="H409" s="71">
        <v>556098.19338524702</v>
      </c>
      <c r="I409" s="71">
        <v>1092463.4818361762</v>
      </c>
      <c r="J409" s="71">
        <v>0</v>
      </c>
      <c r="K409" s="71">
        <v>0</v>
      </c>
      <c r="L409" s="71">
        <v>111140.25593016436</v>
      </c>
      <c r="M409" s="71">
        <v>2178484.5373110934</v>
      </c>
      <c r="N409" s="71">
        <v>5988</v>
      </c>
      <c r="O409" s="71"/>
      <c r="P409" s="71">
        <v>3944174.4684626809</v>
      </c>
      <c r="Q409" s="71">
        <v>570524.78815550287</v>
      </c>
      <c r="R409" s="71">
        <v>545704.55021132878</v>
      </c>
      <c r="S409" s="71">
        <v>1116229.3383668317</v>
      </c>
      <c r="T409" s="71">
        <v>358944.75559321849</v>
      </c>
      <c r="U409" s="71">
        <v>0</v>
      </c>
      <c r="V409" s="71">
        <v>0</v>
      </c>
      <c r="W409" s="71">
        <v>0</v>
      </c>
      <c r="X409" s="71">
        <v>358944.75559321849</v>
      </c>
      <c r="Y409" s="71">
        <v>44997.716220802453</v>
      </c>
      <c r="Z409" s="71">
        <v>11722.53297954478</v>
      </c>
      <c r="AA409" s="71">
        <v>56720.249200347229</v>
      </c>
      <c r="AB409" s="71">
        <v>124727.25848379573</v>
      </c>
      <c r="AC409" s="71">
        <v>1656621.6016441928</v>
      </c>
      <c r="AD409" s="71">
        <v>246382.07945425066</v>
      </c>
      <c r="AE409" s="71">
        <v>0</v>
      </c>
      <c r="AF409" s="71">
        <v>0</v>
      </c>
      <c r="AG409" s="71">
        <v>0</v>
      </c>
      <c r="AH409" s="71">
        <v>1903003.6810984435</v>
      </c>
      <c r="AI409" s="71">
        <v>2041170.7873642375</v>
      </c>
      <c r="AJ409" s="71"/>
      <c r="AK409" s="71">
        <v>0</v>
      </c>
      <c r="AL409" s="71">
        <v>0</v>
      </c>
      <c r="AM409" s="71">
        <v>0</v>
      </c>
      <c r="AN409" s="71">
        <v>2041170.7873642375</v>
      </c>
      <c r="AO409" s="71">
        <v>-6301488.9688872304</v>
      </c>
      <c r="AP409" s="71">
        <v>124727.25848379573</v>
      </c>
      <c r="AQ409" s="71">
        <v>-63014.889688872296</v>
      </c>
      <c r="AR409" s="71">
        <v>44065.960497614498</v>
      </c>
      <c r="AS409" s="71">
        <v>0</v>
      </c>
      <c r="AT409" s="71">
        <v>105778.32929253794</v>
      </c>
      <c r="AU409" s="71">
        <v>319800</v>
      </c>
      <c r="AV409" s="71">
        <v>319800</v>
      </c>
      <c r="AW409" s="71">
        <v>-6515510.6395946927</v>
      </c>
    </row>
    <row r="410" spans="1:49" x14ac:dyDescent="0.2">
      <c r="A410" s="96" t="s">
        <v>16</v>
      </c>
      <c r="B410">
        <v>2030</v>
      </c>
      <c r="C410">
        <v>2029</v>
      </c>
      <c r="D410">
        <v>2018</v>
      </c>
      <c r="E410">
        <v>49</v>
      </c>
      <c r="F410">
        <v>33</v>
      </c>
      <c r="G410" s="96" t="s">
        <v>167</v>
      </c>
      <c r="H410" s="71">
        <v>561659.17531909957</v>
      </c>
      <c r="I410" s="71">
        <v>1114312.7514728999</v>
      </c>
      <c r="J410" s="71">
        <v>0</v>
      </c>
      <c r="K410" s="71">
        <v>0</v>
      </c>
      <c r="L410" s="71">
        <v>113363.06104876767</v>
      </c>
      <c r="M410" s="71">
        <v>2197325.279323414</v>
      </c>
      <c r="N410" s="71">
        <v>5988</v>
      </c>
      <c r="O410" s="71"/>
      <c r="P410" s="71">
        <v>3992648.267164181</v>
      </c>
      <c r="Q410" s="71">
        <v>581935.28391861299</v>
      </c>
      <c r="R410" s="71">
        <v>556618.64121555549</v>
      </c>
      <c r="S410" s="71">
        <v>1138553.9251341685</v>
      </c>
      <c r="T410" s="71">
        <v>366123.65070508292</v>
      </c>
      <c r="U410" s="71">
        <v>0</v>
      </c>
      <c r="V410" s="71">
        <v>0</v>
      </c>
      <c r="W410" s="71">
        <v>0</v>
      </c>
      <c r="X410" s="71">
        <v>366123.65070508292</v>
      </c>
      <c r="Y410" s="71">
        <v>45897.670545218512</v>
      </c>
      <c r="Z410" s="71">
        <v>11956.983639135677</v>
      </c>
      <c r="AA410" s="71">
        <v>57854.654184354193</v>
      </c>
      <c r="AB410" s="71">
        <v>125974.53106863369</v>
      </c>
      <c r="AC410" s="71">
        <v>1688506.7610922393</v>
      </c>
      <c r="AD410" s="71">
        <v>251309.72104333571</v>
      </c>
      <c r="AE410" s="71">
        <v>0</v>
      </c>
      <c r="AF410" s="71">
        <v>0</v>
      </c>
      <c r="AG410" s="71">
        <v>0</v>
      </c>
      <c r="AH410" s="71">
        <v>1939816.482135575</v>
      </c>
      <c r="AI410" s="71">
        <v>2052831.785028606</v>
      </c>
      <c r="AJ410" s="71"/>
      <c r="AK410" s="71">
        <v>0</v>
      </c>
      <c r="AL410" s="71">
        <v>0</v>
      </c>
      <c r="AM410" s="71">
        <v>0</v>
      </c>
      <c r="AN410" s="71">
        <v>2052831.785028606</v>
      </c>
      <c r="AO410" s="71">
        <v>-6515510.6395946927</v>
      </c>
      <c r="AP410" s="71">
        <v>125974.53106863369</v>
      </c>
      <c r="AQ410" s="71">
        <v>-65155.106395946925</v>
      </c>
      <c r="AR410" s="71">
        <v>44274.146230163329</v>
      </c>
      <c r="AS410" s="71">
        <v>0</v>
      </c>
      <c r="AT410" s="71">
        <v>105093.5709028501</v>
      </c>
      <c r="AU410" s="71">
        <v>461300</v>
      </c>
      <c r="AV410" s="71">
        <v>461300</v>
      </c>
      <c r="AW410" s="71">
        <v>-6871717.0686918423</v>
      </c>
    </row>
    <row r="411" spans="1:49" x14ac:dyDescent="0.2">
      <c r="A411" s="96" t="s">
        <v>16</v>
      </c>
      <c r="B411">
        <v>2031</v>
      </c>
      <c r="C411">
        <v>2029</v>
      </c>
      <c r="D411">
        <v>2018</v>
      </c>
      <c r="E411">
        <v>49</v>
      </c>
      <c r="F411">
        <v>33</v>
      </c>
      <c r="G411" s="96" t="s">
        <v>167</v>
      </c>
      <c r="H411" s="71">
        <v>567275.76707229053</v>
      </c>
      <c r="I411" s="71">
        <v>1136599.006502358</v>
      </c>
      <c r="J411" s="71">
        <v>0</v>
      </c>
      <c r="K411" s="71">
        <v>0</v>
      </c>
      <c r="L411" s="71">
        <v>115630.32226974302</v>
      </c>
      <c r="M411" s="71">
        <v>2216353.1915737381</v>
      </c>
      <c r="N411" s="71">
        <v>5988</v>
      </c>
      <c r="O411" s="71"/>
      <c r="P411" s="71">
        <v>4041846.2874181299</v>
      </c>
      <c r="Q411" s="71">
        <v>593573.98959698528</v>
      </c>
      <c r="R411" s="71">
        <v>567751.01403986651</v>
      </c>
      <c r="S411" s="71">
        <v>1161325.0036368519</v>
      </c>
      <c r="T411" s="71">
        <v>373446.1237191846</v>
      </c>
      <c r="U411" s="71">
        <v>0</v>
      </c>
      <c r="V411" s="71">
        <v>0</v>
      </c>
      <c r="W411" s="71">
        <v>0</v>
      </c>
      <c r="X411" s="71">
        <v>373446.1237191846</v>
      </c>
      <c r="Y411" s="71">
        <v>46815.623956122879</v>
      </c>
      <c r="Z411" s="71">
        <v>12196.123311918389</v>
      </c>
      <c r="AA411" s="71">
        <v>59011.747268041268</v>
      </c>
      <c r="AB411" s="71">
        <v>127234.27637932003</v>
      </c>
      <c r="AC411" s="71">
        <v>1721017.151003398</v>
      </c>
      <c r="AD411" s="71">
        <v>256335.91546420241</v>
      </c>
      <c r="AE411" s="71">
        <v>0</v>
      </c>
      <c r="AF411" s="71">
        <v>0</v>
      </c>
      <c r="AG411" s="71">
        <v>0</v>
      </c>
      <c r="AH411" s="71">
        <v>1977353.0664676004</v>
      </c>
      <c r="AI411" s="71">
        <v>2064493.2209505294</v>
      </c>
      <c r="AJ411" s="71"/>
      <c r="AK411" s="71">
        <v>0</v>
      </c>
      <c r="AL411" s="71">
        <v>0</v>
      </c>
      <c r="AM411" s="71">
        <v>0</v>
      </c>
      <c r="AN411" s="71">
        <v>2064493.2209505294</v>
      </c>
      <c r="AO411" s="71">
        <v>-6871717.0686918423</v>
      </c>
      <c r="AP411" s="71">
        <v>127234.27637932003</v>
      </c>
      <c r="AQ411" s="71">
        <v>-68717.170686918413</v>
      </c>
      <c r="AR411" s="71">
        <v>44481.459204589053</v>
      </c>
      <c r="AS411" s="71">
        <v>0</v>
      </c>
      <c r="AT411" s="71">
        <v>102998.56489699066</v>
      </c>
      <c r="AU411" s="71">
        <v>256626</v>
      </c>
      <c r="AV411" s="71">
        <v>256626</v>
      </c>
      <c r="AW411" s="71">
        <v>-7025344.5037948508</v>
      </c>
    </row>
    <row r="412" spans="1:49" x14ac:dyDescent="0.2">
      <c r="A412" s="96" t="s">
        <v>16</v>
      </c>
      <c r="B412">
        <v>2032</v>
      </c>
      <c r="C412">
        <v>2029</v>
      </c>
      <c r="D412">
        <v>2018</v>
      </c>
      <c r="E412">
        <v>49</v>
      </c>
      <c r="F412">
        <v>33</v>
      </c>
      <c r="G412" s="96" t="s">
        <v>167</v>
      </c>
      <c r="H412" s="71">
        <v>572948.52474301355</v>
      </c>
      <c r="I412" s="71">
        <v>1159330.9866324053</v>
      </c>
      <c r="J412" s="71">
        <v>0</v>
      </c>
      <c r="K412" s="71">
        <v>0</v>
      </c>
      <c r="L412" s="71">
        <v>117942.9287151379</v>
      </c>
      <c r="M412" s="71">
        <v>2235570.4315254861</v>
      </c>
      <c r="N412" s="71">
        <v>5988</v>
      </c>
      <c r="O412" s="71"/>
      <c r="P412" s="71">
        <v>4091780.8716160432</v>
      </c>
      <c r="Q412" s="71">
        <v>605445.469388925</v>
      </c>
      <c r="R412" s="71">
        <v>579106.03432066401</v>
      </c>
      <c r="S412" s="71">
        <v>1184551.5037095891</v>
      </c>
      <c r="T412" s="71">
        <v>380915.04619356833</v>
      </c>
      <c r="U412" s="71">
        <v>0</v>
      </c>
      <c r="V412" s="71">
        <v>0</v>
      </c>
      <c r="W412" s="71">
        <v>0</v>
      </c>
      <c r="X412" s="71">
        <v>380915.04619356833</v>
      </c>
      <c r="Y412" s="71">
        <v>47751.936435245341</v>
      </c>
      <c r="Z412" s="71">
        <v>12440.045778156758</v>
      </c>
      <c r="AA412" s="71">
        <v>60191.982213402101</v>
      </c>
      <c r="AB412" s="71">
        <v>128506.61914311325</v>
      </c>
      <c r="AC412" s="71">
        <v>1754165.1512596728</v>
      </c>
      <c r="AD412" s="71">
        <v>261462.63377348651</v>
      </c>
      <c r="AE412" s="71">
        <v>0</v>
      </c>
      <c r="AF412" s="71">
        <v>0</v>
      </c>
      <c r="AG412" s="71">
        <v>0</v>
      </c>
      <c r="AH412" s="71">
        <v>2015627.7850331594</v>
      </c>
      <c r="AI412" s="71">
        <v>2076153.0865828837</v>
      </c>
      <c r="AJ412" s="71"/>
      <c r="AK412" s="71">
        <v>0</v>
      </c>
      <c r="AL412" s="71">
        <v>0</v>
      </c>
      <c r="AM412" s="71">
        <v>0</v>
      </c>
      <c r="AN412" s="71">
        <v>2076153.0865828837</v>
      </c>
      <c r="AO412" s="71">
        <v>-7025344.5037948508</v>
      </c>
      <c r="AP412" s="71">
        <v>128506.61914311325</v>
      </c>
      <c r="AQ412" s="71">
        <v>-70253.445037948521</v>
      </c>
      <c r="AR412" s="71">
        <v>44687.831601001577</v>
      </c>
      <c r="AS412" s="71">
        <v>0</v>
      </c>
      <c r="AT412" s="71">
        <v>102941.0057061663</v>
      </c>
      <c r="AU412" s="71">
        <v>2479100</v>
      </c>
      <c r="AV412" s="71">
        <v>2479100</v>
      </c>
      <c r="AW412" s="71">
        <v>-9401503.4980886858</v>
      </c>
    </row>
    <row r="413" spans="1:49" x14ac:dyDescent="0.2">
      <c r="A413" s="96" t="s">
        <v>16</v>
      </c>
      <c r="B413">
        <v>2033</v>
      </c>
      <c r="C413">
        <v>2029</v>
      </c>
      <c r="D413">
        <v>2018</v>
      </c>
      <c r="E413">
        <v>49</v>
      </c>
      <c r="F413">
        <v>33</v>
      </c>
      <c r="G413" s="96" t="s">
        <v>167</v>
      </c>
      <c r="H413" s="71">
        <v>578678.00999044348</v>
      </c>
      <c r="I413" s="71">
        <v>1182517.606365053</v>
      </c>
      <c r="J413" s="71">
        <v>0</v>
      </c>
      <c r="K413" s="71">
        <v>0</v>
      </c>
      <c r="L413" s="71">
        <v>120301.78728944062</v>
      </c>
      <c r="M413" s="71">
        <v>2254979.1864159666</v>
      </c>
      <c r="N413" s="71">
        <v>5988</v>
      </c>
      <c r="O413" s="71"/>
      <c r="P413" s="71">
        <v>4142464.5900609037</v>
      </c>
      <c r="Q413" s="71">
        <v>617554.37877670338</v>
      </c>
      <c r="R413" s="71">
        <v>590688.15500707703</v>
      </c>
      <c r="S413" s="71">
        <v>1208242.5337837804</v>
      </c>
      <c r="T413" s="71">
        <v>388533.34711743955</v>
      </c>
      <c r="U413" s="71">
        <v>0</v>
      </c>
      <c r="V413" s="71">
        <v>0</v>
      </c>
      <c r="W413" s="71">
        <v>0</v>
      </c>
      <c r="X413" s="71">
        <v>388533.34711743955</v>
      </c>
      <c r="Y413" s="71">
        <v>48706.975163950236</v>
      </c>
      <c r="Z413" s="71">
        <v>12688.84669371989</v>
      </c>
      <c r="AA413" s="71">
        <v>61395.821857670126</v>
      </c>
      <c r="AB413" s="71">
        <v>129791.68533454435</v>
      </c>
      <c r="AC413" s="71">
        <v>1787963.3880934347</v>
      </c>
      <c r="AD413" s="71">
        <v>266691.88644895615</v>
      </c>
      <c r="AE413" s="71">
        <v>0</v>
      </c>
      <c r="AF413" s="71">
        <v>0</v>
      </c>
      <c r="AG413" s="71">
        <v>0</v>
      </c>
      <c r="AH413" s="71">
        <v>2054655.2745423908</v>
      </c>
      <c r="AI413" s="71">
        <v>2087809.3155185129</v>
      </c>
      <c r="AJ413" s="71"/>
      <c r="AK413" s="71">
        <v>0</v>
      </c>
      <c r="AL413" s="71">
        <v>0</v>
      </c>
      <c r="AM413" s="71">
        <v>0</v>
      </c>
      <c r="AN413" s="71">
        <v>2087809.3155185129</v>
      </c>
      <c r="AO413" s="71">
        <v>-9401503.4980886858</v>
      </c>
      <c r="AP413" s="71">
        <v>129791.68533454435</v>
      </c>
      <c r="AQ413" s="71">
        <v>-94015.034980886863</v>
      </c>
      <c r="AR413" s="71">
        <v>44893.193739465525</v>
      </c>
      <c r="AS413" s="71">
        <v>0</v>
      </c>
      <c r="AT413" s="71">
        <v>80669.844093123014</v>
      </c>
      <c r="AU413" s="71">
        <v>802100</v>
      </c>
      <c r="AV413" s="71">
        <v>802100</v>
      </c>
      <c r="AW413" s="71">
        <v>-10122933.653995562</v>
      </c>
    </row>
    <row r="414" spans="1:49" x14ac:dyDescent="0.2">
      <c r="A414" s="96" t="s">
        <v>16</v>
      </c>
      <c r="B414">
        <v>2034</v>
      </c>
      <c r="C414">
        <v>2029</v>
      </c>
      <c r="D414">
        <v>2018</v>
      </c>
      <c r="E414">
        <v>49</v>
      </c>
      <c r="F414">
        <v>33</v>
      </c>
      <c r="G414" s="96" t="s">
        <v>167</v>
      </c>
      <c r="H414" s="71">
        <v>584464.79009034811</v>
      </c>
      <c r="I414" s="71">
        <v>1206167.9584923543</v>
      </c>
      <c r="J414" s="71">
        <v>0</v>
      </c>
      <c r="K414" s="71">
        <v>0</v>
      </c>
      <c r="L414" s="71">
        <v>122707.82303522945</v>
      </c>
      <c r="M414" s="71">
        <v>2274581.6737379804</v>
      </c>
      <c r="N414" s="71">
        <v>5988</v>
      </c>
      <c r="O414" s="71"/>
      <c r="P414" s="71">
        <v>4193910.2453559125</v>
      </c>
      <c r="Q414" s="71">
        <v>629905.4663522375</v>
      </c>
      <c r="R414" s="71">
        <v>602501.91810721869</v>
      </c>
      <c r="S414" s="71">
        <v>1232407.3844594562</v>
      </c>
      <c r="T414" s="71">
        <v>396304.01405978843</v>
      </c>
      <c r="U414" s="71">
        <v>0</v>
      </c>
      <c r="V414" s="71">
        <v>0</v>
      </c>
      <c r="W414" s="71">
        <v>0</v>
      </c>
      <c r="X414" s="71">
        <v>396304.01405978843</v>
      </c>
      <c r="Y414" s="71">
        <v>49681.114667229253</v>
      </c>
      <c r="Z414" s="71">
        <v>12942.62362759429</v>
      </c>
      <c r="AA414" s="71">
        <v>62623.738294823546</v>
      </c>
      <c r="AB414" s="71">
        <v>131089.60218788983</v>
      </c>
      <c r="AC414" s="71">
        <v>1822424.7390019579</v>
      </c>
      <c r="AD414" s="71">
        <v>272025.72417793534</v>
      </c>
      <c r="AE414" s="71">
        <v>0</v>
      </c>
      <c r="AF414" s="71">
        <v>0</v>
      </c>
      <c r="AG414" s="71">
        <v>0</v>
      </c>
      <c r="AH414" s="71">
        <v>2094450.4631798933</v>
      </c>
      <c r="AI414" s="71">
        <v>2099459.7821760192</v>
      </c>
      <c r="AJ414" s="71"/>
      <c r="AK414" s="71">
        <v>0</v>
      </c>
      <c r="AL414" s="71">
        <v>0</v>
      </c>
      <c r="AM414" s="71">
        <v>0</v>
      </c>
      <c r="AN414" s="71">
        <v>2099459.7821760192</v>
      </c>
      <c r="AO414" s="71">
        <v>-10122933.653995562</v>
      </c>
      <c r="AP414" s="71">
        <v>131089.60218788983</v>
      </c>
      <c r="AQ414" s="71">
        <v>-101229.33653995562</v>
      </c>
      <c r="AR414" s="71">
        <v>45097.474037763233</v>
      </c>
      <c r="AS414" s="71">
        <v>0</v>
      </c>
      <c r="AT414" s="71">
        <v>74957.739685697452</v>
      </c>
      <c r="AU414" s="71">
        <v>223410</v>
      </c>
      <c r="AV414" s="71">
        <v>223410</v>
      </c>
      <c r="AW414" s="71">
        <v>-10271385.914309865</v>
      </c>
    </row>
    <row r="415" spans="1:49" x14ac:dyDescent="0.2">
      <c r="A415" s="96" t="s">
        <v>16</v>
      </c>
      <c r="B415">
        <v>2035</v>
      </c>
      <c r="C415">
        <v>2029</v>
      </c>
      <c r="D415">
        <v>2018</v>
      </c>
      <c r="E415">
        <v>49</v>
      </c>
      <c r="F415">
        <v>33</v>
      </c>
      <c r="G415" s="96" t="s">
        <v>167</v>
      </c>
      <c r="H415" s="71">
        <v>590309.43799125159</v>
      </c>
      <c r="I415" s="71">
        <v>1230291.3176622014</v>
      </c>
      <c r="J415" s="71">
        <v>0</v>
      </c>
      <c r="K415" s="71">
        <v>0</v>
      </c>
      <c r="L415" s="71">
        <v>125161.97949593405</v>
      </c>
      <c r="M415" s="71">
        <v>2294380.1417300641</v>
      </c>
      <c r="N415" s="71">
        <v>5988</v>
      </c>
      <c r="O415" s="71"/>
      <c r="P415" s="71">
        <v>4246130.8768794509</v>
      </c>
      <c r="Q415" s="71">
        <v>642503.57567928231</v>
      </c>
      <c r="R415" s="71">
        <v>614551.95646936318</v>
      </c>
      <c r="S415" s="71">
        <v>1257055.5321486455</v>
      </c>
      <c r="T415" s="71">
        <v>404230.09434098424</v>
      </c>
      <c r="U415" s="71">
        <v>0</v>
      </c>
      <c r="V415" s="71">
        <v>0</v>
      </c>
      <c r="W415" s="71">
        <v>0</v>
      </c>
      <c r="X415" s="71">
        <v>404230.09434098424</v>
      </c>
      <c r="Y415" s="71">
        <v>50674.736960573842</v>
      </c>
      <c r="Z415" s="71">
        <v>13201.476100146177</v>
      </c>
      <c r="AA415" s="71">
        <v>63876.213060720023</v>
      </c>
      <c r="AB415" s="71">
        <v>132400.49820976873</v>
      </c>
      <c r="AC415" s="71">
        <v>1857562.3377601183</v>
      </c>
      <c r="AD415" s="71">
        <v>277466.23866149405</v>
      </c>
      <c r="AE415" s="71">
        <v>0</v>
      </c>
      <c r="AF415" s="71">
        <v>0</v>
      </c>
      <c r="AG415" s="71">
        <v>0</v>
      </c>
      <c r="AH415" s="71">
        <v>2135028.5764216124</v>
      </c>
      <c r="AI415" s="71">
        <v>2111102.3004578385</v>
      </c>
      <c r="AJ415" s="71"/>
      <c r="AK415" s="71">
        <v>0</v>
      </c>
      <c r="AL415" s="71">
        <v>0</v>
      </c>
      <c r="AM415" s="71">
        <v>0</v>
      </c>
      <c r="AN415" s="71">
        <v>2111102.3004578385</v>
      </c>
      <c r="AO415" s="71">
        <v>-10271385.914309865</v>
      </c>
      <c r="AP415" s="71">
        <v>132400.49820976873</v>
      </c>
      <c r="AQ415" s="71">
        <v>-102713.85914309864</v>
      </c>
      <c r="AR415" s="71">
        <v>45300.59896826194</v>
      </c>
      <c r="AS415" s="71">
        <v>0</v>
      </c>
      <c r="AT415" s="71">
        <v>74987.23803493203</v>
      </c>
      <c r="AU415" s="71">
        <v>348140</v>
      </c>
      <c r="AV415" s="71">
        <v>348140</v>
      </c>
      <c r="AW415" s="71">
        <v>-10544538.676274933</v>
      </c>
    </row>
    <row r="416" spans="1:49" x14ac:dyDescent="0.2">
      <c r="A416" s="96" t="s">
        <v>16</v>
      </c>
      <c r="B416">
        <v>2036</v>
      </c>
      <c r="C416">
        <v>2029</v>
      </c>
      <c r="D416">
        <v>2018</v>
      </c>
      <c r="E416">
        <v>49</v>
      </c>
      <c r="F416">
        <v>33</v>
      </c>
      <c r="G416" s="96" t="s">
        <v>167</v>
      </c>
      <c r="H416" s="71">
        <v>596212.53237116418</v>
      </c>
      <c r="I416" s="71">
        <v>1254897.1440154454</v>
      </c>
      <c r="J416" s="71">
        <v>0</v>
      </c>
      <c r="K416" s="71">
        <v>0</v>
      </c>
      <c r="L416" s="71">
        <v>127665.21908585272</v>
      </c>
      <c r="M416" s="71">
        <v>2314376.8698755568</v>
      </c>
      <c r="N416" s="71">
        <v>5988</v>
      </c>
      <c r="O416" s="71"/>
      <c r="P416" s="71">
        <v>4299139.7653480191</v>
      </c>
      <c r="Q416" s="71">
        <v>655353.64719286794</v>
      </c>
      <c r="R416" s="71">
        <v>626842.99559875031</v>
      </c>
      <c r="S416" s="71">
        <v>1282196.6427916181</v>
      </c>
      <c r="T416" s="71">
        <v>412314.69622780388</v>
      </c>
      <c r="U416" s="71">
        <v>0</v>
      </c>
      <c r="V416" s="71">
        <v>0</v>
      </c>
      <c r="W416" s="71">
        <v>0</v>
      </c>
      <c r="X416" s="71">
        <v>412314.69622780388</v>
      </c>
      <c r="Y416" s="71">
        <v>51688.231699785312</v>
      </c>
      <c r="Z416" s="71">
        <v>13465.5056221491</v>
      </c>
      <c r="AA416" s="71">
        <v>65153.737321934415</v>
      </c>
      <c r="AB416" s="71">
        <v>133724.50319186642</v>
      </c>
      <c r="AC416" s="71">
        <v>1893389.5795332228</v>
      </c>
      <c r="AD416" s="71">
        <v>283015.56343472388</v>
      </c>
      <c r="AE416" s="71">
        <v>0</v>
      </c>
      <c r="AF416" s="71">
        <v>0</v>
      </c>
      <c r="AG416" s="71">
        <v>0</v>
      </c>
      <c r="AH416" s="71">
        <v>2176405.1429679468</v>
      </c>
      <c r="AI416" s="71">
        <v>2122734.6223800723</v>
      </c>
      <c r="AJ416" s="71"/>
      <c r="AK416" s="71">
        <v>0</v>
      </c>
      <c r="AL416" s="71">
        <v>0</v>
      </c>
      <c r="AM416" s="71">
        <v>0</v>
      </c>
      <c r="AN416" s="71">
        <v>2122734.6223800723</v>
      </c>
      <c r="AO416" s="71">
        <v>-10544538.676274933</v>
      </c>
      <c r="AP416" s="71">
        <v>133724.50319186642</v>
      </c>
      <c r="AQ416" s="71">
        <v>-105445.38676274933</v>
      </c>
      <c r="AR416" s="71">
        <v>45502.493013868079</v>
      </c>
      <c r="AS416" s="71">
        <v>0</v>
      </c>
      <c r="AT416" s="71">
        <v>73781.609442985166</v>
      </c>
      <c r="AU416" s="71">
        <v>208260</v>
      </c>
      <c r="AV416" s="71">
        <v>208260</v>
      </c>
      <c r="AW416" s="71">
        <v>-10679017.066831948</v>
      </c>
    </row>
    <row r="417" spans="1:49" x14ac:dyDescent="0.2">
      <c r="A417" s="96" t="s">
        <v>16</v>
      </c>
      <c r="B417">
        <v>2037</v>
      </c>
      <c r="C417">
        <v>2029</v>
      </c>
      <c r="D417">
        <v>2018</v>
      </c>
      <c r="E417">
        <v>49</v>
      </c>
      <c r="F417">
        <v>33</v>
      </c>
      <c r="G417" s="96" t="s">
        <v>167</v>
      </c>
      <c r="H417" s="71">
        <v>602174.65769487573</v>
      </c>
      <c r="I417" s="71">
        <v>1279995.0868957543</v>
      </c>
      <c r="J417" s="71">
        <v>0</v>
      </c>
      <c r="K417" s="71">
        <v>0</v>
      </c>
      <c r="L417" s="71">
        <v>130218.52346756976</v>
      </c>
      <c r="M417" s="71">
        <v>2334574.1694106497</v>
      </c>
      <c r="N417" s="71">
        <v>5988</v>
      </c>
      <c r="O417" s="71"/>
      <c r="P417" s="71">
        <v>4352950.4374688491</v>
      </c>
      <c r="Q417" s="71">
        <v>668460.72013672523</v>
      </c>
      <c r="R417" s="71">
        <v>639379.85551072529</v>
      </c>
      <c r="S417" s="71">
        <v>1307840.5756474505</v>
      </c>
      <c r="T417" s="71">
        <v>420560.99015235994</v>
      </c>
      <c r="U417" s="71">
        <v>0</v>
      </c>
      <c r="V417" s="71">
        <v>0</v>
      </c>
      <c r="W417" s="71">
        <v>0</v>
      </c>
      <c r="X417" s="71">
        <v>420560.99015235994</v>
      </c>
      <c r="Y417" s="71">
        <v>52721.996333781011</v>
      </c>
      <c r="Z417" s="71">
        <v>13734.815734592081</v>
      </c>
      <c r="AA417" s="71">
        <v>66456.812068373096</v>
      </c>
      <c r="AB417" s="71">
        <v>135061.74822378505</v>
      </c>
      <c r="AC417" s="71">
        <v>1929920.1260919685</v>
      </c>
      <c r="AD417" s="71">
        <v>288675.87470341835</v>
      </c>
      <c r="AE417" s="71">
        <v>0</v>
      </c>
      <c r="AF417" s="71">
        <v>0</v>
      </c>
      <c r="AG417" s="71">
        <v>0</v>
      </c>
      <c r="AH417" s="71">
        <v>2218596.0007953867</v>
      </c>
      <c r="AI417" s="71">
        <v>2134354.4366734624</v>
      </c>
      <c r="AJ417" s="71"/>
      <c r="AK417" s="71">
        <v>0</v>
      </c>
      <c r="AL417" s="71">
        <v>0</v>
      </c>
      <c r="AM417" s="71">
        <v>0</v>
      </c>
      <c r="AN417" s="71">
        <v>2134354.4366734624</v>
      </c>
      <c r="AO417" s="71">
        <v>-10679017.066831948</v>
      </c>
      <c r="AP417" s="71">
        <v>135061.74822378505</v>
      </c>
      <c r="AQ417" s="71">
        <v>-106790.17066831948</v>
      </c>
      <c r="AR417" s="71">
        <v>45703.078623048728</v>
      </c>
      <c r="AS417" s="71">
        <v>0</v>
      </c>
      <c r="AT417" s="71">
        <v>73974.656178514299</v>
      </c>
      <c r="AU417" s="71">
        <v>410246</v>
      </c>
      <c r="AV417" s="71">
        <v>410246</v>
      </c>
      <c r="AW417" s="71">
        <v>-11015288.410653435</v>
      </c>
    </row>
    <row r="418" spans="1:49" x14ac:dyDescent="0.2">
      <c r="A418" s="96" t="s">
        <v>16</v>
      </c>
      <c r="B418">
        <v>2038</v>
      </c>
      <c r="C418">
        <v>2029</v>
      </c>
      <c r="D418">
        <v>2018</v>
      </c>
      <c r="E418">
        <v>49</v>
      </c>
      <c r="F418">
        <v>33</v>
      </c>
      <c r="G418" s="96" t="s">
        <v>167</v>
      </c>
      <c r="H418" s="71">
        <v>608196.40427182452</v>
      </c>
      <c r="I418" s="71">
        <v>1305594.9886336694</v>
      </c>
      <c r="J418" s="71">
        <v>0</v>
      </c>
      <c r="K418" s="71">
        <v>0</v>
      </c>
      <c r="L418" s="71">
        <v>132822.89393692117</v>
      </c>
      <c r="M418" s="71">
        <v>2354974.38384159</v>
      </c>
      <c r="N418" s="71">
        <v>5988</v>
      </c>
      <c r="O418" s="71"/>
      <c r="P418" s="71">
        <v>4407576.6706840051</v>
      </c>
      <c r="Q418" s="71">
        <v>681829.93453945976</v>
      </c>
      <c r="R418" s="71">
        <v>652167.45262093993</v>
      </c>
      <c r="S418" s="71">
        <v>1333997.3871603997</v>
      </c>
      <c r="T418" s="71">
        <v>428972.20995540719</v>
      </c>
      <c r="U418" s="71">
        <v>0</v>
      </c>
      <c r="V418" s="71">
        <v>0</v>
      </c>
      <c r="W418" s="71">
        <v>0</v>
      </c>
      <c r="X418" s="71">
        <v>428972.20995540719</v>
      </c>
      <c r="Y418" s="71">
        <v>53776.436260456641</v>
      </c>
      <c r="Z418" s="71">
        <v>14009.512049283923</v>
      </c>
      <c r="AA418" s="71">
        <v>67785.948309740561</v>
      </c>
      <c r="AB418" s="71">
        <v>136412.36570602292</v>
      </c>
      <c r="AC418" s="71">
        <v>1967167.9111315701</v>
      </c>
      <c r="AD418" s="71">
        <v>294449.39219748677</v>
      </c>
      <c r="AE418" s="71">
        <v>0</v>
      </c>
      <c r="AF418" s="71">
        <v>0</v>
      </c>
      <c r="AG418" s="71">
        <v>0</v>
      </c>
      <c r="AH418" s="71">
        <v>2261617.3033290571</v>
      </c>
      <c r="AI418" s="71">
        <v>2145959.3673549481</v>
      </c>
      <c r="AJ418" s="71"/>
      <c r="AK418" s="71">
        <v>0</v>
      </c>
      <c r="AL418" s="71">
        <v>0</v>
      </c>
      <c r="AM418" s="71">
        <v>0</v>
      </c>
      <c r="AN418" s="71">
        <v>2145959.3673549481</v>
      </c>
      <c r="AO418" s="71">
        <v>-11015288.410653435</v>
      </c>
      <c r="AP418" s="71">
        <v>136412.36570602292</v>
      </c>
      <c r="AQ418" s="71">
        <v>-110152.88410653433</v>
      </c>
      <c r="AR418" s="71">
        <v>45902.276163902017</v>
      </c>
      <c r="AS418" s="71">
        <v>0</v>
      </c>
      <c r="AT418" s="71">
        <v>72161.757763390604</v>
      </c>
      <c r="AU418" s="71">
        <v>683280</v>
      </c>
      <c r="AV418" s="71">
        <v>683280</v>
      </c>
      <c r="AW418" s="71">
        <v>-11626406.652890043</v>
      </c>
    </row>
    <row r="419" spans="1:49" x14ac:dyDescent="0.2">
      <c r="A419" s="96" t="s">
        <v>16</v>
      </c>
      <c r="B419">
        <v>2039</v>
      </c>
      <c r="C419">
        <v>2029</v>
      </c>
      <c r="D419">
        <v>2018</v>
      </c>
      <c r="E419">
        <v>49</v>
      </c>
      <c r="F419">
        <v>33</v>
      </c>
      <c r="G419" s="96" t="s">
        <v>167</v>
      </c>
      <c r="H419" s="71">
        <v>614278.36831454269</v>
      </c>
      <c r="I419" s="71">
        <v>1331706.8884063428</v>
      </c>
      <c r="J419" s="71">
        <v>0</v>
      </c>
      <c r="K419" s="71">
        <v>0</v>
      </c>
      <c r="L419" s="71">
        <v>135479.35181565958</v>
      </c>
      <c r="M419" s="71">
        <v>2375579.8894712171</v>
      </c>
      <c r="N419" s="71">
        <v>5988</v>
      </c>
      <c r="O419" s="71"/>
      <c r="P419" s="71">
        <v>4463032.4980077622</v>
      </c>
      <c r="Q419" s="71">
        <v>695466.53323024896</v>
      </c>
      <c r="R419" s="71">
        <v>665210.80167335866</v>
      </c>
      <c r="S419" s="71">
        <v>1360677.3349036076</v>
      </c>
      <c r="T419" s="71">
        <v>437551.6541545153</v>
      </c>
      <c r="U419" s="71">
        <v>0</v>
      </c>
      <c r="V419" s="71">
        <v>0</v>
      </c>
      <c r="W419" s="71">
        <v>0</v>
      </c>
      <c r="X419" s="71">
        <v>437551.6541545153</v>
      </c>
      <c r="Y419" s="71">
        <v>54851.964985665771</v>
      </c>
      <c r="Z419" s="71">
        <v>14289.702290269601</v>
      </c>
      <c r="AA419" s="71">
        <v>69141.667275935368</v>
      </c>
      <c r="AB419" s="71">
        <v>137776.48936308315</v>
      </c>
      <c r="AC419" s="71">
        <v>2005147.1456971415</v>
      </c>
      <c r="AD419" s="71">
        <v>300338.38004143647</v>
      </c>
      <c r="AE419" s="71">
        <v>0</v>
      </c>
      <c r="AF419" s="71">
        <v>0</v>
      </c>
      <c r="AG419" s="71">
        <v>0</v>
      </c>
      <c r="AH419" s="71">
        <v>2305485.5257385778</v>
      </c>
      <c r="AI419" s="71">
        <v>2157546.9722691844</v>
      </c>
      <c r="AJ419" s="71"/>
      <c r="AK419" s="71">
        <v>0</v>
      </c>
      <c r="AL419" s="71">
        <v>0</v>
      </c>
      <c r="AM419" s="71">
        <v>0</v>
      </c>
      <c r="AN419" s="71">
        <v>2157546.9722691844</v>
      </c>
      <c r="AO419" s="71">
        <v>-11626406.652890043</v>
      </c>
      <c r="AP419" s="71">
        <v>137776.48936308315</v>
      </c>
      <c r="AQ419" s="71">
        <v>-116264.06652890044</v>
      </c>
      <c r="AR419" s="71">
        <v>46100.003877256306</v>
      </c>
      <c r="AS419" s="71">
        <v>0</v>
      </c>
      <c r="AT419" s="71">
        <v>67612.42671143901</v>
      </c>
      <c r="AU419" s="71">
        <v>18980</v>
      </c>
      <c r="AV419" s="71">
        <v>18980</v>
      </c>
      <c r="AW419" s="71">
        <v>-11577774.226178605</v>
      </c>
    </row>
    <row r="420" spans="1:49" x14ac:dyDescent="0.2">
      <c r="A420" s="96" t="s">
        <v>16</v>
      </c>
      <c r="B420">
        <v>2040</v>
      </c>
      <c r="C420">
        <v>2029</v>
      </c>
      <c r="D420">
        <v>2018</v>
      </c>
      <c r="E420">
        <v>49</v>
      </c>
      <c r="F420">
        <v>33</v>
      </c>
      <c r="G420" s="96" t="s">
        <v>167</v>
      </c>
      <c r="H420" s="71">
        <v>620421.15199768823</v>
      </c>
      <c r="I420" s="71">
        <v>1358341.0261744696</v>
      </c>
      <c r="J420" s="71">
        <v>0</v>
      </c>
      <c r="K420" s="71">
        <v>0</v>
      </c>
      <c r="L420" s="71">
        <v>138188.93885197278</v>
      </c>
      <c r="M420" s="71">
        <v>2396393.095935002</v>
      </c>
      <c r="N420" s="71">
        <v>5988</v>
      </c>
      <c r="O420" s="71"/>
      <c r="P420" s="71">
        <v>4519332.2129591331</v>
      </c>
      <c r="Q420" s="71">
        <v>709375.86389485397</v>
      </c>
      <c r="R420" s="71">
        <v>678515.01770682586</v>
      </c>
      <c r="S420" s="71">
        <v>1387890.8816016798</v>
      </c>
      <c r="T420" s="71">
        <v>446302.68723760563</v>
      </c>
      <c r="U420" s="71">
        <v>0</v>
      </c>
      <c r="V420" s="71">
        <v>0</v>
      </c>
      <c r="W420" s="71">
        <v>0</v>
      </c>
      <c r="X420" s="71">
        <v>446302.68723760563</v>
      </c>
      <c r="Y420" s="71">
        <v>55949.004285379087</v>
      </c>
      <c r="Z420" s="71">
        <v>14575.496336074993</v>
      </c>
      <c r="AA420" s="71">
        <v>70524.500621454077</v>
      </c>
      <c r="AB420" s="71">
        <v>139154.25425671399</v>
      </c>
      <c r="AC420" s="71">
        <v>2043872.3237174535</v>
      </c>
      <c r="AD420" s="71">
        <v>306345.14764226525</v>
      </c>
      <c r="AE420" s="71">
        <v>0</v>
      </c>
      <c r="AF420" s="71">
        <v>0</v>
      </c>
      <c r="AG420" s="71">
        <v>0</v>
      </c>
      <c r="AH420" s="71">
        <v>2350217.4713597186</v>
      </c>
      <c r="AI420" s="71">
        <v>2169114.7415994145</v>
      </c>
      <c r="AJ420" s="71"/>
      <c r="AK420" s="71">
        <v>0</v>
      </c>
      <c r="AL420" s="71">
        <v>0</v>
      </c>
      <c r="AM420" s="71">
        <v>0</v>
      </c>
      <c r="AN420" s="71">
        <v>2169114.7415994145</v>
      </c>
      <c r="AO420" s="71">
        <v>-11577774.226178605</v>
      </c>
      <c r="AP420" s="71">
        <v>139154.25425671399</v>
      </c>
      <c r="AQ420" s="71">
        <v>-115777.74226178604</v>
      </c>
      <c r="AR420" s="71">
        <v>46296.177828778455</v>
      </c>
      <c r="AS420" s="71">
        <v>0</v>
      </c>
      <c r="AT420" s="71">
        <v>69672.689823706402</v>
      </c>
      <c r="AU420" s="71">
        <v>118890</v>
      </c>
      <c r="AV420" s="71">
        <v>118890</v>
      </c>
      <c r="AW420" s="71">
        <v>-11626991.536354899</v>
      </c>
    </row>
    <row r="421" spans="1:49" x14ac:dyDescent="0.2">
      <c r="A421" s="96" t="s">
        <v>16</v>
      </c>
      <c r="B421">
        <v>2041</v>
      </c>
      <c r="C421">
        <v>2029</v>
      </c>
      <c r="D421">
        <v>2018</v>
      </c>
      <c r="E421">
        <v>49</v>
      </c>
      <c r="F421">
        <v>33</v>
      </c>
      <c r="G421" s="96" t="s">
        <v>167</v>
      </c>
      <c r="H421" s="71">
        <v>626625.36351766507</v>
      </c>
      <c r="I421" s="71">
        <v>1385507.8466979589</v>
      </c>
      <c r="J421" s="71">
        <v>0</v>
      </c>
      <c r="K421" s="71">
        <v>0</v>
      </c>
      <c r="L421" s="71">
        <v>140952.71762901222</v>
      </c>
      <c r="M421" s="71">
        <v>2417416.4467467796</v>
      </c>
      <c r="N421" s="71">
        <v>5988</v>
      </c>
      <c r="O421" s="71"/>
      <c r="P421" s="71">
        <v>4576490.3745914157</v>
      </c>
      <c r="Q421" s="71">
        <v>723563.38117275096</v>
      </c>
      <c r="R421" s="71">
        <v>692085.31806096225</v>
      </c>
      <c r="S421" s="71">
        <v>1415648.6992337131</v>
      </c>
      <c r="T421" s="71">
        <v>455228.74098235765</v>
      </c>
      <c r="U421" s="71">
        <v>0</v>
      </c>
      <c r="V421" s="71">
        <v>0</v>
      </c>
      <c r="W421" s="71">
        <v>0</v>
      </c>
      <c r="X421" s="71">
        <v>455228.74098235765</v>
      </c>
      <c r="Y421" s="71">
        <v>57067.984371086655</v>
      </c>
      <c r="Z421" s="71">
        <v>14867.006262796491</v>
      </c>
      <c r="AA421" s="71">
        <v>71934.99063388315</v>
      </c>
      <c r="AB421" s="71">
        <v>140545.79679928112</v>
      </c>
      <c r="AC421" s="71">
        <v>2083358.2276492349</v>
      </c>
      <c r="AD421" s="71">
        <v>312472.05059511046</v>
      </c>
      <c r="AE421" s="71">
        <v>0</v>
      </c>
      <c r="AF421" s="71">
        <v>0</v>
      </c>
      <c r="AG421" s="71">
        <v>0</v>
      </c>
      <c r="AH421" s="71">
        <v>2395830.2782443454</v>
      </c>
      <c r="AI421" s="71">
        <v>2180660.0963470703</v>
      </c>
      <c r="AJ421" s="71"/>
      <c r="AK421" s="71">
        <v>0</v>
      </c>
      <c r="AL421" s="71">
        <v>0</v>
      </c>
      <c r="AM421" s="71">
        <v>0</v>
      </c>
      <c r="AN421" s="71">
        <v>2180660.0963470703</v>
      </c>
      <c r="AO421" s="71">
        <v>-11626991.536354899</v>
      </c>
      <c r="AP421" s="71">
        <v>140545.79679928112</v>
      </c>
      <c r="AQ421" s="71">
        <v>-116269.91536354899</v>
      </c>
      <c r="AR421" s="71">
        <v>46490.711860070798</v>
      </c>
      <c r="AS421" s="71">
        <v>0</v>
      </c>
      <c r="AT421" s="71">
        <v>70766.593295802915</v>
      </c>
      <c r="AU421" s="71">
        <v>0</v>
      </c>
      <c r="AV421" s="71">
        <v>0</v>
      </c>
      <c r="AW421" s="71">
        <v>-11556224.943059094</v>
      </c>
    </row>
    <row r="422" spans="1:49" x14ac:dyDescent="0.2">
      <c r="A422" s="96" t="s">
        <v>16</v>
      </c>
      <c r="B422">
        <v>2042</v>
      </c>
      <c r="C422">
        <v>2029</v>
      </c>
      <c r="D422">
        <v>2018</v>
      </c>
      <c r="E422">
        <v>49</v>
      </c>
      <c r="F422">
        <v>33</v>
      </c>
      <c r="G422" s="96" t="s">
        <v>167</v>
      </c>
      <c r="H422" s="71">
        <v>632891.61715284188</v>
      </c>
      <c r="I422" s="71">
        <v>1413218.003631918</v>
      </c>
      <c r="J422" s="71">
        <v>0</v>
      </c>
      <c r="K422" s="71">
        <v>0</v>
      </c>
      <c r="L422" s="71">
        <v>143771.77198159246</v>
      </c>
      <c r="M422" s="71">
        <v>2438652.4198543532</v>
      </c>
      <c r="N422" s="71">
        <v>5988</v>
      </c>
      <c r="O422" s="71"/>
      <c r="P422" s="71">
        <v>4634521.812620705</v>
      </c>
      <c r="Q422" s="71">
        <v>738034.64879620599</v>
      </c>
      <c r="R422" s="71">
        <v>705927.02442218154</v>
      </c>
      <c r="S422" s="71">
        <v>1443961.6732183876</v>
      </c>
      <c r="T422" s="71">
        <v>464333.31580200483</v>
      </c>
      <c r="U422" s="71">
        <v>0</v>
      </c>
      <c r="V422" s="71">
        <v>0</v>
      </c>
      <c r="W422" s="71">
        <v>0</v>
      </c>
      <c r="X422" s="71">
        <v>464333.31580200483</v>
      </c>
      <c r="Y422" s="71">
        <v>58209.344058508395</v>
      </c>
      <c r="Z422" s="71">
        <v>15164.346388052421</v>
      </c>
      <c r="AA422" s="71">
        <v>73373.690446560824</v>
      </c>
      <c r="AB422" s="71">
        <v>141951.25476727396</v>
      </c>
      <c r="AC422" s="71">
        <v>2123619.9342342271</v>
      </c>
      <c r="AD422" s="71">
        <v>318721.49160701269</v>
      </c>
      <c r="AE422" s="71">
        <v>0</v>
      </c>
      <c r="AF422" s="71">
        <v>0</v>
      </c>
      <c r="AG422" s="71">
        <v>0</v>
      </c>
      <c r="AH422" s="71">
        <v>2442341.4258412397</v>
      </c>
      <c r="AI422" s="71">
        <v>2192180.3867794652</v>
      </c>
      <c r="AJ422" s="71"/>
      <c r="AK422" s="71">
        <v>0</v>
      </c>
      <c r="AL422" s="71">
        <v>0</v>
      </c>
      <c r="AM422" s="71">
        <v>0</v>
      </c>
      <c r="AN422" s="71">
        <v>2192180.3867794652</v>
      </c>
      <c r="AO422" s="71">
        <v>-11556224.943059094</v>
      </c>
      <c r="AP422" s="71">
        <v>141951.25476727396</v>
      </c>
      <c r="AQ422" s="71">
        <v>-115562.24943059095</v>
      </c>
      <c r="AR422" s="71">
        <v>46683.517538736167</v>
      </c>
      <c r="AS422" s="71">
        <v>0</v>
      </c>
      <c r="AT422" s="71">
        <v>73072.522875419178</v>
      </c>
      <c r="AU422" s="71">
        <v>0</v>
      </c>
      <c r="AV422" s="71">
        <v>0</v>
      </c>
      <c r="AW422" s="71">
        <v>-11483152.420183677</v>
      </c>
    </row>
    <row r="423" spans="1:49" x14ac:dyDescent="0.2">
      <c r="A423" s="96" t="s">
        <v>16</v>
      </c>
      <c r="B423">
        <v>2043</v>
      </c>
      <c r="C423">
        <v>2029</v>
      </c>
      <c r="D423">
        <v>2018</v>
      </c>
      <c r="E423">
        <v>49</v>
      </c>
      <c r="F423">
        <v>33</v>
      </c>
      <c r="G423" s="96" t="s">
        <v>167</v>
      </c>
      <c r="H423" s="71">
        <v>639220.53332437028</v>
      </c>
      <c r="I423" s="71">
        <v>1441482.3637045564</v>
      </c>
      <c r="J423" s="71">
        <v>0</v>
      </c>
      <c r="K423" s="71">
        <v>0</v>
      </c>
      <c r="L423" s="71">
        <v>146647.2074212243</v>
      </c>
      <c r="M423" s="71">
        <v>2460103.5282051587</v>
      </c>
      <c r="N423" s="71">
        <v>5988</v>
      </c>
      <c r="O423" s="71"/>
      <c r="P423" s="71">
        <v>4693441.6326553095</v>
      </c>
      <c r="Q423" s="71">
        <v>752795.34177213011</v>
      </c>
      <c r="R423" s="71">
        <v>720045.56491062511</v>
      </c>
      <c r="S423" s="71">
        <v>1472840.9066827553</v>
      </c>
      <c r="T423" s="71">
        <v>473619.98211804492</v>
      </c>
      <c r="U423" s="71">
        <v>0</v>
      </c>
      <c r="V423" s="71">
        <v>0</v>
      </c>
      <c r="W423" s="71">
        <v>0</v>
      </c>
      <c r="X423" s="71">
        <v>473619.98211804492</v>
      </c>
      <c r="Y423" s="71">
        <v>59373.53093967856</v>
      </c>
      <c r="Z423" s="71">
        <v>15467.633315813469</v>
      </c>
      <c r="AA423" s="71">
        <v>74841.164255492025</v>
      </c>
      <c r="AB423" s="71">
        <v>-417557.61634252663</v>
      </c>
      <c r="AC423" s="71">
        <v>1603744.4367137658</v>
      </c>
      <c r="AD423" s="71">
        <v>325095.92143915297</v>
      </c>
      <c r="AE423" s="71">
        <v>0</v>
      </c>
      <c r="AF423" s="71">
        <v>0</v>
      </c>
      <c r="AG423" s="71">
        <v>0</v>
      </c>
      <c r="AH423" s="71">
        <v>1928840.3581529188</v>
      </c>
      <c r="AI423" s="71">
        <v>2764601.274502391</v>
      </c>
      <c r="AJ423" s="71"/>
      <c r="AK423" s="71">
        <v>0</v>
      </c>
      <c r="AL423" s="71">
        <v>0</v>
      </c>
      <c r="AM423" s="71">
        <v>0</v>
      </c>
      <c r="AN423" s="71">
        <v>2764601.274502391</v>
      </c>
      <c r="AO423" s="71">
        <v>-11483152.420183677</v>
      </c>
      <c r="AP423" s="71">
        <v>143370.76731494672</v>
      </c>
      <c r="AQ423" s="71">
        <v>-114831.52420183677</v>
      </c>
      <c r="AR423" s="71">
        <v>97358.058636562084</v>
      </c>
      <c r="AS423" s="71">
        <v>0</v>
      </c>
      <c r="AT423" s="71">
        <v>125897.30174967203</v>
      </c>
      <c r="AU423" s="71">
        <v>0</v>
      </c>
      <c r="AV423" s="71">
        <v>0</v>
      </c>
      <c r="AW423" s="71">
        <v>-11357255.118434004</v>
      </c>
    </row>
    <row r="424" spans="1:49" x14ac:dyDescent="0.2">
      <c r="A424" s="96" t="s">
        <v>16</v>
      </c>
      <c r="B424">
        <v>2044</v>
      </c>
      <c r="C424">
        <v>2029</v>
      </c>
      <c r="D424">
        <v>2018</v>
      </c>
      <c r="E424">
        <v>49</v>
      </c>
      <c r="F424">
        <v>33</v>
      </c>
      <c r="G424" s="96" t="s">
        <v>167</v>
      </c>
      <c r="H424" s="71">
        <v>645612.73865761398</v>
      </c>
      <c r="I424" s="71">
        <v>1470312.0109786477</v>
      </c>
      <c r="J424" s="71">
        <v>0</v>
      </c>
      <c r="K424" s="71">
        <v>0</v>
      </c>
      <c r="L424" s="71">
        <v>149580.15156964882</v>
      </c>
      <c r="M424" s="71">
        <v>2481772.3203221867</v>
      </c>
      <c r="N424" s="71">
        <v>5988</v>
      </c>
      <c r="O424" s="71"/>
      <c r="P424" s="71">
        <v>4753265.2215280971</v>
      </c>
      <c r="Q424" s="71">
        <v>767851.24860757275</v>
      </c>
      <c r="R424" s="71">
        <v>734446.4762088377</v>
      </c>
      <c r="S424" s="71">
        <v>1502297.7248164103</v>
      </c>
      <c r="T424" s="71">
        <v>483092.38176040584</v>
      </c>
      <c r="U424" s="71">
        <v>0</v>
      </c>
      <c r="V424" s="71">
        <v>0</v>
      </c>
      <c r="W424" s="71">
        <v>0</v>
      </c>
      <c r="X424" s="71">
        <v>483092.38176040584</v>
      </c>
      <c r="Y424" s="71">
        <v>60561.00155847214</v>
      </c>
      <c r="Z424" s="71">
        <v>15776.985982129741</v>
      </c>
      <c r="AA424" s="71">
        <v>76337.987540601884</v>
      </c>
      <c r="AB424" s="71">
        <v>-416840.76250595192</v>
      </c>
      <c r="AC424" s="71">
        <v>1644887.3316114661</v>
      </c>
      <c r="AD424" s="71">
        <v>331597.83986793604</v>
      </c>
      <c r="AE424" s="71">
        <v>0</v>
      </c>
      <c r="AF424" s="71">
        <v>0</v>
      </c>
      <c r="AG424" s="71">
        <v>0</v>
      </c>
      <c r="AH424" s="71">
        <v>1976485.1714794021</v>
      </c>
      <c r="AI424" s="71">
        <v>2776780.0500486949</v>
      </c>
      <c r="AJ424" s="71"/>
      <c r="AK424" s="71">
        <v>0</v>
      </c>
      <c r="AL424" s="71">
        <v>0</v>
      </c>
      <c r="AM424" s="71">
        <v>0</v>
      </c>
      <c r="AN424" s="71">
        <v>2776780.0500486949</v>
      </c>
      <c r="AO424" s="71">
        <v>-11357255.118434004</v>
      </c>
      <c r="AP424" s="71">
        <v>144804.47498809619</v>
      </c>
      <c r="AQ424" s="71">
        <v>-113572.55118434003</v>
      </c>
      <c r="AR424" s="71">
        <v>97611.64980605898</v>
      </c>
      <c r="AS424" s="71">
        <v>0</v>
      </c>
      <c r="AT424" s="71">
        <v>128843.57360981514</v>
      </c>
      <c r="AU424" s="71">
        <v>0</v>
      </c>
      <c r="AV424" s="71">
        <v>0</v>
      </c>
      <c r="AW424" s="71">
        <v>-11228411.544824189</v>
      </c>
    </row>
    <row r="425" spans="1:49" x14ac:dyDescent="0.2">
      <c r="A425" s="96" t="s">
        <v>16</v>
      </c>
      <c r="B425">
        <v>2045</v>
      </c>
      <c r="C425">
        <v>2029</v>
      </c>
      <c r="D425">
        <v>2018</v>
      </c>
      <c r="E425">
        <v>49</v>
      </c>
      <c r="F425">
        <v>33</v>
      </c>
      <c r="G425" s="96" t="s">
        <v>167</v>
      </c>
      <c r="H425" s="71">
        <v>652068.8660441899</v>
      </c>
      <c r="I425" s="71">
        <v>1499718.2511982203</v>
      </c>
      <c r="J425" s="71">
        <v>0</v>
      </c>
      <c r="K425" s="71">
        <v>0</v>
      </c>
      <c r="L425" s="71">
        <v>152571.75460104176</v>
      </c>
      <c r="M425" s="71">
        <v>2503661.3808903517</v>
      </c>
      <c r="N425" s="71">
        <v>5988</v>
      </c>
      <c r="O425" s="71"/>
      <c r="P425" s="71">
        <v>4814008.2527338043</v>
      </c>
      <c r="Q425" s="71">
        <v>783208.27357972413</v>
      </c>
      <c r="R425" s="71">
        <v>749135.40573301434</v>
      </c>
      <c r="S425" s="71">
        <v>1532343.6793127386</v>
      </c>
      <c r="T425" s="71">
        <v>492754.22939561389</v>
      </c>
      <c r="U425" s="71">
        <v>0</v>
      </c>
      <c r="V425" s="71">
        <v>0</v>
      </c>
      <c r="W425" s="71">
        <v>0</v>
      </c>
      <c r="X425" s="71">
        <v>492754.22939561389</v>
      </c>
      <c r="Y425" s="71">
        <v>61772.221589641573</v>
      </c>
      <c r="Z425" s="71">
        <v>16092.525701772332</v>
      </c>
      <c r="AA425" s="71">
        <v>77864.747291413907</v>
      </c>
      <c r="AB425" s="71">
        <v>-416116.74013101147</v>
      </c>
      <c r="AC425" s="71">
        <v>1686845.9158687552</v>
      </c>
      <c r="AD425" s="71">
        <v>338229.79666529468</v>
      </c>
      <c r="AE425" s="71">
        <v>0</v>
      </c>
      <c r="AF425" s="71">
        <v>0</v>
      </c>
      <c r="AG425" s="71">
        <v>0</v>
      </c>
      <c r="AH425" s="71">
        <v>2025075.71253405</v>
      </c>
      <c r="AI425" s="71">
        <v>2788932.5401997543</v>
      </c>
      <c r="AJ425" s="71"/>
      <c r="AK425" s="71">
        <v>0</v>
      </c>
      <c r="AL425" s="71">
        <v>0</v>
      </c>
      <c r="AM425" s="71">
        <v>0</v>
      </c>
      <c r="AN425" s="71">
        <v>2788932.5401997543</v>
      </c>
      <c r="AO425" s="71">
        <v>-11228411.544824189</v>
      </c>
      <c r="AP425" s="71">
        <v>146252.5197379771</v>
      </c>
      <c r="AQ425" s="71">
        <v>-112284.11544824188</v>
      </c>
      <c r="AR425" s="71">
        <v>97863.878334913432</v>
      </c>
      <c r="AS425" s="71">
        <v>0</v>
      </c>
      <c r="AT425" s="71">
        <v>131832.28262464865</v>
      </c>
      <c r="AU425" s="71">
        <v>0</v>
      </c>
      <c r="AV425" s="71">
        <v>0</v>
      </c>
      <c r="AW425" s="71">
        <v>-11096579.26219954</v>
      </c>
    </row>
    <row r="426" spans="1:49" x14ac:dyDescent="0.2">
      <c r="A426" s="96" t="s">
        <v>16</v>
      </c>
      <c r="B426">
        <v>2046</v>
      </c>
      <c r="C426">
        <v>2029</v>
      </c>
      <c r="D426">
        <v>2018</v>
      </c>
      <c r="E426">
        <v>49</v>
      </c>
      <c r="F426">
        <v>33</v>
      </c>
      <c r="G426" s="96" t="s">
        <v>167</v>
      </c>
      <c r="H426" s="71">
        <v>658589.55470463191</v>
      </c>
      <c r="I426" s="71">
        <v>1529712.6162221851</v>
      </c>
      <c r="J426" s="71">
        <v>0</v>
      </c>
      <c r="K426" s="71">
        <v>0</v>
      </c>
      <c r="L426" s="71">
        <v>155623.18969306262</v>
      </c>
      <c r="M426" s="71">
        <v>2525773.3313535098</v>
      </c>
      <c r="N426" s="71">
        <v>5988</v>
      </c>
      <c r="O426" s="71"/>
      <c r="P426" s="71">
        <v>4875686.6919733891</v>
      </c>
      <c r="Q426" s="71">
        <v>798872.43905131868</v>
      </c>
      <c r="R426" s="71">
        <v>764118.1138476748</v>
      </c>
      <c r="S426" s="71">
        <v>1562990.5528989935</v>
      </c>
      <c r="T426" s="71">
        <v>502609.31398352626</v>
      </c>
      <c r="U426" s="71">
        <v>0</v>
      </c>
      <c r="V426" s="71">
        <v>0</v>
      </c>
      <c r="W426" s="71">
        <v>0</v>
      </c>
      <c r="X426" s="71">
        <v>502609.31398352626</v>
      </c>
      <c r="Y426" s="71">
        <v>63007.666021434416</v>
      </c>
      <c r="Z426" s="71">
        <v>16414.376215807784</v>
      </c>
      <c r="AA426" s="71">
        <v>79422.042237242204</v>
      </c>
      <c r="AB426" s="71">
        <v>-415385.47753232159</v>
      </c>
      <c r="AC426" s="71">
        <v>1729636.4315874404</v>
      </c>
      <c r="AD426" s="71">
        <v>344994.39259860065</v>
      </c>
      <c r="AE426" s="71">
        <v>0</v>
      </c>
      <c r="AF426" s="71">
        <v>0</v>
      </c>
      <c r="AG426" s="71">
        <v>0</v>
      </c>
      <c r="AH426" s="71">
        <v>2074630.824186041</v>
      </c>
      <c r="AI426" s="71">
        <v>2801055.8677873481</v>
      </c>
      <c r="AJ426" s="71"/>
      <c r="AK426" s="71">
        <v>0</v>
      </c>
      <c r="AL426" s="71">
        <v>0</v>
      </c>
      <c r="AM426" s="71">
        <v>0</v>
      </c>
      <c r="AN426" s="71">
        <v>2801055.8677873481</v>
      </c>
      <c r="AO426" s="71">
        <v>-11096579.26219954</v>
      </c>
      <c r="AP426" s="71">
        <v>147715.04493535688</v>
      </c>
      <c r="AQ426" s="71">
        <v>-110965.79262199541</v>
      </c>
      <c r="AR426" s="71">
        <v>98114.652625672345</v>
      </c>
      <c r="AS426" s="71">
        <v>0</v>
      </c>
      <c r="AT426" s="71">
        <v>134863.90493903382</v>
      </c>
      <c r="AU426" s="71">
        <v>0</v>
      </c>
      <c r="AV426" s="71">
        <v>0</v>
      </c>
      <c r="AW426" s="71">
        <v>-10961715.357260507</v>
      </c>
    </row>
    <row r="427" spans="1:49" x14ac:dyDescent="0.2">
      <c r="A427" s="96" t="s">
        <v>16</v>
      </c>
      <c r="B427">
        <v>2047</v>
      </c>
      <c r="C427">
        <v>2029</v>
      </c>
      <c r="D427">
        <v>2018</v>
      </c>
      <c r="E427">
        <v>49</v>
      </c>
      <c r="F427">
        <v>33</v>
      </c>
      <c r="G427" s="96" t="s">
        <v>167</v>
      </c>
      <c r="H427" s="71">
        <v>665175.45025167824</v>
      </c>
      <c r="I427" s="71">
        <v>1560306.8685466286</v>
      </c>
      <c r="J427" s="71">
        <v>0</v>
      </c>
      <c r="K427" s="71">
        <v>0</v>
      </c>
      <c r="L427" s="71">
        <v>158735.65348692387</v>
      </c>
      <c r="M427" s="71">
        <v>2548110.8305223328</v>
      </c>
      <c r="N427" s="71">
        <v>5988</v>
      </c>
      <c r="O427" s="71"/>
      <c r="P427" s="71">
        <v>4938316.8028075639</v>
      </c>
      <c r="Q427" s="71">
        <v>814849.88783234498</v>
      </c>
      <c r="R427" s="71">
        <v>779400.47612462821</v>
      </c>
      <c r="S427" s="71">
        <v>1594250.3639569732</v>
      </c>
      <c r="T427" s="71">
        <v>512661.50026319671</v>
      </c>
      <c r="U427" s="71">
        <v>0</v>
      </c>
      <c r="V427" s="71">
        <v>0</v>
      </c>
      <c r="W427" s="71">
        <v>0</v>
      </c>
      <c r="X427" s="71">
        <v>512661.50026319671</v>
      </c>
      <c r="Y427" s="71">
        <v>64267.819341863098</v>
      </c>
      <c r="Z427" s="71">
        <v>16742.663740123935</v>
      </c>
      <c r="AA427" s="71">
        <v>81010.48308198704</v>
      </c>
      <c r="AB427" s="71">
        <v>-414646.90230764478</v>
      </c>
      <c r="AC427" s="71">
        <v>1773275.4449945122</v>
      </c>
      <c r="AD427" s="71">
        <v>351894.28045057261</v>
      </c>
      <c r="AE427" s="71">
        <v>0</v>
      </c>
      <c r="AF427" s="71">
        <v>0</v>
      </c>
      <c r="AG427" s="71">
        <v>0</v>
      </c>
      <c r="AH427" s="71">
        <v>2125169.7254450847</v>
      </c>
      <c r="AI427" s="71">
        <v>2813147.0773624792</v>
      </c>
      <c r="AJ427" s="71"/>
      <c r="AK427" s="71">
        <v>0</v>
      </c>
      <c r="AL427" s="71">
        <v>0</v>
      </c>
      <c r="AM427" s="71">
        <v>0</v>
      </c>
      <c r="AN427" s="71">
        <v>2813147.0773624792</v>
      </c>
      <c r="AO427" s="71">
        <v>-10961715.357260507</v>
      </c>
      <c r="AP427" s="71">
        <v>149192.19538471045</v>
      </c>
      <c r="AQ427" s="71">
        <v>-109617.15357260508</v>
      </c>
      <c r="AR427" s="71">
        <v>98363.878605487043</v>
      </c>
      <c r="AS427" s="71">
        <v>0</v>
      </c>
      <c r="AT427" s="71">
        <v>137938.9204175924</v>
      </c>
      <c r="AU427" s="71">
        <v>0</v>
      </c>
      <c r="AV427" s="71">
        <v>0</v>
      </c>
      <c r="AW427" s="71">
        <v>-10823776.436842915</v>
      </c>
    </row>
    <row r="428" spans="1:49" x14ac:dyDescent="0.2">
      <c r="A428" s="96" t="s">
        <v>16</v>
      </c>
      <c r="B428">
        <v>2048</v>
      </c>
      <c r="C428">
        <v>2029</v>
      </c>
      <c r="D428">
        <v>2018</v>
      </c>
      <c r="E428">
        <v>49</v>
      </c>
      <c r="F428">
        <v>33</v>
      </c>
      <c r="G428" s="96" t="s">
        <v>167</v>
      </c>
      <c r="H428" s="71">
        <v>671827.20475419518</v>
      </c>
      <c r="I428" s="71">
        <v>1591513.0059175612</v>
      </c>
      <c r="J428" s="71">
        <v>0</v>
      </c>
      <c r="K428" s="71">
        <v>0</v>
      </c>
      <c r="L428" s="71">
        <v>161910.36655666234</v>
      </c>
      <c r="M428" s="71">
        <v>2570676.5751932431</v>
      </c>
      <c r="N428" s="71">
        <v>5988</v>
      </c>
      <c r="O428" s="71"/>
      <c r="P428" s="71">
        <v>5001915.1524216617</v>
      </c>
      <c r="Q428" s="71">
        <v>831146.88558899192</v>
      </c>
      <c r="R428" s="71">
        <v>794988.48564712075</v>
      </c>
      <c r="S428" s="71">
        <v>1626135.3712361127</v>
      </c>
      <c r="T428" s="71">
        <v>522914.7302684607</v>
      </c>
      <c r="U428" s="71">
        <v>0</v>
      </c>
      <c r="V428" s="71">
        <v>0</v>
      </c>
      <c r="W428" s="71">
        <v>0</v>
      </c>
      <c r="X428" s="71">
        <v>522914.7302684607</v>
      </c>
      <c r="Y428" s="71">
        <v>65553.175728700357</v>
      </c>
      <c r="Z428" s="71">
        <v>17077.517014926416</v>
      </c>
      <c r="AA428" s="71">
        <v>82630.692743626772</v>
      </c>
      <c r="AB428" s="71">
        <v>-413900.94133072119</v>
      </c>
      <c r="AC428" s="71">
        <v>1817779.8529174789</v>
      </c>
      <c r="AD428" s="71">
        <v>358932.16605958412</v>
      </c>
      <c r="AE428" s="71">
        <v>0</v>
      </c>
      <c r="AF428" s="71">
        <v>0</v>
      </c>
      <c r="AG428" s="71">
        <v>0</v>
      </c>
      <c r="AH428" s="71">
        <v>2176712.0189770628</v>
      </c>
      <c r="AI428" s="71">
        <v>2825203.1334445989</v>
      </c>
      <c r="AJ428" s="71"/>
      <c r="AK428" s="71">
        <v>0</v>
      </c>
      <c r="AL428" s="71">
        <v>0</v>
      </c>
      <c r="AM428" s="71">
        <v>0</v>
      </c>
      <c r="AN428" s="71">
        <v>2825203.1334445989</v>
      </c>
      <c r="AO428" s="71">
        <v>-10823776.436842915</v>
      </c>
      <c r="AP428" s="71">
        <v>150684.11733855758</v>
      </c>
      <c r="AQ428" s="71">
        <v>-108237.76436842914</v>
      </c>
      <c r="AR428" s="71">
        <v>98611.459670171069</v>
      </c>
      <c r="AS428" s="71">
        <v>0</v>
      </c>
      <c r="AT428" s="71">
        <v>141057.8126402995</v>
      </c>
      <c r="AU428" s="71">
        <v>0</v>
      </c>
      <c r="AV428" s="71">
        <v>0</v>
      </c>
      <c r="AW428" s="71">
        <v>-10682718.624202617</v>
      </c>
    </row>
    <row r="429" spans="1:49" x14ac:dyDescent="0.2">
      <c r="A429" s="96" t="s">
        <v>16</v>
      </c>
      <c r="B429">
        <v>2049</v>
      </c>
      <c r="C429">
        <v>2029</v>
      </c>
      <c r="D429">
        <v>2018</v>
      </c>
      <c r="E429">
        <v>49</v>
      </c>
      <c r="F429">
        <v>33</v>
      </c>
      <c r="G429" s="96" t="s">
        <v>167</v>
      </c>
      <c r="H429" s="71">
        <v>678545.47680173686</v>
      </c>
      <c r="I429" s="71">
        <v>1623343.2660359121</v>
      </c>
      <c r="J429" s="71">
        <v>0</v>
      </c>
      <c r="K429" s="71">
        <v>0</v>
      </c>
      <c r="L429" s="71">
        <v>165148.57388779556</v>
      </c>
      <c r="M429" s="71">
        <v>2593473.3007786144</v>
      </c>
      <c r="N429" s="71">
        <v>5988</v>
      </c>
      <c r="O429" s="71"/>
      <c r="P429" s="71">
        <v>5066498.6175040584</v>
      </c>
      <c r="Q429" s="71">
        <v>847769.82330077153</v>
      </c>
      <c r="R429" s="71">
        <v>810888.25536006305</v>
      </c>
      <c r="S429" s="71">
        <v>1658658.0786608346</v>
      </c>
      <c r="T429" s="71">
        <v>533373.0248738298</v>
      </c>
      <c r="U429" s="71">
        <v>0</v>
      </c>
      <c r="V429" s="71">
        <v>0</v>
      </c>
      <c r="W429" s="71">
        <v>0</v>
      </c>
      <c r="X429" s="71">
        <v>533373.0248738298</v>
      </c>
      <c r="Y429" s="71">
        <v>66864.239243274351</v>
      </c>
      <c r="Z429" s="71">
        <v>17419.067355224939</v>
      </c>
      <c r="AA429" s="71">
        <v>84283.306598499286</v>
      </c>
      <c r="AB429" s="71">
        <v>-413147.52074402844</v>
      </c>
      <c r="AC429" s="71">
        <v>1863166.8893891354</v>
      </c>
      <c r="AD429" s="71">
        <v>366110.80938077573</v>
      </c>
      <c r="AE429" s="71">
        <v>0</v>
      </c>
      <c r="AF429" s="71">
        <v>0</v>
      </c>
      <c r="AG429" s="71">
        <v>0</v>
      </c>
      <c r="AH429" s="71">
        <v>2229277.6987699112</v>
      </c>
      <c r="AI429" s="71">
        <v>2837220.9187341472</v>
      </c>
      <c r="AJ429" s="71"/>
      <c r="AK429" s="71">
        <v>0</v>
      </c>
      <c r="AL429" s="71">
        <v>0</v>
      </c>
      <c r="AM429" s="71">
        <v>0</v>
      </c>
      <c r="AN429" s="71">
        <v>2837220.9187341472</v>
      </c>
      <c r="AO429" s="71">
        <v>-10682718.624202617</v>
      </c>
      <c r="AP429" s="71">
        <v>152190.95851194311</v>
      </c>
      <c r="AQ429" s="71">
        <v>-106827.18624202616</v>
      </c>
      <c r="AR429" s="71">
        <v>98857.296627074451</v>
      </c>
      <c r="AS429" s="71">
        <v>0</v>
      </c>
      <c r="AT429" s="71">
        <v>144221.0688969914</v>
      </c>
      <c r="AU429" s="71">
        <v>0</v>
      </c>
      <c r="AV429" s="71">
        <v>0</v>
      </c>
      <c r="AW429" s="71">
        <v>-10538497.555305624</v>
      </c>
    </row>
    <row r="430" spans="1:49" x14ac:dyDescent="0.2">
      <c r="A430" s="96" t="s">
        <v>16</v>
      </c>
      <c r="B430">
        <v>2050</v>
      </c>
      <c r="C430">
        <v>2029</v>
      </c>
      <c r="D430">
        <v>2018</v>
      </c>
      <c r="E430">
        <v>49</v>
      </c>
      <c r="F430">
        <v>33</v>
      </c>
      <c r="G430" s="96" t="s">
        <v>167</v>
      </c>
      <c r="H430" s="71">
        <v>685330.93156975438</v>
      </c>
      <c r="I430" s="71">
        <v>1655810.1313566307</v>
      </c>
      <c r="J430" s="71">
        <v>0</v>
      </c>
      <c r="K430" s="71">
        <v>0</v>
      </c>
      <c r="L430" s="71">
        <v>168451.54536555152</v>
      </c>
      <c r="M430" s="71">
        <v>2616503.781948471</v>
      </c>
      <c r="N430" s="71">
        <v>5988</v>
      </c>
      <c r="O430" s="71"/>
      <c r="P430" s="71">
        <v>5132084.3902404075</v>
      </c>
      <c r="Q430" s="71">
        <v>864725.21976678725</v>
      </c>
      <c r="R430" s="71">
        <v>827106.02046726446</v>
      </c>
      <c r="S430" s="71">
        <v>1691831.2402340518</v>
      </c>
      <c r="T430" s="71">
        <v>544040.48537130654</v>
      </c>
      <c r="U430" s="71">
        <v>0</v>
      </c>
      <c r="V430" s="71">
        <v>0</v>
      </c>
      <c r="W430" s="71">
        <v>0</v>
      </c>
      <c r="X430" s="71">
        <v>544040.48537130654</v>
      </c>
      <c r="Y430" s="71">
        <v>68201.524028139858</v>
      </c>
      <c r="Z430" s="71">
        <v>17767.448702329442</v>
      </c>
      <c r="AA430" s="71">
        <v>85968.972730469308</v>
      </c>
      <c r="AB430" s="71">
        <v>-412386.56595146871</v>
      </c>
      <c r="AC430" s="71">
        <v>1909454.1323843587</v>
      </c>
      <c r="AD430" s="71">
        <v>373433.02556839131</v>
      </c>
      <c r="AE430" s="71">
        <v>0</v>
      </c>
      <c r="AF430" s="71">
        <v>0</v>
      </c>
      <c r="AG430" s="71">
        <v>0</v>
      </c>
      <c r="AH430" s="71">
        <v>2282887.1579527501</v>
      </c>
      <c r="AI430" s="71">
        <v>2849197.2322876574</v>
      </c>
      <c r="AJ430" s="71"/>
      <c r="AK430" s="71">
        <v>0</v>
      </c>
      <c r="AL430" s="71">
        <v>0</v>
      </c>
      <c r="AM430" s="71">
        <v>0</v>
      </c>
      <c r="AN430" s="71">
        <v>2849197.2322876574</v>
      </c>
      <c r="AO430" s="71">
        <v>-10538497.555305624</v>
      </c>
      <c r="AP430" s="71">
        <v>153712.86809706257</v>
      </c>
      <c r="AQ430" s="71">
        <v>-105384.97555305624</v>
      </c>
      <c r="AR430" s="71">
        <v>99101.287636750989</v>
      </c>
      <c r="AS430" s="71">
        <v>0</v>
      </c>
      <c r="AT430" s="71">
        <v>147429.18018075731</v>
      </c>
      <c r="AU430" s="71">
        <v>0</v>
      </c>
      <c r="AV430" s="71">
        <v>0</v>
      </c>
      <c r="AW430" s="71">
        <v>-10391068.375124866</v>
      </c>
    </row>
    <row r="431" spans="1:49" x14ac:dyDescent="0.2">
      <c r="A431" s="96" t="s">
        <v>17</v>
      </c>
      <c r="B431">
        <v>2018</v>
      </c>
      <c r="C431">
        <v>2028</v>
      </c>
      <c r="D431">
        <v>2018</v>
      </c>
      <c r="E431">
        <v>12</v>
      </c>
      <c r="F431">
        <v>2</v>
      </c>
      <c r="G431" s="96" t="s">
        <v>167</v>
      </c>
      <c r="H431" s="71">
        <v>93734</v>
      </c>
      <c r="I431" s="71">
        <v>118274</v>
      </c>
      <c r="J431" s="71">
        <v>0</v>
      </c>
      <c r="K431" s="71">
        <v>0</v>
      </c>
      <c r="L431" s="71">
        <v>0</v>
      </c>
      <c r="M431" s="71">
        <v>2387512</v>
      </c>
      <c r="N431" s="71">
        <v>5987</v>
      </c>
      <c r="O431" s="71"/>
      <c r="P431" s="71">
        <v>2605507</v>
      </c>
      <c r="Q431" s="71">
        <v>51990</v>
      </c>
      <c r="R431" s="71">
        <v>34866</v>
      </c>
      <c r="S431" s="71">
        <v>86856</v>
      </c>
      <c r="T431" s="71">
        <v>3998</v>
      </c>
      <c r="U431" s="71">
        <v>0</v>
      </c>
      <c r="V431" s="71">
        <v>0</v>
      </c>
      <c r="W431" s="71">
        <v>0</v>
      </c>
      <c r="X431" s="71">
        <v>3998</v>
      </c>
      <c r="Y431" s="71">
        <v>12020</v>
      </c>
      <c r="Z431" s="71">
        <v>0</v>
      </c>
      <c r="AA431" s="71">
        <v>12020</v>
      </c>
      <c r="AB431" s="71">
        <v>19102</v>
      </c>
      <c r="AC431" s="71">
        <v>121976</v>
      </c>
      <c r="AD431" s="71">
        <v>69986</v>
      </c>
      <c r="AE431" s="71">
        <v>210886</v>
      </c>
      <c r="AF431" s="71">
        <v>0</v>
      </c>
      <c r="AG431" s="71">
        <v>0</v>
      </c>
      <c r="AH431" s="71">
        <v>402848</v>
      </c>
      <c r="AI431" s="71">
        <v>2202659</v>
      </c>
      <c r="AJ431" s="71"/>
      <c r="AK431" s="71">
        <v>0</v>
      </c>
      <c r="AL431" s="71">
        <v>0</v>
      </c>
      <c r="AM431" s="71">
        <v>0</v>
      </c>
      <c r="AN431" s="71">
        <v>2202659</v>
      </c>
      <c r="AO431" s="71">
        <v>224390</v>
      </c>
      <c r="AP431" s="71">
        <v>19102</v>
      </c>
      <c r="AQ431" s="71">
        <v>2496</v>
      </c>
      <c r="AR431" s="71">
        <v>98850.239999999991</v>
      </c>
      <c r="AS431" s="71">
        <v>174</v>
      </c>
      <c r="AT431" s="71">
        <v>120622.23999999999</v>
      </c>
      <c r="AU431" s="71">
        <v>77026</v>
      </c>
      <c r="AV431" s="71">
        <v>77026</v>
      </c>
      <c r="AW431" s="71">
        <v>267986.24</v>
      </c>
    </row>
    <row r="432" spans="1:49" x14ac:dyDescent="0.2">
      <c r="A432" s="96" t="s">
        <v>17</v>
      </c>
      <c r="B432">
        <v>2019</v>
      </c>
      <c r="C432">
        <v>2028</v>
      </c>
      <c r="D432">
        <v>2018</v>
      </c>
      <c r="E432">
        <v>12</v>
      </c>
      <c r="F432">
        <v>2</v>
      </c>
      <c r="G432" s="96" t="s">
        <v>167</v>
      </c>
      <c r="H432" s="71">
        <v>94671.34</v>
      </c>
      <c r="I432" s="71">
        <v>120639.48</v>
      </c>
      <c r="J432" s="71">
        <v>0</v>
      </c>
      <c r="K432" s="71">
        <v>0</v>
      </c>
      <c r="L432" s="71">
        <v>0</v>
      </c>
      <c r="M432" s="71">
        <v>1417793.014</v>
      </c>
      <c r="N432" s="71">
        <v>5987</v>
      </c>
      <c r="O432" s="71"/>
      <c r="P432" s="71">
        <v>1639090.834</v>
      </c>
      <c r="Q432" s="71">
        <v>53029.8</v>
      </c>
      <c r="R432" s="71">
        <v>35563.32</v>
      </c>
      <c r="S432" s="71">
        <v>88593.12</v>
      </c>
      <c r="T432" s="71">
        <v>4077.96</v>
      </c>
      <c r="U432" s="71">
        <v>0</v>
      </c>
      <c r="V432" s="71">
        <v>0</v>
      </c>
      <c r="W432" s="71">
        <v>0</v>
      </c>
      <c r="X432" s="71">
        <v>4077.96</v>
      </c>
      <c r="Y432" s="71">
        <v>12260.4</v>
      </c>
      <c r="Z432" s="71">
        <v>0</v>
      </c>
      <c r="AA432" s="71">
        <v>12260.4</v>
      </c>
      <c r="AB432" s="71">
        <v>19293.02</v>
      </c>
      <c r="AC432" s="71">
        <v>124224.5</v>
      </c>
      <c r="AD432" s="71">
        <v>71385.72</v>
      </c>
      <c r="AE432" s="71">
        <v>210886</v>
      </c>
      <c r="AF432" s="71">
        <v>0</v>
      </c>
      <c r="AG432" s="71">
        <v>0</v>
      </c>
      <c r="AH432" s="71">
        <v>406496.22</v>
      </c>
      <c r="AI432" s="71">
        <v>1232594.6140000001</v>
      </c>
      <c r="AJ432" s="71"/>
      <c r="AK432" s="71">
        <v>0</v>
      </c>
      <c r="AL432" s="71">
        <v>0</v>
      </c>
      <c r="AM432" s="71">
        <v>0</v>
      </c>
      <c r="AN432" s="71">
        <v>1232594.6140000001</v>
      </c>
      <c r="AO432" s="71">
        <v>267986.24</v>
      </c>
      <c r="AP432" s="71">
        <v>19293.02</v>
      </c>
      <c r="AQ432" s="71">
        <v>2679.8624</v>
      </c>
      <c r="AR432" s="71">
        <v>10776.402900000005</v>
      </c>
      <c r="AS432" s="71">
        <v>0</v>
      </c>
      <c r="AT432" s="71">
        <v>32749.285300000007</v>
      </c>
      <c r="AU432" s="71">
        <v>47060</v>
      </c>
      <c r="AV432" s="71">
        <v>47060</v>
      </c>
      <c r="AW432" s="71">
        <v>253675.52530000001</v>
      </c>
    </row>
    <row r="433" spans="1:49" x14ac:dyDescent="0.2">
      <c r="A433" s="96" t="s">
        <v>17</v>
      </c>
      <c r="B433">
        <v>2020</v>
      </c>
      <c r="C433">
        <v>2028</v>
      </c>
      <c r="D433">
        <v>2018</v>
      </c>
      <c r="E433">
        <v>12</v>
      </c>
      <c r="F433">
        <v>2</v>
      </c>
      <c r="G433" s="96" t="s">
        <v>167</v>
      </c>
      <c r="H433" s="71">
        <v>95618.053400000004</v>
      </c>
      <c r="I433" s="71">
        <v>123052.2696</v>
      </c>
      <c r="J433" s="71">
        <v>0</v>
      </c>
      <c r="K433" s="71">
        <v>0</v>
      </c>
      <c r="L433" s="71">
        <v>0</v>
      </c>
      <c r="M433" s="71">
        <v>1428160.3637320001</v>
      </c>
      <c r="N433" s="71">
        <v>5987</v>
      </c>
      <c r="O433" s="71"/>
      <c r="P433" s="71">
        <v>1652817.6867320002</v>
      </c>
      <c r="Q433" s="71">
        <v>54090.396000000001</v>
      </c>
      <c r="R433" s="71">
        <v>36274.5864</v>
      </c>
      <c r="S433" s="71">
        <v>90364.982400000008</v>
      </c>
      <c r="T433" s="71">
        <v>4159.5191999999997</v>
      </c>
      <c r="U433" s="71">
        <v>0</v>
      </c>
      <c r="V433" s="71">
        <v>0</v>
      </c>
      <c r="W433" s="71">
        <v>0</v>
      </c>
      <c r="X433" s="71">
        <v>4159.5191999999997</v>
      </c>
      <c r="Y433" s="71">
        <v>12505.608</v>
      </c>
      <c r="Z433" s="71">
        <v>0</v>
      </c>
      <c r="AA433" s="71">
        <v>12505.608</v>
      </c>
      <c r="AB433" s="71">
        <v>19485.950199999999</v>
      </c>
      <c r="AC433" s="71">
        <v>126516.05979999999</v>
      </c>
      <c r="AD433" s="71">
        <v>72813.434399999998</v>
      </c>
      <c r="AE433" s="71">
        <v>210886</v>
      </c>
      <c r="AF433" s="71">
        <v>0</v>
      </c>
      <c r="AG433" s="71">
        <v>0</v>
      </c>
      <c r="AH433" s="71">
        <v>410215.49419999996</v>
      </c>
      <c r="AI433" s="71">
        <v>1242602.1925320001</v>
      </c>
      <c r="AJ433" s="71"/>
      <c r="AK433" s="71">
        <v>0</v>
      </c>
      <c r="AL433" s="71">
        <v>0</v>
      </c>
      <c r="AM433" s="71">
        <v>0</v>
      </c>
      <c r="AN433" s="71">
        <v>1242602.1925320001</v>
      </c>
      <c r="AO433" s="71">
        <v>253675.52530000001</v>
      </c>
      <c r="AP433" s="71">
        <v>19485.950199999999</v>
      </c>
      <c r="AQ433" s="71">
        <v>2536.7552530000003</v>
      </c>
      <c r="AR433" s="71">
        <v>10903.420629000002</v>
      </c>
      <c r="AS433" s="71">
        <v>0</v>
      </c>
      <c r="AT433" s="71">
        <v>32926.126082000002</v>
      </c>
      <c r="AU433" s="71">
        <v>10660</v>
      </c>
      <c r="AV433" s="71">
        <v>10660</v>
      </c>
      <c r="AW433" s="71">
        <v>275941.65138200001</v>
      </c>
    </row>
    <row r="434" spans="1:49" x14ac:dyDescent="0.2">
      <c r="A434" s="96" t="s">
        <v>17</v>
      </c>
      <c r="B434">
        <v>2021</v>
      </c>
      <c r="C434">
        <v>2028</v>
      </c>
      <c r="D434">
        <v>2018</v>
      </c>
      <c r="E434">
        <v>12</v>
      </c>
      <c r="F434">
        <v>2</v>
      </c>
      <c r="G434" s="96" t="s">
        <v>167</v>
      </c>
      <c r="H434" s="71">
        <v>96574.233933999989</v>
      </c>
      <c r="I434" s="71">
        <v>125513.31499199999</v>
      </c>
      <c r="J434" s="71">
        <v>0</v>
      </c>
      <c r="K434" s="71">
        <v>0</v>
      </c>
      <c r="L434" s="71">
        <v>0</v>
      </c>
      <c r="M434" s="71">
        <v>1438620.9732212559</v>
      </c>
      <c r="N434" s="71">
        <v>5987</v>
      </c>
      <c r="O434" s="71"/>
      <c r="P434" s="71">
        <v>1666695.5221472559</v>
      </c>
      <c r="Q434" s="71">
        <v>55172.20392</v>
      </c>
      <c r="R434" s="71">
        <v>37000.078128000001</v>
      </c>
      <c r="S434" s="71">
        <v>92172.282047999994</v>
      </c>
      <c r="T434" s="71">
        <v>4242.7095839999993</v>
      </c>
      <c r="U434" s="71">
        <v>0</v>
      </c>
      <c r="V434" s="71">
        <v>0</v>
      </c>
      <c r="W434" s="71">
        <v>0</v>
      </c>
      <c r="X434" s="71">
        <v>4242.7095839999993</v>
      </c>
      <c r="Y434" s="71">
        <v>12755.720159999999</v>
      </c>
      <c r="Z434" s="71">
        <v>0</v>
      </c>
      <c r="AA434" s="71">
        <v>12755.720159999999</v>
      </c>
      <c r="AB434" s="71">
        <v>19680.809701999999</v>
      </c>
      <c r="AC434" s="71">
        <v>128851.52149399999</v>
      </c>
      <c r="AD434" s="71">
        <v>74269.703087999995</v>
      </c>
      <c r="AE434" s="71">
        <v>210886</v>
      </c>
      <c r="AF434" s="71">
        <v>0</v>
      </c>
      <c r="AG434" s="71">
        <v>0</v>
      </c>
      <c r="AH434" s="71">
        <v>414007.224582</v>
      </c>
      <c r="AI434" s="71">
        <v>1252688.297565256</v>
      </c>
      <c r="AJ434" s="71"/>
      <c r="AK434" s="71">
        <v>0</v>
      </c>
      <c r="AL434" s="71">
        <v>0</v>
      </c>
      <c r="AM434" s="71">
        <v>0</v>
      </c>
      <c r="AN434" s="71">
        <v>1252688.297565256</v>
      </c>
      <c r="AO434" s="71">
        <v>275941.65138200001</v>
      </c>
      <c r="AP434" s="71">
        <v>19680.809701999999</v>
      </c>
      <c r="AQ434" s="71">
        <v>2759.4165138200001</v>
      </c>
      <c r="AR434" s="71">
        <v>11031.849907289999</v>
      </c>
      <c r="AS434" s="71">
        <v>0</v>
      </c>
      <c r="AT434" s="71">
        <v>33472.076123109997</v>
      </c>
      <c r="AU434" s="71">
        <v>86646</v>
      </c>
      <c r="AV434" s="71">
        <v>86646</v>
      </c>
      <c r="AW434" s="71">
        <v>222767.72750511003</v>
      </c>
    </row>
    <row r="435" spans="1:49" x14ac:dyDescent="0.2">
      <c r="A435" s="96" t="s">
        <v>17</v>
      </c>
      <c r="B435">
        <v>2022</v>
      </c>
      <c r="C435">
        <v>2028</v>
      </c>
      <c r="D435">
        <v>2018</v>
      </c>
      <c r="E435">
        <v>12</v>
      </c>
      <c r="F435">
        <v>2</v>
      </c>
      <c r="G435" s="96" t="s">
        <v>167</v>
      </c>
      <c r="H435" s="71">
        <v>97539.976273339998</v>
      </c>
      <c r="I435" s="71">
        <v>128023.58129184</v>
      </c>
      <c r="J435" s="71">
        <v>0</v>
      </c>
      <c r="K435" s="71">
        <v>0</v>
      </c>
      <c r="L435" s="71">
        <v>0</v>
      </c>
      <c r="M435" s="71">
        <v>1449175.7774182842</v>
      </c>
      <c r="N435" s="71">
        <v>5987</v>
      </c>
      <c r="O435" s="71"/>
      <c r="P435" s="71">
        <v>1680726.3349834643</v>
      </c>
      <c r="Q435" s="71">
        <v>56275.647998399996</v>
      </c>
      <c r="R435" s="71">
        <v>37740.07969056</v>
      </c>
      <c r="S435" s="71">
        <v>94015.727688960003</v>
      </c>
      <c r="T435" s="71">
        <v>4327.5637756799997</v>
      </c>
      <c r="U435" s="71">
        <v>0</v>
      </c>
      <c r="V435" s="71">
        <v>0</v>
      </c>
      <c r="W435" s="71">
        <v>0</v>
      </c>
      <c r="X435" s="71">
        <v>4327.5637756799997</v>
      </c>
      <c r="Y435" s="71">
        <v>13010.8345632</v>
      </c>
      <c r="Z435" s="71">
        <v>0</v>
      </c>
      <c r="AA435" s="71">
        <v>13010.8345632</v>
      </c>
      <c r="AB435" s="71">
        <v>19877.617799020001</v>
      </c>
      <c r="AC435" s="71">
        <v>131231.74382686001</v>
      </c>
      <c r="AD435" s="71">
        <v>75755.097149759997</v>
      </c>
      <c r="AE435" s="71">
        <v>210886</v>
      </c>
      <c r="AF435" s="71">
        <v>0</v>
      </c>
      <c r="AG435" s="71">
        <v>0</v>
      </c>
      <c r="AH435" s="71">
        <v>417872.84097661998</v>
      </c>
      <c r="AI435" s="71">
        <v>1262853.4940068442</v>
      </c>
      <c r="AJ435" s="71"/>
      <c r="AK435" s="71">
        <v>0</v>
      </c>
      <c r="AL435" s="71">
        <v>0</v>
      </c>
      <c r="AM435" s="71">
        <v>0</v>
      </c>
      <c r="AN435" s="71">
        <v>1262853.4940068442</v>
      </c>
      <c r="AO435" s="71">
        <v>222767.72750511003</v>
      </c>
      <c r="AP435" s="71">
        <v>19877.617799020001</v>
      </c>
      <c r="AQ435" s="71">
        <v>2227.6772750511</v>
      </c>
      <c r="AR435" s="71">
        <v>11161.707677802899</v>
      </c>
      <c r="AS435" s="71">
        <v>0</v>
      </c>
      <c r="AT435" s="71">
        <v>33267.002751874003</v>
      </c>
      <c r="AU435" s="71">
        <v>134746</v>
      </c>
      <c r="AV435" s="71">
        <v>134746</v>
      </c>
      <c r="AW435" s="71">
        <v>121288.73025698401</v>
      </c>
    </row>
    <row r="436" spans="1:49" x14ac:dyDescent="0.2">
      <c r="A436" s="96" t="s">
        <v>17</v>
      </c>
      <c r="B436">
        <v>2023</v>
      </c>
      <c r="C436">
        <v>2028</v>
      </c>
      <c r="D436">
        <v>2018</v>
      </c>
      <c r="E436">
        <v>12</v>
      </c>
      <c r="F436">
        <v>2</v>
      </c>
      <c r="G436" s="96" t="s">
        <v>167</v>
      </c>
      <c r="H436" s="71">
        <v>98515.376036073387</v>
      </c>
      <c r="I436" s="71">
        <v>130584.0529176768</v>
      </c>
      <c r="J436" s="71">
        <v>0</v>
      </c>
      <c r="K436" s="71">
        <v>0</v>
      </c>
      <c r="L436" s="71">
        <v>0</v>
      </c>
      <c r="M436" s="71">
        <v>1459825.7223551862</v>
      </c>
      <c r="N436" s="71">
        <v>5987</v>
      </c>
      <c r="O436" s="71"/>
      <c r="P436" s="71">
        <v>1694912.1513089365</v>
      </c>
      <c r="Q436" s="71">
        <v>57401.160958368004</v>
      </c>
      <c r="R436" s="71">
        <v>38494.8812843712</v>
      </c>
      <c r="S436" s="71">
        <v>95896.042242739204</v>
      </c>
      <c r="T436" s="71">
        <v>4414.1150511936003</v>
      </c>
      <c r="U436" s="71">
        <v>0</v>
      </c>
      <c r="V436" s="71">
        <v>0</v>
      </c>
      <c r="W436" s="71">
        <v>0</v>
      </c>
      <c r="X436" s="71">
        <v>4414.1150511936003</v>
      </c>
      <c r="Y436" s="71">
        <v>13271.051254464001</v>
      </c>
      <c r="Z436" s="71">
        <v>0</v>
      </c>
      <c r="AA436" s="71">
        <v>13271.051254464001</v>
      </c>
      <c r="AB436" s="71">
        <v>20076.393977010197</v>
      </c>
      <c r="AC436" s="71">
        <v>133657.60252540698</v>
      </c>
      <c r="AD436" s="71">
        <v>77270.199092755196</v>
      </c>
      <c r="AE436" s="71">
        <v>210886</v>
      </c>
      <c r="AF436" s="71">
        <v>0</v>
      </c>
      <c r="AG436" s="71">
        <v>0</v>
      </c>
      <c r="AH436" s="71">
        <v>421813.80161816219</v>
      </c>
      <c r="AI436" s="71">
        <v>1273098.3496907745</v>
      </c>
      <c r="AJ436" s="71"/>
      <c r="AK436" s="71">
        <v>0</v>
      </c>
      <c r="AL436" s="71">
        <v>0</v>
      </c>
      <c r="AM436" s="71">
        <v>0</v>
      </c>
      <c r="AN436" s="71">
        <v>1273098.3496907745</v>
      </c>
      <c r="AO436" s="71">
        <v>121288.73025698401</v>
      </c>
      <c r="AP436" s="71">
        <v>20076.393977010197</v>
      </c>
      <c r="AQ436" s="71">
        <v>1212.8873025698401</v>
      </c>
      <c r="AR436" s="71">
        <v>11293.011109449724</v>
      </c>
      <c r="AS436" s="71">
        <v>0</v>
      </c>
      <c r="AT436" s="71">
        <v>32582.292389029761</v>
      </c>
      <c r="AU436" s="71">
        <v>29640</v>
      </c>
      <c r="AV436" s="71">
        <v>29640</v>
      </c>
      <c r="AW436" s="71">
        <v>124231.02264601379</v>
      </c>
    </row>
    <row r="437" spans="1:49" x14ac:dyDescent="0.2">
      <c r="A437" s="96" t="s">
        <v>17</v>
      </c>
      <c r="B437">
        <v>2024</v>
      </c>
      <c r="C437">
        <v>2028</v>
      </c>
      <c r="D437">
        <v>2018</v>
      </c>
      <c r="E437">
        <v>12</v>
      </c>
      <c r="F437">
        <v>2</v>
      </c>
      <c r="G437" s="96" t="s">
        <v>167</v>
      </c>
      <c r="H437" s="71">
        <v>99500.529796434144</v>
      </c>
      <c r="I437" s="71">
        <v>133195.73397603034</v>
      </c>
      <c r="J437" s="71">
        <v>0</v>
      </c>
      <c r="K437" s="71">
        <v>0</v>
      </c>
      <c r="L437" s="71">
        <v>0</v>
      </c>
      <c r="M437" s="71">
        <v>1470571.7653045882</v>
      </c>
      <c r="N437" s="71">
        <v>5987</v>
      </c>
      <c r="O437" s="71"/>
      <c r="P437" s="71">
        <v>1709255.0290770526</v>
      </c>
      <c r="Q437" s="71">
        <v>58549.184177535361</v>
      </c>
      <c r="R437" s="71">
        <v>39264.778910058623</v>
      </c>
      <c r="S437" s="71">
        <v>97813.963087593991</v>
      </c>
      <c r="T437" s="71">
        <v>4502.397352217472</v>
      </c>
      <c r="U437" s="71">
        <v>0</v>
      </c>
      <c r="V437" s="71">
        <v>0</v>
      </c>
      <c r="W437" s="71">
        <v>0</v>
      </c>
      <c r="X437" s="71">
        <v>4502.397352217472</v>
      </c>
      <c r="Y437" s="71">
        <v>13536.472279553282</v>
      </c>
      <c r="Z437" s="71">
        <v>0</v>
      </c>
      <c r="AA437" s="71">
        <v>13536.472279553282</v>
      </c>
      <c r="AB437" s="71">
        <v>20277.157916780303</v>
      </c>
      <c r="AC437" s="71">
        <v>136129.99063614506</v>
      </c>
      <c r="AD437" s="71">
        <v>78815.603074610306</v>
      </c>
      <c r="AE437" s="71">
        <v>210886</v>
      </c>
      <c r="AF437" s="71">
        <v>0</v>
      </c>
      <c r="AG437" s="71">
        <v>0</v>
      </c>
      <c r="AH437" s="71">
        <v>425831.59371075535</v>
      </c>
      <c r="AI437" s="71">
        <v>1283423.4353662971</v>
      </c>
      <c r="AJ437" s="71"/>
      <c r="AK437" s="71">
        <v>0</v>
      </c>
      <c r="AL437" s="71">
        <v>0</v>
      </c>
      <c r="AM437" s="71">
        <v>0</v>
      </c>
      <c r="AN437" s="71">
        <v>1283423.4353662971</v>
      </c>
      <c r="AO437" s="71">
        <v>124231.02264601379</v>
      </c>
      <c r="AP437" s="71">
        <v>20277.157916780303</v>
      </c>
      <c r="AQ437" s="71">
        <v>1242.310226460138</v>
      </c>
      <c r="AR437" s="71">
        <v>11425.777600510406</v>
      </c>
      <c r="AS437" s="71">
        <v>0</v>
      </c>
      <c r="AT437" s="71">
        <v>32945.245743750842</v>
      </c>
      <c r="AU437" s="71">
        <v>65846</v>
      </c>
      <c r="AV437" s="71">
        <v>65846</v>
      </c>
      <c r="AW437" s="71">
        <v>91330.268389764649</v>
      </c>
    </row>
    <row r="438" spans="1:49" x14ac:dyDescent="0.2">
      <c r="A438" s="96" t="s">
        <v>17</v>
      </c>
      <c r="B438">
        <v>2025</v>
      </c>
      <c r="C438">
        <v>2028</v>
      </c>
      <c r="D438">
        <v>2018</v>
      </c>
      <c r="E438">
        <v>12</v>
      </c>
      <c r="F438">
        <v>2</v>
      </c>
      <c r="G438" s="96" t="s">
        <v>167</v>
      </c>
      <c r="H438" s="71">
        <v>100495.53509439847</v>
      </c>
      <c r="I438" s="71">
        <v>135859.64865555093</v>
      </c>
      <c r="J438" s="71">
        <v>0</v>
      </c>
      <c r="K438" s="71">
        <v>0</v>
      </c>
      <c r="L438" s="71">
        <v>0</v>
      </c>
      <c r="M438" s="71">
        <v>1481414.8749412366</v>
      </c>
      <c r="N438" s="71">
        <v>5987</v>
      </c>
      <c r="O438" s="71"/>
      <c r="P438" s="71">
        <v>1723757.0586911859</v>
      </c>
      <c r="Q438" s="71">
        <v>59720.167861086054</v>
      </c>
      <c r="R438" s="71">
        <v>40050.074488259794</v>
      </c>
      <c r="S438" s="71">
        <v>99770.242349345848</v>
      </c>
      <c r="T438" s="71">
        <v>4592.4452992618208</v>
      </c>
      <c r="U438" s="71">
        <v>0</v>
      </c>
      <c r="V438" s="71">
        <v>0</v>
      </c>
      <c r="W438" s="71">
        <v>0</v>
      </c>
      <c r="X438" s="71">
        <v>4592.4452992618208</v>
      </c>
      <c r="Y438" s="71">
        <v>13807.201725144343</v>
      </c>
      <c r="Z438" s="71">
        <v>0</v>
      </c>
      <c r="AA438" s="71">
        <v>13807.201725144343</v>
      </c>
      <c r="AB438" s="71">
        <v>20479.929495948101</v>
      </c>
      <c r="AC438" s="71">
        <v>138649.8188697001</v>
      </c>
      <c r="AD438" s="71">
        <v>80391.9151361025</v>
      </c>
      <c r="AE438" s="71">
        <v>210886</v>
      </c>
      <c r="AF438" s="71">
        <v>0</v>
      </c>
      <c r="AG438" s="71">
        <v>0</v>
      </c>
      <c r="AH438" s="71">
        <v>429927.7340058026</v>
      </c>
      <c r="AI438" s="71">
        <v>1293829.3246853834</v>
      </c>
      <c r="AJ438" s="71"/>
      <c r="AK438" s="71">
        <v>0</v>
      </c>
      <c r="AL438" s="71">
        <v>0</v>
      </c>
      <c r="AM438" s="71">
        <v>0</v>
      </c>
      <c r="AN438" s="71">
        <v>1293829.3246853834</v>
      </c>
      <c r="AO438" s="71">
        <v>91330.268389764649</v>
      </c>
      <c r="AP438" s="71">
        <v>20479.929495948101</v>
      </c>
      <c r="AQ438" s="71">
        <v>913.3026838976466</v>
      </c>
      <c r="AR438" s="71">
        <v>11560.024782081005</v>
      </c>
      <c r="AS438" s="71">
        <v>0</v>
      </c>
      <c r="AT438" s="71">
        <v>32953.256961926752</v>
      </c>
      <c r="AU438" s="71">
        <v>267280</v>
      </c>
      <c r="AV438" s="71">
        <v>267280</v>
      </c>
      <c r="AW438" s="71">
        <v>-142996.47464830859</v>
      </c>
    </row>
    <row r="439" spans="1:49" x14ac:dyDescent="0.2">
      <c r="A439" s="96" t="s">
        <v>17</v>
      </c>
      <c r="B439">
        <v>2026</v>
      </c>
      <c r="C439">
        <v>2028</v>
      </c>
      <c r="D439">
        <v>2018</v>
      </c>
      <c r="E439">
        <v>12</v>
      </c>
      <c r="F439">
        <v>2</v>
      </c>
      <c r="G439" s="96" t="s">
        <v>167</v>
      </c>
      <c r="H439" s="71">
        <v>101500.49044534247</v>
      </c>
      <c r="I439" s="71">
        <v>138576.84162866196</v>
      </c>
      <c r="J439" s="71">
        <v>0</v>
      </c>
      <c r="K439" s="71">
        <v>0</v>
      </c>
      <c r="L439" s="71">
        <v>0</v>
      </c>
      <c r="M439" s="71">
        <v>1492356.0315063049</v>
      </c>
      <c r="N439" s="71">
        <v>5987</v>
      </c>
      <c r="O439" s="71"/>
      <c r="P439" s="71">
        <v>1738420.3635803093</v>
      </c>
      <c r="Q439" s="71">
        <v>60914.571218307785</v>
      </c>
      <c r="R439" s="71">
        <v>40851.075978024986</v>
      </c>
      <c r="S439" s="71">
        <v>101765.64719633278</v>
      </c>
      <c r="T439" s="71">
        <v>4684.2942052470571</v>
      </c>
      <c r="U439" s="71">
        <v>0</v>
      </c>
      <c r="V439" s="71">
        <v>0</v>
      </c>
      <c r="W439" s="71">
        <v>0</v>
      </c>
      <c r="X439" s="71">
        <v>4684.2942052470571</v>
      </c>
      <c r="Y439" s="71">
        <v>14083.345759647231</v>
      </c>
      <c r="Z439" s="71">
        <v>0</v>
      </c>
      <c r="AA439" s="71">
        <v>14083.345759647231</v>
      </c>
      <c r="AB439" s="71">
        <v>20684.728790907589</v>
      </c>
      <c r="AC439" s="71">
        <v>141218.01595213465</v>
      </c>
      <c r="AD439" s="71">
        <v>81999.753438824555</v>
      </c>
      <c r="AE439" s="71">
        <v>210886</v>
      </c>
      <c r="AF439" s="71">
        <v>0</v>
      </c>
      <c r="AG439" s="71">
        <v>0</v>
      </c>
      <c r="AH439" s="71">
        <v>434103.76939095918</v>
      </c>
      <c r="AI439" s="71">
        <v>1304316.59418935</v>
      </c>
      <c r="AJ439" s="71"/>
      <c r="AK439" s="71">
        <v>0</v>
      </c>
      <c r="AL439" s="71">
        <v>0</v>
      </c>
      <c r="AM439" s="71">
        <v>0</v>
      </c>
      <c r="AN439" s="71">
        <v>1304316.59418935</v>
      </c>
      <c r="AO439" s="71">
        <v>-142996.47464830859</v>
      </c>
      <c r="AP439" s="71">
        <v>20684.728790907589</v>
      </c>
      <c r="AQ439" s="71">
        <v>-1429.9647464830859</v>
      </c>
      <c r="AR439" s="71">
        <v>11695.77052157863</v>
      </c>
      <c r="AS439" s="71">
        <v>0</v>
      </c>
      <c r="AT439" s="71">
        <v>30950.534566003134</v>
      </c>
      <c r="AU439" s="71">
        <v>264030</v>
      </c>
      <c r="AV439" s="71">
        <v>264030</v>
      </c>
      <c r="AW439" s="71">
        <v>-376075.94008230546</v>
      </c>
    </row>
    <row r="440" spans="1:49" x14ac:dyDescent="0.2">
      <c r="A440" s="96" t="s">
        <v>17</v>
      </c>
      <c r="B440">
        <v>2027</v>
      </c>
      <c r="C440">
        <v>2028</v>
      </c>
      <c r="D440">
        <v>2018</v>
      </c>
      <c r="E440">
        <v>12</v>
      </c>
      <c r="F440">
        <v>2</v>
      </c>
      <c r="G440" s="96" t="s">
        <v>167</v>
      </c>
      <c r="H440" s="71">
        <v>102515.49534979591</v>
      </c>
      <c r="I440" s="71">
        <v>141348.3784612352</v>
      </c>
      <c r="J440" s="71">
        <v>0</v>
      </c>
      <c r="K440" s="71">
        <v>0</v>
      </c>
      <c r="L440" s="71">
        <v>0</v>
      </c>
      <c r="M440" s="71">
        <v>1503396.226974457</v>
      </c>
      <c r="N440" s="71">
        <v>5987</v>
      </c>
      <c r="O440" s="71"/>
      <c r="P440" s="71">
        <v>1753247.1007854883</v>
      </c>
      <c r="Q440" s="71">
        <v>62132.862642673943</v>
      </c>
      <c r="R440" s="71">
        <v>41668.097497585492</v>
      </c>
      <c r="S440" s="71">
        <v>103800.96014025944</v>
      </c>
      <c r="T440" s="71">
        <v>4777.9800893519987</v>
      </c>
      <c r="U440" s="71">
        <v>0</v>
      </c>
      <c r="V440" s="71">
        <v>0</v>
      </c>
      <c r="W440" s="71">
        <v>0</v>
      </c>
      <c r="X440" s="71">
        <v>4777.9800893519987</v>
      </c>
      <c r="Y440" s="71">
        <v>14365.012674840176</v>
      </c>
      <c r="Z440" s="71">
        <v>0</v>
      </c>
      <c r="AA440" s="71">
        <v>14365.012674840176</v>
      </c>
      <c r="AB440" s="71">
        <v>20891.576078816666</v>
      </c>
      <c r="AC440" s="71">
        <v>143835.5289832683</v>
      </c>
      <c r="AD440" s="71">
        <v>83639.748507601049</v>
      </c>
      <c r="AE440" s="71">
        <v>210886</v>
      </c>
      <c r="AF440" s="71">
        <v>0</v>
      </c>
      <c r="AG440" s="71">
        <v>0</v>
      </c>
      <c r="AH440" s="71">
        <v>438361.27749086934</v>
      </c>
      <c r="AI440" s="71">
        <v>1314885.8232946189</v>
      </c>
      <c r="AJ440" s="71"/>
      <c r="AK440" s="71">
        <v>0</v>
      </c>
      <c r="AL440" s="71">
        <v>0</v>
      </c>
      <c r="AM440" s="71">
        <v>0</v>
      </c>
      <c r="AN440" s="71">
        <v>1314885.8232946189</v>
      </c>
      <c r="AO440" s="71">
        <v>-376075.94008230546</v>
      </c>
      <c r="AP440" s="71">
        <v>20891.576078816666</v>
      </c>
      <c r="AQ440" s="71">
        <v>-3760.7594008230544</v>
      </c>
      <c r="AR440" s="71">
        <v>11833.032926304759</v>
      </c>
      <c r="AS440" s="71">
        <v>0</v>
      </c>
      <c r="AT440" s="71">
        <v>28963.849604298368</v>
      </c>
      <c r="AU440" s="71">
        <v>65846</v>
      </c>
      <c r="AV440" s="71">
        <v>65846</v>
      </c>
      <c r="AW440" s="71">
        <v>-412958.0904780071</v>
      </c>
    </row>
    <row r="441" spans="1:49" x14ac:dyDescent="0.2">
      <c r="A441" s="96" t="s">
        <v>17</v>
      </c>
      <c r="B441">
        <v>2028</v>
      </c>
      <c r="C441">
        <v>2028</v>
      </c>
      <c r="D441">
        <v>2018</v>
      </c>
      <c r="E441">
        <v>12</v>
      </c>
      <c r="F441">
        <v>2</v>
      </c>
      <c r="G441" s="96" t="s">
        <v>167</v>
      </c>
      <c r="H441" s="71">
        <v>103540.65030329386</v>
      </c>
      <c r="I441" s="71">
        <v>144175.34603045991</v>
      </c>
      <c r="J441" s="71">
        <v>0</v>
      </c>
      <c r="K441" s="71">
        <v>0</v>
      </c>
      <c r="L441" s="71">
        <v>0</v>
      </c>
      <c r="M441" s="71">
        <v>1303650.4652237219</v>
      </c>
      <c r="N441" s="71">
        <v>5987</v>
      </c>
      <c r="O441" s="71"/>
      <c r="P441" s="71">
        <v>1557353.4615574756</v>
      </c>
      <c r="Q441" s="71">
        <v>63375.519895527425</v>
      </c>
      <c r="R441" s="71">
        <v>42501.4594475372</v>
      </c>
      <c r="S441" s="71">
        <v>105876.97934306462</v>
      </c>
      <c r="T441" s="71">
        <v>4873.539691139039</v>
      </c>
      <c r="U441" s="71">
        <v>0</v>
      </c>
      <c r="V441" s="71">
        <v>0</v>
      </c>
      <c r="W441" s="71">
        <v>0</v>
      </c>
      <c r="X441" s="71">
        <v>4873.539691139039</v>
      </c>
      <c r="Y441" s="71">
        <v>14652.31292833698</v>
      </c>
      <c r="Z441" s="71">
        <v>0</v>
      </c>
      <c r="AA441" s="71">
        <v>14652.31292833698</v>
      </c>
      <c r="AB441" s="71">
        <v>21100.491839604834</v>
      </c>
      <c r="AC441" s="71">
        <v>146503.32380214549</v>
      </c>
      <c r="AD441" s="71">
        <v>85312.543477753075</v>
      </c>
      <c r="AE441" s="71">
        <v>0</v>
      </c>
      <c r="AF441" s="71">
        <v>0</v>
      </c>
      <c r="AG441" s="71">
        <v>0</v>
      </c>
      <c r="AH441" s="71">
        <v>231815.86727989855</v>
      </c>
      <c r="AI441" s="71">
        <v>1325537.594277577</v>
      </c>
      <c r="AJ441" s="71"/>
      <c r="AK441" s="71">
        <v>0</v>
      </c>
      <c r="AL441" s="71">
        <v>0</v>
      </c>
      <c r="AM441" s="71">
        <v>0</v>
      </c>
      <c r="AN441" s="71">
        <v>1325537.594277577</v>
      </c>
      <c r="AO441" s="71">
        <v>-412958.0904780071</v>
      </c>
      <c r="AP441" s="71">
        <v>21100.491839604834</v>
      </c>
      <c r="AQ441" s="71">
        <v>-4129.5809047800703</v>
      </c>
      <c r="AR441" s="71">
        <v>11971.83034706836</v>
      </c>
      <c r="AS441" s="71">
        <v>0</v>
      </c>
      <c r="AT441" s="71">
        <v>28942.741281893126</v>
      </c>
      <c r="AU441" s="71">
        <v>46410</v>
      </c>
      <c r="AV441" s="71">
        <v>46410</v>
      </c>
      <c r="AW441" s="71">
        <v>-430425.34919611394</v>
      </c>
    </row>
    <row r="442" spans="1:49" x14ac:dyDescent="0.2">
      <c r="A442" s="96" t="s">
        <v>17</v>
      </c>
      <c r="B442">
        <v>2029</v>
      </c>
      <c r="C442">
        <v>2028</v>
      </c>
      <c r="D442">
        <v>2018</v>
      </c>
      <c r="E442">
        <v>12</v>
      </c>
      <c r="F442">
        <v>2</v>
      </c>
      <c r="G442" s="96" t="s">
        <v>167</v>
      </c>
      <c r="H442" s="71">
        <v>104576.05680632679</v>
      </c>
      <c r="I442" s="71">
        <v>147058.85295106907</v>
      </c>
      <c r="J442" s="71">
        <v>0</v>
      </c>
      <c r="K442" s="71">
        <v>0</v>
      </c>
      <c r="L442" s="71">
        <v>0</v>
      </c>
      <c r="M442" s="71">
        <v>1314891.7622082261</v>
      </c>
      <c r="N442" s="71">
        <v>5987</v>
      </c>
      <c r="O442" s="71"/>
      <c r="P442" s="71">
        <v>1572513.6719656219</v>
      </c>
      <c r="Q442" s="71">
        <v>64643.030293437958</v>
      </c>
      <c r="R442" s="71">
        <v>43351.488636487935</v>
      </c>
      <c r="S442" s="71">
        <v>107994.51892992589</v>
      </c>
      <c r="T442" s="71">
        <v>4971.0104849618192</v>
      </c>
      <c r="U442" s="71">
        <v>0</v>
      </c>
      <c r="V442" s="71">
        <v>0</v>
      </c>
      <c r="W442" s="71">
        <v>0</v>
      </c>
      <c r="X442" s="71">
        <v>4971.0104849618192</v>
      </c>
      <c r="Y442" s="71">
        <v>14945.359186903717</v>
      </c>
      <c r="Z442" s="71">
        <v>0</v>
      </c>
      <c r="AA442" s="71">
        <v>14945.359186903717</v>
      </c>
      <c r="AB442" s="71">
        <v>21311.496758000878</v>
      </c>
      <c r="AC442" s="71">
        <v>149222.3853597923</v>
      </c>
      <c r="AD442" s="71">
        <v>87018.79434730811</v>
      </c>
      <c r="AE442" s="71">
        <v>0</v>
      </c>
      <c r="AF442" s="71">
        <v>0</v>
      </c>
      <c r="AG442" s="71">
        <v>0</v>
      </c>
      <c r="AH442" s="71">
        <v>236241.17970710041</v>
      </c>
      <c r="AI442" s="71">
        <v>1336272.4922585215</v>
      </c>
      <c r="AJ442" s="71"/>
      <c r="AK442" s="71">
        <v>0</v>
      </c>
      <c r="AL442" s="71">
        <v>0</v>
      </c>
      <c r="AM442" s="71">
        <v>0</v>
      </c>
      <c r="AN442" s="71">
        <v>1336272.4922585215</v>
      </c>
      <c r="AO442" s="71">
        <v>-430425.34919611394</v>
      </c>
      <c r="AP442" s="71">
        <v>21311.496758000878</v>
      </c>
      <c r="AQ442" s="71">
        <v>-4304.2534919611389</v>
      </c>
      <c r="AR442" s="71">
        <v>12112.181381869608</v>
      </c>
      <c r="AS442" s="71">
        <v>0</v>
      </c>
      <c r="AT442" s="71">
        <v>29119.424647909349</v>
      </c>
      <c r="AU442" s="71">
        <v>104000</v>
      </c>
      <c r="AV442" s="71">
        <v>104000</v>
      </c>
      <c r="AW442" s="71">
        <v>-505305.92454820464</v>
      </c>
    </row>
    <row r="443" spans="1:49" x14ac:dyDescent="0.2">
      <c r="A443" s="96" t="s">
        <v>17</v>
      </c>
      <c r="B443">
        <v>2030</v>
      </c>
      <c r="C443">
        <v>2028</v>
      </c>
      <c r="D443">
        <v>2018</v>
      </c>
      <c r="E443">
        <v>12</v>
      </c>
      <c r="F443">
        <v>2</v>
      </c>
      <c r="G443" s="96" t="s">
        <v>167</v>
      </c>
      <c r="H443" s="71">
        <v>105621.81737439006</v>
      </c>
      <c r="I443" s="71">
        <v>150000.03001009047</v>
      </c>
      <c r="J443" s="71">
        <v>0</v>
      </c>
      <c r="K443" s="71">
        <v>0</v>
      </c>
      <c r="L443" s="71">
        <v>0</v>
      </c>
      <c r="M443" s="71">
        <v>1326235.1461338417</v>
      </c>
      <c r="N443" s="71">
        <v>5987</v>
      </c>
      <c r="O443" s="71"/>
      <c r="P443" s="71">
        <v>1587843.9935183222</v>
      </c>
      <c r="Q443" s="71">
        <v>65935.890899306731</v>
      </c>
      <c r="R443" s="71">
        <v>44218.518409217701</v>
      </c>
      <c r="S443" s="71">
        <v>110154.40930852442</v>
      </c>
      <c r="T443" s="71">
        <v>5070.4306946610559</v>
      </c>
      <c r="U443" s="71">
        <v>0</v>
      </c>
      <c r="V443" s="71">
        <v>0</v>
      </c>
      <c r="W443" s="71">
        <v>0</v>
      </c>
      <c r="X443" s="71">
        <v>5070.4306946610559</v>
      </c>
      <c r="Y443" s="71">
        <v>15244.266370641793</v>
      </c>
      <c r="Z443" s="71">
        <v>0</v>
      </c>
      <c r="AA443" s="71">
        <v>15244.266370641793</v>
      </c>
      <c r="AB443" s="71">
        <v>21524.611725580886</v>
      </c>
      <c r="AC443" s="71">
        <v>151993.71809940817</v>
      </c>
      <c r="AD443" s="71">
        <v>88759.170234254299</v>
      </c>
      <c r="AE443" s="71">
        <v>0</v>
      </c>
      <c r="AF443" s="71">
        <v>0</v>
      </c>
      <c r="AG443" s="71">
        <v>0</v>
      </c>
      <c r="AH443" s="71">
        <v>240752.88833366247</v>
      </c>
      <c r="AI443" s="71">
        <v>1347091.1051846598</v>
      </c>
      <c r="AJ443" s="71"/>
      <c r="AK443" s="71">
        <v>0</v>
      </c>
      <c r="AL443" s="71">
        <v>0</v>
      </c>
      <c r="AM443" s="71">
        <v>0</v>
      </c>
      <c r="AN443" s="71">
        <v>1347091.1051846598</v>
      </c>
      <c r="AO443" s="71">
        <v>-505305.92454820464</v>
      </c>
      <c r="AP443" s="71">
        <v>21524.611725580886</v>
      </c>
      <c r="AQ443" s="71">
        <v>-5053.0592454820462</v>
      </c>
      <c r="AR443" s="71">
        <v>12254.104879645474</v>
      </c>
      <c r="AS443" s="71">
        <v>0</v>
      </c>
      <c r="AT443" s="71">
        <v>28725.657359744313</v>
      </c>
      <c r="AU443" s="71">
        <v>391054</v>
      </c>
      <c r="AV443" s="71">
        <v>391054</v>
      </c>
      <c r="AW443" s="71">
        <v>-867634.26718846033</v>
      </c>
    </row>
    <row r="444" spans="1:49" x14ac:dyDescent="0.2">
      <c r="A444" s="96" t="s">
        <v>17</v>
      </c>
      <c r="B444">
        <v>2031</v>
      </c>
      <c r="C444">
        <v>2028</v>
      </c>
      <c r="D444">
        <v>2018</v>
      </c>
      <c r="E444">
        <v>12</v>
      </c>
      <c r="F444">
        <v>2</v>
      </c>
      <c r="G444" s="96" t="s">
        <v>167</v>
      </c>
      <c r="H444" s="71">
        <v>106678.03554813396</v>
      </c>
      <c r="I444" s="71">
        <v>153000.03061029228</v>
      </c>
      <c r="J444" s="71">
        <v>0</v>
      </c>
      <c r="K444" s="71">
        <v>0</v>
      </c>
      <c r="L444" s="71">
        <v>0</v>
      </c>
      <c r="M444" s="71">
        <v>1337681.6576368026</v>
      </c>
      <c r="N444" s="71">
        <v>5987</v>
      </c>
      <c r="O444" s="71"/>
      <c r="P444" s="71">
        <v>1603346.7237952289</v>
      </c>
      <c r="Q444" s="71">
        <v>67254.608717292853</v>
      </c>
      <c r="R444" s="71">
        <v>45102.888777402055</v>
      </c>
      <c r="S444" s="71">
        <v>112357.49749469491</v>
      </c>
      <c r="T444" s="71">
        <v>5171.8393085542766</v>
      </c>
      <c r="U444" s="71">
        <v>0</v>
      </c>
      <c r="V444" s="71">
        <v>0</v>
      </c>
      <c r="W444" s="71">
        <v>0</v>
      </c>
      <c r="X444" s="71">
        <v>5171.8393085542766</v>
      </c>
      <c r="Y444" s="71">
        <v>15549.151698054629</v>
      </c>
      <c r="Z444" s="71">
        <v>0</v>
      </c>
      <c r="AA444" s="71">
        <v>15549.151698054629</v>
      </c>
      <c r="AB444" s="71">
        <v>21739.857842836696</v>
      </c>
      <c r="AC444" s="71">
        <v>154818.34634414053</v>
      </c>
      <c r="AD444" s="71">
        <v>90534.35363893937</v>
      </c>
      <c r="AE444" s="71">
        <v>0</v>
      </c>
      <c r="AF444" s="71">
        <v>0</v>
      </c>
      <c r="AG444" s="71">
        <v>0</v>
      </c>
      <c r="AH444" s="71">
        <v>245352.69998307992</v>
      </c>
      <c r="AI444" s="71">
        <v>1357994.023812149</v>
      </c>
      <c r="AJ444" s="71"/>
      <c r="AK444" s="71">
        <v>0</v>
      </c>
      <c r="AL444" s="71">
        <v>0</v>
      </c>
      <c r="AM444" s="71">
        <v>0</v>
      </c>
      <c r="AN444" s="71">
        <v>1357994.023812149</v>
      </c>
      <c r="AO444" s="71">
        <v>-867634.26718846033</v>
      </c>
      <c r="AP444" s="71">
        <v>21739.857842836696</v>
      </c>
      <c r="AQ444" s="71">
        <v>-8676.3426718846022</v>
      </c>
      <c r="AR444" s="71">
        <v>12397.619944078247</v>
      </c>
      <c r="AS444" s="71">
        <v>0</v>
      </c>
      <c r="AT444" s="71">
        <v>25461.135115030342</v>
      </c>
      <c r="AU444" s="71">
        <v>17030</v>
      </c>
      <c r="AV444" s="71">
        <v>17030</v>
      </c>
      <c r="AW444" s="71">
        <v>-859203.13207343</v>
      </c>
    </row>
    <row r="445" spans="1:49" x14ac:dyDescent="0.2">
      <c r="A445" s="96" t="s">
        <v>17</v>
      </c>
      <c r="B445">
        <v>2032</v>
      </c>
      <c r="C445">
        <v>2028</v>
      </c>
      <c r="D445">
        <v>2018</v>
      </c>
      <c r="E445">
        <v>12</v>
      </c>
      <c r="F445">
        <v>2</v>
      </c>
      <c r="G445" s="96" t="s">
        <v>167</v>
      </c>
      <c r="H445" s="71">
        <v>107744.81590361531</v>
      </c>
      <c r="I445" s="71">
        <v>156060.03122249813</v>
      </c>
      <c r="J445" s="71">
        <v>0</v>
      </c>
      <c r="K445" s="71">
        <v>0</v>
      </c>
      <c r="L445" s="71">
        <v>0</v>
      </c>
      <c r="M445" s="71">
        <v>1349232.3499653407</v>
      </c>
      <c r="N445" s="71">
        <v>5987</v>
      </c>
      <c r="O445" s="71"/>
      <c r="P445" s="71">
        <v>1619024.1970914542</v>
      </c>
      <c r="Q445" s="71">
        <v>68599.700891638728</v>
      </c>
      <c r="R445" s="71">
        <v>46004.946552950103</v>
      </c>
      <c r="S445" s="71">
        <v>114604.64744458883</v>
      </c>
      <c r="T445" s="71">
        <v>5275.2760947253628</v>
      </c>
      <c r="U445" s="71">
        <v>0</v>
      </c>
      <c r="V445" s="71">
        <v>0</v>
      </c>
      <c r="W445" s="71">
        <v>0</v>
      </c>
      <c r="X445" s="71">
        <v>5275.2760947253628</v>
      </c>
      <c r="Y445" s="71">
        <v>15860.134732015724</v>
      </c>
      <c r="Z445" s="71">
        <v>0</v>
      </c>
      <c r="AA445" s="71">
        <v>15860.134732015724</v>
      </c>
      <c r="AB445" s="71">
        <v>21957.256421265065</v>
      </c>
      <c r="AC445" s="71">
        <v>157697.31469259498</v>
      </c>
      <c r="AD445" s="71">
        <v>92345.040711718175</v>
      </c>
      <c r="AE445" s="71">
        <v>0</v>
      </c>
      <c r="AF445" s="71">
        <v>0</v>
      </c>
      <c r="AG445" s="71">
        <v>0</v>
      </c>
      <c r="AH445" s="71">
        <v>250042.35540431316</v>
      </c>
      <c r="AI445" s="71">
        <v>1368981.841687141</v>
      </c>
      <c r="AJ445" s="71"/>
      <c r="AK445" s="71">
        <v>0</v>
      </c>
      <c r="AL445" s="71">
        <v>0</v>
      </c>
      <c r="AM445" s="71">
        <v>0</v>
      </c>
      <c r="AN445" s="71">
        <v>1368981.841687141</v>
      </c>
      <c r="AO445" s="71">
        <v>-859203.13207343</v>
      </c>
      <c r="AP445" s="71">
        <v>21957.256421265065</v>
      </c>
      <c r="AQ445" s="71">
        <v>-8592.0313207343006</v>
      </c>
      <c r="AR445" s="71">
        <v>12542.745937468075</v>
      </c>
      <c r="AS445" s="71">
        <v>0</v>
      </c>
      <c r="AT445" s="71">
        <v>25907.971037998839</v>
      </c>
      <c r="AU445" s="71">
        <v>4186</v>
      </c>
      <c r="AV445" s="71">
        <v>4186</v>
      </c>
      <c r="AW445" s="71">
        <v>-837481.1610354312</v>
      </c>
    </row>
    <row r="446" spans="1:49" x14ac:dyDescent="0.2">
      <c r="A446" s="96" t="s">
        <v>17</v>
      </c>
      <c r="B446">
        <v>2033</v>
      </c>
      <c r="C446">
        <v>2028</v>
      </c>
      <c r="D446">
        <v>2018</v>
      </c>
      <c r="E446">
        <v>12</v>
      </c>
      <c r="F446">
        <v>2</v>
      </c>
      <c r="G446" s="96" t="s">
        <v>167</v>
      </c>
      <c r="H446" s="71">
        <v>108822.26406265143</v>
      </c>
      <c r="I446" s="71">
        <v>159181.23184694807</v>
      </c>
      <c r="J446" s="71">
        <v>0</v>
      </c>
      <c r="K446" s="71">
        <v>0</v>
      </c>
      <c r="L446" s="71">
        <v>0</v>
      </c>
      <c r="M446" s="71">
        <v>1360888.2891643993</v>
      </c>
      <c r="N446" s="71">
        <v>5987</v>
      </c>
      <c r="O446" s="71"/>
      <c r="P446" s="71">
        <v>1634878.7850739988</v>
      </c>
      <c r="Q446" s="71">
        <v>69971.69490947148</v>
      </c>
      <c r="R446" s="71">
        <v>46925.04548400909</v>
      </c>
      <c r="S446" s="71">
        <v>116896.74039348058</v>
      </c>
      <c r="T446" s="71">
        <v>5380.7816166198691</v>
      </c>
      <c r="U446" s="71">
        <v>0</v>
      </c>
      <c r="V446" s="71">
        <v>0</v>
      </c>
      <c r="W446" s="71">
        <v>0</v>
      </c>
      <c r="X446" s="71">
        <v>5380.7816166198691</v>
      </c>
      <c r="Y446" s="71">
        <v>16177.337426656033</v>
      </c>
      <c r="Z446" s="71">
        <v>0</v>
      </c>
      <c r="AA446" s="71">
        <v>16177.337426656033</v>
      </c>
      <c r="AB446" s="71">
        <v>22176.82898547771</v>
      </c>
      <c r="AC446" s="71">
        <v>160631.68842223421</v>
      </c>
      <c r="AD446" s="71">
        <v>94191.941525952512</v>
      </c>
      <c r="AE446" s="71">
        <v>0</v>
      </c>
      <c r="AF446" s="71">
        <v>0</v>
      </c>
      <c r="AG446" s="71">
        <v>0</v>
      </c>
      <c r="AH446" s="71">
        <v>254823.62994818672</v>
      </c>
      <c r="AI446" s="71">
        <v>1380055.1551258122</v>
      </c>
      <c r="AJ446" s="71"/>
      <c r="AK446" s="71">
        <v>0</v>
      </c>
      <c r="AL446" s="71">
        <v>0</v>
      </c>
      <c r="AM446" s="71">
        <v>0</v>
      </c>
      <c r="AN446" s="71">
        <v>1380055.1551258122</v>
      </c>
      <c r="AO446" s="71">
        <v>-837481.1610354312</v>
      </c>
      <c r="AP446" s="71">
        <v>22176.82898547771</v>
      </c>
      <c r="AQ446" s="71">
        <v>-8374.8116103543125</v>
      </c>
      <c r="AR446" s="71">
        <v>12689.502484670778</v>
      </c>
      <c r="AS446" s="71">
        <v>0</v>
      </c>
      <c r="AT446" s="71">
        <v>26491.519859794178</v>
      </c>
      <c r="AU446" s="71">
        <v>338326</v>
      </c>
      <c r="AV446" s="71">
        <v>338326</v>
      </c>
      <c r="AW446" s="71">
        <v>-1149315.641175637</v>
      </c>
    </row>
    <row r="447" spans="1:49" x14ac:dyDescent="0.2">
      <c r="A447" s="96" t="s">
        <v>17</v>
      </c>
      <c r="B447">
        <v>2034</v>
      </c>
      <c r="C447">
        <v>2028</v>
      </c>
      <c r="D447">
        <v>2018</v>
      </c>
      <c r="E447">
        <v>12</v>
      </c>
      <c r="F447">
        <v>2</v>
      </c>
      <c r="G447" s="96" t="s">
        <v>167</v>
      </c>
      <c r="H447" s="71">
        <v>109910.48670327799</v>
      </c>
      <c r="I447" s="71">
        <v>162364.85648388704</v>
      </c>
      <c r="J447" s="71">
        <v>0</v>
      </c>
      <c r="K447" s="71">
        <v>0</v>
      </c>
      <c r="L447" s="71">
        <v>0</v>
      </c>
      <c r="M447" s="71">
        <v>1372650.554263487</v>
      </c>
      <c r="N447" s="71">
        <v>5987</v>
      </c>
      <c r="O447" s="71"/>
      <c r="P447" s="71">
        <v>1650912.897450652</v>
      </c>
      <c r="Q447" s="71">
        <v>71371.12880766092</v>
      </c>
      <c r="R447" s="71">
        <v>47863.546393689277</v>
      </c>
      <c r="S447" s="71">
        <v>119234.6752013502</v>
      </c>
      <c r="T447" s="71">
        <v>5488.3972489522666</v>
      </c>
      <c r="U447" s="71">
        <v>0</v>
      </c>
      <c r="V447" s="71">
        <v>0</v>
      </c>
      <c r="W447" s="71">
        <v>0</v>
      </c>
      <c r="X447" s="71">
        <v>5488.3972489522666</v>
      </c>
      <c r="Y447" s="71">
        <v>16500.884175189156</v>
      </c>
      <c r="Z447" s="71">
        <v>0</v>
      </c>
      <c r="AA447" s="71">
        <v>16500.884175189156</v>
      </c>
      <c r="AB447" s="71">
        <v>22398.597275332493</v>
      </c>
      <c r="AC447" s="71">
        <v>163622.5539008241</v>
      </c>
      <c r="AD447" s="71">
        <v>96075.780356471572</v>
      </c>
      <c r="AE447" s="71">
        <v>0</v>
      </c>
      <c r="AF447" s="71">
        <v>0</v>
      </c>
      <c r="AG447" s="71">
        <v>0</v>
      </c>
      <c r="AH447" s="71">
        <v>259698.33425729568</v>
      </c>
      <c r="AI447" s="71">
        <v>1391214.5631933564</v>
      </c>
      <c r="AJ447" s="71"/>
      <c r="AK447" s="71">
        <v>0</v>
      </c>
      <c r="AL447" s="71">
        <v>0</v>
      </c>
      <c r="AM447" s="71">
        <v>0</v>
      </c>
      <c r="AN447" s="71">
        <v>1391214.5631933564</v>
      </c>
      <c r="AO447" s="71">
        <v>-1149315.641175637</v>
      </c>
      <c r="AP447" s="71">
        <v>22398.597275332493</v>
      </c>
      <c r="AQ447" s="71">
        <v>-11493.15641175637</v>
      </c>
      <c r="AR447" s="71">
        <v>12837.909477102079</v>
      </c>
      <c r="AS447" s="71">
        <v>0</v>
      </c>
      <c r="AT447" s="71">
        <v>23743.350340678204</v>
      </c>
      <c r="AU447" s="71">
        <v>199420</v>
      </c>
      <c r="AV447" s="71">
        <v>199420</v>
      </c>
      <c r="AW447" s="71">
        <v>-1324992.2908349589</v>
      </c>
    </row>
    <row r="448" spans="1:49" x14ac:dyDescent="0.2">
      <c r="A448" s="96" t="s">
        <v>17</v>
      </c>
      <c r="B448">
        <v>2035</v>
      </c>
      <c r="C448">
        <v>2028</v>
      </c>
      <c r="D448">
        <v>2018</v>
      </c>
      <c r="E448">
        <v>12</v>
      </c>
      <c r="F448">
        <v>2</v>
      </c>
      <c r="G448" s="96" t="s">
        <v>167</v>
      </c>
      <c r="H448" s="71">
        <v>111009.59157031077</v>
      </c>
      <c r="I448" s="71">
        <v>165612.15361356479</v>
      </c>
      <c r="J448" s="71">
        <v>0</v>
      </c>
      <c r="K448" s="71">
        <v>0</v>
      </c>
      <c r="L448" s="71">
        <v>0</v>
      </c>
      <c r="M448" s="71">
        <v>1384520.2374677164</v>
      </c>
      <c r="N448" s="71">
        <v>5987</v>
      </c>
      <c r="O448" s="71"/>
      <c r="P448" s="71">
        <v>1667128.982651592</v>
      </c>
      <c r="Q448" s="71">
        <v>72798.551383814149</v>
      </c>
      <c r="R448" s="71">
        <v>48820.817321563067</v>
      </c>
      <c r="S448" s="71">
        <v>121619.36870537722</v>
      </c>
      <c r="T448" s="71">
        <v>5598.1651939313124</v>
      </c>
      <c r="U448" s="71">
        <v>0</v>
      </c>
      <c r="V448" s="71">
        <v>0</v>
      </c>
      <c r="W448" s="71">
        <v>0</v>
      </c>
      <c r="X448" s="71">
        <v>5598.1651939313124</v>
      </c>
      <c r="Y448" s="71">
        <v>16830.901858692941</v>
      </c>
      <c r="Z448" s="71">
        <v>0</v>
      </c>
      <c r="AA448" s="71">
        <v>16830.901858692941</v>
      </c>
      <c r="AB448" s="71">
        <v>22622.583248085819</v>
      </c>
      <c r="AC448" s="71">
        <v>166671.01900608727</v>
      </c>
      <c r="AD448" s="71">
        <v>97997.29596360102</v>
      </c>
      <c r="AE448" s="71">
        <v>0</v>
      </c>
      <c r="AF448" s="71">
        <v>0</v>
      </c>
      <c r="AG448" s="71">
        <v>0</v>
      </c>
      <c r="AH448" s="71">
        <v>264668.3149696883</v>
      </c>
      <c r="AI448" s="71">
        <v>1402460.6676819036</v>
      </c>
      <c r="AJ448" s="71"/>
      <c r="AK448" s="71">
        <v>0</v>
      </c>
      <c r="AL448" s="71">
        <v>0</v>
      </c>
      <c r="AM448" s="71">
        <v>0</v>
      </c>
      <c r="AN448" s="71">
        <v>1402460.6676819036</v>
      </c>
      <c r="AO448" s="71">
        <v>-1324992.2908349589</v>
      </c>
      <c r="AP448" s="71">
        <v>22622.583248085819</v>
      </c>
      <c r="AQ448" s="71">
        <v>-13249.922908349588</v>
      </c>
      <c r="AR448" s="71">
        <v>12987.987076809377</v>
      </c>
      <c r="AS448" s="71">
        <v>0</v>
      </c>
      <c r="AT448" s="71">
        <v>22360.647416545609</v>
      </c>
      <c r="AU448" s="71">
        <v>393380</v>
      </c>
      <c r="AV448" s="71">
        <v>393380</v>
      </c>
      <c r="AW448" s="71">
        <v>-1696011.6434184134</v>
      </c>
    </row>
    <row r="449" spans="1:49" x14ac:dyDescent="0.2">
      <c r="A449" s="96" t="s">
        <v>17</v>
      </c>
      <c r="B449">
        <v>2036</v>
      </c>
      <c r="C449">
        <v>2028</v>
      </c>
      <c r="D449">
        <v>2018</v>
      </c>
      <c r="E449">
        <v>12</v>
      </c>
      <c r="F449">
        <v>2</v>
      </c>
      <c r="G449" s="96" t="s">
        <v>167</v>
      </c>
      <c r="H449" s="71">
        <v>112119.68748601388</v>
      </c>
      <c r="I449" s="71">
        <v>168924.39668583608</v>
      </c>
      <c r="J449" s="71">
        <v>0</v>
      </c>
      <c r="K449" s="71">
        <v>0</v>
      </c>
      <c r="L449" s="71">
        <v>0</v>
      </c>
      <c r="M449" s="71">
        <v>1396498.444352102</v>
      </c>
      <c r="N449" s="71">
        <v>5987</v>
      </c>
      <c r="O449" s="71"/>
      <c r="P449" s="71">
        <v>1683529.528523952</v>
      </c>
      <c r="Q449" s="71">
        <v>74254.522411490412</v>
      </c>
      <c r="R449" s="71">
        <v>49797.233667994326</v>
      </c>
      <c r="S449" s="71">
        <v>124051.75607948474</v>
      </c>
      <c r="T449" s="71">
        <v>5710.1284978099384</v>
      </c>
      <c r="U449" s="71">
        <v>0</v>
      </c>
      <c r="V449" s="71">
        <v>0</v>
      </c>
      <c r="W449" s="71">
        <v>0</v>
      </c>
      <c r="X449" s="71">
        <v>5710.1284978099384</v>
      </c>
      <c r="Y449" s="71">
        <v>17167.519895866797</v>
      </c>
      <c r="Z449" s="71">
        <v>0</v>
      </c>
      <c r="AA449" s="71">
        <v>17167.519895866797</v>
      </c>
      <c r="AB449" s="71">
        <v>22848.80908056668</v>
      </c>
      <c r="AC449" s="71">
        <v>169778.21355372816</v>
      </c>
      <c r="AD449" s="71">
        <v>99957.24188287303</v>
      </c>
      <c r="AE449" s="71">
        <v>0</v>
      </c>
      <c r="AF449" s="71">
        <v>0</v>
      </c>
      <c r="AG449" s="71">
        <v>0</v>
      </c>
      <c r="AH449" s="71">
        <v>269735.45543660119</v>
      </c>
      <c r="AI449" s="71">
        <v>1413794.0730873509</v>
      </c>
      <c r="AJ449" s="71"/>
      <c r="AK449" s="71">
        <v>0</v>
      </c>
      <c r="AL449" s="71">
        <v>0</v>
      </c>
      <c r="AM449" s="71">
        <v>0</v>
      </c>
      <c r="AN449" s="71">
        <v>1413794.0730873509</v>
      </c>
      <c r="AO449" s="71">
        <v>-1696011.6434184134</v>
      </c>
      <c r="AP449" s="71">
        <v>22848.80908056668</v>
      </c>
      <c r="AQ449" s="71">
        <v>-16960.116434184132</v>
      </c>
      <c r="AR449" s="71">
        <v>13139.755720612477</v>
      </c>
      <c r="AS449" s="71">
        <v>0</v>
      </c>
      <c r="AT449" s="71">
        <v>19028.448366995024</v>
      </c>
      <c r="AU449" s="71">
        <v>183418</v>
      </c>
      <c r="AV449" s="71">
        <v>183418</v>
      </c>
      <c r="AW449" s="71">
        <v>-1860401.1950514182</v>
      </c>
    </row>
    <row r="450" spans="1:49" x14ac:dyDescent="0.2">
      <c r="A450" s="96" t="s">
        <v>17</v>
      </c>
      <c r="B450">
        <v>2037</v>
      </c>
      <c r="C450">
        <v>2028</v>
      </c>
      <c r="D450">
        <v>2018</v>
      </c>
      <c r="E450">
        <v>12</v>
      </c>
      <c r="F450">
        <v>2</v>
      </c>
      <c r="G450" s="96" t="s">
        <v>167</v>
      </c>
      <c r="H450" s="71">
        <v>113240.884360874</v>
      </c>
      <c r="I450" s="71">
        <v>172302.88461955279</v>
      </c>
      <c r="J450" s="71">
        <v>0</v>
      </c>
      <c r="K450" s="71">
        <v>0</v>
      </c>
      <c r="L450" s="71">
        <v>0</v>
      </c>
      <c r="M450" s="71">
        <v>1408586.2940591672</v>
      </c>
      <c r="N450" s="71">
        <v>5987</v>
      </c>
      <c r="O450" s="71"/>
      <c r="P450" s="71">
        <v>1700117.0630395939</v>
      </c>
      <c r="Q450" s="71">
        <v>75739.612859720219</v>
      </c>
      <c r="R450" s="71">
        <v>50793.178341354207</v>
      </c>
      <c r="S450" s="71">
        <v>126532.79120107443</v>
      </c>
      <c r="T450" s="71">
        <v>5824.3310677661366</v>
      </c>
      <c r="U450" s="71">
        <v>0</v>
      </c>
      <c r="V450" s="71">
        <v>0</v>
      </c>
      <c r="W450" s="71">
        <v>0</v>
      </c>
      <c r="X450" s="71">
        <v>5824.3310677661366</v>
      </c>
      <c r="Y450" s="71">
        <v>17510.870293784134</v>
      </c>
      <c r="Z450" s="71">
        <v>0</v>
      </c>
      <c r="AA450" s="71">
        <v>17510.870293784134</v>
      </c>
      <c r="AB450" s="71">
        <v>23077.297171372342</v>
      </c>
      <c r="AC450" s="71">
        <v>172945.28973399705</v>
      </c>
      <c r="AD450" s="71">
        <v>101956.38672053049</v>
      </c>
      <c r="AE450" s="71">
        <v>0</v>
      </c>
      <c r="AF450" s="71">
        <v>0</v>
      </c>
      <c r="AG450" s="71">
        <v>0</v>
      </c>
      <c r="AH450" s="71">
        <v>274901.67645452754</v>
      </c>
      <c r="AI450" s="71">
        <v>1425215.3865850663</v>
      </c>
      <c r="AJ450" s="71"/>
      <c r="AK450" s="71">
        <v>0</v>
      </c>
      <c r="AL450" s="71">
        <v>0</v>
      </c>
      <c r="AM450" s="71">
        <v>0</v>
      </c>
      <c r="AN450" s="71">
        <v>1425215.3865850663</v>
      </c>
      <c r="AO450" s="71">
        <v>-1860401.1950514182</v>
      </c>
      <c r="AP450" s="71">
        <v>23077.297171372342</v>
      </c>
      <c r="AQ450" s="71">
        <v>-18604.011950514185</v>
      </c>
      <c r="AR450" s="71">
        <v>13293.236124314304</v>
      </c>
      <c r="AS450" s="71">
        <v>0</v>
      </c>
      <c r="AT450" s="71">
        <v>17766.521345172463</v>
      </c>
      <c r="AU450" s="71">
        <v>41730</v>
      </c>
      <c r="AV450" s="71">
        <v>41730</v>
      </c>
      <c r="AW450" s="71">
        <v>-1884364.6737062458</v>
      </c>
    </row>
    <row r="451" spans="1:49" x14ac:dyDescent="0.2">
      <c r="A451" s="96" t="s">
        <v>17</v>
      </c>
      <c r="B451">
        <v>2038</v>
      </c>
      <c r="C451">
        <v>2028</v>
      </c>
      <c r="D451">
        <v>2018</v>
      </c>
      <c r="E451">
        <v>12</v>
      </c>
      <c r="F451">
        <v>2</v>
      </c>
      <c r="G451" s="96" t="s">
        <v>167</v>
      </c>
      <c r="H451" s="71">
        <v>114373.29320448275</v>
      </c>
      <c r="I451" s="71">
        <v>175748.94231194386</v>
      </c>
      <c r="J451" s="71">
        <v>0</v>
      </c>
      <c r="K451" s="71">
        <v>0</v>
      </c>
      <c r="L451" s="71">
        <v>0</v>
      </c>
      <c r="M451" s="71">
        <v>1420784.9194999244</v>
      </c>
      <c r="N451" s="71">
        <v>5987</v>
      </c>
      <c r="O451" s="71"/>
      <c r="P451" s="71">
        <v>1716894.155016351</v>
      </c>
      <c r="Q451" s="71">
        <v>77254.405116914641</v>
      </c>
      <c r="R451" s="71">
        <v>51809.041908181302</v>
      </c>
      <c r="S451" s="71">
        <v>129063.44702509594</v>
      </c>
      <c r="T451" s="71">
        <v>5940.8176891214598</v>
      </c>
      <c r="U451" s="71">
        <v>0</v>
      </c>
      <c r="V451" s="71">
        <v>0</v>
      </c>
      <c r="W451" s="71">
        <v>0</v>
      </c>
      <c r="X451" s="71">
        <v>5940.8176891214598</v>
      </c>
      <c r="Y451" s="71">
        <v>17861.087699659816</v>
      </c>
      <c r="Z451" s="71">
        <v>0</v>
      </c>
      <c r="AA451" s="71">
        <v>17861.087699659816</v>
      </c>
      <c r="AB451" s="71">
        <v>23308.070143086068</v>
      </c>
      <c r="AC451" s="71">
        <v>176173.42255696328</v>
      </c>
      <c r="AD451" s="71">
        <v>103995.51445494111</v>
      </c>
      <c r="AE451" s="71">
        <v>0</v>
      </c>
      <c r="AF451" s="71">
        <v>0</v>
      </c>
      <c r="AG451" s="71">
        <v>0</v>
      </c>
      <c r="AH451" s="71">
        <v>280168.93701190437</v>
      </c>
      <c r="AI451" s="71">
        <v>1436725.2180044467</v>
      </c>
      <c r="AJ451" s="71"/>
      <c r="AK451" s="71">
        <v>0</v>
      </c>
      <c r="AL451" s="71">
        <v>0</v>
      </c>
      <c r="AM451" s="71">
        <v>0</v>
      </c>
      <c r="AN451" s="71">
        <v>1436725.2180044467</v>
      </c>
      <c r="AO451" s="71">
        <v>-1884364.6737062458</v>
      </c>
      <c r="AP451" s="71">
        <v>23308.070143086068</v>
      </c>
      <c r="AQ451" s="71">
        <v>-18843.64673706246</v>
      </c>
      <c r="AR451" s="71">
        <v>13448.449286983065</v>
      </c>
      <c r="AS451" s="71">
        <v>0</v>
      </c>
      <c r="AT451" s="71">
        <v>17912.872693006673</v>
      </c>
      <c r="AU451" s="71">
        <v>0</v>
      </c>
      <c r="AV451" s="71">
        <v>0</v>
      </c>
      <c r="AW451" s="71">
        <v>-1866451.8010132392</v>
      </c>
    </row>
    <row r="452" spans="1:49" x14ac:dyDescent="0.2">
      <c r="A452" s="96" t="s">
        <v>17</v>
      </c>
      <c r="B452">
        <v>2039</v>
      </c>
      <c r="C452">
        <v>2028</v>
      </c>
      <c r="D452">
        <v>2018</v>
      </c>
      <c r="E452">
        <v>12</v>
      </c>
      <c r="F452">
        <v>2</v>
      </c>
      <c r="G452" s="96" t="s">
        <v>167</v>
      </c>
      <c r="H452" s="71">
        <v>115517.02613652757</v>
      </c>
      <c r="I452" s="71">
        <v>179263.92115818273</v>
      </c>
      <c r="J452" s="71">
        <v>0</v>
      </c>
      <c r="K452" s="71">
        <v>0</v>
      </c>
      <c r="L452" s="71">
        <v>0</v>
      </c>
      <c r="M452" s="71">
        <v>1433095.4675582936</v>
      </c>
      <c r="N452" s="71">
        <v>5987</v>
      </c>
      <c r="O452" s="71"/>
      <c r="P452" s="71">
        <v>1733863.4148530038</v>
      </c>
      <c r="Q452" s="71">
        <v>78799.493219252923</v>
      </c>
      <c r="R452" s="71">
        <v>52845.222746344924</v>
      </c>
      <c r="S452" s="71">
        <v>131644.71596559783</v>
      </c>
      <c r="T452" s="71">
        <v>6059.6340429038892</v>
      </c>
      <c r="U452" s="71">
        <v>0</v>
      </c>
      <c r="V452" s="71">
        <v>0</v>
      </c>
      <c r="W452" s="71">
        <v>0</v>
      </c>
      <c r="X452" s="71">
        <v>6059.6340429038892</v>
      </c>
      <c r="Y452" s="71">
        <v>18218.309453653012</v>
      </c>
      <c r="Z452" s="71">
        <v>0</v>
      </c>
      <c r="AA452" s="71">
        <v>18218.309453653012</v>
      </c>
      <c r="AB452" s="71">
        <v>23541.150844516924</v>
      </c>
      <c r="AC452" s="71">
        <v>179463.81030667166</v>
      </c>
      <c r="AD452" s="71">
        <v>106075.42474403992</v>
      </c>
      <c r="AE452" s="71">
        <v>0</v>
      </c>
      <c r="AF452" s="71">
        <v>0</v>
      </c>
      <c r="AG452" s="71">
        <v>0</v>
      </c>
      <c r="AH452" s="71">
        <v>285539.23505071155</v>
      </c>
      <c r="AI452" s="71">
        <v>1448324.1798022923</v>
      </c>
      <c r="AJ452" s="71"/>
      <c r="AK452" s="71">
        <v>0</v>
      </c>
      <c r="AL452" s="71">
        <v>0</v>
      </c>
      <c r="AM452" s="71">
        <v>0</v>
      </c>
      <c r="AN452" s="71">
        <v>1448324.1798022923</v>
      </c>
      <c r="AO452" s="71">
        <v>-1866451.8010132392</v>
      </c>
      <c r="AP452" s="71">
        <v>23541.150844516924</v>
      </c>
      <c r="AQ452" s="71">
        <v>-18664.518010132393</v>
      </c>
      <c r="AR452" s="71">
        <v>13605.416495307027</v>
      </c>
      <c r="AS452" s="71">
        <v>0</v>
      </c>
      <c r="AT452" s="71">
        <v>18482.049329691559</v>
      </c>
      <c r="AU452" s="71">
        <v>366692</v>
      </c>
      <c r="AV452" s="71">
        <v>366692</v>
      </c>
      <c r="AW452" s="71">
        <v>-2214661.7516835476</v>
      </c>
    </row>
    <row r="453" spans="1:49" x14ac:dyDescent="0.2">
      <c r="A453" s="96" t="s">
        <v>17</v>
      </c>
      <c r="B453">
        <v>2040</v>
      </c>
      <c r="C453">
        <v>2028</v>
      </c>
      <c r="D453">
        <v>2018</v>
      </c>
      <c r="E453">
        <v>12</v>
      </c>
      <c r="F453">
        <v>2</v>
      </c>
      <c r="G453" s="96" t="s">
        <v>167</v>
      </c>
      <c r="H453" s="71">
        <v>116672.19639789287</v>
      </c>
      <c r="I453" s="71">
        <v>182849.19958134639</v>
      </c>
      <c r="J453" s="71">
        <v>0</v>
      </c>
      <c r="K453" s="71">
        <v>0</v>
      </c>
      <c r="L453" s="71">
        <v>0</v>
      </c>
      <c r="M453" s="71">
        <v>1445519.0992990208</v>
      </c>
      <c r="N453" s="71">
        <v>5987</v>
      </c>
      <c r="O453" s="71"/>
      <c r="P453" s="71">
        <v>1751027.4952782602</v>
      </c>
      <c r="Q453" s="71">
        <v>80375.483083637984</v>
      </c>
      <c r="R453" s="71">
        <v>53902.127201271825</v>
      </c>
      <c r="S453" s="71">
        <v>134277.61028490981</v>
      </c>
      <c r="T453" s="71">
        <v>6180.8267237619675</v>
      </c>
      <c r="U453" s="71">
        <v>0</v>
      </c>
      <c r="V453" s="71">
        <v>0</v>
      </c>
      <c r="W453" s="71">
        <v>0</v>
      </c>
      <c r="X453" s="71">
        <v>6180.8267237619675</v>
      </c>
      <c r="Y453" s="71">
        <v>18582.675642726073</v>
      </c>
      <c r="Z453" s="71">
        <v>0</v>
      </c>
      <c r="AA453" s="71">
        <v>18582.675642726073</v>
      </c>
      <c r="AB453" s="71">
        <v>23776.562352962101</v>
      </c>
      <c r="AC453" s="71">
        <v>182817.67500435995</v>
      </c>
      <c r="AD453" s="71">
        <v>108196.93323892071</v>
      </c>
      <c r="AE453" s="71">
        <v>0</v>
      </c>
      <c r="AF453" s="71">
        <v>0</v>
      </c>
      <c r="AG453" s="71">
        <v>0</v>
      </c>
      <c r="AH453" s="71">
        <v>291014.60824328067</v>
      </c>
      <c r="AI453" s="71">
        <v>1460012.8870349796</v>
      </c>
      <c r="AJ453" s="71"/>
      <c r="AK453" s="71">
        <v>0</v>
      </c>
      <c r="AL453" s="71">
        <v>0</v>
      </c>
      <c r="AM453" s="71">
        <v>0</v>
      </c>
      <c r="AN453" s="71">
        <v>1460012.8870349796</v>
      </c>
      <c r="AO453" s="71">
        <v>-2214661.7516835476</v>
      </c>
      <c r="AP453" s="71">
        <v>23776.562352962101</v>
      </c>
      <c r="AQ453" s="71">
        <v>-22146.617516835475</v>
      </c>
      <c r="AR453" s="71">
        <v>13764.15932802331</v>
      </c>
      <c r="AS453" s="71">
        <v>0</v>
      </c>
      <c r="AT453" s="71">
        <v>15394.104164149936</v>
      </c>
      <c r="AU453" s="71">
        <v>13390</v>
      </c>
      <c r="AV453" s="71">
        <v>13390</v>
      </c>
      <c r="AW453" s="71">
        <v>-2212657.6475193975</v>
      </c>
    </row>
    <row r="454" spans="1:49" x14ac:dyDescent="0.2">
      <c r="A454" s="96" t="s">
        <v>17</v>
      </c>
      <c r="B454">
        <v>2041</v>
      </c>
      <c r="C454">
        <v>2028</v>
      </c>
      <c r="D454">
        <v>2018</v>
      </c>
      <c r="E454">
        <v>12</v>
      </c>
      <c r="F454">
        <v>2</v>
      </c>
      <c r="G454" s="96" t="s">
        <v>167</v>
      </c>
      <c r="H454" s="71">
        <v>117838.91836187177</v>
      </c>
      <c r="I454" s="71">
        <v>186506.1835729733</v>
      </c>
      <c r="J454" s="71">
        <v>0</v>
      </c>
      <c r="K454" s="71">
        <v>0</v>
      </c>
      <c r="L454" s="71">
        <v>0</v>
      </c>
      <c r="M454" s="71">
        <v>1458056.9901791611</v>
      </c>
      <c r="N454" s="71">
        <v>5987</v>
      </c>
      <c r="O454" s="71"/>
      <c r="P454" s="71">
        <v>1768389.0921140062</v>
      </c>
      <c r="Q454" s="71">
        <v>81982.992745310738</v>
      </c>
      <c r="R454" s="71">
        <v>54980.169745297251</v>
      </c>
      <c r="S454" s="71">
        <v>136963.162490608</v>
      </c>
      <c r="T454" s="71">
        <v>6304.4432582372056</v>
      </c>
      <c r="U454" s="71">
        <v>0</v>
      </c>
      <c r="V454" s="71">
        <v>0</v>
      </c>
      <c r="W454" s="71">
        <v>0</v>
      </c>
      <c r="X454" s="71">
        <v>6304.4432582372056</v>
      </c>
      <c r="Y454" s="71">
        <v>18954.329155580592</v>
      </c>
      <c r="Z454" s="71">
        <v>0</v>
      </c>
      <c r="AA454" s="71">
        <v>18954.329155580592</v>
      </c>
      <c r="AB454" s="71">
        <v>24014.327976491717</v>
      </c>
      <c r="AC454" s="71">
        <v>186236.26288091752</v>
      </c>
      <c r="AD454" s="71">
        <v>110360.87190369911</v>
      </c>
      <c r="AE454" s="71">
        <v>0</v>
      </c>
      <c r="AF454" s="71">
        <v>0</v>
      </c>
      <c r="AG454" s="71">
        <v>0</v>
      </c>
      <c r="AH454" s="71">
        <v>296597.13478461665</v>
      </c>
      <c r="AI454" s="71">
        <v>1471791.9573293896</v>
      </c>
      <c r="AJ454" s="71"/>
      <c r="AK454" s="71">
        <v>0</v>
      </c>
      <c r="AL454" s="71">
        <v>0</v>
      </c>
      <c r="AM454" s="71">
        <v>0</v>
      </c>
      <c r="AN454" s="71">
        <v>1471791.9573293896</v>
      </c>
      <c r="AO454" s="71">
        <v>-2212657.6475193975</v>
      </c>
      <c r="AP454" s="71">
        <v>24014.327976491717</v>
      </c>
      <c r="AQ454" s="71">
        <v>-22126.576475193975</v>
      </c>
      <c r="AR454" s="71">
        <v>13924.699660422017</v>
      </c>
      <c r="AS454" s="71">
        <v>0</v>
      </c>
      <c r="AT454" s="71">
        <v>15812.451161719759</v>
      </c>
      <c r="AU454" s="71">
        <v>0</v>
      </c>
      <c r="AV454" s="71">
        <v>0</v>
      </c>
      <c r="AW454" s="71">
        <v>-2196845.1963576777</v>
      </c>
    </row>
    <row r="455" spans="1:49" x14ac:dyDescent="0.2">
      <c r="A455" s="96" t="s">
        <v>17</v>
      </c>
      <c r="B455">
        <v>2042</v>
      </c>
      <c r="C455">
        <v>2028</v>
      </c>
      <c r="D455">
        <v>2018</v>
      </c>
      <c r="E455">
        <v>12</v>
      </c>
      <c r="F455">
        <v>2</v>
      </c>
      <c r="G455" s="96" t="s">
        <v>167</v>
      </c>
      <c r="H455" s="71">
        <v>119017.30754549052</v>
      </c>
      <c r="I455" s="71">
        <v>190236.30724443277</v>
      </c>
      <c r="J455" s="71">
        <v>0</v>
      </c>
      <c r="K455" s="71">
        <v>0</v>
      </c>
      <c r="L455" s="71">
        <v>0</v>
      </c>
      <c r="M455" s="71">
        <v>1470710.3302631944</v>
      </c>
      <c r="N455" s="71">
        <v>5987</v>
      </c>
      <c r="O455" s="71"/>
      <c r="P455" s="71">
        <v>1785950.9450531178</v>
      </c>
      <c r="Q455" s="71">
        <v>83622.652600216956</v>
      </c>
      <c r="R455" s="71">
        <v>56079.773140203193</v>
      </c>
      <c r="S455" s="71">
        <v>139702.42574042015</v>
      </c>
      <c r="T455" s="71">
        <v>6430.5321234019493</v>
      </c>
      <c r="U455" s="71">
        <v>0</v>
      </c>
      <c r="V455" s="71">
        <v>0</v>
      </c>
      <c r="W455" s="71">
        <v>0</v>
      </c>
      <c r="X455" s="71">
        <v>6430.5321234019493</v>
      </c>
      <c r="Y455" s="71">
        <v>19333.415738692205</v>
      </c>
      <c r="Z455" s="71">
        <v>0</v>
      </c>
      <c r="AA455" s="71">
        <v>19333.415738692205</v>
      </c>
      <c r="AB455" s="71">
        <v>24254.471256256638</v>
      </c>
      <c r="AC455" s="71">
        <v>189720.84485877093</v>
      </c>
      <c r="AD455" s="71">
        <v>112568.0893417731</v>
      </c>
      <c r="AE455" s="71">
        <v>0</v>
      </c>
      <c r="AF455" s="71">
        <v>0</v>
      </c>
      <c r="AG455" s="71">
        <v>0</v>
      </c>
      <c r="AH455" s="71">
        <v>302288.93420054403</v>
      </c>
      <c r="AI455" s="71">
        <v>1483662.0108525739</v>
      </c>
      <c r="AJ455" s="71"/>
      <c r="AK455" s="71">
        <v>0</v>
      </c>
      <c r="AL455" s="71">
        <v>0</v>
      </c>
      <c r="AM455" s="71">
        <v>0</v>
      </c>
      <c r="AN455" s="71">
        <v>1483662.0108525739</v>
      </c>
      <c r="AO455" s="71">
        <v>-2196845.1963576777</v>
      </c>
      <c r="AP455" s="71">
        <v>24254.471256256638</v>
      </c>
      <c r="AQ455" s="71">
        <v>-21968.451963576779</v>
      </c>
      <c r="AR455" s="71">
        <v>14087.059668927086</v>
      </c>
      <c r="AS455" s="71">
        <v>0</v>
      </c>
      <c r="AT455" s="71">
        <v>16373.078961606945</v>
      </c>
      <c r="AU455" s="71">
        <v>0</v>
      </c>
      <c r="AV455" s="71">
        <v>0</v>
      </c>
      <c r="AW455" s="71">
        <v>-2180472.1173960706</v>
      </c>
    </row>
    <row r="456" spans="1:49" x14ac:dyDescent="0.2">
      <c r="A456" s="96" t="s">
        <v>17</v>
      </c>
      <c r="B456">
        <v>2043</v>
      </c>
      <c r="C456">
        <v>2028</v>
      </c>
      <c r="D456">
        <v>2018</v>
      </c>
      <c r="E456">
        <v>12</v>
      </c>
      <c r="F456">
        <v>2</v>
      </c>
      <c r="G456" s="96" t="s">
        <v>167</v>
      </c>
      <c r="H456" s="71">
        <v>120207.48062094544</v>
      </c>
      <c r="I456" s="71">
        <v>194041.03338932141</v>
      </c>
      <c r="J456" s="71">
        <v>0</v>
      </c>
      <c r="K456" s="71">
        <v>0</v>
      </c>
      <c r="L456" s="71">
        <v>0</v>
      </c>
      <c r="M456" s="71">
        <v>1483480.3244418402</v>
      </c>
      <c r="N456" s="71">
        <v>5987</v>
      </c>
      <c r="O456" s="71"/>
      <c r="P456" s="71">
        <v>1803715.838452107</v>
      </c>
      <c r="Q456" s="71">
        <v>85295.105652221289</v>
      </c>
      <c r="R456" s="71">
        <v>57201.368603007257</v>
      </c>
      <c r="S456" s="71">
        <v>142496.47425522853</v>
      </c>
      <c r="T456" s="71">
        <v>6559.1427658699886</v>
      </c>
      <c r="U456" s="71">
        <v>0</v>
      </c>
      <c r="V456" s="71">
        <v>0</v>
      </c>
      <c r="W456" s="71">
        <v>0</v>
      </c>
      <c r="X456" s="71">
        <v>6559.1427658699886</v>
      </c>
      <c r="Y456" s="71">
        <v>19720.084053466049</v>
      </c>
      <c r="Z456" s="71">
        <v>0</v>
      </c>
      <c r="AA456" s="71">
        <v>19720.084053466049</v>
      </c>
      <c r="AB456" s="71">
        <v>-93194.492015590396</v>
      </c>
      <c r="AC456" s="71">
        <v>75581.209058974171</v>
      </c>
      <c r="AD456" s="71">
        <v>114819.45112860856</v>
      </c>
      <c r="AE456" s="71">
        <v>0</v>
      </c>
      <c r="AF456" s="71">
        <v>0</v>
      </c>
      <c r="AG456" s="71">
        <v>0</v>
      </c>
      <c r="AH456" s="71">
        <v>190400.66018758272</v>
      </c>
      <c r="AI456" s="71">
        <v>1613315.1782645243</v>
      </c>
      <c r="AJ456" s="71"/>
      <c r="AK456" s="71">
        <v>0</v>
      </c>
      <c r="AL456" s="71">
        <v>0</v>
      </c>
      <c r="AM456" s="71">
        <v>0</v>
      </c>
      <c r="AN456" s="71">
        <v>1613315.1782645243</v>
      </c>
      <c r="AO456" s="71">
        <v>-2180472.1173960706</v>
      </c>
      <c r="AP456" s="71">
        <v>24497.015968819207</v>
      </c>
      <c r="AQ456" s="71">
        <v>-21804.721173960708</v>
      </c>
      <c r="AR456" s="71">
        <v>24843.497554352085</v>
      </c>
      <c r="AS456" s="71">
        <v>0</v>
      </c>
      <c r="AT456" s="71">
        <v>27535.792349210584</v>
      </c>
      <c r="AU456" s="71">
        <v>0</v>
      </c>
      <c r="AV456" s="71">
        <v>0</v>
      </c>
      <c r="AW456" s="71">
        <v>-2152936.3250468601</v>
      </c>
    </row>
    <row r="457" spans="1:49" x14ac:dyDescent="0.2">
      <c r="A457" s="96" t="s">
        <v>17</v>
      </c>
      <c r="B457">
        <v>2044</v>
      </c>
      <c r="C457">
        <v>2028</v>
      </c>
      <c r="D457">
        <v>2018</v>
      </c>
      <c r="E457">
        <v>12</v>
      </c>
      <c r="F457">
        <v>2</v>
      </c>
      <c r="G457" s="96" t="s">
        <v>167</v>
      </c>
      <c r="H457" s="71">
        <v>121409.55542715489</v>
      </c>
      <c r="I457" s="71">
        <v>197921.85405710788</v>
      </c>
      <c r="J457" s="71">
        <v>0</v>
      </c>
      <c r="K457" s="71">
        <v>0</v>
      </c>
      <c r="L457" s="71">
        <v>0</v>
      </c>
      <c r="M457" s="71">
        <v>1496368.1926546409</v>
      </c>
      <c r="N457" s="71">
        <v>5987</v>
      </c>
      <c r="O457" s="71"/>
      <c r="P457" s="71">
        <v>1821686.6021389037</v>
      </c>
      <c r="Q457" s="71">
        <v>87001.00776526572</v>
      </c>
      <c r="R457" s="71">
        <v>58345.395975067411</v>
      </c>
      <c r="S457" s="71">
        <v>145346.40374033313</v>
      </c>
      <c r="T457" s="71">
        <v>6690.3256211873895</v>
      </c>
      <c r="U457" s="71">
        <v>0</v>
      </c>
      <c r="V457" s="71">
        <v>0</v>
      </c>
      <c r="W457" s="71">
        <v>0</v>
      </c>
      <c r="X457" s="71">
        <v>6690.3256211873895</v>
      </c>
      <c r="Y457" s="71">
        <v>20114.485734535374</v>
      </c>
      <c r="Z457" s="71">
        <v>0</v>
      </c>
      <c r="AA457" s="71">
        <v>20114.485734535374</v>
      </c>
      <c r="AB457" s="71">
        <v>-93072.006935746293</v>
      </c>
      <c r="AC457" s="71">
        <v>79079.208160309616</v>
      </c>
      <c r="AD457" s="71">
        <v>117115.84015118075</v>
      </c>
      <c r="AE457" s="71">
        <v>0</v>
      </c>
      <c r="AF457" s="71">
        <v>0</v>
      </c>
      <c r="AG457" s="71">
        <v>0</v>
      </c>
      <c r="AH457" s="71">
        <v>196195.04831149036</v>
      </c>
      <c r="AI457" s="71">
        <v>1625491.5538274134</v>
      </c>
      <c r="AJ457" s="71"/>
      <c r="AK457" s="71">
        <v>0</v>
      </c>
      <c r="AL457" s="71">
        <v>0</v>
      </c>
      <c r="AM457" s="71">
        <v>0</v>
      </c>
      <c r="AN457" s="71">
        <v>1625491.5538274134</v>
      </c>
      <c r="AO457" s="71">
        <v>-2152936.3250468601</v>
      </c>
      <c r="AP457" s="71">
        <v>24741.9861285074</v>
      </c>
      <c r="AQ457" s="71">
        <v>-21529.363250468603</v>
      </c>
      <c r="AR457" s="71">
        <v>25020.588329437243</v>
      </c>
      <c r="AS457" s="71">
        <v>0</v>
      </c>
      <c r="AT457" s="71">
        <v>28233.211207476041</v>
      </c>
      <c r="AU457" s="71">
        <v>0</v>
      </c>
      <c r="AV457" s="71">
        <v>0</v>
      </c>
      <c r="AW457" s="71">
        <v>-2124703.1138393842</v>
      </c>
    </row>
    <row r="458" spans="1:49" x14ac:dyDescent="0.2">
      <c r="A458" s="96" t="s">
        <v>17</v>
      </c>
      <c r="B458">
        <v>2045</v>
      </c>
      <c r="C458">
        <v>2028</v>
      </c>
      <c r="D458">
        <v>2018</v>
      </c>
      <c r="E458">
        <v>12</v>
      </c>
      <c r="F458">
        <v>2</v>
      </c>
      <c r="G458" s="96" t="s">
        <v>167</v>
      </c>
      <c r="H458" s="71">
        <v>122623.6509814264</v>
      </c>
      <c r="I458" s="71">
        <v>201880.29113825</v>
      </c>
      <c r="J458" s="71">
        <v>0</v>
      </c>
      <c r="K458" s="71">
        <v>0</v>
      </c>
      <c r="L458" s="71">
        <v>0</v>
      </c>
      <c r="M458" s="71">
        <v>1509375.1701163845</v>
      </c>
      <c r="N458" s="71">
        <v>5987</v>
      </c>
      <c r="O458" s="71"/>
      <c r="P458" s="71">
        <v>1839866.1122360609</v>
      </c>
      <c r="Q458" s="71">
        <v>88741.027920571025</v>
      </c>
      <c r="R458" s="71">
        <v>59512.303894568751</v>
      </c>
      <c r="S458" s="71">
        <v>148253.33181513977</v>
      </c>
      <c r="T458" s="71">
        <v>6824.1321336111359</v>
      </c>
      <c r="U458" s="71">
        <v>0</v>
      </c>
      <c r="V458" s="71">
        <v>0</v>
      </c>
      <c r="W458" s="71">
        <v>0</v>
      </c>
      <c r="X458" s="71">
        <v>6824.1321336111359</v>
      </c>
      <c r="Y458" s="71">
        <v>20516.775449226076</v>
      </c>
      <c r="Z458" s="71">
        <v>0</v>
      </c>
      <c r="AA458" s="71">
        <v>20516.775449226076</v>
      </c>
      <c r="AB458" s="71">
        <v>-92948.29700510377</v>
      </c>
      <c r="AC458" s="71">
        <v>82645.942392873214</v>
      </c>
      <c r="AD458" s="71">
        <v>119458.15695420434</v>
      </c>
      <c r="AE458" s="71">
        <v>0</v>
      </c>
      <c r="AF458" s="71">
        <v>0</v>
      </c>
      <c r="AG458" s="71">
        <v>0</v>
      </c>
      <c r="AH458" s="71">
        <v>202104.09934707754</v>
      </c>
      <c r="AI458" s="71">
        <v>1637762.0128889834</v>
      </c>
      <c r="AJ458" s="71"/>
      <c r="AK458" s="71">
        <v>0</v>
      </c>
      <c r="AL458" s="71">
        <v>0</v>
      </c>
      <c r="AM458" s="71">
        <v>0</v>
      </c>
      <c r="AN458" s="71">
        <v>1637762.0128889834</v>
      </c>
      <c r="AO458" s="71">
        <v>-2124703.1138393842</v>
      </c>
      <c r="AP458" s="71">
        <v>24989.405989792467</v>
      </c>
      <c r="AQ458" s="71">
        <v>-21247.031138393839</v>
      </c>
      <c r="AR458" s="71">
        <v>25199.677400264085</v>
      </c>
      <c r="AS458" s="71">
        <v>0</v>
      </c>
      <c r="AT458" s="71">
        <v>28942.052251662713</v>
      </c>
      <c r="AU458" s="71">
        <v>0</v>
      </c>
      <c r="AV458" s="71">
        <v>0</v>
      </c>
      <c r="AW458" s="71">
        <v>-2095761.0615877211</v>
      </c>
    </row>
    <row r="459" spans="1:49" x14ac:dyDescent="0.2">
      <c r="A459" s="96" t="s">
        <v>17</v>
      </c>
      <c r="B459">
        <v>2046</v>
      </c>
      <c r="C459">
        <v>2028</v>
      </c>
      <c r="D459">
        <v>2018</v>
      </c>
      <c r="E459">
        <v>12</v>
      </c>
      <c r="F459">
        <v>2</v>
      </c>
      <c r="G459" s="96" t="s">
        <v>167</v>
      </c>
      <c r="H459" s="71">
        <v>123849.88749124068</v>
      </c>
      <c r="I459" s="71">
        <v>205917.89696101504</v>
      </c>
      <c r="J459" s="71">
        <v>0</v>
      </c>
      <c r="K459" s="71">
        <v>0</v>
      </c>
      <c r="L459" s="71">
        <v>0</v>
      </c>
      <c r="M459" s="71">
        <v>1522502.5075474363</v>
      </c>
      <c r="N459" s="71">
        <v>5987</v>
      </c>
      <c r="O459" s="71"/>
      <c r="P459" s="71">
        <v>1858257.2919996921</v>
      </c>
      <c r="Q459" s="71">
        <v>90515.848478982458</v>
      </c>
      <c r="R459" s="71">
        <v>60702.54997246014</v>
      </c>
      <c r="S459" s="71">
        <v>151218.3984514426</v>
      </c>
      <c r="T459" s="71">
        <v>6960.6147762833598</v>
      </c>
      <c r="U459" s="71">
        <v>0</v>
      </c>
      <c r="V459" s="71">
        <v>0</v>
      </c>
      <c r="W459" s="71">
        <v>0</v>
      </c>
      <c r="X459" s="71">
        <v>6960.6147762833598</v>
      </c>
      <c r="Y459" s="71">
        <v>20927.110958210604</v>
      </c>
      <c r="Z459" s="71">
        <v>0</v>
      </c>
      <c r="AA459" s="71">
        <v>20927.110958210604</v>
      </c>
      <c r="AB459" s="71">
        <v>-92823.349975154808</v>
      </c>
      <c r="AC459" s="71">
        <v>86282.774210781747</v>
      </c>
      <c r="AD459" s="71">
        <v>121847.32009328845</v>
      </c>
      <c r="AE459" s="71">
        <v>0</v>
      </c>
      <c r="AF459" s="71">
        <v>0</v>
      </c>
      <c r="AG459" s="71">
        <v>0</v>
      </c>
      <c r="AH459" s="71">
        <v>208130.0943040702</v>
      </c>
      <c r="AI459" s="71">
        <v>1650127.197695622</v>
      </c>
      <c r="AJ459" s="71"/>
      <c r="AK459" s="71">
        <v>0</v>
      </c>
      <c r="AL459" s="71">
        <v>0</v>
      </c>
      <c r="AM459" s="71">
        <v>0</v>
      </c>
      <c r="AN459" s="71">
        <v>1650127.197695622</v>
      </c>
      <c r="AO459" s="71">
        <v>-2095761.0615877211</v>
      </c>
      <c r="AP459" s="71">
        <v>25239.300049690391</v>
      </c>
      <c r="AQ459" s="71">
        <v>-20957.610615877213</v>
      </c>
      <c r="AR459" s="71">
        <v>25380.789297549854</v>
      </c>
      <c r="AS459" s="71">
        <v>0</v>
      </c>
      <c r="AT459" s="71">
        <v>29662.478731363033</v>
      </c>
      <c r="AU459" s="71">
        <v>0</v>
      </c>
      <c r="AV459" s="71">
        <v>0</v>
      </c>
      <c r="AW459" s="71">
        <v>-2066098.5828563583</v>
      </c>
    </row>
    <row r="460" spans="1:49" x14ac:dyDescent="0.2">
      <c r="A460" s="96" t="s">
        <v>17</v>
      </c>
      <c r="B460">
        <v>2047</v>
      </c>
      <c r="C460">
        <v>2028</v>
      </c>
      <c r="D460">
        <v>2018</v>
      </c>
      <c r="E460">
        <v>12</v>
      </c>
      <c r="F460">
        <v>2</v>
      </c>
      <c r="G460" s="96" t="s">
        <v>167</v>
      </c>
      <c r="H460" s="71">
        <v>125088.38636615308</v>
      </c>
      <c r="I460" s="71">
        <v>210036.2549002353</v>
      </c>
      <c r="J460" s="71">
        <v>0</v>
      </c>
      <c r="K460" s="71">
        <v>0</v>
      </c>
      <c r="L460" s="71">
        <v>0</v>
      </c>
      <c r="M460" s="71">
        <v>1535751.4714080542</v>
      </c>
      <c r="N460" s="71">
        <v>5987</v>
      </c>
      <c r="O460" s="71"/>
      <c r="P460" s="71">
        <v>1876863.1126744426</v>
      </c>
      <c r="Q460" s="71">
        <v>92326.165448562097</v>
      </c>
      <c r="R460" s="71">
        <v>61916.600971909327</v>
      </c>
      <c r="S460" s="71">
        <v>154242.76642047142</v>
      </c>
      <c r="T460" s="71">
        <v>7099.8270718090262</v>
      </c>
      <c r="U460" s="71">
        <v>0</v>
      </c>
      <c r="V460" s="71">
        <v>0</v>
      </c>
      <c r="W460" s="71">
        <v>0</v>
      </c>
      <c r="X460" s="71">
        <v>7099.8270718090262</v>
      </c>
      <c r="Y460" s="71">
        <v>21345.65317737481</v>
      </c>
      <c r="Z460" s="71">
        <v>0</v>
      </c>
      <c r="AA460" s="71">
        <v>21345.65317737481</v>
      </c>
      <c r="AB460" s="71">
        <v>-92697.153474906343</v>
      </c>
      <c r="AC460" s="71">
        <v>89991.093194748915</v>
      </c>
      <c r="AD460" s="71">
        <v>124284.2664951542</v>
      </c>
      <c r="AE460" s="71">
        <v>0</v>
      </c>
      <c r="AF460" s="71">
        <v>0</v>
      </c>
      <c r="AG460" s="71">
        <v>0</v>
      </c>
      <c r="AH460" s="71">
        <v>214275.3596899031</v>
      </c>
      <c r="AI460" s="71">
        <v>1662587.7529845396</v>
      </c>
      <c r="AJ460" s="71"/>
      <c r="AK460" s="71">
        <v>0</v>
      </c>
      <c r="AL460" s="71">
        <v>0</v>
      </c>
      <c r="AM460" s="71">
        <v>0</v>
      </c>
      <c r="AN460" s="71">
        <v>1662587.7529845396</v>
      </c>
      <c r="AO460" s="71">
        <v>-2066098.5828563583</v>
      </c>
      <c r="AP460" s="71">
        <v>25491.693050187299</v>
      </c>
      <c r="AQ460" s="71">
        <v>-20660.985828563582</v>
      </c>
      <c r="AR460" s="71">
        <v>25563.948888274139</v>
      </c>
      <c r="AS460" s="71">
        <v>0</v>
      </c>
      <c r="AT460" s="71">
        <v>30394.656109897856</v>
      </c>
      <c r="AU460" s="71">
        <v>0</v>
      </c>
      <c r="AV460" s="71">
        <v>0</v>
      </c>
      <c r="AW460" s="71">
        <v>-2035703.9267464606</v>
      </c>
    </row>
    <row r="461" spans="1:49" x14ac:dyDescent="0.2">
      <c r="A461" s="96" t="s">
        <v>17</v>
      </c>
      <c r="B461">
        <v>2048</v>
      </c>
      <c r="C461">
        <v>2028</v>
      </c>
      <c r="D461">
        <v>2018</v>
      </c>
      <c r="E461">
        <v>12</v>
      </c>
      <c r="F461">
        <v>2</v>
      </c>
      <c r="G461" s="96" t="s">
        <v>167</v>
      </c>
      <c r="H461" s="71">
        <v>126339.27022981463</v>
      </c>
      <c r="I461" s="71">
        <v>214236.97999824001</v>
      </c>
      <c r="J461" s="71">
        <v>0</v>
      </c>
      <c r="K461" s="71">
        <v>0</v>
      </c>
      <c r="L461" s="71">
        <v>0</v>
      </c>
      <c r="M461" s="71">
        <v>1549123.3441367659</v>
      </c>
      <c r="N461" s="71">
        <v>5987</v>
      </c>
      <c r="O461" s="71"/>
      <c r="P461" s="71">
        <v>1895686.5943648205</v>
      </c>
      <c r="Q461" s="71">
        <v>94172.688757533353</v>
      </c>
      <c r="R461" s="71">
        <v>63154.932991347523</v>
      </c>
      <c r="S461" s="71">
        <v>157327.62174888089</v>
      </c>
      <c r="T461" s="71">
        <v>7241.8236132452075</v>
      </c>
      <c r="U461" s="71">
        <v>0</v>
      </c>
      <c r="V461" s="71">
        <v>0</v>
      </c>
      <c r="W461" s="71">
        <v>0</v>
      </c>
      <c r="X461" s="71">
        <v>7241.8236132452075</v>
      </c>
      <c r="Y461" s="71">
        <v>21772.566240922308</v>
      </c>
      <c r="Z461" s="71">
        <v>0</v>
      </c>
      <c r="AA461" s="71">
        <v>21772.566240922308</v>
      </c>
      <c r="AB461" s="71">
        <v>-92569.695009655406</v>
      </c>
      <c r="AC461" s="71">
        <v>93772.316593393014</v>
      </c>
      <c r="AD461" s="71">
        <v>126769.9518250573</v>
      </c>
      <c r="AE461" s="71">
        <v>0</v>
      </c>
      <c r="AF461" s="71">
        <v>0</v>
      </c>
      <c r="AG461" s="71">
        <v>0</v>
      </c>
      <c r="AH461" s="71">
        <v>220542.26841845032</v>
      </c>
      <c r="AI461" s="71">
        <v>1675144.3259463701</v>
      </c>
      <c r="AJ461" s="71"/>
      <c r="AK461" s="71">
        <v>0</v>
      </c>
      <c r="AL461" s="71">
        <v>0</v>
      </c>
      <c r="AM461" s="71">
        <v>0</v>
      </c>
      <c r="AN461" s="71">
        <v>1675144.3259463701</v>
      </c>
      <c r="AO461" s="71">
        <v>-2035703.9267464606</v>
      </c>
      <c r="AP461" s="71">
        <v>25746.609980689176</v>
      </c>
      <c r="AQ461" s="71">
        <v>-20357.039267464606</v>
      </c>
      <c r="AR461" s="71">
        <v>25749.181380860638</v>
      </c>
      <c r="AS461" s="71">
        <v>0</v>
      </c>
      <c r="AT461" s="71">
        <v>31138.752094085208</v>
      </c>
      <c r="AU461" s="71">
        <v>0</v>
      </c>
      <c r="AV461" s="71">
        <v>0</v>
      </c>
      <c r="AW461" s="71">
        <v>-2004565.1746523753</v>
      </c>
    </row>
    <row r="462" spans="1:49" x14ac:dyDescent="0.2">
      <c r="A462" s="96" t="s">
        <v>17</v>
      </c>
      <c r="B462">
        <v>2049</v>
      </c>
      <c r="C462">
        <v>2028</v>
      </c>
      <c r="D462">
        <v>2018</v>
      </c>
      <c r="E462">
        <v>12</v>
      </c>
      <c r="F462">
        <v>2</v>
      </c>
      <c r="G462" s="96" t="s">
        <v>167</v>
      </c>
      <c r="H462" s="71">
        <v>127602.66293211274</v>
      </c>
      <c r="I462" s="71">
        <v>218521.71959820477</v>
      </c>
      <c r="J462" s="71">
        <v>0</v>
      </c>
      <c r="K462" s="71">
        <v>0</v>
      </c>
      <c r="L462" s="71">
        <v>0</v>
      </c>
      <c r="M462" s="71">
        <v>1562619.4243928713</v>
      </c>
      <c r="N462" s="71">
        <v>5987</v>
      </c>
      <c r="O462" s="71"/>
      <c r="P462" s="71">
        <v>1914730.8069231887</v>
      </c>
      <c r="Q462" s="71">
        <v>96056.142532683996</v>
      </c>
      <c r="R462" s="71">
        <v>64418.03165117446</v>
      </c>
      <c r="S462" s="71">
        <v>160474.17418385844</v>
      </c>
      <c r="T462" s="71">
        <v>7386.6600855101096</v>
      </c>
      <c r="U462" s="71">
        <v>0</v>
      </c>
      <c r="V462" s="71">
        <v>0</v>
      </c>
      <c r="W462" s="71">
        <v>0</v>
      </c>
      <c r="X462" s="71">
        <v>7386.6600855101096</v>
      </c>
      <c r="Y462" s="71">
        <v>22208.017565740749</v>
      </c>
      <c r="Z462" s="71">
        <v>0</v>
      </c>
      <c r="AA462" s="71">
        <v>22208.017565740749</v>
      </c>
      <c r="AB462" s="71">
        <v>-92440.961959751963</v>
      </c>
      <c r="AC462" s="71">
        <v>97627.88987535733</v>
      </c>
      <c r="AD462" s="71">
        <v>129305.35086155841</v>
      </c>
      <c r="AE462" s="71">
        <v>0</v>
      </c>
      <c r="AF462" s="71">
        <v>0</v>
      </c>
      <c r="AG462" s="71">
        <v>0</v>
      </c>
      <c r="AH462" s="71">
        <v>226933.24073691573</v>
      </c>
      <c r="AI462" s="71">
        <v>1687797.566186273</v>
      </c>
      <c r="AJ462" s="71"/>
      <c r="AK462" s="71">
        <v>0</v>
      </c>
      <c r="AL462" s="71">
        <v>0</v>
      </c>
      <c r="AM462" s="71">
        <v>0</v>
      </c>
      <c r="AN462" s="71">
        <v>1687797.566186273</v>
      </c>
      <c r="AO462" s="71">
        <v>-2004565.1746523753</v>
      </c>
      <c r="AP462" s="71">
        <v>26004.076080496059</v>
      </c>
      <c r="AQ462" s="71">
        <v>-20045.651746523752</v>
      </c>
      <c r="AR462" s="71">
        <v>25936.51233044708</v>
      </c>
      <c r="AS462" s="71">
        <v>0</v>
      </c>
      <c r="AT462" s="71">
        <v>31894.936664419387</v>
      </c>
      <c r="AU462" s="71">
        <v>0</v>
      </c>
      <c r="AV462" s="71">
        <v>0</v>
      </c>
      <c r="AW462" s="71">
        <v>-1972670.2379879558</v>
      </c>
    </row>
    <row r="463" spans="1:49" x14ac:dyDescent="0.2">
      <c r="A463" s="96" t="s">
        <v>17</v>
      </c>
      <c r="B463">
        <v>2050</v>
      </c>
      <c r="C463">
        <v>2028</v>
      </c>
      <c r="D463">
        <v>2018</v>
      </c>
      <c r="E463">
        <v>12</v>
      </c>
      <c r="F463">
        <v>2</v>
      </c>
      <c r="G463" s="96" t="s">
        <v>167</v>
      </c>
      <c r="H463" s="71">
        <v>128878.6895614339</v>
      </c>
      <c r="I463" s="71">
        <v>222892.15399016891</v>
      </c>
      <c r="J463" s="71">
        <v>0</v>
      </c>
      <c r="K463" s="71">
        <v>0</v>
      </c>
      <c r="L463" s="71">
        <v>0</v>
      </c>
      <c r="M463" s="71">
        <v>1576241.0273031651</v>
      </c>
      <c r="N463" s="71">
        <v>5987</v>
      </c>
      <c r="O463" s="71"/>
      <c r="P463" s="71">
        <v>1933998.870854768</v>
      </c>
      <c r="Q463" s="71">
        <v>97977.265383337697</v>
      </c>
      <c r="R463" s="71">
        <v>65706.392284197966</v>
      </c>
      <c r="S463" s="71">
        <v>163683.65766753565</v>
      </c>
      <c r="T463" s="71">
        <v>7534.3932872203131</v>
      </c>
      <c r="U463" s="71">
        <v>0</v>
      </c>
      <c r="V463" s="71">
        <v>0</v>
      </c>
      <c r="W463" s="71">
        <v>0</v>
      </c>
      <c r="X463" s="71">
        <v>7534.3932872203131</v>
      </c>
      <c r="Y463" s="71">
        <v>22652.177917055571</v>
      </c>
      <c r="Z463" s="71">
        <v>0</v>
      </c>
      <c r="AA463" s="71">
        <v>22652.177917055571</v>
      </c>
      <c r="AB463" s="71">
        <v>-92310.941579349485</v>
      </c>
      <c r="AC463" s="71">
        <v>101559.28729246205</v>
      </c>
      <c r="AD463" s="71">
        <v>131891.4578787896</v>
      </c>
      <c r="AE463" s="71">
        <v>0</v>
      </c>
      <c r="AF463" s="71">
        <v>0</v>
      </c>
      <c r="AG463" s="71">
        <v>0</v>
      </c>
      <c r="AH463" s="71">
        <v>233450.74517125165</v>
      </c>
      <c r="AI463" s="71">
        <v>1700548.1256835163</v>
      </c>
      <c r="AJ463" s="71"/>
      <c r="AK463" s="71">
        <v>0</v>
      </c>
      <c r="AL463" s="71">
        <v>0</v>
      </c>
      <c r="AM463" s="71">
        <v>0</v>
      </c>
      <c r="AN463" s="71">
        <v>1700548.1256835163</v>
      </c>
      <c r="AO463" s="71">
        <v>-1972670.2379879558</v>
      </c>
      <c r="AP463" s="71">
        <v>26264.116841301027</v>
      </c>
      <c r="AQ463" s="71">
        <v>-19726.70237987956</v>
      </c>
      <c r="AR463" s="71">
        <v>26125.967644244949</v>
      </c>
      <c r="AS463" s="71">
        <v>0</v>
      </c>
      <c r="AT463" s="71">
        <v>32663.382105666416</v>
      </c>
      <c r="AU463" s="71">
        <v>0</v>
      </c>
      <c r="AV463" s="71">
        <v>0</v>
      </c>
      <c r="AW463" s="71">
        <v>-1940006.8558822894</v>
      </c>
    </row>
    <row r="464" spans="1:49" x14ac:dyDescent="0.2">
      <c r="A464" s="96" t="s">
        <v>18</v>
      </c>
      <c r="B464">
        <v>2019</v>
      </c>
      <c r="C464">
        <v>2025</v>
      </c>
      <c r="D464">
        <v>2018</v>
      </c>
      <c r="E464">
        <v>21</v>
      </c>
      <c r="F464">
        <v>5</v>
      </c>
      <c r="G464" s="96" t="s">
        <v>167</v>
      </c>
      <c r="H464" s="71">
        <v>501869</v>
      </c>
      <c r="I464" s="71">
        <v>408134.64</v>
      </c>
      <c r="J464" s="71">
        <v>0</v>
      </c>
      <c r="K464" s="71">
        <v>0</v>
      </c>
      <c r="L464" s="71">
        <v>714</v>
      </c>
      <c r="M464" s="71">
        <v>2628702.7999999998</v>
      </c>
      <c r="N464" s="71">
        <v>5986</v>
      </c>
      <c r="O464" s="71">
        <v>714</v>
      </c>
      <c r="P464" s="71">
        <v>3545406.44</v>
      </c>
      <c r="Q464" s="71">
        <v>328868.40000000002</v>
      </c>
      <c r="R464" s="71">
        <v>141547.44</v>
      </c>
      <c r="S464" s="71">
        <v>470415.84</v>
      </c>
      <c r="T464" s="71">
        <v>176884.32</v>
      </c>
      <c r="U464" s="71">
        <v>0</v>
      </c>
      <c r="V464" s="71">
        <v>0</v>
      </c>
      <c r="W464" s="71">
        <v>0</v>
      </c>
      <c r="X464" s="71">
        <v>176884.32</v>
      </c>
      <c r="Y464" s="71">
        <v>26638.32</v>
      </c>
      <c r="Z464" s="71">
        <v>37474.800000000003</v>
      </c>
      <c r="AA464" s="71">
        <v>64113.120000000003</v>
      </c>
      <c r="AB464" s="71">
        <v>81822.12</v>
      </c>
      <c r="AC464" s="71">
        <v>793235.4</v>
      </c>
      <c r="AD464" s="71">
        <v>232158.12</v>
      </c>
      <c r="AE464" s="71">
        <v>729458</v>
      </c>
      <c r="AF464" s="71">
        <v>0</v>
      </c>
      <c r="AG464" s="71">
        <v>0</v>
      </c>
      <c r="AH464" s="71">
        <v>1754851.52</v>
      </c>
      <c r="AI464" s="71">
        <v>1790554.92</v>
      </c>
      <c r="AJ464" s="71"/>
      <c r="AK464" s="71">
        <v>0</v>
      </c>
      <c r="AL464" s="71">
        <v>0</v>
      </c>
      <c r="AM464" s="71">
        <v>0</v>
      </c>
      <c r="AN464" s="71">
        <v>1790554.92</v>
      </c>
      <c r="AO464" s="71">
        <v>988896.45</v>
      </c>
      <c r="AP464" s="71">
        <v>81822.12</v>
      </c>
      <c r="AQ464" s="71">
        <v>9888.9645</v>
      </c>
      <c r="AR464" s="71">
        <v>35953.111799999999</v>
      </c>
      <c r="AS464" s="71">
        <v>0</v>
      </c>
      <c r="AT464" s="71">
        <v>127664.1963</v>
      </c>
      <c r="AU464" s="71">
        <v>381414</v>
      </c>
      <c r="AV464" s="71">
        <v>381414</v>
      </c>
      <c r="AW464" s="71">
        <v>735146.64629999991</v>
      </c>
    </row>
    <row r="465" spans="1:49" x14ac:dyDescent="0.2">
      <c r="A465" s="96" t="s">
        <v>18</v>
      </c>
      <c r="B465">
        <v>2020</v>
      </c>
      <c r="C465">
        <v>2025</v>
      </c>
      <c r="D465">
        <v>2018</v>
      </c>
      <c r="E465">
        <v>21</v>
      </c>
      <c r="F465">
        <v>5</v>
      </c>
      <c r="G465" s="96" t="s">
        <v>167</v>
      </c>
      <c r="H465" s="71">
        <v>506887.69</v>
      </c>
      <c r="I465" s="71">
        <v>416297.33279999997</v>
      </c>
      <c r="J465" s="71">
        <v>0</v>
      </c>
      <c r="K465" s="71">
        <v>0</v>
      </c>
      <c r="L465" s="71">
        <v>728.28</v>
      </c>
      <c r="M465" s="71">
        <v>2646153.2429200001</v>
      </c>
      <c r="N465" s="71">
        <v>5986</v>
      </c>
      <c r="O465" s="71">
        <v>728.28</v>
      </c>
      <c r="P465" s="71">
        <v>3576052.5457199998</v>
      </c>
      <c r="Q465" s="71">
        <v>335445.76799999998</v>
      </c>
      <c r="R465" s="71">
        <v>144378.38879999999</v>
      </c>
      <c r="S465" s="71">
        <v>479824.1568</v>
      </c>
      <c r="T465" s="71">
        <v>180422.00640000001</v>
      </c>
      <c r="U465" s="71">
        <v>0</v>
      </c>
      <c r="V465" s="71">
        <v>0</v>
      </c>
      <c r="W465" s="71">
        <v>0</v>
      </c>
      <c r="X465" s="71">
        <v>180422.00640000001</v>
      </c>
      <c r="Y465" s="71">
        <v>27171.0864</v>
      </c>
      <c r="Z465" s="71">
        <v>38224.296000000002</v>
      </c>
      <c r="AA465" s="71">
        <v>65395.382400000002</v>
      </c>
      <c r="AB465" s="71">
        <v>82640.341199999995</v>
      </c>
      <c r="AC465" s="71">
        <v>808281.88680000009</v>
      </c>
      <c r="AD465" s="71">
        <v>236801.2824</v>
      </c>
      <c r="AE465" s="71">
        <v>729458</v>
      </c>
      <c r="AF465" s="71">
        <v>0</v>
      </c>
      <c r="AG465" s="71">
        <v>0</v>
      </c>
      <c r="AH465" s="71">
        <v>1774541.1692000001</v>
      </c>
      <c r="AI465" s="71">
        <v>1801511.3765199997</v>
      </c>
      <c r="AJ465" s="71"/>
      <c r="AK465" s="71">
        <v>0</v>
      </c>
      <c r="AL465" s="71">
        <v>0</v>
      </c>
      <c r="AM465" s="71">
        <v>0</v>
      </c>
      <c r="AN465" s="71">
        <v>1801511.3765199997</v>
      </c>
      <c r="AO465" s="71">
        <v>735146.64629999991</v>
      </c>
      <c r="AP465" s="71">
        <v>82640.341199999995</v>
      </c>
      <c r="AQ465" s="71">
        <v>7351.4664629999988</v>
      </c>
      <c r="AR465" s="71">
        <v>36192.874229999987</v>
      </c>
      <c r="AS465" s="71">
        <v>0</v>
      </c>
      <c r="AT465" s="71">
        <v>126184.68189299999</v>
      </c>
      <c r="AU465" s="71">
        <v>160940</v>
      </c>
      <c r="AV465" s="71">
        <v>160940</v>
      </c>
      <c r="AW465" s="71">
        <v>700391.32819299994</v>
      </c>
    </row>
    <row r="466" spans="1:49" x14ac:dyDescent="0.2">
      <c r="A466" s="96" t="s">
        <v>18</v>
      </c>
      <c r="B466">
        <v>2021</v>
      </c>
      <c r="C466">
        <v>2025</v>
      </c>
      <c r="D466">
        <v>2018</v>
      </c>
      <c r="E466">
        <v>21</v>
      </c>
      <c r="F466">
        <v>5</v>
      </c>
      <c r="G466" s="96" t="s">
        <v>167</v>
      </c>
      <c r="H466" s="71">
        <v>511956.56689999998</v>
      </c>
      <c r="I466" s="71">
        <v>424623.27945599996</v>
      </c>
      <c r="J466" s="71">
        <v>0</v>
      </c>
      <c r="K466" s="71">
        <v>0</v>
      </c>
      <c r="L466" s="71">
        <v>742.84559999999999</v>
      </c>
      <c r="M466" s="71">
        <v>2663778.3272357602</v>
      </c>
      <c r="N466" s="71">
        <v>5986</v>
      </c>
      <c r="O466" s="71">
        <v>742.84559999999999</v>
      </c>
      <c r="P466" s="71">
        <v>3607087.0191917601</v>
      </c>
      <c r="Q466" s="71">
        <v>342154.68335999997</v>
      </c>
      <c r="R466" s="71">
        <v>147265.956576</v>
      </c>
      <c r="S466" s="71">
        <v>489420.63993599999</v>
      </c>
      <c r="T466" s="71">
        <v>184030.446528</v>
      </c>
      <c r="U466" s="71">
        <v>0</v>
      </c>
      <c r="V466" s="71">
        <v>0</v>
      </c>
      <c r="W466" s="71">
        <v>0</v>
      </c>
      <c r="X466" s="71">
        <v>184030.446528</v>
      </c>
      <c r="Y466" s="71">
        <v>27714.508127999998</v>
      </c>
      <c r="Z466" s="71">
        <v>38988.781919999994</v>
      </c>
      <c r="AA466" s="71">
        <v>66703.290047999995</v>
      </c>
      <c r="AB466" s="71">
        <v>83466.744611999995</v>
      </c>
      <c r="AC466" s="71">
        <v>823621.12112399982</v>
      </c>
      <c r="AD466" s="71">
        <v>241537.30804799998</v>
      </c>
      <c r="AE466" s="71">
        <v>729458</v>
      </c>
      <c r="AF466" s="71">
        <v>0</v>
      </c>
      <c r="AG466" s="71">
        <v>0</v>
      </c>
      <c r="AH466" s="71">
        <v>1794616.4291719999</v>
      </c>
      <c r="AI466" s="71">
        <v>1812470.5900197602</v>
      </c>
      <c r="AJ466" s="71"/>
      <c r="AK466" s="71">
        <v>0</v>
      </c>
      <c r="AL466" s="71">
        <v>0</v>
      </c>
      <c r="AM466" s="71">
        <v>0</v>
      </c>
      <c r="AN466" s="71">
        <v>1812470.5900197602</v>
      </c>
      <c r="AO466" s="71">
        <v>700391.32819299994</v>
      </c>
      <c r="AP466" s="71">
        <v>83466.744611999995</v>
      </c>
      <c r="AQ466" s="71">
        <v>7003.9132819299994</v>
      </c>
      <c r="AR466" s="71">
        <v>36432.311202539997</v>
      </c>
      <c r="AS466" s="71">
        <v>0</v>
      </c>
      <c r="AT466" s="71">
        <v>126902.96909646998</v>
      </c>
      <c r="AU466" s="71">
        <v>568232</v>
      </c>
      <c r="AV466" s="71">
        <v>568232</v>
      </c>
      <c r="AW466" s="71">
        <v>259062.29728946986</v>
      </c>
    </row>
    <row r="467" spans="1:49" x14ac:dyDescent="0.2">
      <c r="A467" s="96" t="s">
        <v>18</v>
      </c>
      <c r="B467">
        <v>2022</v>
      </c>
      <c r="C467">
        <v>2025</v>
      </c>
      <c r="D467">
        <v>2018</v>
      </c>
      <c r="E467">
        <v>21</v>
      </c>
      <c r="F467">
        <v>5</v>
      </c>
      <c r="G467" s="96" t="s">
        <v>167</v>
      </c>
      <c r="H467" s="71">
        <v>517076.13256900001</v>
      </c>
      <c r="I467" s="71">
        <v>433115.74504512001</v>
      </c>
      <c r="J467" s="71">
        <v>0</v>
      </c>
      <c r="K467" s="71">
        <v>0</v>
      </c>
      <c r="L467" s="71">
        <v>757.70251199999996</v>
      </c>
      <c r="M467" s="71">
        <v>2681580.0790467141</v>
      </c>
      <c r="N467" s="71">
        <v>5986</v>
      </c>
      <c r="O467" s="71">
        <v>757.70251199999996</v>
      </c>
      <c r="P467" s="71">
        <v>3638515.6591728339</v>
      </c>
      <c r="Q467" s="71">
        <v>348997.77702719998</v>
      </c>
      <c r="R467" s="71">
        <v>150211.27570751999</v>
      </c>
      <c r="S467" s="71">
        <v>499209.05273471994</v>
      </c>
      <c r="T467" s="71">
        <v>187711.05545856</v>
      </c>
      <c r="U467" s="71">
        <v>0</v>
      </c>
      <c r="V467" s="71">
        <v>0</v>
      </c>
      <c r="W467" s="71">
        <v>0</v>
      </c>
      <c r="X467" s="71">
        <v>187711.05545856</v>
      </c>
      <c r="Y467" s="71">
        <v>28268.79829056</v>
      </c>
      <c r="Z467" s="71">
        <v>39768.557558399996</v>
      </c>
      <c r="AA467" s="71">
        <v>68037.355848959996</v>
      </c>
      <c r="AB467" s="71">
        <v>84301.412058119997</v>
      </c>
      <c r="AC467" s="71">
        <v>839258.87610035995</v>
      </c>
      <c r="AD467" s="71">
        <v>246368.05420896001</v>
      </c>
      <c r="AE467" s="71">
        <v>729458</v>
      </c>
      <c r="AF467" s="71">
        <v>0</v>
      </c>
      <c r="AG467" s="71">
        <v>0</v>
      </c>
      <c r="AH467" s="71">
        <v>1815084.9303093199</v>
      </c>
      <c r="AI467" s="71">
        <v>1823430.728863514</v>
      </c>
      <c r="AJ467" s="71"/>
      <c r="AK467" s="71">
        <v>0</v>
      </c>
      <c r="AL467" s="71">
        <v>0</v>
      </c>
      <c r="AM467" s="71">
        <v>0</v>
      </c>
      <c r="AN467" s="71">
        <v>1823430.728863514</v>
      </c>
      <c r="AO467" s="71">
        <v>259062.29728946986</v>
      </c>
      <c r="AP467" s="71">
        <v>84301.412058119997</v>
      </c>
      <c r="AQ467" s="71">
        <v>2590.6229728946987</v>
      </c>
      <c r="AR467" s="71">
        <v>36671.365001410202</v>
      </c>
      <c r="AS467" s="71">
        <v>0</v>
      </c>
      <c r="AT467" s="71">
        <v>123563.40003242489</v>
      </c>
      <c r="AU467" s="71">
        <v>280014</v>
      </c>
      <c r="AV467" s="71">
        <v>280014</v>
      </c>
      <c r="AW467" s="71">
        <v>102611.69732189475</v>
      </c>
    </row>
    <row r="468" spans="1:49" x14ac:dyDescent="0.2">
      <c r="A468" s="96" t="s">
        <v>18</v>
      </c>
      <c r="B468">
        <v>2023</v>
      </c>
      <c r="C468">
        <v>2025</v>
      </c>
      <c r="D468">
        <v>2018</v>
      </c>
      <c r="E468">
        <v>21</v>
      </c>
      <c r="F468">
        <v>5</v>
      </c>
      <c r="G468" s="96" t="s">
        <v>167</v>
      </c>
      <c r="H468" s="71">
        <v>522246.89389468997</v>
      </c>
      <c r="I468" s="71">
        <v>441778.0599460224</v>
      </c>
      <c r="J468" s="71">
        <v>0</v>
      </c>
      <c r="K468" s="71">
        <v>0</v>
      </c>
      <c r="L468" s="71">
        <v>772.85656224000002</v>
      </c>
      <c r="M468" s="71">
        <v>2699560.5525225694</v>
      </c>
      <c r="N468" s="71">
        <v>5986</v>
      </c>
      <c r="O468" s="71">
        <v>772.85656224000002</v>
      </c>
      <c r="P468" s="71">
        <v>3670344.362925522</v>
      </c>
      <c r="Q468" s="71">
        <v>355977.73256774398</v>
      </c>
      <c r="R468" s="71">
        <v>153215.50122167039</v>
      </c>
      <c r="S468" s="71">
        <v>509193.2337894144</v>
      </c>
      <c r="T468" s="71">
        <v>191465.2765677312</v>
      </c>
      <c r="U468" s="71">
        <v>0</v>
      </c>
      <c r="V468" s="71">
        <v>0</v>
      </c>
      <c r="W468" s="71">
        <v>0</v>
      </c>
      <c r="X468" s="71">
        <v>191465.2765677312</v>
      </c>
      <c r="Y468" s="71">
        <v>28834.1742563712</v>
      </c>
      <c r="Z468" s="71">
        <v>40563.928709567997</v>
      </c>
      <c r="AA468" s="71">
        <v>69398.102965939193</v>
      </c>
      <c r="AB468" s="71">
        <v>85144.426178701193</v>
      </c>
      <c r="AC468" s="71">
        <v>855201.039501786</v>
      </c>
      <c r="AD468" s="71">
        <v>251295.4152931392</v>
      </c>
      <c r="AE468" s="71">
        <v>729458</v>
      </c>
      <c r="AF468" s="71">
        <v>0</v>
      </c>
      <c r="AG468" s="71">
        <v>0</v>
      </c>
      <c r="AH468" s="71">
        <v>1835954.4547949252</v>
      </c>
      <c r="AI468" s="71">
        <v>1834389.9081305969</v>
      </c>
      <c r="AJ468" s="71"/>
      <c r="AK468" s="71">
        <v>0</v>
      </c>
      <c r="AL468" s="71">
        <v>0</v>
      </c>
      <c r="AM468" s="71">
        <v>0</v>
      </c>
      <c r="AN468" s="71">
        <v>1834389.9081305969</v>
      </c>
      <c r="AO468" s="71">
        <v>102611.69732189475</v>
      </c>
      <c r="AP468" s="71">
        <v>85144.426178701193</v>
      </c>
      <c r="AQ468" s="71">
        <v>1026.1169732189476</v>
      </c>
      <c r="AR468" s="71">
        <v>36909.976244005979</v>
      </c>
      <c r="AS468" s="71">
        <v>0</v>
      </c>
      <c r="AT468" s="71">
        <v>123080.51939592612</v>
      </c>
      <c r="AU468" s="71">
        <v>1649762</v>
      </c>
      <c r="AV468" s="71">
        <v>1649762</v>
      </c>
      <c r="AW468" s="71">
        <v>-1424069.7832821792</v>
      </c>
    </row>
    <row r="469" spans="1:49" x14ac:dyDescent="0.2">
      <c r="A469" s="96" t="s">
        <v>18</v>
      </c>
      <c r="B469">
        <v>2024</v>
      </c>
      <c r="C469">
        <v>2025</v>
      </c>
      <c r="D469">
        <v>2018</v>
      </c>
      <c r="E469">
        <v>21</v>
      </c>
      <c r="F469">
        <v>5</v>
      </c>
      <c r="G469" s="96" t="s">
        <v>167</v>
      </c>
      <c r="H469" s="71">
        <v>527469.36283363693</v>
      </c>
      <c r="I469" s="71">
        <v>450613.62114494288</v>
      </c>
      <c r="J469" s="71">
        <v>0</v>
      </c>
      <c r="K469" s="71">
        <v>0</v>
      </c>
      <c r="L469" s="71">
        <v>788.31369348480007</v>
      </c>
      <c r="M469" s="71">
        <v>2717721.8303579194</v>
      </c>
      <c r="N469" s="71">
        <v>5986</v>
      </c>
      <c r="O469" s="71">
        <v>788.31369348480007</v>
      </c>
      <c r="P469" s="71">
        <v>3702579.128029984</v>
      </c>
      <c r="Q469" s="71">
        <v>363097.28721909889</v>
      </c>
      <c r="R469" s="71">
        <v>156279.81124610381</v>
      </c>
      <c r="S469" s="71">
        <v>519377.09846520273</v>
      </c>
      <c r="T469" s="71">
        <v>195294.58209908585</v>
      </c>
      <c r="U469" s="71">
        <v>0</v>
      </c>
      <c r="V469" s="71">
        <v>0</v>
      </c>
      <c r="W469" s="71">
        <v>0</v>
      </c>
      <c r="X469" s="71">
        <v>195294.58209908585</v>
      </c>
      <c r="Y469" s="71">
        <v>29410.857741498625</v>
      </c>
      <c r="Z469" s="71">
        <v>41375.207283759366</v>
      </c>
      <c r="AA469" s="71">
        <v>70786.065025257994</v>
      </c>
      <c r="AB469" s="71">
        <v>85995.87044048823</v>
      </c>
      <c r="AC469" s="71">
        <v>871453.61603003473</v>
      </c>
      <c r="AD469" s="71">
        <v>256321.323599002</v>
      </c>
      <c r="AE469" s="71">
        <v>729458</v>
      </c>
      <c r="AF469" s="71">
        <v>0</v>
      </c>
      <c r="AG469" s="71">
        <v>0</v>
      </c>
      <c r="AH469" s="71">
        <v>1857232.9396290367</v>
      </c>
      <c r="AI469" s="71">
        <v>1845346.1884009473</v>
      </c>
      <c r="AJ469" s="71"/>
      <c r="AK469" s="71">
        <v>0</v>
      </c>
      <c r="AL469" s="71">
        <v>0</v>
      </c>
      <c r="AM469" s="71">
        <v>0</v>
      </c>
      <c r="AN469" s="71">
        <v>1845346.1884009473</v>
      </c>
      <c r="AO469" s="71">
        <v>-1424069.7832821792</v>
      </c>
      <c r="AP469" s="71">
        <v>85995.87044048823</v>
      </c>
      <c r="AQ469" s="71">
        <v>-14240.697832821792</v>
      </c>
      <c r="AR469" s="71">
        <v>37148.083842879387</v>
      </c>
      <c r="AS469" s="71">
        <v>0</v>
      </c>
      <c r="AT469" s="71">
        <v>108903.25645054583</v>
      </c>
      <c r="AU469" s="71">
        <v>637626</v>
      </c>
      <c r="AV469" s="71">
        <v>637626</v>
      </c>
      <c r="AW469" s="71">
        <v>-1952792.5268316334</v>
      </c>
    </row>
    <row r="470" spans="1:49" x14ac:dyDescent="0.2">
      <c r="A470" s="96" t="s">
        <v>18</v>
      </c>
      <c r="B470">
        <v>2025</v>
      </c>
      <c r="C470">
        <v>2025</v>
      </c>
      <c r="D470">
        <v>2018</v>
      </c>
      <c r="E470">
        <v>21</v>
      </c>
      <c r="F470">
        <v>5</v>
      </c>
      <c r="G470" s="96" t="s">
        <v>167</v>
      </c>
      <c r="H470" s="71">
        <v>532744.05646197323</v>
      </c>
      <c r="I470" s="71">
        <v>459625.89356784162</v>
      </c>
      <c r="J470" s="71">
        <v>0</v>
      </c>
      <c r="K470" s="71">
        <v>0</v>
      </c>
      <c r="L470" s="71">
        <v>804.07996735449592</v>
      </c>
      <c r="M470" s="71">
        <v>2006608.0242350209</v>
      </c>
      <c r="N470" s="71">
        <v>5986</v>
      </c>
      <c r="O470" s="71">
        <v>804.07996735449592</v>
      </c>
      <c r="P470" s="71">
        <v>3005768.0542321904</v>
      </c>
      <c r="Q470" s="71">
        <v>370359.23296348081</v>
      </c>
      <c r="R470" s="71">
        <v>159405.40747102586</v>
      </c>
      <c r="S470" s="71">
        <v>529764.6404345067</v>
      </c>
      <c r="T470" s="71">
        <v>199200.47374106752</v>
      </c>
      <c r="U470" s="71">
        <v>0</v>
      </c>
      <c r="V470" s="71">
        <v>0</v>
      </c>
      <c r="W470" s="71">
        <v>0</v>
      </c>
      <c r="X470" s="71">
        <v>199200.47374106752</v>
      </c>
      <c r="Y470" s="71">
        <v>29999.074896328591</v>
      </c>
      <c r="Z470" s="71">
        <v>42202.711429434537</v>
      </c>
      <c r="AA470" s="71">
        <v>72201.786325763125</v>
      </c>
      <c r="AB470" s="71">
        <v>86855.829144893083</v>
      </c>
      <c r="AC470" s="71">
        <v>888022.72964623047</v>
      </c>
      <c r="AD470" s="71">
        <v>261447.75007098197</v>
      </c>
      <c r="AE470" s="71">
        <v>0</v>
      </c>
      <c r="AF470" s="71">
        <v>0</v>
      </c>
      <c r="AG470" s="71">
        <v>0</v>
      </c>
      <c r="AH470" s="71">
        <v>1149470.4797172125</v>
      </c>
      <c r="AI470" s="71">
        <v>1856297.5745149779</v>
      </c>
      <c r="AJ470" s="71"/>
      <c r="AK470" s="71">
        <v>0</v>
      </c>
      <c r="AL470" s="71">
        <v>0</v>
      </c>
      <c r="AM470" s="71">
        <v>0</v>
      </c>
      <c r="AN470" s="71">
        <v>1856297.5745149779</v>
      </c>
      <c r="AO470" s="71">
        <v>-1952792.5268316334</v>
      </c>
      <c r="AP470" s="71">
        <v>86855.829144893083</v>
      </c>
      <c r="AQ470" s="71">
        <v>-19527.925268316336</v>
      </c>
      <c r="AR470" s="71">
        <v>37385.624966470168</v>
      </c>
      <c r="AS470" s="71">
        <v>0</v>
      </c>
      <c r="AT470" s="71">
        <v>104713.52884304692</v>
      </c>
      <c r="AU470" s="71">
        <v>956092</v>
      </c>
      <c r="AV470" s="71">
        <v>956092</v>
      </c>
      <c r="AW470" s="71">
        <v>-2804170.9979885863</v>
      </c>
    </row>
    <row r="471" spans="1:49" x14ac:dyDescent="0.2">
      <c r="A471" s="96" t="s">
        <v>18</v>
      </c>
      <c r="B471">
        <v>2026</v>
      </c>
      <c r="C471">
        <v>2025</v>
      </c>
      <c r="D471">
        <v>2018</v>
      </c>
      <c r="E471">
        <v>21</v>
      </c>
      <c r="F471">
        <v>5</v>
      </c>
      <c r="G471" s="96" t="s">
        <v>167</v>
      </c>
      <c r="H471" s="71">
        <v>538071.49702659308</v>
      </c>
      <c r="I471" s="71">
        <v>468818.41143919853</v>
      </c>
      <c r="J471" s="71">
        <v>0</v>
      </c>
      <c r="K471" s="71">
        <v>0</v>
      </c>
      <c r="L471" s="71">
        <v>820.16156670158591</v>
      </c>
      <c r="M471" s="71">
        <v>2025137.2752948976</v>
      </c>
      <c r="N471" s="71">
        <v>5986</v>
      </c>
      <c r="O471" s="71">
        <v>820.16156670158591</v>
      </c>
      <c r="P471" s="71">
        <v>3038833.3453273908</v>
      </c>
      <c r="Q471" s="71">
        <v>377766.41762275045</v>
      </c>
      <c r="R471" s="71">
        <v>162593.51562044639</v>
      </c>
      <c r="S471" s="71">
        <v>540359.93324319681</v>
      </c>
      <c r="T471" s="71">
        <v>203184.48321588887</v>
      </c>
      <c r="U471" s="71">
        <v>0</v>
      </c>
      <c r="V471" s="71">
        <v>0</v>
      </c>
      <c r="W471" s="71">
        <v>0</v>
      </c>
      <c r="X471" s="71">
        <v>203184.48321588887</v>
      </c>
      <c r="Y471" s="71">
        <v>30599.056394255167</v>
      </c>
      <c r="Z471" s="71">
        <v>43046.765658023236</v>
      </c>
      <c r="AA471" s="71">
        <v>73645.82205227841</v>
      </c>
      <c r="AB471" s="71">
        <v>87724.387436342033</v>
      </c>
      <c r="AC471" s="71">
        <v>904914.62594770605</v>
      </c>
      <c r="AD471" s="71">
        <v>266676.70507240167</v>
      </c>
      <c r="AE471" s="71">
        <v>0</v>
      </c>
      <c r="AF471" s="71">
        <v>0</v>
      </c>
      <c r="AG471" s="71">
        <v>0</v>
      </c>
      <c r="AH471" s="71">
        <v>1171591.3310201077</v>
      </c>
      <c r="AI471" s="71">
        <v>1867242.0143072831</v>
      </c>
      <c r="AJ471" s="71"/>
      <c r="AK471" s="71">
        <v>0</v>
      </c>
      <c r="AL471" s="71">
        <v>0</v>
      </c>
      <c r="AM471" s="71">
        <v>0</v>
      </c>
      <c r="AN471" s="71">
        <v>1867242.0143072831</v>
      </c>
      <c r="AO471" s="71">
        <v>-2804170.9979885863</v>
      </c>
      <c r="AP471" s="71">
        <v>87724.387436342033</v>
      </c>
      <c r="AQ471" s="71">
        <v>-28041.709979885865</v>
      </c>
      <c r="AR471" s="71">
        <v>37622.534999000127</v>
      </c>
      <c r="AS471" s="71">
        <v>0</v>
      </c>
      <c r="AT471" s="71">
        <v>97305.212455456291</v>
      </c>
      <c r="AU471" s="71">
        <v>306670</v>
      </c>
      <c r="AV471" s="71">
        <v>306670</v>
      </c>
      <c r="AW471" s="71">
        <v>-3013535.7855331302</v>
      </c>
    </row>
    <row r="472" spans="1:49" x14ac:dyDescent="0.2">
      <c r="A472" s="96" t="s">
        <v>18</v>
      </c>
      <c r="B472">
        <v>2027</v>
      </c>
      <c r="C472">
        <v>2025</v>
      </c>
      <c r="D472">
        <v>2018</v>
      </c>
      <c r="E472">
        <v>21</v>
      </c>
      <c r="F472">
        <v>5</v>
      </c>
      <c r="G472" s="96" t="s">
        <v>167</v>
      </c>
      <c r="H472" s="71">
        <v>543452.21199685906</v>
      </c>
      <c r="I472" s="71">
        <v>478194.77966798248</v>
      </c>
      <c r="J472" s="71">
        <v>0</v>
      </c>
      <c r="K472" s="71">
        <v>0</v>
      </c>
      <c r="L472" s="71">
        <v>836.56479803561763</v>
      </c>
      <c r="M472" s="71">
        <v>2043853.7546169176</v>
      </c>
      <c r="N472" s="71">
        <v>5986</v>
      </c>
      <c r="O472" s="71">
        <v>836.56479803561763</v>
      </c>
      <c r="P472" s="71">
        <v>3072323.3110797945</v>
      </c>
      <c r="Q472" s="71">
        <v>385321.74597520544</v>
      </c>
      <c r="R472" s="71">
        <v>165845.38593285531</v>
      </c>
      <c r="S472" s="71">
        <v>551167.13190806075</v>
      </c>
      <c r="T472" s="71">
        <v>207248.17288020666</v>
      </c>
      <c r="U472" s="71">
        <v>0</v>
      </c>
      <c r="V472" s="71">
        <v>0</v>
      </c>
      <c r="W472" s="71">
        <v>0</v>
      </c>
      <c r="X472" s="71">
        <v>207248.17288020666</v>
      </c>
      <c r="Y472" s="71">
        <v>31211.037522140268</v>
      </c>
      <c r="Z472" s="71">
        <v>43907.700971183702</v>
      </c>
      <c r="AA472" s="71">
        <v>75118.738493323966</v>
      </c>
      <c r="AB472" s="71">
        <v>88601.631310705459</v>
      </c>
      <c r="AC472" s="71">
        <v>922135.67459229694</v>
      </c>
      <c r="AD472" s="71">
        <v>272010.2391738497</v>
      </c>
      <c r="AE472" s="71">
        <v>0</v>
      </c>
      <c r="AF472" s="71">
        <v>0</v>
      </c>
      <c r="AG472" s="71">
        <v>0</v>
      </c>
      <c r="AH472" s="71">
        <v>1194145.9137661466</v>
      </c>
      <c r="AI472" s="71">
        <v>1878177.3973136479</v>
      </c>
      <c r="AJ472" s="71"/>
      <c r="AK472" s="71">
        <v>0</v>
      </c>
      <c r="AL472" s="71">
        <v>0</v>
      </c>
      <c r="AM472" s="71">
        <v>0</v>
      </c>
      <c r="AN472" s="71">
        <v>1878177.3973136479</v>
      </c>
      <c r="AO472" s="71">
        <v>-3013535.7855331302</v>
      </c>
      <c r="AP472" s="71">
        <v>88601.631310705459</v>
      </c>
      <c r="AQ472" s="71">
        <v>-30135.357855331305</v>
      </c>
      <c r="AR472" s="71">
        <v>37858.747499512661</v>
      </c>
      <c r="AS472" s="71">
        <v>0</v>
      </c>
      <c r="AT472" s="71">
        <v>96325.020954886815</v>
      </c>
      <c r="AU472" s="71">
        <v>365952</v>
      </c>
      <c r="AV472" s="71">
        <v>365952</v>
      </c>
      <c r="AW472" s="71">
        <v>-3283162.7645782437</v>
      </c>
    </row>
    <row r="473" spans="1:49" x14ac:dyDescent="0.2">
      <c r="A473" s="96" t="s">
        <v>18</v>
      </c>
      <c r="B473">
        <v>2028</v>
      </c>
      <c r="C473">
        <v>2025</v>
      </c>
      <c r="D473">
        <v>2018</v>
      </c>
      <c r="E473">
        <v>21</v>
      </c>
      <c r="F473">
        <v>5</v>
      </c>
      <c r="G473" s="96" t="s">
        <v>167</v>
      </c>
      <c r="H473" s="71">
        <v>548886.7341168276</v>
      </c>
      <c r="I473" s="71">
        <v>487758.67526134214</v>
      </c>
      <c r="J473" s="71">
        <v>0</v>
      </c>
      <c r="K473" s="71">
        <v>0</v>
      </c>
      <c r="L473" s="71">
        <v>853.29609399633</v>
      </c>
      <c r="M473" s="71">
        <v>2062759.6637070146</v>
      </c>
      <c r="N473" s="71">
        <v>5986</v>
      </c>
      <c r="O473" s="71">
        <v>853.29609399633</v>
      </c>
      <c r="P473" s="71">
        <v>3106244.3691791808</v>
      </c>
      <c r="Q473" s="71">
        <v>393028.1808947096</v>
      </c>
      <c r="R473" s="71">
        <v>169162.29365151245</v>
      </c>
      <c r="S473" s="71">
        <v>562190.47454622202</v>
      </c>
      <c r="T473" s="71">
        <v>211393.13633781081</v>
      </c>
      <c r="U473" s="71">
        <v>0</v>
      </c>
      <c r="V473" s="71">
        <v>0</v>
      </c>
      <c r="W473" s="71">
        <v>0</v>
      </c>
      <c r="X473" s="71">
        <v>211393.13633781081</v>
      </c>
      <c r="Y473" s="71">
        <v>31835.258272583076</v>
      </c>
      <c r="Z473" s="71">
        <v>44785.854990607375</v>
      </c>
      <c r="AA473" s="71">
        <v>76621.113263190447</v>
      </c>
      <c r="AB473" s="71">
        <v>89487.647623812518</v>
      </c>
      <c r="AC473" s="71">
        <v>939692.37177103583</v>
      </c>
      <c r="AD473" s="71">
        <v>277450.4439573267</v>
      </c>
      <c r="AE473" s="71">
        <v>0</v>
      </c>
      <c r="AF473" s="71">
        <v>0</v>
      </c>
      <c r="AG473" s="71">
        <v>0</v>
      </c>
      <c r="AH473" s="71">
        <v>1217142.8157283626</v>
      </c>
      <c r="AI473" s="71">
        <v>1889101.5534508182</v>
      </c>
      <c r="AJ473" s="71"/>
      <c r="AK473" s="71">
        <v>0</v>
      </c>
      <c r="AL473" s="71">
        <v>0</v>
      </c>
      <c r="AM473" s="71">
        <v>0</v>
      </c>
      <c r="AN473" s="71">
        <v>1889101.5534508182</v>
      </c>
      <c r="AO473" s="71">
        <v>-3283162.7645782437</v>
      </c>
      <c r="AP473" s="71">
        <v>89487.647623812518</v>
      </c>
      <c r="AQ473" s="71">
        <v>-32831.627645782442</v>
      </c>
      <c r="AR473" s="71">
        <v>38094.194160040781</v>
      </c>
      <c r="AS473" s="71">
        <v>0</v>
      </c>
      <c r="AT473" s="71">
        <v>94750.214138070849</v>
      </c>
      <c r="AU473" s="71">
        <v>380452</v>
      </c>
      <c r="AV473" s="71">
        <v>380452</v>
      </c>
      <c r="AW473" s="71">
        <v>-3568864.5504401727</v>
      </c>
    </row>
    <row r="474" spans="1:49" x14ac:dyDescent="0.2">
      <c r="A474" s="96" t="s">
        <v>18</v>
      </c>
      <c r="B474">
        <v>2029</v>
      </c>
      <c r="C474">
        <v>2025</v>
      </c>
      <c r="D474">
        <v>2018</v>
      </c>
      <c r="E474">
        <v>21</v>
      </c>
      <c r="F474">
        <v>5</v>
      </c>
      <c r="G474" s="96" t="s">
        <v>167</v>
      </c>
      <c r="H474" s="71">
        <v>554375.60145799583</v>
      </c>
      <c r="I474" s="71">
        <v>497513.84876656887</v>
      </c>
      <c r="J474" s="71">
        <v>0</v>
      </c>
      <c r="K474" s="71">
        <v>0</v>
      </c>
      <c r="L474" s="71">
        <v>870.36201587625646</v>
      </c>
      <c r="M474" s="71">
        <v>2081857.2349947146</v>
      </c>
      <c r="N474" s="71">
        <v>5986</v>
      </c>
      <c r="O474" s="71">
        <v>870.36201587625646</v>
      </c>
      <c r="P474" s="71">
        <v>3140603.0472351555</v>
      </c>
      <c r="Q474" s="71">
        <v>400888.74451260368</v>
      </c>
      <c r="R474" s="71">
        <v>172545.53952454266</v>
      </c>
      <c r="S474" s="71">
        <v>573434.28403714637</v>
      </c>
      <c r="T474" s="71">
        <v>215620.99906456697</v>
      </c>
      <c r="U474" s="71">
        <v>0</v>
      </c>
      <c r="V474" s="71">
        <v>0</v>
      </c>
      <c r="W474" s="71">
        <v>0</v>
      </c>
      <c r="X474" s="71">
        <v>215620.99906456697</v>
      </c>
      <c r="Y474" s="71">
        <v>32471.963438034731</v>
      </c>
      <c r="Z474" s="71">
        <v>45681.572090419519</v>
      </c>
      <c r="AA474" s="71">
        <v>78153.535528454246</v>
      </c>
      <c r="AB474" s="71">
        <v>90382.524100050621</v>
      </c>
      <c r="AC474" s="71">
        <v>957591.34273021808</v>
      </c>
      <c r="AD474" s="71">
        <v>282999.45283647318</v>
      </c>
      <c r="AE474" s="71">
        <v>0</v>
      </c>
      <c r="AF474" s="71">
        <v>0</v>
      </c>
      <c r="AG474" s="71">
        <v>0</v>
      </c>
      <c r="AH474" s="71">
        <v>1240590.7955666913</v>
      </c>
      <c r="AI474" s="71">
        <v>1900012.2516684642</v>
      </c>
      <c r="AJ474" s="71"/>
      <c r="AK474" s="71">
        <v>0</v>
      </c>
      <c r="AL474" s="71">
        <v>0</v>
      </c>
      <c r="AM474" s="71">
        <v>0</v>
      </c>
      <c r="AN474" s="71">
        <v>1900012.2516684642</v>
      </c>
      <c r="AO474" s="71">
        <v>-3568864.5504401727</v>
      </c>
      <c r="AP474" s="71">
        <v>90382.524100050621</v>
      </c>
      <c r="AQ474" s="71">
        <v>-35688.645504401735</v>
      </c>
      <c r="AR474" s="71">
        <v>38328.804762884836</v>
      </c>
      <c r="AS474" s="71">
        <v>0</v>
      </c>
      <c r="AT474" s="71">
        <v>93022.683358533715</v>
      </c>
      <c r="AU474" s="71">
        <v>921908</v>
      </c>
      <c r="AV474" s="71">
        <v>921908</v>
      </c>
      <c r="AW474" s="71">
        <v>-4397749.8670816394</v>
      </c>
    </row>
    <row r="475" spans="1:49" x14ac:dyDescent="0.2">
      <c r="A475" s="96" t="s">
        <v>18</v>
      </c>
      <c r="B475">
        <v>2030</v>
      </c>
      <c r="C475">
        <v>2025</v>
      </c>
      <c r="D475">
        <v>2018</v>
      </c>
      <c r="E475">
        <v>21</v>
      </c>
      <c r="F475">
        <v>5</v>
      </c>
      <c r="G475" s="96" t="s">
        <v>167</v>
      </c>
      <c r="H475" s="71">
        <v>559919.35747257574</v>
      </c>
      <c r="I475" s="71">
        <v>507464.12574190035</v>
      </c>
      <c r="J475" s="71">
        <v>0</v>
      </c>
      <c r="K475" s="71">
        <v>0</v>
      </c>
      <c r="L475" s="71">
        <v>887.76925619378164</v>
      </c>
      <c r="M475" s="71">
        <v>2101148.7323391344</v>
      </c>
      <c r="N475" s="71">
        <v>5986</v>
      </c>
      <c r="O475" s="71">
        <v>887.76925619378164</v>
      </c>
      <c r="P475" s="71">
        <v>3175405.9848098047</v>
      </c>
      <c r="Q475" s="71">
        <v>408906.51940285583</v>
      </c>
      <c r="R475" s="71">
        <v>175996.45031503352</v>
      </c>
      <c r="S475" s="71">
        <v>584902.96971788933</v>
      </c>
      <c r="T475" s="71">
        <v>219933.41904585835</v>
      </c>
      <c r="U475" s="71">
        <v>0</v>
      </c>
      <c r="V475" s="71">
        <v>0</v>
      </c>
      <c r="W475" s="71">
        <v>0</v>
      </c>
      <c r="X475" s="71">
        <v>219933.41904585835</v>
      </c>
      <c r="Y475" s="71">
        <v>33121.40270679543</v>
      </c>
      <c r="Z475" s="71">
        <v>46595.203532227912</v>
      </c>
      <c r="AA475" s="71">
        <v>79716.606239023342</v>
      </c>
      <c r="AB475" s="71">
        <v>91286.349341051129</v>
      </c>
      <c r="AC475" s="71">
        <v>975839.34434382198</v>
      </c>
      <c r="AD475" s="71">
        <v>288659.44189320266</v>
      </c>
      <c r="AE475" s="71">
        <v>0</v>
      </c>
      <c r="AF475" s="71">
        <v>0</v>
      </c>
      <c r="AG475" s="71">
        <v>0</v>
      </c>
      <c r="AH475" s="71">
        <v>1264498.7862370247</v>
      </c>
      <c r="AI475" s="71">
        <v>1910907.19857278</v>
      </c>
      <c r="AJ475" s="71"/>
      <c r="AK475" s="71">
        <v>0</v>
      </c>
      <c r="AL475" s="71">
        <v>0</v>
      </c>
      <c r="AM475" s="71">
        <v>0</v>
      </c>
      <c r="AN475" s="71">
        <v>1910907.19857278</v>
      </c>
      <c r="AO475" s="71">
        <v>-4397749.8670816394</v>
      </c>
      <c r="AP475" s="71">
        <v>91286.349341051129</v>
      </c>
      <c r="AQ475" s="71">
        <v>-43977.498670816392</v>
      </c>
      <c r="AR475" s="71">
        <v>38562.50713698224</v>
      </c>
      <c r="AS475" s="71">
        <v>0</v>
      </c>
      <c r="AT475" s="71">
        <v>85871.357807216977</v>
      </c>
      <c r="AU475" s="71">
        <v>1030126</v>
      </c>
      <c r="AV475" s="71">
        <v>1030126</v>
      </c>
      <c r="AW475" s="71">
        <v>-5342004.5092744213</v>
      </c>
    </row>
    <row r="476" spans="1:49" x14ac:dyDescent="0.2">
      <c r="A476" s="96" t="s">
        <v>18</v>
      </c>
      <c r="B476">
        <v>2031</v>
      </c>
      <c r="C476">
        <v>2025</v>
      </c>
      <c r="D476">
        <v>2018</v>
      </c>
      <c r="E476">
        <v>21</v>
      </c>
      <c r="F476">
        <v>5</v>
      </c>
      <c r="G476" s="96" t="s">
        <v>167</v>
      </c>
      <c r="H476" s="71">
        <v>565518.5510473015</v>
      </c>
      <c r="I476" s="71">
        <v>517613.40825673833</v>
      </c>
      <c r="J476" s="71">
        <v>0</v>
      </c>
      <c r="K476" s="71">
        <v>0</v>
      </c>
      <c r="L476" s="71">
        <v>905.52464131765726</v>
      </c>
      <c r="M476" s="71">
        <v>2120636.4515441232</v>
      </c>
      <c r="N476" s="71">
        <v>5986</v>
      </c>
      <c r="O476" s="71">
        <v>905.52464131765726</v>
      </c>
      <c r="P476" s="71">
        <v>3210659.9354894804</v>
      </c>
      <c r="Q476" s="71">
        <v>417084.64979091292</v>
      </c>
      <c r="R476" s="71">
        <v>179516.37932133419</v>
      </c>
      <c r="S476" s="71">
        <v>596601.02911224705</v>
      </c>
      <c r="T476" s="71">
        <v>224332.08742677551</v>
      </c>
      <c r="U476" s="71">
        <v>0</v>
      </c>
      <c r="V476" s="71">
        <v>0</v>
      </c>
      <c r="W476" s="71">
        <v>0</v>
      </c>
      <c r="X476" s="71">
        <v>224332.08742677551</v>
      </c>
      <c r="Y476" s="71">
        <v>33783.830760931342</v>
      </c>
      <c r="Z476" s="71">
        <v>47527.107602872471</v>
      </c>
      <c r="AA476" s="71">
        <v>81310.938363803813</v>
      </c>
      <c r="AB476" s="71">
        <v>92199.21283446165</v>
      </c>
      <c r="AC476" s="71">
        <v>994443.26773728803</v>
      </c>
      <c r="AD476" s="71">
        <v>294432.63073106669</v>
      </c>
      <c r="AE476" s="71">
        <v>0</v>
      </c>
      <c r="AF476" s="71">
        <v>0</v>
      </c>
      <c r="AG476" s="71">
        <v>0</v>
      </c>
      <c r="AH476" s="71">
        <v>1288875.8984683547</v>
      </c>
      <c r="AI476" s="71">
        <v>1921784.0370211257</v>
      </c>
      <c r="AJ476" s="71"/>
      <c r="AK476" s="71">
        <v>0</v>
      </c>
      <c r="AL476" s="71">
        <v>0</v>
      </c>
      <c r="AM476" s="71">
        <v>0</v>
      </c>
      <c r="AN476" s="71">
        <v>1921784.0370211257</v>
      </c>
      <c r="AO476" s="71">
        <v>-5342004.5092744213</v>
      </c>
      <c r="AP476" s="71">
        <v>92199.21283446165</v>
      </c>
      <c r="AQ476" s="71">
        <v>-53420.045092744222</v>
      </c>
      <c r="AR476" s="71">
        <v>38795.227113349945</v>
      </c>
      <c r="AS476" s="71">
        <v>0</v>
      </c>
      <c r="AT476" s="71">
        <v>77574.394855067367</v>
      </c>
      <c r="AU476" s="71">
        <v>140752</v>
      </c>
      <c r="AV476" s="71">
        <v>140752</v>
      </c>
      <c r="AW476" s="71">
        <v>-5405182.1144193541</v>
      </c>
    </row>
    <row r="477" spans="1:49" x14ac:dyDescent="0.2">
      <c r="A477" s="96" t="s">
        <v>18</v>
      </c>
      <c r="B477">
        <v>2032</v>
      </c>
      <c r="C477">
        <v>2025</v>
      </c>
      <c r="D477">
        <v>2018</v>
      </c>
      <c r="E477">
        <v>21</v>
      </c>
      <c r="F477">
        <v>5</v>
      </c>
      <c r="G477" s="96" t="s">
        <v>167</v>
      </c>
      <c r="H477" s="71">
        <v>571173.73655777459</v>
      </c>
      <c r="I477" s="71">
        <v>527965.67642187316</v>
      </c>
      <c r="J477" s="71">
        <v>0</v>
      </c>
      <c r="K477" s="71">
        <v>0</v>
      </c>
      <c r="L477" s="71">
        <v>923.63513414401052</v>
      </c>
      <c r="M477" s="71">
        <v>2140322.7208827296</v>
      </c>
      <c r="N477" s="71">
        <v>5986</v>
      </c>
      <c r="O477" s="71">
        <v>923.63513414401052</v>
      </c>
      <c r="P477" s="71">
        <v>3246371.7689965214</v>
      </c>
      <c r="Q477" s="71">
        <v>425426.34278673126</v>
      </c>
      <c r="R477" s="71">
        <v>183106.7069077609</v>
      </c>
      <c r="S477" s="71">
        <v>608533.04969449213</v>
      </c>
      <c r="T477" s="71">
        <v>228818.72917531105</v>
      </c>
      <c r="U477" s="71">
        <v>0</v>
      </c>
      <c r="V477" s="71">
        <v>0</v>
      </c>
      <c r="W477" s="71">
        <v>0</v>
      </c>
      <c r="X477" s="71">
        <v>228818.72917531105</v>
      </c>
      <c r="Y477" s="71">
        <v>34459.507376149966</v>
      </c>
      <c r="Z477" s="71">
        <v>48477.649754929924</v>
      </c>
      <c r="AA477" s="71">
        <v>82937.15713107989</v>
      </c>
      <c r="AB477" s="71">
        <v>93121.204962806281</v>
      </c>
      <c r="AC477" s="71">
        <v>1013410.1409636894</v>
      </c>
      <c r="AD477" s="71">
        <v>300321.28334568808</v>
      </c>
      <c r="AE477" s="71">
        <v>0</v>
      </c>
      <c r="AF477" s="71">
        <v>0</v>
      </c>
      <c r="AG477" s="71">
        <v>0</v>
      </c>
      <c r="AH477" s="71">
        <v>1313731.4243093776</v>
      </c>
      <c r="AI477" s="71">
        <v>1932640.3446871438</v>
      </c>
      <c r="AJ477" s="71"/>
      <c r="AK477" s="71">
        <v>0</v>
      </c>
      <c r="AL477" s="71">
        <v>0</v>
      </c>
      <c r="AM477" s="71">
        <v>0</v>
      </c>
      <c r="AN477" s="71">
        <v>1932640.3446871438</v>
      </c>
      <c r="AO477" s="71">
        <v>-5405182.1144193541</v>
      </c>
      <c r="AP477" s="71">
        <v>93121.204962806281</v>
      </c>
      <c r="AQ477" s="71">
        <v>-54051.821144193542</v>
      </c>
      <c r="AR477" s="71">
        <v>39026.888479581277</v>
      </c>
      <c r="AS477" s="71">
        <v>0</v>
      </c>
      <c r="AT477" s="71">
        <v>78096.272298194017</v>
      </c>
      <c r="AU477" s="71">
        <v>5200</v>
      </c>
      <c r="AV477" s="71">
        <v>5200</v>
      </c>
      <c r="AW477" s="71">
        <v>-5332285.8421211597</v>
      </c>
    </row>
    <row r="478" spans="1:49" x14ac:dyDescent="0.2">
      <c r="A478" s="96" t="s">
        <v>18</v>
      </c>
      <c r="B478">
        <v>2033</v>
      </c>
      <c r="C478">
        <v>2025</v>
      </c>
      <c r="D478">
        <v>2018</v>
      </c>
      <c r="E478">
        <v>21</v>
      </c>
      <c r="F478">
        <v>5</v>
      </c>
      <c r="G478" s="96" t="s">
        <v>167</v>
      </c>
      <c r="H478" s="71">
        <v>576885.4739233522</v>
      </c>
      <c r="I478" s="71">
        <v>538524.98995031044</v>
      </c>
      <c r="J478" s="71">
        <v>0</v>
      </c>
      <c r="K478" s="71">
        <v>0</v>
      </c>
      <c r="L478" s="71">
        <v>942.10783682689043</v>
      </c>
      <c r="M478" s="71">
        <v>2160209.9016311504</v>
      </c>
      <c r="N478" s="71">
        <v>5986</v>
      </c>
      <c r="O478" s="71">
        <v>942.10783682689043</v>
      </c>
      <c r="P478" s="71">
        <v>3282548.4733416401</v>
      </c>
      <c r="Q478" s="71">
        <v>433934.86964246572</v>
      </c>
      <c r="R478" s="71">
        <v>186768.84104591605</v>
      </c>
      <c r="S478" s="71">
        <v>620703.71068838181</v>
      </c>
      <c r="T478" s="71">
        <v>233395.10375881719</v>
      </c>
      <c r="U478" s="71">
        <v>0</v>
      </c>
      <c r="V478" s="71">
        <v>0</v>
      </c>
      <c r="W478" s="71">
        <v>0</v>
      </c>
      <c r="X478" s="71">
        <v>233395.10375881719</v>
      </c>
      <c r="Y478" s="71">
        <v>35148.697523672956</v>
      </c>
      <c r="Z478" s="71">
        <v>49447.202750028504</v>
      </c>
      <c r="AA478" s="71">
        <v>84595.900273701467</v>
      </c>
      <c r="AB478" s="71">
        <v>94052.417012434307</v>
      </c>
      <c r="AC478" s="71">
        <v>1032747.1317333347</v>
      </c>
      <c r="AD478" s="71">
        <v>306327.70901260176</v>
      </c>
      <c r="AE478" s="71">
        <v>0</v>
      </c>
      <c r="AF478" s="71">
        <v>0</v>
      </c>
      <c r="AG478" s="71">
        <v>0</v>
      </c>
      <c r="AH478" s="71">
        <v>1339074.8407459366</v>
      </c>
      <c r="AI478" s="71">
        <v>1943473.6325957035</v>
      </c>
      <c r="AJ478" s="71"/>
      <c r="AK478" s="71">
        <v>0</v>
      </c>
      <c r="AL478" s="71">
        <v>0</v>
      </c>
      <c r="AM478" s="71">
        <v>0</v>
      </c>
      <c r="AN478" s="71">
        <v>1943473.6325957035</v>
      </c>
      <c r="AO478" s="71">
        <v>-5332285.8421211597</v>
      </c>
      <c r="AP478" s="71">
        <v>94052.417012434307</v>
      </c>
      <c r="AQ478" s="71">
        <v>-53322.858421211604</v>
      </c>
      <c r="AR478" s="71">
        <v>39257.412933376872</v>
      </c>
      <c r="AS478" s="71">
        <v>0</v>
      </c>
      <c r="AT478" s="71">
        <v>79986.971524599576</v>
      </c>
      <c r="AU478" s="71">
        <v>279514</v>
      </c>
      <c r="AV478" s="71">
        <v>279514</v>
      </c>
      <c r="AW478" s="71">
        <v>-5531812.8705965606</v>
      </c>
    </row>
    <row r="479" spans="1:49" x14ac:dyDescent="0.2">
      <c r="A479" s="96" t="s">
        <v>18</v>
      </c>
      <c r="B479">
        <v>2034</v>
      </c>
      <c r="C479">
        <v>2025</v>
      </c>
      <c r="D479">
        <v>2018</v>
      </c>
      <c r="E479">
        <v>21</v>
      </c>
      <c r="F479">
        <v>5</v>
      </c>
      <c r="G479" s="96" t="s">
        <v>167</v>
      </c>
      <c r="H479" s="71">
        <v>582654.32866258593</v>
      </c>
      <c r="I479" s="71">
        <v>549295.48974931682</v>
      </c>
      <c r="J479" s="71">
        <v>0</v>
      </c>
      <c r="K479" s="71">
        <v>0</v>
      </c>
      <c r="L479" s="71">
        <v>960.94999356342839</v>
      </c>
      <c r="M479" s="71">
        <v>2180300.3886123733</v>
      </c>
      <c r="N479" s="71">
        <v>5986</v>
      </c>
      <c r="O479" s="71">
        <v>960.94999356342839</v>
      </c>
      <c r="P479" s="71">
        <v>3319197.1570178391</v>
      </c>
      <c r="Q479" s="71">
        <v>442613.56703531515</v>
      </c>
      <c r="R479" s="71">
        <v>190504.21786683443</v>
      </c>
      <c r="S479" s="71">
        <v>633117.78490214958</v>
      </c>
      <c r="T479" s="71">
        <v>238063.00583399358</v>
      </c>
      <c r="U479" s="71">
        <v>0</v>
      </c>
      <c r="V479" s="71">
        <v>0</v>
      </c>
      <c r="W479" s="71">
        <v>0</v>
      </c>
      <c r="X479" s="71">
        <v>238063.00583399358</v>
      </c>
      <c r="Y479" s="71">
        <v>35851.671474146424</v>
      </c>
      <c r="Z479" s="71">
        <v>50436.146805029086</v>
      </c>
      <c r="AA479" s="71">
        <v>86287.81827917551</v>
      </c>
      <c r="AB479" s="71">
        <v>94992.941182558687</v>
      </c>
      <c r="AC479" s="71">
        <v>1052461.5501978775</v>
      </c>
      <c r="AD479" s="71">
        <v>312454.26319285383</v>
      </c>
      <c r="AE479" s="71">
        <v>0</v>
      </c>
      <c r="AF479" s="71">
        <v>0</v>
      </c>
      <c r="AG479" s="71">
        <v>0</v>
      </c>
      <c r="AH479" s="71">
        <v>1364915.8133907313</v>
      </c>
      <c r="AI479" s="71">
        <v>1954281.3436271078</v>
      </c>
      <c r="AJ479" s="71"/>
      <c r="AK479" s="71">
        <v>0</v>
      </c>
      <c r="AL479" s="71">
        <v>0</v>
      </c>
      <c r="AM479" s="71">
        <v>0</v>
      </c>
      <c r="AN479" s="71">
        <v>1954281.3436271078</v>
      </c>
      <c r="AO479" s="71">
        <v>-5531812.8705965606</v>
      </c>
      <c r="AP479" s="71">
        <v>94992.941182558687</v>
      </c>
      <c r="AQ479" s="71">
        <v>-55318.128705965602</v>
      </c>
      <c r="AR479" s="71">
        <v>39486.720035090497</v>
      </c>
      <c r="AS479" s="71">
        <v>0</v>
      </c>
      <c r="AT479" s="71">
        <v>79161.532511683588</v>
      </c>
      <c r="AU479" s="71">
        <v>315894</v>
      </c>
      <c r="AV479" s="71">
        <v>315894</v>
      </c>
      <c r="AW479" s="71">
        <v>-5768545.3380848775</v>
      </c>
    </row>
    <row r="480" spans="1:49" x14ac:dyDescent="0.2">
      <c r="A480" s="96" t="s">
        <v>18</v>
      </c>
      <c r="B480">
        <v>2035</v>
      </c>
      <c r="C480">
        <v>2025</v>
      </c>
      <c r="D480">
        <v>2018</v>
      </c>
      <c r="E480">
        <v>21</v>
      </c>
      <c r="F480">
        <v>5</v>
      </c>
      <c r="G480" s="96" t="s">
        <v>167</v>
      </c>
      <c r="H480" s="71">
        <v>588480.87194921181</v>
      </c>
      <c r="I480" s="71">
        <v>560281.39954430319</v>
      </c>
      <c r="J480" s="71">
        <v>0</v>
      </c>
      <c r="K480" s="71">
        <v>0</v>
      </c>
      <c r="L480" s="71">
        <v>980.16899343469709</v>
      </c>
      <c r="M480" s="71">
        <v>2200596.6107496684</v>
      </c>
      <c r="N480" s="71">
        <v>5986</v>
      </c>
      <c r="O480" s="71">
        <v>980.16899343469709</v>
      </c>
      <c r="P480" s="71">
        <v>3356325.0512366183</v>
      </c>
      <c r="Q480" s="71">
        <v>451465.83837602148</v>
      </c>
      <c r="R480" s="71">
        <v>194314.30222417112</v>
      </c>
      <c r="S480" s="71">
        <v>645780.14060019259</v>
      </c>
      <c r="T480" s="71">
        <v>242824.26595067346</v>
      </c>
      <c r="U480" s="71">
        <v>0</v>
      </c>
      <c r="V480" s="71">
        <v>0</v>
      </c>
      <c r="W480" s="71">
        <v>0</v>
      </c>
      <c r="X480" s="71">
        <v>242824.26595067346</v>
      </c>
      <c r="Y480" s="71">
        <v>36568.704903629354</v>
      </c>
      <c r="Z480" s="71">
        <v>51444.869741129674</v>
      </c>
      <c r="AA480" s="71">
        <v>88013.574644759035</v>
      </c>
      <c r="AB480" s="71">
        <v>95942.87059438428</v>
      </c>
      <c r="AC480" s="71">
        <v>1072560.8517900095</v>
      </c>
      <c r="AD480" s="71">
        <v>318703.34845671093</v>
      </c>
      <c r="AE480" s="71">
        <v>0</v>
      </c>
      <c r="AF480" s="71">
        <v>0</v>
      </c>
      <c r="AG480" s="71">
        <v>0</v>
      </c>
      <c r="AH480" s="71">
        <v>1391264.2002467206</v>
      </c>
      <c r="AI480" s="71">
        <v>1965060.8509898977</v>
      </c>
      <c r="AJ480" s="71"/>
      <c r="AK480" s="71">
        <v>0</v>
      </c>
      <c r="AL480" s="71">
        <v>0</v>
      </c>
      <c r="AM480" s="71">
        <v>0</v>
      </c>
      <c r="AN480" s="71">
        <v>1965060.8509898977</v>
      </c>
      <c r="AO480" s="71">
        <v>-5768545.3380848775</v>
      </c>
      <c r="AP480" s="71">
        <v>95942.87059438428</v>
      </c>
      <c r="AQ480" s="71">
        <v>-57685.453380848776</v>
      </c>
      <c r="AR480" s="71">
        <v>39714.727159268805</v>
      </c>
      <c r="AS480" s="71">
        <v>0</v>
      </c>
      <c r="AT480" s="71">
        <v>77972.144372804309</v>
      </c>
      <c r="AU480" s="71">
        <v>588770</v>
      </c>
      <c r="AV480" s="71">
        <v>588770</v>
      </c>
      <c r="AW480" s="71">
        <v>-6279343.1937120734</v>
      </c>
    </row>
    <row r="481" spans="1:49" x14ac:dyDescent="0.2">
      <c r="A481" s="96" t="s">
        <v>18</v>
      </c>
      <c r="B481">
        <v>2036</v>
      </c>
      <c r="C481">
        <v>2025</v>
      </c>
      <c r="D481">
        <v>2018</v>
      </c>
      <c r="E481">
        <v>21</v>
      </c>
      <c r="F481">
        <v>5</v>
      </c>
      <c r="G481" s="96" t="s">
        <v>167</v>
      </c>
      <c r="H481" s="71">
        <v>594365.68066870398</v>
      </c>
      <c r="I481" s="71">
        <v>571487.02753518918</v>
      </c>
      <c r="J481" s="71">
        <v>0</v>
      </c>
      <c r="K481" s="71">
        <v>0</v>
      </c>
      <c r="L481" s="71">
        <v>999.77237330339085</v>
      </c>
      <c r="M481" s="71">
        <v>2221101.0316301375</v>
      </c>
      <c r="N481" s="71">
        <v>5986</v>
      </c>
      <c r="O481" s="71">
        <v>999.77237330339085</v>
      </c>
      <c r="P481" s="71">
        <v>3393939.5122073339</v>
      </c>
      <c r="Q481" s="71">
        <v>460495.15514354187</v>
      </c>
      <c r="R481" s="71">
        <v>198200.58826865451</v>
      </c>
      <c r="S481" s="71">
        <v>658695.7434121964</v>
      </c>
      <c r="T481" s="71">
        <v>247680.75126968691</v>
      </c>
      <c r="U481" s="71">
        <v>0</v>
      </c>
      <c r="V481" s="71">
        <v>0</v>
      </c>
      <c r="W481" s="71">
        <v>0</v>
      </c>
      <c r="X481" s="71">
        <v>247680.75126968691</v>
      </c>
      <c r="Y481" s="71">
        <v>37300.079001701939</v>
      </c>
      <c r="Z481" s="71">
        <v>52473.767135952257</v>
      </c>
      <c r="AA481" s="71">
        <v>89773.846137654196</v>
      </c>
      <c r="AB481" s="71">
        <v>96902.29930032813</v>
      </c>
      <c r="AC481" s="71">
        <v>1093052.6401198655</v>
      </c>
      <c r="AD481" s="71">
        <v>325077.41542584513</v>
      </c>
      <c r="AE481" s="71">
        <v>0</v>
      </c>
      <c r="AF481" s="71">
        <v>0</v>
      </c>
      <c r="AG481" s="71">
        <v>0</v>
      </c>
      <c r="AH481" s="71">
        <v>1418130.0555457107</v>
      </c>
      <c r="AI481" s="71">
        <v>1975809.4566616232</v>
      </c>
      <c r="AJ481" s="71"/>
      <c r="AK481" s="71">
        <v>0</v>
      </c>
      <c r="AL481" s="71">
        <v>0</v>
      </c>
      <c r="AM481" s="71">
        <v>0</v>
      </c>
      <c r="AN481" s="71">
        <v>1975809.4566616232</v>
      </c>
      <c r="AO481" s="71">
        <v>-6279343.1937120734</v>
      </c>
      <c r="AP481" s="71">
        <v>96902.29930032813</v>
      </c>
      <c r="AQ481" s="71">
        <v>-62793.431937120738</v>
      </c>
      <c r="AR481" s="71">
        <v>39941.349445165441</v>
      </c>
      <c r="AS481" s="71">
        <v>0</v>
      </c>
      <c r="AT481" s="71">
        <v>74050.216808372832</v>
      </c>
      <c r="AU481" s="71">
        <v>130652</v>
      </c>
      <c r="AV481" s="71">
        <v>130652</v>
      </c>
      <c r="AW481" s="71">
        <v>-6335944.9769037012</v>
      </c>
    </row>
    <row r="482" spans="1:49" x14ac:dyDescent="0.2">
      <c r="A482" s="96" t="s">
        <v>18</v>
      </c>
      <c r="B482">
        <v>2037</v>
      </c>
      <c r="C482">
        <v>2025</v>
      </c>
      <c r="D482">
        <v>2018</v>
      </c>
      <c r="E482">
        <v>21</v>
      </c>
      <c r="F482">
        <v>5</v>
      </c>
      <c r="G482" s="96" t="s">
        <v>167</v>
      </c>
      <c r="H482" s="71">
        <v>600309.33747539087</v>
      </c>
      <c r="I482" s="71">
        <v>582916.76808589289</v>
      </c>
      <c r="J482" s="71">
        <v>0</v>
      </c>
      <c r="K482" s="71">
        <v>0</v>
      </c>
      <c r="L482" s="71">
        <v>1019.7678207694587</v>
      </c>
      <c r="M482" s="71">
        <v>2241816.150078502</v>
      </c>
      <c r="N482" s="71">
        <v>5986</v>
      </c>
      <c r="O482" s="71">
        <v>1019.7678207694587</v>
      </c>
      <c r="P482" s="71">
        <v>3432048.0234605554</v>
      </c>
      <c r="Q482" s="71">
        <v>469705.05824641266</v>
      </c>
      <c r="R482" s="71">
        <v>202164.60003402759</v>
      </c>
      <c r="S482" s="71">
        <v>671869.65828044026</v>
      </c>
      <c r="T482" s="71">
        <v>252634.36629508063</v>
      </c>
      <c r="U482" s="71">
        <v>0</v>
      </c>
      <c r="V482" s="71">
        <v>0</v>
      </c>
      <c r="W482" s="71">
        <v>0</v>
      </c>
      <c r="X482" s="71">
        <v>252634.36629508063</v>
      </c>
      <c r="Y482" s="71">
        <v>38046.080581735972</v>
      </c>
      <c r="Z482" s="71">
        <v>53523.242478671302</v>
      </c>
      <c r="AA482" s="71">
        <v>91569.323060407274</v>
      </c>
      <c r="AB482" s="71">
        <v>97871.322293331381</v>
      </c>
      <c r="AC482" s="71">
        <v>1113944.6699292595</v>
      </c>
      <c r="AD482" s="71">
        <v>331578.96373436204</v>
      </c>
      <c r="AE482" s="71">
        <v>0</v>
      </c>
      <c r="AF482" s="71">
        <v>0</v>
      </c>
      <c r="AG482" s="71">
        <v>0</v>
      </c>
      <c r="AH482" s="71">
        <v>1445523.6336636215</v>
      </c>
      <c r="AI482" s="71">
        <v>1986524.3897969339</v>
      </c>
      <c r="AJ482" s="71"/>
      <c r="AK482" s="71">
        <v>0</v>
      </c>
      <c r="AL482" s="71">
        <v>0</v>
      </c>
      <c r="AM482" s="71">
        <v>0</v>
      </c>
      <c r="AN482" s="71">
        <v>1986524.3897969339</v>
      </c>
      <c r="AO482" s="71">
        <v>-6335944.9769037012</v>
      </c>
      <c r="AP482" s="71">
        <v>97871.322293331381</v>
      </c>
      <c r="AQ482" s="71">
        <v>-63359.449769037012</v>
      </c>
      <c r="AR482" s="71">
        <v>40166.499746207133</v>
      </c>
      <c r="AS482" s="71">
        <v>0</v>
      </c>
      <c r="AT482" s="71">
        <v>74678.37227050151</v>
      </c>
      <c r="AU482" s="71">
        <v>439134</v>
      </c>
      <c r="AV482" s="71">
        <v>439134</v>
      </c>
      <c r="AW482" s="71">
        <v>-6700400.6046331991</v>
      </c>
    </row>
    <row r="483" spans="1:49" x14ac:dyDescent="0.2">
      <c r="A483" s="96" t="s">
        <v>18</v>
      </c>
      <c r="B483">
        <v>2038</v>
      </c>
      <c r="C483">
        <v>2025</v>
      </c>
      <c r="D483">
        <v>2018</v>
      </c>
      <c r="E483">
        <v>21</v>
      </c>
      <c r="F483">
        <v>5</v>
      </c>
      <c r="G483" s="96" t="s">
        <v>167</v>
      </c>
      <c r="H483" s="71">
        <v>606312.43085014482</v>
      </c>
      <c r="I483" s="71">
        <v>594575.10344761086</v>
      </c>
      <c r="J483" s="71">
        <v>0</v>
      </c>
      <c r="K483" s="71">
        <v>0</v>
      </c>
      <c r="L483" s="71">
        <v>1040.1631771848479</v>
      </c>
      <c r="M483" s="71">
        <v>2262744.5007413328</v>
      </c>
      <c r="N483" s="71">
        <v>5986</v>
      </c>
      <c r="O483" s="71">
        <v>1040.1631771848479</v>
      </c>
      <c r="P483" s="71">
        <v>3470658.1982162734</v>
      </c>
      <c r="Q483" s="71">
        <v>479099.15941134095</v>
      </c>
      <c r="R483" s="71">
        <v>206207.89203470817</v>
      </c>
      <c r="S483" s="71">
        <v>685307.05144604912</v>
      </c>
      <c r="T483" s="71">
        <v>257687.05362098227</v>
      </c>
      <c r="U483" s="71">
        <v>0</v>
      </c>
      <c r="V483" s="71">
        <v>0</v>
      </c>
      <c r="W483" s="71">
        <v>0</v>
      </c>
      <c r="X483" s="71">
        <v>257687.05362098227</v>
      </c>
      <c r="Y483" s="71">
        <v>38807.002193370696</v>
      </c>
      <c r="Z483" s="71">
        <v>54593.707328244738</v>
      </c>
      <c r="AA483" s="71">
        <v>93400.709521615441</v>
      </c>
      <c r="AB483" s="71">
        <v>98850.035516264703</v>
      </c>
      <c r="AC483" s="71">
        <v>1135244.8501049115</v>
      </c>
      <c r="AD483" s="71">
        <v>338210.54300904932</v>
      </c>
      <c r="AE483" s="71">
        <v>0</v>
      </c>
      <c r="AF483" s="71">
        <v>0</v>
      </c>
      <c r="AG483" s="71">
        <v>0</v>
      </c>
      <c r="AH483" s="71">
        <v>1473455.3931139607</v>
      </c>
      <c r="AI483" s="71">
        <v>1997202.8051023127</v>
      </c>
      <c r="AJ483" s="71"/>
      <c r="AK483" s="71">
        <v>0</v>
      </c>
      <c r="AL483" s="71">
        <v>0</v>
      </c>
      <c r="AM483" s="71">
        <v>0</v>
      </c>
      <c r="AN483" s="71">
        <v>1997202.8051023127</v>
      </c>
      <c r="AO483" s="71">
        <v>-6700400.6046331991</v>
      </c>
      <c r="AP483" s="71">
        <v>98850.035516264703</v>
      </c>
      <c r="AQ483" s="71">
        <v>-67004.006046331997</v>
      </c>
      <c r="AR483" s="71">
        <v>40390.088578391027</v>
      </c>
      <c r="AS483" s="71">
        <v>0</v>
      </c>
      <c r="AT483" s="71">
        <v>72236.118048323726</v>
      </c>
      <c r="AU483" s="71">
        <v>140660</v>
      </c>
      <c r="AV483" s="71">
        <v>140660</v>
      </c>
      <c r="AW483" s="71">
        <v>-6768824.4865848757</v>
      </c>
    </row>
    <row r="484" spans="1:49" x14ac:dyDescent="0.2">
      <c r="A484" s="96" t="s">
        <v>18</v>
      </c>
      <c r="B484">
        <v>2039</v>
      </c>
      <c r="C484">
        <v>2025</v>
      </c>
      <c r="D484">
        <v>2018</v>
      </c>
      <c r="E484">
        <v>21</v>
      </c>
      <c r="F484">
        <v>5</v>
      </c>
      <c r="G484" s="96" t="s">
        <v>167</v>
      </c>
      <c r="H484" s="71">
        <v>612375.5551586462</v>
      </c>
      <c r="I484" s="71">
        <v>606466.60551656305</v>
      </c>
      <c r="J484" s="71">
        <v>0</v>
      </c>
      <c r="K484" s="71">
        <v>0</v>
      </c>
      <c r="L484" s="71">
        <v>1060.9664407285447</v>
      </c>
      <c r="M484" s="71">
        <v>2283888.6546819117</v>
      </c>
      <c r="N484" s="71">
        <v>5986</v>
      </c>
      <c r="O484" s="71">
        <v>1060.9664407285447</v>
      </c>
      <c r="P484" s="71">
        <v>3509777.7817978496</v>
      </c>
      <c r="Q484" s="71">
        <v>488681.14259956777</v>
      </c>
      <c r="R484" s="71">
        <v>210332.04987540233</v>
      </c>
      <c r="S484" s="71">
        <v>699013.19247497013</v>
      </c>
      <c r="T484" s="71">
        <v>262840.7946934019</v>
      </c>
      <c r="U484" s="71">
        <v>0</v>
      </c>
      <c r="V484" s="71">
        <v>0</v>
      </c>
      <c r="W484" s="71">
        <v>0</v>
      </c>
      <c r="X484" s="71">
        <v>262840.7946934019</v>
      </c>
      <c r="Y484" s="71">
        <v>39583.142237238113</v>
      </c>
      <c r="Z484" s="71">
        <v>55685.581474809624</v>
      </c>
      <c r="AA484" s="71">
        <v>95268.723712047737</v>
      </c>
      <c r="AB484" s="71">
        <v>99838.535871427346</v>
      </c>
      <c r="AC484" s="71">
        <v>1156961.246751847</v>
      </c>
      <c r="AD484" s="71">
        <v>344974.75386923028</v>
      </c>
      <c r="AE484" s="71">
        <v>0</v>
      </c>
      <c r="AF484" s="71">
        <v>0</v>
      </c>
      <c r="AG484" s="71">
        <v>0</v>
      </c>
      <c r="AH484" s="71">
        <v>1501936.0006210771</v>
      </c>
      <c r="AI484" s="71">
        <v>2007841.7811767724</v>
      </c>
      <c r="AJ484" s="71"/>
      <c r="AK484" s="71">
        <v>0</v>
      </c>
      <c r="AL484" s="71">
        <v>0</v>
      </c>
      <c r="AM484" s="71">
        <v>0</v>
      </c>
      <c r="AN484" s="71">
        <v>2007841.7811767724</v>
      </c>
      <c r="AO484" s="71">
        <v>-6768824.4865848757</v>
      </c>
      <c r="AP484" s="71">
        <v>99838.535871427346</v>
      </c>
      <c r="AQ484" s="71">
        <v>-67688.244865848756</v>
      </c>
      <c r="AR484" s="71">
        <v>40612.024067591206</v>
      </c>
      <c r="AS484" s="71">
        <v>0</v>
      </c>
      <c r="AT484" s="71">
        <v>72762.315073169797</v>
      </c>
      <c r="AU484" s="71">
        <v>556934</v>
      </c>
      <c r="AV484" s="71">
        <v>556934</v>
      </c>
      <c r="AW484" s="71">
        <v>-7252996.171511706</v>
      </c>
    </row>
    <row r="485" spans="1:49" x14ac:dyDescent="0.2">
      <c r="A485" s="96" t="s">
        <v>18</v>
      </c>
      <c r="B485">
        <v>2040</v>
      </c>
      <c r="C485">
        <v>2025</v>
      </c>
      <c r="D485">
        <v>2018</v>
      </c>
      <c r="E485">
        <v>21</v>
      </c>
      <c r="F485">
        <v>5</v>
      </c>
      <c r="G485" s="96" t="s">
        <v>167</v>
      </c>
      <c r="H485" s="71">
        <v>618499.31071023282</v>
      </c>
      <c r="I485" s="71">
        <v>618595.93762689433</v>
      </c>
      <c r="J485" s="71">
        <v>0</v>
      </c>
      <c r="K485" s="71">
        <v>0</v>
      </c>
      <c r="L485" s="71">
        <v>1082.1857695431158</v>
      </c>
      <c r="M485" s="71">
        <v>2305251.2199859424</v>
      </c>
      <c r="N485" s="71">
        <v>5986</v>
      </c>
      <c r="O485" s="71">
        <v>1082.1857695431158</v>
      </c>
      <c r="P485" s="71">
        <v>3549414.6540926127</v>
      </c>
      <c r="Q485" s="71">
        <v>498454.76545155916</v>
      </c>
      <c r="R485" s="71">
        <v>214538.69087291037</v>
      </c>
      <c r="S485" s="71">
        <v>712993.45632446953</v>
      </c>
      <c r="T485" s="71">
        <v>268097.61058726994</v>
      </c>
      <c r="U485" s="71">
        <v>0</v>
      </c>
      <c r="V485" s="71">
        <v>0</v>
      </c>
      <c r="W485" s="71">
        <v>0</v>
      </c>
      <c r="X485" s="71">
        <v>268097.61058726994</v>
      </c>
      <c r="Y485" s="71">
        <v>40374.805081982871</v>
      </c>
      <c r="Z485" s="71">
        <v>56799.29310430582</v>
      </c>
      <c r="AA485" s="71">
        <v>97174.098186288698</v>
      </c>
      <c r="AB485" s="71">
        <v>100836.92123014164</v>
      </c>
      <c r="AC485" s="71">
        <v>1179102.0863281698</v>
      </c>
      <c r="AD485" s="71">
        <v>351874.24894661485</v>
      </c>
      <c r="AE485" s="71">
        <v>0</v>
      </c>
      <c r="AF485" s="71">
        <v>0</v>
      </c>
      <c r="AG485" s="71">
        <v>0</v>
      </c>
      <c r="AH485" s="71">
        <v>1530976.3352747846</v>
      </c>
      <c r="AI485" s="71">
        <v>2018438.3188178281</v>
      </c>
      <c r="AJ485" s="71"/>
      <c r="AK485" s="71">
        <v>0</v>
      </c>
      <c r="AL485" s="71">
        <v>0</v>
      </c>
      <c r="AM485" s="71">
        <v>0</v>
      </c>
      <c r="AN485" s="71">
        <v>2018438.3188178281</v>
      </c>
      <c r="AO485" s="71">
        <v>-7252996.171511706</v>
      </c>
      <c r="AP485" s="71">
        <v>100836.92123014164</v>
      </c>
      <c r="AQ485" s="71">
        <v>-72529.961715117053</v>
      </c>
      <c r="AR485" s="71">
        <v>40832.211895751709</v>
      </c>
      <c r="AS485" s="71">
        <v>0</v>
      </c>
      <c r="AT485" s="71">
        <v>69139.171410776296</v>
      </c>
      <c r="AU485" s="71">
        <v>122350</v>
      </c>
      <c r="AV485" s="71">
        <v>122350</v>
      </c>
      <c r="AW485" s="71">
        <v>-7306207.0001009293</v>
      </c>
    </row>
    <row r="486" spans="1:49" x14ac:dyDescent="0.2">
      <c r="A486" s="96" t="s">
        <v>18</v>
      </c>
      <c r="B486">
        <v>2041</v>
      </c>
      <c r="C486">
        <v>2025</v>
      </c>
      <c r="D486">
        <v>2018</v>
      </c>
      <c r="E486">
        <v>21</v>
      </c>
      <c r="F486">
        <v>5</v>
      </c>
      <c r="G486" s="96" t="s">
        <v>167</v>
      </c>
      <c r="H486" s="71">
        <v>624684.30381733505</v>
      </c>
      <c r="I486" s="71">
        <v>630967.85637943202</v>
      </c>
      <c r="J486" s="71">
        <v>0</v>
      </c>
      <c r="K486" s="71">
        <v>0</v>
      </c>
      <c r="L486" s="71">
        <v>1103.8294849339779</v>
      </c>
      <c r="M486" s="71">
        <v>2326834.8423783034</v>
      </c>
      <c r="N486" s="71">
        <v>5986</v>
      </c>
      <c r="O486" s="71">
        <v>1103.8294849339779</v>
      </c>
      <c r="P486" s="71">
        <v>3589576.8320600046</v>
      </c>
      <c r="Q486" s="71">
        <v>508423.86076059024</v>
      </c>
      <c r="R486" s="71">
        <v>218829.46469036854</v>
      </c>
      <c r="S486" s="71">
        <v>727253.3254509588</v>
      </c>
      <c r="T486" s="71">
        <v>273459.56279901532</v>
      </c>
      <c r="U486" s="71">
        <v>0</v>
      </c>
      <c r="V486" s="71">
        <v>0</v>
      </c>
      <c r="W486" s="71">
        <v>0</v>
      </c>
      <c r="X486" s="71">
        <v>273459.56279901532</v>
      </c>
      <c r="Y486" s="71">
        <v>41182.301183622527</v>
      </c>
      <c r="Z486" s="71">
        <v>57935.278966391925</v>
      </c>
      <c r="AA486" s="71">
        <v>99117.580150014459</v>
      </c>
      <c r="AB486" s="71">
        <v>101845.29044244305</v>
      </c>
      <c r="AC486" s="71">
        <v>1201675.7588424315</v>
      </c>
      <c r="AD486" s="71">
        <v>358911.7339255471</v>
      </c>
      <c r="AE486" s="71">
        <v>0</v>
      </c>
      <c r="AF486" s="71">
        <v>0</v>
      </c>
      <c r="AG486" s="71">
        <v>0</v>
      </c>
      <c r="AH486" s="71">
        <v>1560587.4927679785</v>
      </c>
      <c r="AI486" s="71">
        <v>2028989.3392920261</v>
      </c>
      <c r="AJ486" s="71"/>
      <c r="AK486" s="71">
        <v>0</v>
      </c>
      <c r="AL486" s="71">
        <v>0</v>
      </c>
      <c r="AM486" s="71">
        <v>0</v>
      </c>
      <c r="AN486" s="71">
        <v>2028989.3392920261</v>
      </c>
      <c r="AO486" s="71">
        <v>-7306207.0001009293</v>
      </c>
      <c r="AP486" s="71">
        <v>101845.29044244305</v>
      </c>
      <c r="AQ486" s="71">
        <v>-73062.070001009299</v>
      </c>
      <c r="AR486" s="71">
        <v>41050.55524594352</v>
      </c>
      <c r="AS486" s="71">
        <v>0</v>
      </c>
      <c r="AT486" s="71">
        <v>69833.77568737726</v>
      </c>
      <c r="AU486" s="71">
        <v>0</v>
      </c>
      <c r="AV486" s="71">
        <v>0</v>
      </c>
      <c r="AW486" s="71">
        <v>-7236373.2244135514</v>
      </c>
    </row>
    <row r="487" spans="1:49" x14ac:dyDescent="0.2">
      <c r="A487" s="96" t="s">
        <v>18</v>
      </c>
      <c r="B487">
        <v>2042</v>
      </c>
      <c r="C487">
        <v>2025</v>
      </c>
      <c r="D487">
        <v>2018</v>
      </c>
      <c r="E487">
        <v>21</v>
      </c>
      <c r="F487">
        <v>5</v>
      </c>
      <c r="G487" s="96" t="s">
        <v>167</v>
      </c>
      <c r="H487" s="71">
        <v>630931.14685550856</v>
      </c>
      <c r="I487" s="71">
        <v>643587.21350702073</v>
      </c>
      <c r="J487" s="71">
        <v>0</v>
      </c>
      <c r="K487" s="71">
        <v>0</v>
      </c>
      <c r="L487" s="71">
        <v>1125.9060746326575</v>
      </c>
      <c r="M487" s="71">
        <v>2348642.205851065</v>
      </c>
      <c r="N487" s="71">
        <v>5986</v>
      </c>
      <c r="O487" s="71">
        <v>1125.9060746326575</v>
      </c>
      <c r="P487" s="71">
        <v>3630272.4722882267</v>
      </c>
      <c r="Q487" s="71">
        <v>518592.33797580207</v>
      </c>
      <c r="R487" s="71">
        <v>223206.05398417593</v>
      </c>
      <c r="S487" s="71">
        <v>741798.39195997803</v>
      </c>
      <c r="T487" s="71">
        <v>278928.7540549956</v>
      </c>
      <c r="U487" s="71">
        <v>0</v>
      </c>
      <c r="V487" s="71">
        <v>0</v>
      </c>
      <c r="W487" s="71">
        <v>0</v>
      </c>
      <c r="X487" s="71">
        <v>278928.7540549956</v>
      </c>
      <c r="Y487" s="71">
        <v>42005.947207294979</v>
      </c>
      <c r="Z487" s="71">
        <v>59093.984545719766</v>
      </c>
      <c r="AA487" s="71">
        <v>101099.93175301474</v>
      </c>
      <c r="AB487" s="71">
        <v>102863.7433468675</v>
      </c>
      <c r="AC487" s="71">
        <v>1224690.8211148558</v>
      </c>
      <c r="AD487" s="71">
        <v>366089.96860405809</v>
      </c>
      <c r="AE487" s="71">
        <v>0</v>
      </c>
      <c r="AF487" s="71">
        <v>0</v>
      </c>
      <c r="AG487" s="71">
        <v>0</v>
      </c>
      <c r="AH487" s="71">
        <v>1590780.7897189138</v>
      </c>
      <c r="AI487" s="71">
        <v>2039491.6825693129</v>
      </c>
      <c r="AJ487" s="71"/>
      <c r="AK487" s="71">
        <v>0</v>
      </c>
      <c r="AL487" s="71">
        <v>0</v>
      </c>
      <c r="AM487" s="71">
        <v>0</v>
      </c>
      <c r="AN487" s="71">
        <v>2039491.6825693129</v>
      </c>
      <c r="AO487" s="71">
        <v>-7236373.2244135514</v>
      </c>
      <c r="AP487" s="71">
        <v>102863.7433468675</v>
      </c>
      <c r="AQ487" s="71">
        <v>-72363.732244135521</v>
      </c>
      <c r="AR487" s="71">
        <v>41266.954746261916</v>
      </c>
      <c r="AS487" s="71">
        <v>0</v>
      </c>
      <c r="AT487" s="71">
        <v>71766.965848993888</v>
      </c>
      <c r="AU487" s="71">
        <v>0</v>
      </c>
      <c r="AV487" s="71">
        <v>0</v>
      </c>
      <c r="AW487" s="71">
        <v>-7164606.2585645579</v>
      </c>
    </row>
    <row r="488" spans="1:49" x14ac:dyDescent="0.2">
      <c r="A488" s="96" t="s">
        <v>18</v>
      </c>
      <c r="B488">
        <v>2043</v>
      </c>
      <c r="C488">
        <v>2025</v>
      </c>
      <c r="D488">
        <v>2018</v>
      </c>
      <c r="E488">
        <v>21</v>
      </c>
      <c r="F488">
        <v>5</v>
      </c>
      <c r="G488" s="96" t="s">
        <v>167</v>
      </c>
      <c r="H488" s="71">
        <v>637240.45832406369</v>
      </c>
      <c r="I488" s="71">
        <v>656458.95777716115</v>
      </c>
      <c r="J488" s="71">
        <v>0</v>
      </c>
      <c r="K488" s="71">
        <v>0</v>
      </c>
      <c r="L488" s="71">
        <v>1148.4241961253106</v>
      </c>
      <c r="M488" s="71">
        <v>2370676.0333029819</v>
      </c>
      <c r="N488" s="71">
        <v>5986</v>
      </c>
      <c r="O488" s="71">
        <v>1148.4241961253106</v>
      </c>
      <c r="P488" s="71">
        <v>3671509.8736003321</v>
      </c>
      <c r="Q488" s="71">
        <v>528964.18473531806</v>
      </c>
      <c r="R488" s="71">
        <v>227670.17506385944</v>
      </c>
      <c r="S488" s="71">
        <v>756634.3597991775</v>
      </c>
      <c r="T488" s="71">
        <v>284507.32913609553</v>
      </c>
      <c r="U488" s="71">
        <v>0</v>
      </c>
      <c r="V488" s="71">
        <v>0</v>
      </c>
      <c r="W488" s="71">
        <v>0</v>
      </c>
      <c r="X488" s="71">
        <v>284507.32913609553</v>
      </c>
      <c r="Y488" s="71">
        <v>42846.066151440878</v>
      </c>
      <c r="Z488" s="71">
        <v>60275.864236634166</v>
      </c>
      <c r="AA488" s="71">
        <v>103121.93038807504</v>
      </c>
      <c r="AB488" s="71">
        <v>-312782.80960983189</v>
      </c>
      <c r="AC488" s="71">
        <v>831480.80971351627</v>
      </c>
      <c r="AD488" s="71">
        <v>373411.76797613921</v>
      </c>
      <c r="AE488" s="71">
        <v>0</v>
      </c>
      <c r="AF488" s="71">
        <v>0</v>
      </c>
      <c r="AG488" s="71">
        <v>0</v>
      </c>
      <c r="AH488" s="71">
        <v>1204892.5776896556</v>
      </c>
      <c r="AI488" s="71">
        <v>2466617.2959106765</v>
      </c>
      <c r="AJ488" s="71"/>
      <c r="AK488" s="71">
        <v>0</v>
      </c>
      <c r="AL488" s="71">
        <v>0</v>
      </c>
      <c r="AM488" s="71">
        <v>0</v>
      </c>
      <c r="AN488" s="71">
        <v>2466617.2959106765</v>
      </c>
      <c r="AO488" s="71">
        <v>-7164606.2585645579</v>
      </c>
      <c r="AP488" s="71">
        <v>103892.38078033619</v>
      </c>
      <c r="AQ488" s="71">
        <v>-71646.062585645588</v>
      </c>
      <c r="AR488" s="71">
        <v>78982.075547655812</v>
      </c>
      <c r="AS488" s="71">
        <v>0</v>
      </c>
      <c r="AT488" s="71">
        <v>111228.39374234641</v>
      </c>
      <c r="AU488" s="71">
        <v>0</v>
      </c>
      <c r="AV488" s="71">
        <v>0</v>
      </c>
      <c r="AW488" s="71">
        <v>-7053377.8648222117</v>
      </c>
    </row>
    <row r="489" spans="1:49" x14ac:dyDescent="0.2">
      <c r="A489" s="96" t="s">
        <v>18</v>
      </c>
      <c r="B489">
        <v>2044</v>
      </c>
      <c r="C489">
        <v>2025</v>
      </c>
      <c r="D489">
        <v>2018</v>
      </c>
      <c r="E489">
        <v>21</v>
      </c>
      <c r="F489">
        <v>5</v>
      </c>
      <c r="G489" s="96" t="s">
        <v>167</v>
      </c>
      <c r="H489" s="71">
        <v>643612.86290730431</v>
      </c>
      <c r="I489" s="71">
        <v>669588.13693270448</v>
      </c>
      <c r="J489" s="71">
        <v>0</v>
      </c>
      <c r="K489" s="71">
        <v>0</v>
      </c>
      <c r="L489" s="71">
        <v>1171.3926800478171</v>
      </c>
      <c r="M489" s="71">
        <v>2392939.0871906811</v>
      </c>
      <c r="N489" s="71">
        <v>5986</v>
      </c>
      <c r="O489" s="71">
        <v>1171.3926800478171</v>
      </c>
      <c r="P489" s="71">
        <v>3713297.4797107377</v>
      </c>
      <c r="Q489" s="71">
        <v>539543.46843002457</v>
      </c>
      <c r="R489" s="71">
        <v>232223.57856513668</v>
      </c>
      <c r="S489" s="71">
        <v>771767.04699516122</v>
      </c>
      <c r="T489" s="71">
        <v>290197.4757188175</v>
      </c>
      <c r="U489" s="71">
        <v>0</v>
      </c>
      <c r="V489" s="71">
        <v>0</v>
      </c>
      <c r="W489" s="71">
        <v>0</v>
      </c>
      <c r="X489" s="71">
        <v>290197.4757188175</v>
      </c>
      <c r="Y489" s="71">
        <v>43702.987474469701</v>
      </c>
      <c r="Z489" s="71">
        <v>61481.381521366857</v>
      </c>
      <c r="AA489" s="71">
        <v>105184.36899583656</v>
      </c>
      <c r="AB489" s="71">
        <v>-312263.34770593024</v>
      </c>
      <c r="AC489" s="71">
        <v>854885.54400388501</v>
      </c>
      <c r="AD489" s="71">
        <v>380880.00333566207</v>
      </c>
      <c r="AE489" s="71">
        <v>0</v>
      </c>
      <c r="AF489" s="71">
        <v>0</v>
      </c>
      <c r="AG489" s="71">
        <v>0</v>
      </c>
      <c r="AH489" s="71">
        <v>1235765.547339547</v>
      </c>
      <c r="AI489" s="71">
        <v>2477531.9323711907</v>
      </c>
      <c r="AJ489" s="71"/>
      <c r="AK489" s="71">
        <v>0</v>
      </c>
      <c r="AL489" s="71">
        <v>0</v>
      </c>
      <c r="AM489" s="71">
        <v>0</v>
      </c>
      <c r="AN489" s="71">
        <v>2477531.9323711907</v>
      </c>
      <c r="AO489" s="71">
        <v>-7053377.8648222117</v>
      </c>
      <c r="AP489" s="71">
        <v>104931.30458813954</v>
      </c>
      <c r="AQ489" s="71">
        <v>-70533.778648222127</v>
      </c>
      <c r="AR489" s="71">
        <v>79241.03029632484</v>
      </c>
      <c r="AS489" s="71">
        <v>0</v>
      </c>
      <c r="AT489" s="71">
        <v>113638.55623624225</v>
      </c>
      <c r="AU489" s="71">
        <v>0</v>
      </c>
      <c r="AV489" s="71">
        <v>0</v>
      </c>
      <c r="AW489" s="71">
        <v>-6939739.3085859697</v>
      </c>
    </row>
    <row r="490" spans="1:49" x14ac:dyDescent="0.2">
      <c r="A490" s="96" t="s">
        <v>18</v>
      </c>
      <c r="B490">
        <v>2045</v>
      </c>
      <c r="C490">
        <v>2025</v>
      </c>
      <c r="D490">
        <v>2018</v>
      </c>
      <c r="E490">
        <v>21</v>
      </c>
      <c r="F490">
        <v>5</v>
      </c>
      <c r="G490" s="96" t="s">
        <v>167</v>
      </c>
      <c r="H490" s="71">
        <v>650048.99153637711</v>
      </c>
      <c r="I490" s="71">
        <v>682979.89967135841</v>
      </c>
      <c r="J490" s="71">
        <v>0</v>
      </c>
      <c r="K490" s="71">
        <v>0</v>
      </c>
      <c r="L490" s="71">
        <v>1194.8205336487731</v>
      </c>
      <c r="M490" s="71">
        <v>2415434.1701917732</v>
      </c>
      <c r="N490" s="71">
        <v>5986</v>
      </c>
      <c r="O490" s="71">
        <v>1194.8205336487731</v>
      </c>
      <c r="P490" s="71">
        <v>3755643.8819331573</v>
      </c>
      <c r="Q490" s="71">
        <v>550334.33779862488</v>
      </c>
      <c r="R490" s="71">
        <v>236868.05013643936</v>
      </c>
      <c r="S490" s="71">
        <v>787202.38793506427</v>
      </c>
      <c r="T490" s="71">
        <v>296001.42523319379</v>
      </c>
      <c r="U490" s="71">
        <v>0</v>
      </c>
      <c r="V490" s="71">
        <v>0</v>
      </c>
      <c r="W490" s="71">
        <v>0</v>
      </c>
      <c r="X490" s="71">
        <v>296001.42523319379</v>
      </c>
      <c r="Y490" s="71">
        <v>44577.047223959082</v>
      </c>
      <c r="Z490" s="71">
        <v>62711.009151794176</v>
      </c>
      <c r="AA490" s="71">
        <v>107288.05637575325</v>
      </c>
      <c r="AB490" s="71">
        <v>-311738.69118298957</v>
      </c>
      <c r="AC490" s="71">
        <v>878753.17836102168</v>
      </c>
      <c r="AD490" s="71">
        <v>388497.60340237524</v>
      </c>
      <c r="AE490" s="71">
        <v>0</v>
      </c>
      <c r="AF490" s="71">
        <v>0</v>
      </c>
      <c r="AG490" s="71">
        <v>0</v>
      </c>
      <c r="AH490" s="71">
        <v>1267250.7817633969</v>
      </c>
      <c r="AI490" s="71">
        <v>2488393.1001697602</v>
      </c>
      <c r="AJ490" s="71"/>
      <c r="AK490" s="71">
        <v>0</v>
      </c>
      <c r="AL490" s="71">
        <v>0</v>
      </c>
      <c r="AM490" s="71">
        <v>0</v>
      </c>
      <c r="AN490" s="71">
        <v>2488393.1001697602</v>
      </c>
      <c r="AO490" s="71">
        <v>-6939739.3085859697</v>
      </c>
      <c r="AP490" s="71">
        <v>105980.61763402091</v>
      </c>
      <c r="AQ490" s="71">
        <v>-69397.393085859687</v>
      </c>
      <c r="AR490" s="71">
        <v>79498.194686344388</v>
      </c>
      <c r="AS490" s="71">
        <v>0</v>
      </c>
      <c r="AT490" s="71">
        <v>116081.41923450561</v>
      </c>
      <c r="AU490" s="71">
        <v>0</v>
      </c>
      <c r="AV490" s="71">
        <v>0</v>
      </c>
      <c r="AW490" s="71">
        <v>-6823657.8893514639</v>
      </c>
    </row>
    <row r="491" spans="1:49" x14ac:dyDescent="0.2">
      <c r="A491" s="96" t="s">
        <v>18</v>
      </c>
      <c r="B491">
        <v>2046</v>
      </c>
      <c r="C491">
        <v>2025</v>
      </c>
      <c r="D491">
        <v>2018</v>
      </c>
      <c r="E491">
        <v>21</v>
      </c>
      <c r="F491">
        <v>5</v>
      </c>
      <c r="G491" s="96" t="s">
        <v>167</v>
      </c>
      <c r="H491" s="71">
        <v>656549.48145174095</v>
      </c>
      <c r="I491" s="71">
        <v>696639.49766478571</v>
      </c>
      <c r="J491" s="71">
        <v>0</v>
      </c>
      <c r="K491" s="71">
        <v>0</v>
      </c>
      <c r="L491" s="71">
        <v>1218.7169443217488</v>
      </c>
      <c r="M491" s="71">
        <v>2438164.1258801096</v>
      </c>
      <c r="N491" s="71">
        <v>5986</v>
      </c>
      <c r="O491" s="71">
        <v>1218.7169443217488</v>
      </c>
      <c r="P491" s="71">
        <v>3798557.821940958</v>
      </c>
      <c r="Q491" s="71">
        <v>561341.02455459756</v>
      </c>
      <c r="R491" s="71">
        <v>241605.41113916819</v>
      </c>
      <c r="S491" s="71">
        <v>802946.43569376576</v>
      </c>
      <c r="T491" s="71">
        <v>301921.45373785769</v>
      </c>
      <c r="U491" s="71">
        <v>0</v>
      </c>
      <c r="V491" s="71">
        <v>0</v>
      </c>
      <c r="W491" s="71">
        <v>0</v>
      </c>
      <c r="X491" s="71">
        <v>301921.45373785769</v>
      </c>
      <c r="Y491" s="71">
        <v>45468.588168438277</v>
      </c>
      <c r="Z491" s="71">
        <v>63965.229334830074</v>
      </c>
      <c r="AA491" s="71">
        <v>109433.81750326835</v>
      </c>
      <c r="AB491" s="71">
        <v>-311208.78809481947</v>
      </c>
      <c r="AC491" s="71">
        <v>903092.91884007235</v>
      </c>
      <c r="AD491" s="71">
        <v>396267.55547042284</v>
      </c>
      <c r="AE491" s="71">
        <v>0</v>
      </c>
      <c r="AF491" s="71">
        <v>0</v>
      </c>
      <c r="AG491" s="71">
        <v>0</v>
      </c>
      <c r="AH491" s="71">
        <v>1299360.4743104952</v>
      </c>
      <c r="AI491" s="71">
        <v>2499197.3476304626</v>
      </c>
      <c r="AJ491" s="71"/>
      <c r="AK491" s="71">
        <v>0</v>
      </c>
      <c r="AL491" s="71">
        <v>0</v>
      </c>
      <c r="AM491" s="71">
        <v>0</v>
      </c>
      <c r="AN491" s="71">
        <v>2499197.3476304626</v>
      </c>
      <c r="AO491" s="71">
        <v>-6823657.8893514639</v>
      </c>
      <c r="AP491" s="71">
        <v>107040.42381036111</v>
      </c>
      <c r="AQ491" s="71">
        <v>-68236.578893514641</v>
      </c>
      <c r="AR491" s="71">
        <v>79753.463216005301</v>
      </c>
      <c r="AS491" s="71">
        <v>0</v>
      </c>
      <c r="AT491" s="71">
        <v>118557.30813285177</v>
      </c>
      <c r="AU491" s="71">
        <v>0</v>
      </c>
      <c r="AV491" s="71">
        <v>0</v>
      </c>
      <c r="AW491" s="71">
        <v>-6705100.5812186124</v>
      </c>
    </row>
    <row r="492" spans="1:49" x14ac:dyDescent="0.2">
      <c r="A492" s="96" t="s">
        <v>18</v>
      </c>
      <c r="B492">
        <v>2047</v>
      </c>
      <c r="C492">
        <v>2025</v>
      </c>
      <c r="D492">
        <v>2018</v>
      </c>
      <c r="E492">
        <v>21</v>
      </c>
      <c r="F492">
        <v>5</v>
      </c>
      <c r="G492" s="96" t="s">
        <v>167</v>
      </c>
      <c r="H492" s="71">
        <v>663114.9762662584</v>
      </c>
      <c r="I492" s="71">
        <v>710572.28761808132</v>
      </c>
      <c r="J492" s="71">
        <v>0</v>
      </c>
      <c r="K492" s="71">
        <v>0</v>
      </c>
      <c r="L492" s="71">
        <v>1243.0912832081835</v>
      </c>
      <c r="M492" s="71">
        <v>2461131.839413425</v>
      </c>
      <c r="N492" s="71">
        <v>5986</v>
      </c>
      <c r="O492" s="71">
        <v>1243.0912832081835</v>
      </c>
      <c r="P492" s="71">
        <v>3842048.1945809731</v>
      </c>
      <c r="Q492" s="71">
        <v>572567.84504568938</v>
      </c>
      <c r="R492" s="71">
        <v>246437.5193619515</v>
      </c>
      <c r="S492" s="71">
        <v>819005.36440764088</v>
      </c>
      <c r="T492" s="71">
        <v>307959.88281261484</v>
      </c>
      <c r="U492" s="71">
        <v>0</v>
      </c>
      <c r="V492" s="71">
        <v>0</v>
      </c>
      <c r="W492" s="71">
        <v>0</v>
      </c>
      <c r="X492" s="71">
        <v>307959.88281261484</v>
      </c>
      <c r="Y492" s="71">
        <v>46377.959931807032</v>
      </c>
      <c r="Z492" s="71">
        <v>65244.533921526665</v>
      </c>
      <c r="AA492" s="71">
        <v>111622.4938533337</v>
      </c>
      <c r="AB492" s="71">
        <v>-310673.58597576764</v>
      </c>
      <c r="AC492" s="71">
        <v>927914.15509782196</v>
      </c>
      <c r="AD492" s="71">
        <v>404192.90657983121</v>
      </c>
      <c r="AE492" s="71">
        <v>0</v>
      </c>
      <c r="AF492" s="71">
        <v>0</v>
      </c>
      <c r="AG492" s="71">
        <v>0</v>
      </c>
      <c r="AH492" s="71">
        <v>1332107.0616776531</v>
      </c>
      <c r="AI492" s="71">
        <v>2509941.1329033198</v>
      </c>
      <c r="AJ492" s="71"/>
      <c r="AK492" s="71">
        <v>0</v>
      </c>
      <c r="AL492" s="71">
        <v>0</v>
      </c>
      <c r="AM492" s="71">
        <v>0</v>
      </c>
      <c r="AN492" s="71">
        <v>2509941.1329033198</v>
      </c>
      <c r="AO492" s="71">
        <v>-6705100.5812186124</v>
      </c>
      <c r="AP492" s="71">
        <v>108110.82804846474</v>
      </c>
      <c r="AQ492" s="71">
        <v>-67051.005812186122</v>
      </c>
      <c r="AR492" s="71">
        <v>80006.727576618767</v>
      </c>
      <c r="AS492" s="71">
        <v>0</v>
      </c>
      <c r="AT492" s="71">
        <v>121066.54981289738</v>
      </c>
      <c r="AU492" s="71">
        <v>0</v>
      </c>
      <c r="AV492" s="71">
        <v>0</v>
      </c>
      <c r="AW492" s="71">
        <v>-6584034.0314057153</v>
      </c>
    </row>
    <row r="493" spans="1:49" x14ac:dyDescent="0.2">
      <c r="A493" s="96" t="s">
        <v>18</v>
      </c>
      <c r="B493">
        <v>2048</v>
      </c>
      <c r="C493">
        <v>2025</v>
      </c>
      <c r="D493">
        <v>2018</v>
      </c>
      <c r="E493">
        <v>21</v>
      </c>
      <c r="F493">
        <v>5</v>
      </c>
      <c r="G493" s="96" t="s">
        <v>167</v>
      </c>
      <c r="H493" s="71">
        <v>669746.12602892111</v>
      </c>
      <c r="I493" s="71">
        <v>724783.73337044299</v>
      </c>
      <c r="J493" s="71">
        <v>0</v>
      </c>
      <c r="K493" s="71">
        <v>0</v>
      </c>
      <c r="L493" s="71">
        <v>1267.9531088723475</v>
      </c>
      <c r="M493" s="71">
        <v>2484340.2382335979</v>
      </c>
      <c r="N493" s="71">
        <v>5986</v>
      </c>
      <c r="O493" s="71">
        <v>1267.9531088723475</v>
      </c>
      <c r="P493" s="71">
        <v>3886124.0507418346</v>
      </c>
      <c r="Q493" s="71">
        <v>584019.20194660325</v>
      </c>
      <c r="R493" s="71">
        <v>251366.26974919057</v>
      </c>
      <c r="S493" s="71">
        <v>835385.47169579379</v>
      </c>
      <c r="T493" s="71">
        <v>314119.08046886715</v>
      </c>
      <c r="U493" s="71">
        <v>0</v>
      </c>
      <c r="V493" s="71">
        <v>0</v>
      </c>
      <c r="W493" s="71">
        <v>0</v>
      </c>
      <c r="X493" s="71">
        <v>314119.08046886715</v>
      </c>
      <c r="Y493" s="71">
        <v>47305.519130443179</v>
      </c>
      <c r="Z493" s="71">
        <v>66549.424599957201</v>
      </c>
      <c r="AA493" s="71">
        <v>113854.94373040038</v>
      </c>
      <c r="AB493" s="71">
        <v>-310133.0318355253</v>
      </c>
      <c r="AC493" s="71">
        <v>953226.46405953611</v>
      </c>
      <c r="AD493" s="71">
        <v>412276.76471142785</v>
      </c>
      <c r="AE493" s="71">
        <v>0</v>
      </c>
      <c r="AF493" s="71">
        <v>0</v>
      </c>
      <c r="AG493" s="71">
        <v>0</v>
      </c>
      <c r="AH493" s="71">
        <v>1365503.2287709638</v>
      </c>
      <c r="AI493" s="71">
        <v>2520620.8219708707</v>
      </c>
      <c r="AJ493" s="71"/>
      <c r="AK493" s="71">
        <v>0</v>
      </c>
      <c r="AL493" s="71">
        <v>0</v>
      </c>
      <c r="AM493" s="71">
        <v>0</v>
      </c>
      <c r="AN493" s="71">
        <v>2520620.8219708707</v>
      </c>
      <c r="AO493" s="71">
        <v>-6584034.0314057153</v>
      </c>
      <c r="AP493" s="71">
        <v>109191.93632894941</v>
      </c>
      <c r="AQ493" s="71">
        <v>-65840.340314057146</v>
      </c>
      <c r="AR493" s="71">
        <v>80257.876589407431</v>
      </c>
      <c r="AS493" s="71">
        <v>0</v>
      </c>
      <c r="AT493" s="71">
        <v>123609.47260429969</v>
      </c>
      <c r="AU493" s="71">
        <v>0</v>
      </c>
      <c r="AV493" s="71">
        <v>0</v>
      </c>
      <c r="AW493" s="71">
        <v>-6460424.5588014154</v>
      </c>
    </row>
    <row r="494" spans="1:49" x14ac:dyDescent="0.2">
      <c r="A494" s="96" t="s">
        <v>18</v>
      </c>
      <c r="B494">
        <v>2049</v>
      </c>
      <c r="C494">
        <v>2025</v>
      </c>
      <c r="D494">
        <v>2018</v>
      </c>
      <c r="E494">
        <v>21</v>
      </c>
      <c r="F494">
        <v>5</v>
      </c>
      <c r="G494" s="96" t="s">
        <v>167</v>
      </c>
      <c r="H494" s="71">
        <v>676443.58728921018</v>
      </c>
      <c r="I494" s="71">
        <v>739279.40803785168</v>
      </c>
      <c r="J494" s="71">
        <v>0</v>
      </c>
      <c r="K494" s="71">
        <v>0</v>
      </c>
      <c r="L494" s="71">
        <v>1293.3121710497942</v>
      </c>
      <c r="M494" s="71">
        <v>2507792.2927797753</v>
      </c>
      <c r="N494" s="71">
        <v>5986</v>
      </c>
      <c r="O494" s="71">
        <v>1293.3121710497942</v>
      </c>
      <c r="P494" s="71">
        <v>3930794.6002778872</v>
      </c>
      <c r="Q494" s="71">
        <v>595699.58598553517</v>
      </c>
      <c r="R494" s="71">
        <v>256393.59514417432</v>
      </c>
      <c r="S494" s="71">
        <v>852093.18112970947</v>
      </c>
      <c r="T494" s="71">
        <v>320401.46207824443</v>
      </c>
      <c r="U494" s="71">
        <v>0</v>
      </c>
      <c r="V494" s="71">
        <v>0</v>
      </c>
      <c r="W494" s="71">
        <v>0</v>
      </c>
      <c r="X494" s="71">
        <v>320401.46207824443</v>
      </c>
      <c r="Y494" s="71">
        <v>48251.62951305203</v>
      </c>
      <c r="Z494" s="71">
        <v>67880.413091956332</v>
      </c>
      <c r="AA494" s="71">
        <v>116132.04260500836</v>
      </c>
      <c r="AB494" s="71">
        <v>-309587.07215388055</v>
      </c>
      <c r="AC494" s="71">
        <v>979039.61365908175</v>
      </c>
      <c r="AD494" s="71">
        <v>420522.30000565632</v>
      </c>
      <c r="AE494" s="71">
        <v>0</v>
      </c>
      <c r="AF494" s="71">
        <v>0</v>
      </c>
      <c r="AG494" s="71">
        <v>0</v>
      </c>
      <c r="AH494" s="71">
        <v>1399561.9136647382</v>
      </c>
      <c r="AI494" s="71">
        <v>2531232.686613149</v>
      </c>
      <c r="AJ494" s="71"/>
      <c r="AK494" s="71">
        <v>0</v>
      </c>
      <c r="AL494" s="71">
        <v>0</v>
      </c>
      <c r="AM494" s="71">
        <v>0</v>
      </c>
      <c r="AN494" s="71">
        <v>2531232.686613149</v>
      </c>
      <c r="AO494" s="71">
        <v>-6460424.5588014154</v>
      </c>
      <c r="AP494" s="71">
        <v>110283.85569223887</v>
      </c>
      <c r="AQ494" s="71">
        <v>-64604.245588014157</v>
      </c>
      <c r="AR494" s="71">
        <v>80506.79614106442</v>
      </c>
      <c r="AS494" s="71">
        <v>0</v>
      </c>
      <c r="AT494" s="71">
        <v>126186.40624528914</v>
      </c>
      <c r="AU494" s="71">
        <v>0</v>
      </c>
      <c r="AV494" s="71">
        <v>0</v>
      </c>
      <c r="AW494" s="71">
        <v>-6334238.1525561269</v>
      </c>
    </row>
    <row r="495" spans="1:49" x14ac:dyDescent="0.2">
      <c r="A495" s="96" t="s">
        <v>18</v>
      </c>
      <c r="B495">
        <v>2050</v>
      </c>
      <c r="C495">
        <v>2025</v>
      </c>
      <c r="D495">
        <v>2018</v>
      </c>
      <c r="E495">
        <v>21</v>
      </c>
      <c r="F495">
        <v>5</v>
      </c>
      <c r="G495" s="96" t="s">
        <v>167</v>
      </c>
      <c r="H495" s="71">
        <v>683208.02316210244</v>
      </c>
      <c r="I495" s="71">
        <v>754064.99619860889</v>
      </c>
      <c r="J495" s="71">
        <v>0</v>
      </c>
      <c r="K495" s="71">
        <v>0</v>
      </c>
      <c r="L495" s="71">
        <v>1319.1784144707901</v>
      </c>
      <c r="M495" s="71">
        <v>2531491.0172146084</v>
      </c>
      <c r="N495" s="71">
        <v>5986</v>
      </c>
      <c r="O495" s="71">
        <v>1319.1784144707901</v>
      </c>
      <c r="P495" s="71">
        <v>3976069.2149897907</v>
      </c>
      <c r="Q495" s="71">
        <v>607613.57770524593</v>
      </c>
      <c r="R495" s="71">
        <v>261521.46704705787</v>
      </c>
      <c r="S495" s="71">
        <v>869135.04475230374</v>
      </c>
      <c r="T495" s="71">
        <v>326809.49131980934</v>
      </c>
      <c r="U495" s="71">
        <v>0</v>
      </c>
      <c r="V495" s="71">
        <v>0</v>
      </c>
      <c r="W495" s="71">
        <v>0</v>
      </c>
      <c r="X495" s="71">
        <v>326809.49131980934</v>
      </c>
      <c r="Y495" s="71">
        <v>49216.66210331308</v>
      </c>
      <c r="Z495" s="71">
        <v>69238.02135379547</v>
      </c>
      <c r="AA495" s="71">
        <v>118454.68345710855</v>
      </c>
      <c r="AB495" s="71">
        <v>-309035.65287541936</v>
      </c>
      <c r="AC495" s="71">
        <v>1005363.5666538022</v>
      </c>
      <c r="AD495" s="71">
        <v>428932.74600576953</v>
      </c>
      <c r="AE495" s="71">
        <v>0</v>
      </c>
      <c r="AF495" s="71">
        <v>0</v>
      </c>
      <c r="AG495" s="71">
        <v>0</v>
      </c>
      <c r="AH495" s="71">
        <v>1434296.3126595716</v>
      </c>
      <c r="AI495" s="71">
        <v>2541772.9023302188</v>
      </c>
      <c r="AJ495" s="71"/>
      <c r="AK495" s="71">
        <v>0</v>
      </c>
      <c r="AL495" s="71">
        <v>0</v>
      </c>
      <c r="AM495" s="71">
        <v>0</v>
      </c>
      <c r="AN495" s="71">
        <v>2541772.9023302188</v>
      </c>
      <c r="AO495" s="71">
        <v>-6334238.1525561269</v>
      </c>
      <c r="AP495" s="71">
        <v>111386.69424916127</v>
      </c>
      <c r="AQ495" s="71">
        <v>-63342.381525561264</v>
      </c>
      <c r="AR495" s="71">
        <v>80753.369117953218</v>
      </c>
      <c r="AS495" s="71">
        <v>0</v>
      </c>
      <c r="AT495" s="71">
        <v>128797.68184155322</v>
      </c>
      <c r="AU495" s="71">
        <v>0</v>
      </c>
      <c r="AV495" s="71">
        <v>0</v>
      </c>
      <c r="AW495" s="71">
        <v>-6205440.4707145728</v>
      </c>
    </row>
    <row r="496" spans="1:49" x14ac:dyDescent="0.2">
      <c r="A496" s="96" t="s">
        <v>19</v>
      </c>
      <c r="B496">
        <v>2018</v>
      </c>
      <c r="C496">
        <v>2020</v>
      </c>
      <c r="D496">
        <v>2018</v>
      </c>
      <c r="E496">
        <v>57</v>
      </c>
      <c r="F496">
        <v>19</v>
      </c>
      <c r="G496" s="96" t="s">
        <v>167</v>
      </c>
      <c r="H496" s="71">
        <v>519420</v>
      </c>
      <c r="I496" s="71">
        <v>884870</v>
      </c>
      <c r="J496" s="71">
        <v>0</v>
      </c>
      <c r="K496" s="71">
        <v>0</v>
      </c>
      <c r="L496" s="71">
        <v>1354</v>
      </c>
      <c r="M496" s="71">
        <v>3169368</v>
      </c>
      <c r="N496" s="71">
        <v>5985</v>
      </c>
      <c r="O496" s="71">
        <v>1354</v>
      </c>
      <c r="P496" s="71">
        <v>4580997</v>
      </c>
      <c r="Q496" s="71">
        <v>334666</v>
      </c>
      <c r="R496" s="71">
        <v>151414</v>
      </c>
      <c r="S496" s="71">
        <v>486080</v>
      </c>
      <c r="T496" s="71">
        <v>22824</v>
      </c>
      <c r="U496" s="71">
        <v>0</v>
      </c>
      <c r="V496" s="71">
        <v>0</v>
      </c>
      <c r="W496" s="71">
        <v>0</v>
      </c>
      <c r="X496" s="71">
        <v>22824</v>
      </c>
      <c r="Y496" s="71">
        <v>58788</v>
      </c>
      <c r="Z496" s="71">
        <v>-220.32</v>
      </c>
      <c r="AA496" s="71">
        <v>58567.68</v>
      </c>
      <c r="AB496" s="71">
        <v>166462</v>
      </c>
      <c r="AC496" s="71">
        <v>733933.68</v>
      </c>
      <c r="AD496" s="71">
        <v>366644</v>
      </c>
      <c r="AE496" s="71">
        <v>719644</v>
      </c>
      <c r="AF496" s="71">
        <v>0</v>
      </c>
      <c r="AG496" s="71">
        <v>0</v>
      </c>
      <c r="AH496" s="71">
        <v>1820221.6800000002</v>
      </c>
      <c r="AI496" s="71">
        <v>2760775.32</v>
      </c>
      <c r="AJ496" s="71"/>
      <c r="AK496" s="71">
        <v>0</v>
      </c>
      <c r="AL496" s="71">
        <v>0</v>
      </c>
      <c r="AM496" s="71">
        <v>0</v>
      </c>
      <c r="AN496" s="71">
        <v>2760775.32</v>
      </c>
      <c r="AO496" s="71">
        <v>1588276</v>
      </c>
      <c r="AP496" s="71">
        <v>166462</v>
      </c>
      <c r="AQ496" s="71">
        <v>21592</v>
      </c>
      <c r="AR496" s="71">
        <v>123965.56439999999</v>
      </c>
      <c r="AS496" s="71">
        <v>170</v>
      </c>
      <c r="AT496" s="71">
        <v>312189.56439999997</v>
      </c>
      <c r="AU496" s="71">
        <v>314210</v>
      </c>
      <c r="AV496" s="71">
        <v>314210</v>
      </c>
      <c r="AW496" s="71">
        <v>1586255.5644</v>
      </c>
    </row>
    <row r="497" spans="1:49" x14ac:dyDescent="0.2">
      <c r="A497" s="96" t="s">
        <v>19</v>
      </c>
      <c r="B497">
        <v>2019</v>
      </c>
      <c r="C497">
        <v>2020</v>
      </c>
      <c r="D497">
        <v>2018</v>
      </c>
      <c r="E497">
        <v>57</v>
      </c>
      <c r="F497">
        <v>19</v>
      </c>
      <c r="G497" s="96" t="s">
        <v>167</v>
      </c>
      <c r="H497" s="71">
        <v>524614.19999999995</v>
      </c>
      <c r="I497" s="71">
        <v>902567.4</v>
      </c>
      <c r="J497" s="71">
        <v>0</v>
      </c>
      <c r="K497" s="71">
        <v>0</v>
      </c>
      <c r="L497" s="71">
        <v>1381.08</v>
      </c>
      <c r="M497" s="71">
        <v>2208009.2960000001</v>
      </c>
      <c r="N497" s="71">
        <v>5985</v>
      </c>
      <c r="O497" s="71">
        <v>1381.08</v>
      </c>
      <c r="P497" s="71">
        <v>3642556.9760000003</v>
      </c>
      <c r="Q497" s="71">
        <v>341359.32</v>
      </c>
      <c r="R497" s="71">
        <v>154442.28</v>
      </c>
      <c r="S497" s="71">
        <v>495801.59999999998</v>
      </c>
      <c r="T497" s="71">
        <v>23280.48</v>
      </c>
      <c r="U497" s="71">
        <v>0</v>
      </c>
      <c r="V497" s="71">
        <v>0</v>
      </c>
      <c r="W497" s="71">
        <v>0</v>
      </c>
      <c r="X497" s="71">
        <v>23280.48</v>
      </c>
      <c r="Y497" s="71">
        <v>59963.76</v>
      </c>
      <c r="Z497" s="71">
        <v>-224.72639999999998</v>
      </c>
      <c r="AA497" s="71">
        <v>59739.033600000002</v>
      </c>
      <c r="AB497" s="71">
        <v>168126.62</v>
      </c>
      <c r="AC497" s="71">
        <v>746947.73359999992</v>
      </c>
      <c r="AD497" s="71">
        <v>373976.88</v>
      </c>
      <c r="AE497" s="71">
        <v>719644</v>
      </c>
      <c r="AF497" s="71">
        <v>0</v>
      </c>
      <c r="AG497" s="71">
        <v>0</v>
      </c>
      <c r="AH497" s="71">
        <v>1840568.6135999998</v>
      </c>
      <c r="AI497" s="71">
        <v>1801988.3624000004</v>
      </c>
      <c r="AJ497" s="71"/>
      <c r="AK497" s="71">
        <v>0</v>
      </c>
      <c r="AL497" s="71">
        <v>0</v>
      </c>
      <c r="AM497" s="71">
        <v>0</v>
      </c>
      <c r="AN497" s="71">
        <v>1801988.3624000004</v>
      </c>
      <c r="AO497" s="71">
        <v>1586255.5644</v>
      </c>
      <c r="AP497" s="71">
        <v>168126.62</v>
      </c>
      <c r="AQ497" s="71">
        <v>15862.555644</v>
      </c>
      <c r="AR497" s="71">
        <v>36677.108988000029</v>
      </c>
      <c r="AS497" s="71">
        <v>0</v>
      </c>
      <c r="AT497" s="71">
        <v>220666.28463200002</v>
      </c>
      <c r="AU497" s="71">
        <v>728430</v>
      </c>
      <c r="AV497" s="71">
        <v>728430</v>
      </c>
      <c r="AW497" s="71">
        <v>1078491.8490320002</v>
      </c>
    </row>
    <row r="498" spans="1:49" x14ac:dyDescent="0.2">
      <c r="A498" s="96" t="s">
        <v>19</v>
      </c>
      <c r="B498">
        <v>2020</v>
      </c>
      <c r="C498">
        <v>2020</v>
      </c>
      <c r="D498">
        <v>2018</v>
      </c>
      <c r="E498">
        <v>57</v>
      </c>
      <c r="F498">
        <v>19</v>
      </c>
      <c r="G498" s="96" t="s">
        <v>167</v>
      </c>
      <c r="H498" s="71">
        <v>529860.34199999995</v>
      </c>
      <c r="I498" s="71">
        <v>920618.74800000002</v>
      </c>
      <c r="J498" s="71">
        <v>0</v>
      </c>
      <c r="K498" s="71">
        <v>0</v>
      </c>
      <c r="L498" s="71">
        <v>1408.7016000000001</v>
      </c>
      <c r="M498" s="71">
        <v>1507201.9915680001</v>
      </c>
      <c r="N498" s="71">
        <v>5985</v>
      </c>
      <c r="O498" s="71">
        <v>1408.7016000000001</v>
      </c>
      <c r="P498" s="71">
        <v>2965074.7831680002</v>
      </c>
      <c r="Q498" s="71">
        <v>348186.50640000001</v>
      </c>
      <c r="R498" s="71">
        <v>157531.1256</v>
      </c>
      <c r="S498" s="71">
        <v>505717.63199999998</v>
      </c>
      <c r="T498" s="71">
        <v>23746.089599999999</v>
      </c>
      <c r="U498" s="71">
        <v>0</v>
      </c>
      <c r="V498" s="71">
        <v>0</v>
      </c>
      <c r="W498" s="71">
        <v>0</v>
      </c>
      <c r="X498" s="71">
        <v>23746.089599999999</v>
      </c>
      <c r="Y498" s="71">
        <v>61163.035199999998</v>
      </c>
      <c r="Z498" s="71">
        <v>-229.22092799999999</v>
      </c>
      <c r="AA498" s="71">
        <v>60933.814271999996</v>
      </c>
      <c r="AB498" s="71">
        <v>169807.88620000001</v>
      </c>
      <c r="AC498" s="71">
        <v>760205.42207199987</v>
      </c>
      <c r="AD498" s="71">
        <v>381456.41759999999</v>
      </c>
      <c r="AE498" s="71">
        <v>0</v>
      </c>
      <c r="AF498" s="71">
        <v>0</v>
      </c>
      <c r="AG498" s="71">
        <v>0</v>
      </c>
      <c r="AH498" s="71">
        <v>1141661.8396719999</v>
      </c>
      <c r="AI498" s="71">
        <v>1823412.9434960003</v>
      </c>
      <c r="AJ498" s="71"/>
      <c r="AK498" s="71">
        <v>0</v>
      </c>
      <c r="AL498" s="71">
        <v>0</v>
      </c>
      <c r="AM498" s="71">
        <v>0</v>
      </c>
      <c r="AN498" s="71">
        <v>1823412.9434960003</v>
      </c>
      <c r="AO498" s="71">
        <v>1078491.8490320002</v>
      </c>
      <c r="AP498" s="71">
        <v>169807.88620000001</v>
      </c>
      <c r="AQ498" s="71">
        <v>10784.91849032</v>
      </c>
      <c r="AR498" s="71">
        <v>37599.910592759996</v>
      </c>
      <c r="AS498" s="71">
        <v>0</v>
      </c>
      <c r="AT498" s="71">
        <v>218192.71528308</v>
      </c>
      <c r="AU498" s="71">
        <v>487306</v>
      </c>
      <c r="AV498" s="71">
        <v>487306</v>
      </c>
      <c r="AW498" s="71">
        <v>809378.56431508006</v>
      </c>
    </row>
    <row r="499" spans="1:49" x14ac:dyDescent="0.2">
      <c r="A499" s="96" t="s">
        <v>19</v>
      </c>
      <c r="B499">
        <v>2021</v>
      </c>
      <c r="C499">
        <v>2020</v>
      </c>
      <c r="D499">
        <v>2018</v>
      </c>
      <c r="E499">
        <v>57</v>
      </c>
      <c r="F499">
        <v>19</v>
      </c>
      <c r="G499" s="96" t="s">
        <v>167</v>
      </c>
      <c r="H499" s="71">
        <v>535158.94542</v>
      </c>
      <c r="I499" s="71">
        <v>939031.12295999995</v>
      </c>
      <c r="J499" s="71">
        <v>0</v>
      </c>
      <c r="K499" s="71">
        <v>0</v>
      </c>
      <c r="L499" s="71">
        <v>1436.875632</v>
      </c>
      <c r="M499" s="71">
        <v>1526244.6972053442</v>
      </c>
      <c r="N499" s="71">
        <v>5985</v>
      </c>
      <c r="O499" s="71">
        <v>1436.875632</v>
      </c>
      <c r="P499" s="71">
        <v>3007856.6412173444</v>
      </c>
      <c r="Q499" s="71">
        <v>355150.23652799998</v>
      </c>
      <c r="R499" s="71">
        <v>160681.748112</v>
      </c>
      <c r="S499" s="71">
        <v>515831.98463999998</v>
      </c>
      <c r="T499" s="71">
        <v>24221.011391999997</v>
      </c>
      <c r="U499" s="71">
        <v>0</v>
      </c>
      <c r="V499" s="71">
        <v>0</v>
      </c>
      <c r="W499" s="71">
        <v>0</v>
      </c>
      <c r="X499" s="71">
        <v>24221.011391999997</v>
      </c>
      <c r="Y499" s="71">
        <v>62386.295903999999</v>
      </c>
      <c r="Z499" s="71">
        <v>-233.80534655999998</v>
      </c>
      <c r="AA499" s="71">
        <v>62152.490557439996</v>
      </c>
      <c r="AB499" s="71">
        <v>171505.96506199997</v>
      </c>
      <c r="AC499" s="71">
        <v>773711.45165143989</v>
      </c>
      <c r="AD499" s="71">
        <v>389085.54595199996</v>
      </c>
      <c r="AE499" s="71">
        <v>0</v>
      </c>
      <c r="AF499" s="71">
        <v>0</v>
      </c>
      <c r="AG499" s="71">
        <v>300</v>
      </c>
      <c r="AH499" s="71">
        <v>1162496.9976034397</v>
      </c>
      <c r="AI499" s="71">
        <v>1845359.6436139047</v>
      </c>
      <c r="AJ499" s="71"/>
      <c r="AK499" s="71">
        <v>0</v>
      </c>
      <c r="AL499" s="71">
        <v>0</v>
      </c>
      <c r="AM499" s="71">
        <v>0</v>
      </c>
      <c r="AN499" s="71">
        <v>1845359.6436139047</v>
      </c>
      <c r="AO499" s="71">
        <v>809378.56431508006</v>
      </c>
      <c r="AP499" s="71">
        <v>171505.96506199997</v>
      </c>
      <c r="AQ499" s="71">
        <v>8093.7856431508008</v>
      </c>
      <c r="AR499" s="71">
        <v>38534.866359865206</v>
      </c>
      <c r="AS499" s="71">
        <v>0</v>
      </c>
      <c r="AT499" s="71">
        <v>218134.61706501598</v>
      </c>
      <c r="AU499" s="71">
        <v>532480</v>
      </c>
      <c r="AV499" s="71">
        <v>532480</v>
      </c>
      <c r="AW499" s="71">
        <v>495033.18138009607</v>
      </c>
    </row>
    <row r="500" spans="1:49" x14ac:dyDescent="0.2">
      <c r="A500" s="96" t="s">
        <v>19</v>
      </c>
      <c r="B500">
        <v>2022</v>
      </c>
      <c r="C500">
        <v>2020</v>
      </c>
      <c r="D500">
        <v>2018</v>
      </c>
      <c r="E500">
        <v>57</v>
      </c>
      <c r="F500">
        <v>19</v>
      </c>
      <c r="G500" s="96" t="s">
        <v>167</v>
      </c>
      <c r="H500" s="71">
        <v>540510.53487420001</v>
      </c>
      <c r="I500" s="71">
        <v>957811.74541919993</v>
      </c>
      <c r="J500" s="71">
        <v>0</v>
      </c>
      <c r="K500" s="71">
        <v>0</v>
      </c>
      <c r="L500" s="71">
        <v>1465.61314464</v>
      </c>
      <c r="M500" s="71">
        <v>1545496.062929891</v>
      </c>
      <c r="N500" s="71">
        <v>5985</v>
      </c>
      <c r="O500" s="71">
        <v>1465.61314464</v>
      </c>
      <c r="P500" s="71">
        <v>3051268.9563679313</v>
      </c>
      <c r="Q500" s="71">
        <v>362253.24125855998</v>
      </c>
      <c r="R500" s="71">
        <v>163895.38307424</v>
      </c>
      <c r="S500" s="71">
        <v>526148.62433280004</v>
      </c>
      <c r="T500" s="71">
        <v>24705.431619840001</v>
      </c>
      <c r="U500" s="71">
        <v>0</v>
      </c>
      <c r="V500" s="71">
        <v>0</v>
      </c>
      <c r="W500" s="71">
        <v>0</v>
      </c>
      <c r="X500" s="71">
        <v>24705.431619840001</v>
      </c>
      <c r="Y500" s="71">
        <v>63634.021822080002</v>
      </c>
      <c r="Z500" s="71">
        <v>-238.4814534912</v>
      </c>
      <c r="AA500" s="71">
        <v>63395.540368588801</v>
      </c>
      <c r="AB500" s="71">
        <v>173221.02471262001</v>
      </c>
      <c r="AC500" s="71">
        <v>787470.62103384896</v>
      </c>
      <c r="AD500" s="71">
        <v>396867.25687103998</v>
      </c>
      <c r="AE500" s="71">
        <v>0</v>
      </c>
      <c r="AF500" s="71">
        <v>0</v>
      </c>
      <c r="AG500" s="71">
        <v>0</v>
      </c>
      <c r="AH500" s="71">
        <v>1184337.8779048889</v>
      </c>
      <c r="AI500" s="71">
        <v>1866931.0784630424</v>
      </c>
      <c r="AJ500" s="71"/>
      <c r="AK500" s="71">
        <v>0</v>
      </c>
      <c r="AL500" s="71">
        <v>0</v>
      </c>
      <c r="AM500" s="71">
        <v>0</v>
      </c>
      <c r="AN500" s="71">
        <v>1866931.0784630424</v>
      </c>
      <c r="AO500" s="71">
        <v>495033.18138009607</v>
      </c>
      <c r="AP500" s="71">
        <v>173221.02471262001</v>
      </c>
      <c r="AQ500" s="71">
        <v>4950.3318138009608</v>
      </c>
      <c r="AR500" s="71">
        <v>39482.156353865001</v>
      </c>
      <c r="AS500" s="71">
        <v>0</v>
      </c>
      <c r="AT500" s="71">
        <v>217653.51288028597</v>
      </c>
      <c r="AU500" s="71">
        <v>818610</v>
      </c>
      <c r="AV500" s="71">
        <v>818610</v>
      </c>
      <c r="AW500" s="71">
        <v>-105923.30573961796</v>
      </c>
    </row>
    <row r="501" spans="1:49" x14ac:dyDescent="0.2">
      <c r="A501" s="96" t="s">
        <v>19</v>
      </c>
      <c r="B501">
        <v>2023</v>
      </c>
      <c r="C501">
        <v>2020</v>
      </c>
      <c r="D501">
        <v>2018</v>
      </c>
      <c r="E501">
        <v>57</v>
      </c>
      <c r="F501">
        <v>19</v>
      </c>
      <c r="G501" s="96" t="s">
        <v>167</v>
      </c>
      <c r="H501" s="71">
        <v>545915.64022294199</v>
      </c>
      <c r="I501" s="71">
        <v>976967.98032758397</v>
      </c>
      <c r="J501" s="71">
        <v>0</v>
      </c>
      <c r="K501" s="71">
        <v>0</v>
      </c>
      <c r="L501" s="71">
        <v>1494.9254075327999</v>
      </c>
      <c r="M501" s="71">
        <v>1564958.7789544603</v>
      </c>
      <c r="N501" s="71">
        <v>5985</v>
      </c>
      <c r="O501" s="71">
        <v>1494.9254075327999</v>
      </c>
      <c r="P501" s="71">
        <v>3095322.3249125192</v>
      </c>
      <c r="Q501" s="71">
        <v>369498.30608373118</v>
      </c>
      <c r="R501" s="71">
        <v>167173.29073572479</v>
      </c>
      <c r="S501" s="71">
        <v>536671.59681945597</v>
      </c>
      <c r="T501" s="71">
        <v>25199.540252236799</v>
      </c>
      <c r="U501" s="71">
        <v>0</v>
      </c>
      <c r="V501" s="71">
        <v>0</v>
      </c>
      <c r="W501" s="71">
        <v>0</v>
      </c>
      <c r="X501" s="71">
        <v>25199.540252236799</v>
      </c>
      <c r="Y501" s="71">
        <v>64906.702258521604</v>
      </c>
      <c r="Z501" s="71">
        <v>-243.25108256102399</v>
      </c>
      <c r="AA501" s="71">
        <v>64663.451175960581</v>
      </c>
      <c r="AB501" s="71">
        <v>174953.23495974619</v>
      </c>
      <c r="AC501" s="71">
        <v>801487.82320739958</v>
      </c>
      <c r="AD501" s="71">
        <v>404804.60200846079</v>
      </c>
      <c r="AE501" s="71">
        <v>0</v>
      </c>
      <c r="AF501" s="71">
        <v>0</v>
      </c>
      <c r="AG501" s="71">
        <v>0</v>
      </c>
      <c r="AH501" s="71">
        <v>1206292.4252158604</v>
      </c>
      <c r="AI501" s="71">
        <v>1889029.8996966588</v>
      </c>
      <c r="AJ501" s="71"/>
      <c r="AK501" s="71">
        <v>0</v>
      </c>
      <c r="AL501" s="71">
        <v>0</v>
      </c>
      <c r="AM501" s="71">
        <v>0</v>
      </c>
      <c r="AN501" s="71">
        <v>1889029.8996966588</v>
      </c>
      <c r="AO501" s="71">
        <v>-105923.30573961796</v>
      </c>
      <c r="AP501" s="71">
        <v>174953.23495974619</v>
      </c>
      <c r="AQ501" s="71">
        <v>-1059.2330573961797</v>
      </c>
      <c r="AR501" s="71">
        <v>40441.963610412808</v>
      </c>
      <c r="AS501" s="71">
        <v>0</v>
      </c>
      <c r="AT501" s="71">
        <v>214335.96551276284</v>
      </c>
      <c r="AU501" s="71">
        <v>444796</v>
      </c>
      <c r="AV501" s="71">
        <v>444796</v>
      </c>
      <c r="AW501" s="71">
        <v>-336383.34022685513</v>
      </c>
    </row>
    <row r="502" spans="1:49" x14ac:dyDescent="0.2">
      <c r="A502" s="96" t="s">
        <v>19</v>
      </c>
      <c r="B502">
        <v>2024</v>
      </c>
      <c r="C502">
        <v>2020</v>
      </c>
      <c r="D502">
        <v>2018</v>
      </c>
      <c r="E502">
        <v>57</v>
      </c>
      <c r="F502">
        <v>19</v>
      </c>
      <c r="G502" s="96" t="s">
        <v>167</v>
      </c>
      <c r="H502" s="71">
        <v>551374.79662517144</v>
      </c>
      <c r="I502" s="71">
        <v>996507.33993413579</v>
      </c>
      <c r="J502" s="71">
        <v>0</v>
      </c>
      <c r="K502" s="71">
        <v>0</v>
      </c>
      <c r="L502" s="71">
        <v>1524.8239156834561</v>
      </c>
      <c r="M502" s="71">
        <v>1584635.57637785</v>
      </c>
      <c r="N502" s="71">
        <v>5985</v>
      </c>
      <c r="O502" s="71">
        <v>1524.8239156834561</v>
      </c>
      <c r="P502" s="71">
        <v>3140027.5368528403</v>
      </c>
      <c r="Q502" s="71">
        <v>376888.27220540587</v>
      </c>
      <c r="R502" s="71">
        <v>170516.75655043931</v>
      </c>
      <c r="S502" s="71">
        <v>547405.02875584515</v>
      </c>
      <c r="T502" s="71">
        <v>25703.531057281536</v>
      </c>
      <c r="U502" s="71">
        <v>0</v>
      </c>
      <c r="V502" s="71">
        <v>0</v>
      </c>
      <c r="W502" s="71">
        <v>0</v>
      </c>
      <c r="X502" s="71">
        <v>25703.531057281536</v>
      </c>
      <c r="Y502" s="71">
        <v>66204.836303692035</v>
      </c>
      <c r="Z502" s="71">
        <v>-248.11610421224449</v>
      </c>
      <c r="AA502" s="71">
        <v>65956.720199479794</v>
      </c>
      <c r="AB502" s="71">
        <v>176702.76730934368</v>
      </c>
      <c r="AC502" s="71">
        <v>815768.0473219502</v>
      </c>
      <c r="AD502" s="71">
        <v>412900.69404863002</v>
      </c>
      <c r="AE502" s="71">
        <v>0</v>
      </c>
      <c r="AF502" s="71">
        <v>0</v>
      </c>
      <c r="AG502" s="71">
        <v>0</v>
      </c>
      <c r="AH502" s="71">
        <v>1228668.7413705802</v>
      </c>
      <c r="AI502" s="71">
        <v>1911358.7954822602</v>
      </c>
      <c r="AJ502" s="71"/>
      <c r="AK502" s="71">
        <v>0</v>
      </c>
      <c r="AL502" s="71">
        <v>0</v>
      </c>
      <c r="AM502" s="71">
        <v>0</v>
      </c>
      <c r="AN502" s="71">
        <v>1911358.7954822602</v>
      </c>
      <c r="AO502" s="71">
        <v>-336383.34022685513</v>
      </c>
      <c r="AP502" s="71">
        <v>176702.76730934368</v>
      </c>
      <c r="AQ502" s="71">
        <v>-3363.8334022685513</v>
      </c>
      <c r="AR502" s="71">
        <v>41414.474189386325</v>
      </c>
      <c r="AS502" s="71">
        <v>0</v>
      </c>
      <c r="AT502" s="71">
        <v>214753.40809646144</v>
      </c>
      <c r="AU502" s="71">
        <v>447330</v>
      </c>
      <c r="AV502" s="71">
        <v>447330</v>
      </c>
      <c r="AW502" s="71">
        <v>-568959.93213039369</v>
      </c>
    </row>
    <row r="503" spans="1:49" x14ac:dyDescent="0.2">
      <c r="A503" s="96" t="s">
        <v>19</v>
      </c>
      <c r="B503">
        <v>2025</v>
      </c>
      <c r="C503">
        <v>2020</v>
      </c>
      <c r="D503">
        <v>2018</v>
      </c>
      <c r="E503">
        <v>57</v>
      </c>
      <c r="F503">
        <v>19</v>
      </c>
      <c r="G503" s="96" t="s">
        <v>167</v>
      </c>
      <c r="H503" s="71">
        <v>556888.54459142301</v>
      </c>
      <c r="I503" s="71">
        <v>1016437.4867328182</v>
      </c>
      <c r="J503" s="71">
        <v>0</v>
      </c>
      <c r="K503" s="71">
        <v>0</v>
      </c>
      <c r="L503" s="71">
        <v>1555.3203939971249</v>
      </c>
      <c r="M503" s="71">
        <v>1604529.2278886642</v>
      </c>
      <c r="N503" s="71">
        <v>5985</v>
      </c>
      <c r="O503" s="71">
        <v>1555.3203939971249</v>
      </c>
      <c r="P503" s="71">
        <v>3185395.5796069028</v>
      </c>
      <c r="Q503" s="71">
        <v>384426.03764951386</v>
      </c>
      <c r="R503" s="71">
        <v>173927.09168144804</v>
      </c>
      <c r="S503" s="71">
        <v>558353.12933096197</v>
      </c>
      <c r="T503" s="71">
        <v>26217.601678427163</v>
      </c>
      <c r="U503" s="71">
        <v>0</v>
      </c>
      <c r="V503" s="71">
        <v>0</v>
      </c>
      <c r="W503" s="71">
        <v>0</v>
      </c>
      <c r="X503" s="71">
        <v>26217.601678427163</v>
      </c>
      <c r="Y503" s="71">
        <v>67528.93302976586</v>
      </c>
      <c r="Z503" s="71">
        <v>-253.07842629648931</v>
      </c>
      <c r="AA503" s="71">
        <v>67275.854603469372</v>
      </c>
      <c r="AB503" s="71">
        <v>178469.79498243707</v>
      </c>
      <c r="AC503" s="71">
        <v>830316.38059529557</v>
      </c>
      <c r="AD503" s="71">
        <v>421158.70792960253</v>
      </c>
      <c r="AE503" s="71">
        <v>0</v>
      </c>
      <c r="AF503" s="71">
        <v>0</v>
      </c>
      <c r="AG503" s="71">
        <v>0</v>
      </c>
      <c r="AH503" s="71">
        <v>1251475.088524898</v>
      </c>
      <c r="AI503" s="71">
        <v>1933920.4910820047</v>
      </c>
      <c r="AJ503" s="71"/>
      <c r="AK503" s="71">
        <v>0</v>
      </c>
      <c r="AL503" s="71">
        <v>0</v>
      </c>
      <c r="AM503" s="71">
        <v>0</v>
      </c>
      <c r="AN503" s="71">
        <v>1933920.4910820047</v>
      </c>
      <c r="AO503" s="71">
        <v>-568959.93213039369</v>
      </c>
      <c r="AP503" s="71">
        <v>178469.79498243707</v>
      </c>
      <c r="AQ503" s="71">
        <v>-5689.5993213039374</v>
      </c>
      <c r="AR503" s="71">
        <v>42399.87722900691</v>
      </c>
      <c r="AS503" s="71">
        <v>0</v>
      </c>
      <c r="AT503" s="71">
        <v>215180.07289014003</v>
      </c>
      <c r="AU503" s="71">
        <v>554164</v>
      </c>
      <c r="AV503" s="71">
        <v>554164</v>
      </c>
      <c r="AW503" s="71">
        <v>-907943.85924025369</v>
      </c>
    </row>
    <row r="504" spans="1:49" x14ac:dyDescent="0.2">
      <c r="A504" s="96" t="s">
        <v>19</v>
      </c>
      <c r="B504">
        <v>2026</v>
      </c>
      <c r="C504">
        <v>2020</v>
      </c>
      <c r="D504">
        <v>2018</v>
      </c>
      <c r="E504">
        <v>57</v>
      </c>
      <c r="F504">
        <v>19</v>
      </c>
      <c r="G504" s="96" t="s">
        <v>167</v>
      </c>
      <c r="H504" s="71">
        <v>562457.43003733747</v>
      </c>
      <c r="I504" s="71">
        <v>1036766.2364674747</v>
      </c>
      <c r="J504" s="71">
        <v>0</v>
      </c>
      <c r="K504" s="71">
        <v>0</v>
      </c>
      <c r="L504" s="71">
        <v>1586.4268018770674</v>
      </c>
      <c r="M504" s="71">
        <v>1624642.5484822064</v>
      </c>
      <c r="N504" s="71">
        <v>5985</v>
      </c>
      <c r="O504" s="71">
        <v>1586.4268018770674</v>
      </c>
      <c r="P504" s="71">
        <v>3231437.6417888957</v>
      </c>
      <c r="Q504" s="71">
        <v>392114.55840250419</v>
      </c>
      <c r="R504" s="71">
        <v>177405.63351507703</v>
      </c>
      <c r="S504" s="71">
        <v>569520.19191758125</v>
      </c>
      <c r="T504" s="71">
        <v>26741.953711995709</v>
      </c>
      <c r="U504" s="71">
        <v>0</v>
      </c>
      <c r="V504" s="71">
        <v>0</v>
      </c>
      <c r="W504" s="71">
        <v>0</v>
      </c>
      <c r="X504" s="71">
        <v>26741.953711995709</v>
      </c>
      <c r="Y504" s="71">
        <v>68879.511690361192</v>
      </c>
      <c r="Z504" s="71">
        <v>-258.13999482241911</v>
      </c>
      <c r="AA504" s="71">
        <v>68621.371695538779</v>
      </c>
      <c r="AB504" s="71">
        <v>180254.49293226149</v>
      </c>
      <c r="AC504" s="71">
        <v>845138.01025737729</v>
      </c>
      <c r="AD504" s="71">
        <v>429581.88208819466</v>
      </c>
      <c r="AE504" s="71">
        <v>0</v>
      </c>
      <c r="AF504" s="71">
        <v>0</v>
      </c>
      <c r="AG504" s="71">
        <v>0</v>
      </c>
      <c r="AH504" s="71">
        <v>1274719.8923455719</v>
      </c>
      <c r="AI504" s="71">
        <v>1956717.7494433238</v>
      </c>
      <c r="AJ504" s="71"/>
      <c r="AK504" s="71">
        <v>0</v>
      </c>
      <c r="AL504" s="71">
        <v>0</v>
      </c>
      <c r="AM504" s="71">
        <v>0</v>
      </c>
      <c r="AN504" s="71">
        <v>1956717.7494433238</v>
      </c>
      <c r="AO504" s="71">
        <v>-907943.85924025369</v>
      </c>
      <c r="AP504" s="71">
        <v>180254.49293226149</v>
      </c>
      <c r="AQ504" s="71">
        <v>-9079.4385924025373</v>
      </c>
      <c r="AR504" s="71">
        <v>43398.365000978287</v>
      </c>
      <c r="AS504" s="71">
        <v>0</v>
      </c>
      <c r="AT504" s="71">
        <v>214573.41934083725</v>
      </c>
      <c r="AU504" s="71">
        <v>341900</v>
      </c>
      <c r="AV504" s="71">
        <v>341900</v>
      </c>
      <c r="AW504" s="71">
        <v>-1035270.4398994164</v>
      </c>
    </row>
    <row r="505" spans="1:49" x14ac:dyDescent="0.2">
      <c r="A505" s="96" t="s">
        <v>19</v>
      </c>
      <c r="B505">
        <v>2027</v>
      </c>
      <c r="C505">
        <v>2020</v>
      </c>
      <c r="D505">
        <v>2018</v>
      </c>
      <c r="E505">
        <v>57</v>
      </c>
      <c r="F505">
        <v>19</v>
      </c>
      <c r="G505" s="96" t="s">
        <v>167</v>
      </c>
      <c r="H505" s="71">
        <v>568082.00433771079</v>
      </c>
      <c r="I505" s="71">
        <v>1057501.5611968243</v>
      </c>
      <c r="J505" s="71">
        <v>0</v>
      </c>
      <c r="K505" s="71">
        <v>0</v>
      </c>
      <c r="L505" s="71">
        <v>1618.1553379146089</v>
      </c>
      <c r="M505" s="71">
        <v>1644978.3961906768</v>
      </c>
      <c r="N505" s="71">
        <v>5985</v>
      </c>
      <c r="O505" s="71">
        <v>1618.1553379146089</v>
      </c>
      <c r="P505" s="71">
        <v>3278165.1170631265</v>
      </c>
      <c r="Q505" s="71">
        <v>399956.84957055427</v>
      </c>
      <c r="R505" s="71">
        <v>180953.74618537858</v>
      </c>
      <c r="S505" s="71">
        <v>580910.59575593285</v>
      </c>
      <c r="T505" s="71">
        <v>27276.792786235623</v>
      </c>
      <c r="U505" s="71">
        <v>0</v>
      </c>
      <c r="V505" s="71">
        <v>0</v>
      </c>
      <c r="W505" s="71">
        <v>0</v>
      </c>
      <c r="X505" s="71">
        <v>27276.792786235623</v>
      </c>
      <c r="Y505" s="71">
        <v>70257.101924168412</v>
      </c>
      <c r="Z505" s="71">
        <v>-263.30279471886752</v>
      </c>
      <c r="AA505" s="71">
        <v>69993.799129449544</v>
      </c>
      <c r="AB505" s="71">
        <v>182057.03786158413</v>
      </c>
      <c r="AC505" s="71">
        <v>860238.22553320206</v>
      </c>
      <c r="AD505" s="71">
        <v>438173.51972995856</v>
      </c>
      <c r="AE505" s="71">
        <v>0</v>
      </c>
      <c r="AF505" s="71">
        <v>0</v>
      </c>
      <c r="AG505" s="71">
        <v>0</v>
      </c>
      <c r="AH505" s="71">
        <v>1298411.7452631607</v>
      </c>
      <c r="AI505" s="71">
        <v>1979753.3717999659</v>
      </c>
      <c r="AJ505" s="71"/>
      <c r="AK505" s="71">
        <v>0</v>
      </c>
      <c r="AL505" s="71">
        <v>0</v>
      </c>
      <c r="AM505" s="71">
        <v>0</v>
      </c>
      <c r="AN505" s="71">
        <v>1979753.3717999659</v>
      </c>
      <c r="AO505" s="71">
        <v>-1035270.4398994164</v>
      </c>
      <c r="AP505" s="71">
        <v>182057.03786158413</v>
      </c>
      <c r="AQ505" s="71">
        <v>-10352.704398994165</v>
      </c>
      <c r="AR505" s="71">
        <v>44410.132966662968</v>
      </c>
      <c r="AS505" s="71">
        <v>0</v>
      </c>
      <c r="AT505" s="71">
        <v>216114.46642925293</v>
      </c>
      <c r="AU505" s="71">
        <v>231790</v>
      </c>
      <c r="AV505" s="71">
        <v>231790</v>
      </c>
      <c r="AW505" s="71">
        <v>-1050945.9734701635</v>
      </c>
    </row>
    <row r="506" spans="1:49" x14ac:dyDescent="0.2">
      <c r="A506" s="96" t="s">
        <v>19</v>
      </c>
      <c r="B506">
        <v>2028</v>
      </c>
      <c r="C506">
        <v>2020</v>
      </c>
      <c r="D506">
        <v>2018</v>
      </c>
      <c r="E506">
        <v>57</v>
      </c>
      <c r="F506">
        <v>19</v>
      </c>
      <c r="G506" s="96" t="s">
        <v>167</v>
      </c>
      <c r="H506" s="71">
        <v>573762.82438108802</v>
      </c>
      <c r="I506" s="71">
        <v>1078651.5924207608</v>
      </c>
      <c r="J506" s="71">
        <v>0</v>
      </c>
      <c r="K506" s="71">
        <v>0</v>
      </c>
      <c r="L506" s="71">
        <v>1650.5184446729011</v>
      </c>
      <c r="M506" s="71">
        <v>1665539.6728269465</v>
      </c>
      <c r="N506" s="71">
        <v>5985</v>
      </c>
      <c r="O506" s="71">
        <v>1650.5184446729011</v>
      </c>
      <c r="P506" s="71">
        <v>3325589.6080734683</v>
      </c>
      <c r="Q506" s="71">
        <v>407955.98656196537</v>
      </c>
      <c r="R506" s="71">
        <v>184572.82110908616</v>
      </c>
      <c r="S506" s="71">
        <v>592528.80767105147</v>
      </c>
      <c r="T506" s="71">
        <v>27822.328641960336</v>
      </c>
      <c r="U506" s="71">
        <v>0</v>
      </c>
      <c r="V506" s="71">
        <v>0</v>
      </c>
      <c r="W506" s="71">
        <v>0</v>
      </c>
      <c r="X506" s="71">
        <v>27822.328641960336</v>
      </c>
      <c r="Y506" s="71">
        <v>71662.243962651773</v>
      </c>
      <c r="Z506" s="71">
        <v>-268.56885061324488</v>
      </c>
      <c r="AA506" s="71">
        <v>71393.675112038531</v>
      </c>
      <c r="AB506" s="71">
        <v>183877.60824019997</v>
      </c>
      <c r="AC506" s="71">
        <v>875622.41966525035</v>
      </c>
      <c r="AD506" s="71">
        <v>446936.99012455775</v>
      </c>
      <c r="AE506" s="71">
        <v>0</v>
      </c>
      <c r="AF506" s="71">
        <v>0</v>
      </c>
      <c r="AG506" s="71">
        <v>0</v>
      </c>
      <c r="AH506" s="71">
        <v>1322559.4097898081</v>
      </c>
      <c r="AI506" s="71">
        <v>2003030.1982836602</v>
      </c>
      <c r="AJ506" s="71"/>
      <c r="AK506" s="71">
        <v>0</v>
      </c>
      <c r="AL506" s="71">
        <v>0</v>
      </c>
      <c r="AM506" s="71">
        <v>0</v>
      </c>
      <c r="AN506" s="71">
        <v>2003030.1982836602</v>
      </c>
      <c r="AO506" s="71">
        <v>-1050945.9734701635</v>
      </c>
      <c r="AP506" s="71">
        <v>183877.60824019997</v>
      </c>
      <c r="AQ506" s="71">
        <v>-10509.459734701635</v>
      </c>
      <c r="AR506" s="71">
        <v>45435.379834318017</v>
      </c>
      <c r="AS506" s="71">
        <v>0</v>
      </c>
      <c r="AT506" s="71">
        <v>218803.52833981634</v>
      </c>
      <c r="AU506" s="71">
        <v>1563328</v>
      </c>
      <c r="AV506" s="71">
        <v>1563328</v>
      </c>
      <c r="AW506" s="71">
        <v>-2395470.4451303473</v>
      </c>
    </row>
    <row r="507" spans="1:49" x14ac:dyDescent="0.2">
      <c r="A507" s="96" t="s">
        <v>19</v>
      </c>
      <c r="B507">
        <v>2029</v>
      </c>
      <c r="C507">
        <v>2020</v>
      </c>
      <c r="D507">
        <v>2018</v>
      </c>
      <c r="E507">
        <v>57</v>
      </c>
      <c r="F507">
        <v>19</v>
      </c>
      <c r="G507" s="96" t="s">
        <v>167</v>
      </c>
      <c r="H507" s="71">
        <v>579500.45262489875</v>
      </c>
      <c r="I507" s="71">
        <v>1100224.6242691758</v>
      </c>
      <c r="J507" s="71">
        <v>0</v>
      </c>
      <c r="K507" s="71">
        <v>0</v>
      </c>
      <c r="L507" s="71">
        <v>1683.5288135663588</v>
      </c>
      <c r="M507" s="71">
        <v>1686329.3247421575</v>
      </c>
      <c r="N507" s="71">
        <v>5985</v>
      </c>
      <c r="O507" s="71">
        <v>1683.5288135663588</v>
      </c>
      <c r="P507" s="71">
        <v>3373722.9304497987</v>
      </c>
      <c r="Q507" s="71">
        <v>416115.10629320459</v>
      </c>
      <c r="R507" s="71">
        <v>188264.27753126784</v>
      </c>
      <c r="S507" s="71">
        <v>604379.38382447243</v>
      </c>
      <c r="T507" s="71">
        <v>28378.775214799538</v>
      </c>
      <c r="U507" s="71">
        <v>0</v>
      </c>
      <c r="V507" s="71">
        <v>0</v>
      </c>
      <c r="W507" s="71">
        <v>0</v>
      </c>
      <c r="X507" s="71">
        <v>28378.775214799538</v>
      </c>
      <c r="Y507" s="71">
        <v>73095.488841904807</v>
      </c>
      <c r="Z507" s="71">
        <v>-273.94022762550975</v>
      </c>
      <c r="AA507" s="71">
        <v>72821.548614279294</v>
      </c>
      <c r="AB507" s="71">
        <v>185716.38432260192</v>
      </c>
      <c r="AC507" s="71">
        <v>891296.0919761532</v>
      </c>
      <c r="AD507" s="71">
        <v>455875.72992704879</v>
      </c>
      <c r="AE507" s="71">
        <v>0</v>
      </c>
      <c r="AF507" s="71">
        <v>0</v>
      </c>
      <c r="AG507" s="71">
        <v>0</v>
      </c>
      <c r="AH507" s="71">
        <v>1347171.821903202</v>
      </c>
      <c r="AI507" s="71">
        <v>2026551.1085465967</v>
      </c>
      <c r="AJ507" s="71"/>
      <c r="AK507" s="71">
        <v>0</v>
      </c>
      <c r="AL507" s="71">
        <v>0</v>
      </c>
      <c r="AM507" s="71">
        <v>0</v>
      </c>
      <c r="AN507" s="71">
        <v>2026551.1085465967</v>
      </c>
      <c r="AO507" s="71">
        <v>-2395470.4451303473</v>
      </c>
      <c r="AP507" s="71">
        <v>185716.38432260192</v>
      </c>
      <c r="AQ507" s="71">
        <v>-23954.704451303471</v>
      </c>
      <c r="AR507" s="71">
        <v>46474.307617409351</v>
      </c>
      <c r="AS507" s="71">
        <v>0</v>
      </c>
      <c r="AT507" s="71">
        <v>208235.98748870782</v>
      </c>
      <c r="AU507" s="71">
        <v>0</v>
      </c>
      <c r="AV507" s="71">
        <v>0</v>
      </c>
      <c r="AW507" s="71">
        <v>-2187234.4576416393</v>
      </c>
    </row>
    <row r="508" spans="1:49" x14ac:dyDescent="0.2">
      <c r="A508" s="96" t="s">
        <v>19</v>
      </c>
      <c r="B508">
        <v>2030</v>
      </c>
      <c r="C508">
        <v>2020</v>
      </c>
      <c r="D508">
        <v>2018</v>
      </c>
      <c r="E508">
        <v>57</v>
      </c>
      <c r="F508">
        <v>19</v>
      </c>
      <c r="G508" s="96" t="s">
        <v>167</v>
      </c>
      <c r="H508" s="71">
        <v>585295.45715114777</v>
      </c>
      <c r="I508" s="71">
        <v>1122229.1167545593</v>
      </c>
      <c r="J508" s="71">
        <v>0</v>
      </c>
      <c r="K508" s="71">
        <v>0</v>
      </c>
      <c r="L508" s="71">
        <v>1717.1993898376863</v>
      </c>
      <c r="M508" s="71">
        <v>1707350.3435974235</v>
      </c>
      <c r="N508" s="71">
        <v>5985</v>
      </c>
      <c r="O508" s="71">
        <v>1717.1993898376863</v>
      </c>
      <c r="P508" s="71">
        <v>3422577.1168929683</v>
      </c>
      <c r="Q508" s="71">
        <v>424437.40841906879</v>
      </c>
      <c r="R508" s="71">
        <v>192029.56308189323</v>
      </c>
      <c r="S508" s="71">
        <v>616466.97150096204</v>
      </c>
      <c r="T508" s="71">
        <v>28946.350719095532</v>
      </c>
      <c r="U508" s="71">
        <v>0</v>
      </c>
      <c r="V508" s="71">
        <v>0</v>
      </c>
      <c r="W508" s="71">
        <v>0</v>
      </c>
      <c r="X508" s="71">
        <v>28946.350719095532</v>
      </c>
      <c r="Y508" s="71">
        <v>74557.398618742911</v>
      </c>
      <c r="Z508" s="71">
        <v>-279.41903217801996</v>
      </c>
      <c r="AA508" s="71">
        <v>74277.979586564892</v>
      </c>
      <c r="AB508" s="71">
        <v>187573.54816582796</v>
      </c>
      <c r="AC508" s="71">
        <v>907264.84997245052</v>
      </c>
      <c r="AD508" s="71">
        <v>464993.24452558986</v>
      </c>
      <c r="AE508" s="71">
        <v>0</v>
      </c>
      <c r="AF508" s="71">
        <v>0</v>
      </c>
      <c r="AG508" s="71">
        <v>0</v>
      </c>
      <c r="AH508" s="71">
        <v>1372258.0944980404</v>
      </c>
      <c r="AI508" s="71">
        <v>2050319.0223949279</v>
      </c>
      <c r="AJ508" s="71"/>
      <c r="AK508" s="71">
        <v>0</v>
      </c>
      <c r="AL508" s="71">
        <v>0</v>
      </c>
      <c r="AM508" s="71">
        <v>0</v>
      </c>
      <c r="AN508" s="71">
        <v>2050319.0223949279</v>
      </c>
      <c r="AO508" s="71">
        <v>-2187234.4576416393</v>
      </c>
      <c r="AP508" s="71">
        <v>187573.54816582796</v>
      </c>
      <c r="AQ508" s="71">
        <v>-21872.344576416392</v>
      </c>
      <c r="AR508" s="71">
        <v>47527.121694026573</v>
      </c>
      <c r="AS508" s="71">
        <v>0</v>
      </c>
      <c r="AT508" s="71">
        <v>213228.32528343814</v>
      </c>
      <c r="AU508" s="71">
        <v>2031406</v>
      </c>
      <c r="AV508" s="71">
        <v>2031406</v>
      </c>
      <c r="AW508" s="71">
        <v>-4005412.1323582008</v>
      </c>
    </row>
    <row r="509" spans="1:49" x14ac:dyDescent="0.2">
      <c r="A509" s="96" t="s">
        <v>19</v>
      </c>
      <c r="B509">
        <v>2031</v>
      </c>
      <c r="C509">
        <v>2020</v>
      </c>
      <c r="D509">
        <v>2018</v>
      </c>
      <c r="E509">
        <v>57</v>
      </c>
      <c r="F509">
        <v>19</v>
      </c>
      <c r="G509" s="96" t="s">
        <v>167</v>
      </c>
      <c r="H509" s="71">
        <v>591148.41172265925</v>
      </c>
      <c r="I509" s="71">
        <v>1144673.6990896505</v>
      </c>
      <c r="J509" s="71">
        <v>0</v>
      </c>
      <c r="K509" s="71">
        <v>0</v>
      </c>
      <c r="L509" s="71">
        <v>1751.5433776344398</v>
      </c>
      <c r="M509" s="71">
        <v>1728605.7671499006</v>
      </c>
      <c r="N509" s="71">
        <v>5985</v>
      </c>
      <c r="O509" s="71">
        <v>1751.5433776344398</v>
      </c>
      <c r="P509" s="71">
        <v>3472164.4213398444</v>
      </c>
      <c r="Q509" s="71">
        <v>432926.15658745012</v>
      </c>
      <c r="R509" s="71">
        <v>195870.15434353109</v>
      </c>
      <c r="S509" s="71">
        <v>628796.31093098118</v>
      </c>
      <c r="T509" s="71">
        <v>29525.277733477444</v>
      </c>
      <c r="U509" s="71">
        <v>0</v>
      </c>
      <c r="V509" s="71">
        <v>0</v>
      </c>
      <c r="W509" s="71">
        <v>0</v>
      </c>
      <c r="X509" s="71">
        <v>29525.277733477444</v>
      </c>
      <c r="Y509" s="71">
        <v>76048.54659111776</v>
      </c>
      <c r="Z509" s="71">
        <v>-285.00741282158037</v>
      </c>
      <c r="AA509" s="71">
        <v>75763.539178296181</v>
      </c>
      <c r="AB509" s="71">
        <v>189449.28364748624</v>
      </c>
      <c r="AC509" s="71">
        <v>923534.41149024095</v>
      </c>
      <c r="AD509" s="71">
        <v>474293.10941610159</v>
      </c>
      <c r="AE509" s="71">
        <v>0</v>
      </c>
      <c r="AF509" s="71">
        <v>0</v>
      </c>
      <c r="AG509" s="71">
        <v>0</v>
      </c>
      <c r="AH509" s="71">
        <v>1397827.5209063427</v>
      </c>
      <c r="AI509" s="71">
        <v>2074336.9004335017</v>
      </c>
      <c r="AJ509" s="71"/>
      <c r="AK509" s="71">
        <v>0</v>
      </c>
      <c r="AL509" s="71">
        <v>0</v>
      </c>
      <c r="AM509" s="71">
        <v>0</v>
      </c>
      <c r="AN509" s="71">
        <v>2074336.9004335017</v>
      </c>
      <c r="AO509" s="71">
        <v>-4005412.1323582008</v>
      </c>
      <c r="AP509" s="71">
        <v>189449.28364748624</v>
      </c>
      <c r="AQ509" s="71">
        <v>-40054.121323582011</v>
      </c>
      <c r="AR509" s="71">
        <v>48594.030867418835</v>
      </c>
      <c r="AS509" s="71">
        <v>0</v>
      </c>
      <c r="AT509" s="71">
        <v>197989.19319132305</v>
      </c>
      <c r="AU509" s="71">
        <v>431860</v>
      </c>
      <c r="AV509" s="71">
        <v>431860</v>
      </c>
      <c r="AW509" s="71">
        <v>-4239282.9391668784</v>
      </c>
    </row>
    <row r="510" spans="1:49" x14ac:dyDescent="0.2">
      <c r="A510" s="96" t="s">
        <v>19</v>
      </c>
      <c r="B510">
        <v>2032</v>
      </c>
      <c r="C510">
        <v>2020</v>
      </c>
      <c r="D510">
        <v>2018</v>
      </c>
      <c r="E510">
        <v>57</v>
      </c>
      <c r="F510">
        <v>19</v>
      </c>
      <c r="G510" s="96" t="s">
        <v>167</v>
      </c>
      <c r="H510" s="71">
        <v>597059.89583988592</v>
      </c>
      <c r="I510" s="71">
        <v>1167567.1730714436</v>
      </c>
      <c r="J510" s="71">
        <v>0</v>
      </c>
      <c r="K510" s="71">
        <v>0</v>
      </c>
      <c r="L510" s="71">
        <v>1786.5742451871288</v>
      </c>
      <c r="M510" s="71">
        <v>1750098.680053506</v>
      </c>
      <c r="N510" s="71">
        <v>5985</v>
      </c>
      <c r="O510" s="71">
        <v>1786.5742451871288</v>
      </c>
      <c r="P510" s="71">
        <v>3522497.3232100224</v>
      </c>
      <c r="Q510" s="71">
        <v>441584.67971919919</v>
      </c>
      <c r="R510" s="71">
        <v>199787.55743040174</v>
      </c>
      <c r="S510" s="71">
        <v>641372.23714960087</v>
      </c>
      <c r="T510" s="71">
        <v>30115.783288146995</v>
      </c>
      <c r="U510" s="71">
        <v>0</v>
      </c>
      <c r="V510" s="71">
        <v>0</v>
      </c>
      <c r="W510" s="71">
        <v>0</v>
      </c>
      <c r="X510" s="71">
        <v>30115.783288146995</v>
      </c>
      <c r="Y510" s="71">
        <v>77569.517522940121</v>
      </c>
      <c r="Z510" s="71">
        <v>-290.70756107801196</v>
      </c>
      <c r="AA510" s="71">
        <v>77278.809961862105</v>
      </c>
      <c r="AB510" s="71">
        <v>191343.77648396112</v>
      </c>
      <c r="AC510" s="71">
        <v>940110.60688357102</v>
      </c>
      <c r="AD510" s="71">
        <v>483778.97160442371</v>
      </c>
      <c r="AE510" s="71">
        <v>0</v>
      </c>
      <c r="AF510" s="71">
        <v>0</v>
      </c>
      <c r="AG510" s="71">
        <v>0</v>
      </c>
      <c r="AH510" s="71">
        <v>1423889.5784879946</v>
      </c>
      <c r="AI510" s="71">
        <v>2098607.7447220278</v>
      </c>
      <c r="AJ510" s="71"/>
      <c r="AK510" s="71">
        <v>0</v>
      </c>
      <c r="AL510" s="71">
        <v>0</v>
      </c>
      <c r="AM510" s="71">
        <v>0</v>
      </c>
      <c r="AN510" s="71">
        <v>2098607.7447220278</v>
      </c>
      <c r="AO510" s="71">
        <v>-4239282.9391668784</v>
      </c>
      <c r="AP510" s="71">
        <v>191343.77648396112</v>
      </c>
      <c r="AQ510" s="71">
        <v>-42392.829391668784</v>
      </c>
      <c r="AR510" s="71">
        <v>49675.24742767409</v>
      </c>
      <c r="AS510" s="71">
        <v>0</v>
      </c>
      <c r="AT510" s="71">
        <v>198626.19451996643</v>
      </c>
      <c r="AU510" s="71">
        <v>27560</v>
      </c>
      <c r="AV510" s="71">
        <v>27560</v>
      </c>
      <c r="AW510" s="71">
        <v>-4068216.7446469115</v>
      </c>
    </row>
    <row r="511" spans="1:49" x14ac:dyDescent="0.2">
      <c r="A511" s="96" t="s">
        <v>19</v>
      </c>
      <c r="B511">
        <v>2033</v>
      </c>
      <c r="C511">
        <v>2020</v>
      </c>
      <c r="D511">
        <v>2018</v>
      </c>
      <c r="E511">
        <v>57</v>
      </c>
      <c r="F511">
        <v>19</v>
      </c>
      <c r="G511" s="96" t="s">
        <v>167</v>
      </c>
      <c r="H511" s="71">
        <v>603030.49479828461</v>
      </c>
      <c r="I511" s="71">
        <v>1190918.5165328723</v>
      </c>
      <c r="J511" s="71">
        <v>0</v>
      </c>
      <c r="K511" s="71">
        <v>0</v>
      </c>
      <c r="L511" s="71">
        <v>1822.3057300908711</v>
      </c>
      <c r="M511" s="71">
        <v>1771832.2146745692</v>
      </c>
      <c r="N511" s="71">
        <v>5985</v>
      </c>
      <c r="O511" s="71">
        <v>1822.3057300908711</v>
      </c>
      <c r="P511" s="71">
        <v>3573588.531735817</v>
      </c>
      <c r="Q511" s="71">
        <v>450416.37331358303</v>
      </c>
      <c r="R511" s="71">
        <v>203783.3085790097</v>
      </c>
      <c r="S511" s="71">
        <v>654199.68189259269</v>
      </c>
      <c r="T511" s="71">
        <v>30718.098953909925</v>
      </c>
      <c r="U511" s="71">
        <v>0</v>
      </c>
      <c r="V511" s="71">
        <v>0</v>
      </c>
      <c r="W511" s="71">
        <v>0</v>
      </c>
      <c r="X511" s="71">
        <v>30718.098953909925</v>
      </c>
      <c r="Y511" s="71">
        <v>79120.907873398915</v>
      </c>
      <c r="Z511" s="71">
        <v>-296.52171229957213</v>
      </c>
      <c r="AA511" s="71">
        <v>78824.386161099348</v>
      </c>
      <c r="AB511" s="71">
        <v>193257.21424880068</v>
      </c>
      <c r="AC511" s="71">
        <v>956999.38125640259</v>
      </c>
      <c r="AD511" s="71">
        <v>493454.55103651201</v>
      </c>
      <c r="AE511" s="71">
        <v>0</v>
      </c>
      <c r="AF511" s="71">
        <v>0</v>
      </c>
      <c r="AG511" s="71">
        <v>0</v>
      </c>
      <c r="AH511" s="71">
        <v>1450453.9322929145</v>
      </c>
      <c r="AI511" s="71">
        <v>2123134.5994429025</v>
      </c>
      <c r="AJ511" s="71"/>
      <c r="AK511" s="71">
        <v>0</v>
      </c>
      <c r="AL511" s="71">
        <v>0</v>
      </c>
      <c r="AM511" s="71">
        <v>0</v>
      </c>
      <c r="AN511" s="71">
        <v>2123134.5994429025</v>
      </c>
      <c r="AO511" s="71">
        <v>-4068216.7446469115</v>
      </c>
      <c r="AP511" s="71">
        <v>193257.21424880068</v>
      </c>
      <c r="AQ511" s="71">
        <v>-40682.167446469117</v>
      </c>
      <c r="AR511" s="71">
        <v>50770.987214563458</v>
      </c>
      <c r="AS511" s="71">
        <v>0</v>
      </c>
      <c r="AT511" s="71">
        <v>203346.03401689505</v>
      </c>
      <c r="AU511" s="71">
        <v>326366</v>
      </c>
      <c r="AV511" s="71">
        <v>326366</v>
      </c>
      <c r="AW511" s="71">
        <v>-4191236.7106300169</v>
      </c>
    </row>
    <row r="512" spans="1:49" x14ac:dyDescent="0.2">
      <c r="A512" s="96" t="s">
        <v>19</v>
      </c>
      <c r="B512">
        <v>2034</v>
      </c>
      <c r="C512">
        <v>2020</v>
      </c>
      <c r="D512">
        <v>2018</v>
      </c>
      <c r="E512">
        <v>57</v>
      </c>
      <c r="F512">
        <v>19</v>
      </c>
      <c r="G512" s="96" t="s">
        <v>167</v>
      </c>
      <c r="H512" s="71">
        <v>609060.79974626761</v>
      </c>
      <c r="I512" s="71">
        <v>1214736.8868635299</v>
      </c>
      <c r="J512" s="71">
        <v>0</v>
      </c>
      <c r="K512" s="71">
        <v>0</v>
      </c>
      <c r="L512" s="71">
        <v>1858.7518446926888</v>
      </c>
      <c r="M512" s="71">
        <v>1793809.5519227041</v>
      </c>
      <c r="N512" s="71">
        <v>5985</v>
      </c>
      <c r="O512" s="71">
        <v>1858.7518446926888</v>
      </c>
      <c r="P512" s="71">
        <v>3625450.9903771942</v>
      </c>
      <c r="Q512" s="71">
        <v>459424.70077985479</v>
      </c>
      <c r="R512" s="71">
        <v>207858.97475058993</v>
      </c>
      <c r="S512" s="71">
        <v>667283.67553044471</v>
      </c>
      <c r="T512" s="71">
        <v>31332.460932988128</v>
      </c>
      <c r="U512" s="71">
        <v>0</v>
      </c>
      <c r="V512" s="71">
        <v>0</v>
      </c>
      <c r="W512" s="71">
        <v>0</v>
      </c>
      <c r="X512" s="71">
        <v>31332.460932988128</v>
      </c>
      <c r="Y512" s="71">
        <v>80703.326030866898</v>
      </c>
      <c r="Z512" s="71">
        <v>-302.45214654556361</v>
      </c>
      <c r="AA512" s="71">
        <v>80400.873884321336</v>
      </c>
      <c r="AB512" s="71">
        <v>195189.78639128874</v>
      </c>
      <c r="AC512" s="71">
        <v>974206.79673904297</v>
      </c>
      <c r="AD512" s="71">
        <v>503323.64205724234</v>
      </c>
      <c r="AE512" s="71">
        <v>0</v>
      </c>
      <c r="AF512" s="71">
        <v>0</v>
      </c>
      <c r="AG512" s="71">
        <v>0</v>
      </c>
      <c r="AH512" s="71">
        <v>1477530.4387962853</v>
      </c>
      <c r="AI512" s="71">
        <v>2147920.5515809087</v>
      </c>
      <c r="AJ512" s="71"/>
      <c r="AK512" s="71">
        <v>0</v>
      </c>
      <c r="AL512" s="71">
        <v>0</v>
      </c>
      <c r="AM512" s="71">
        <v>0</v>
      </c>
      <c r="AN512" s="71">
        <v>2147920.5515809087</v>
      </c>
      <c r="AO512" s="71">
        <v>-4191236.7106300169</v>
      </c>
      <c r="AP512" s="71">
        <v>195189.78639128874</v>
      </c>
      <c r="AQ512" s="71">
        <v>-41912.367106300168</v>
      </c>
      <c r="AR512" s="71">
        <v>51881.469681574039</v>
      </c>
      <c r="AS512" s="71">
        <v>0</v>
      </c>
      <c r="AT512" s="71">
        <v>205158.8889665626</v>
      </c>
      <c r="AU512" s="71">
        <v>54978</v>
      </c>
      <c r="AV512" s="71">
        <v>54978</v>
      </c>
      <c r="AW512" s="71">
        <v>-4041055.8216634542</v>
      </c>
    </row>
    <row r="513" spans="1:49" x14ac:dyDescent="0.2">
      <c r="A513" s="96" t="s">
        <v>19</v>
      </c>
      <c r="B513">
        <v>2035</v>
      </c>
      <c r="C513">
        <v>2020</v>
      </c>
      <c r="D513">
        <v>2018</v>
      </c>
      <c r="E513">
        <v>57</v>
      </c>
      <c r="F513">
        <v>19</v>
      </c>
      <c r="G513" s="96" t="s">
        <v>167</v>
      </c>
      <c r="H513" s="71">
        <v>615151.40774373035</v>
      </c>
      <c r="I513" s="71">
        <v>1239031.6246008007</v>
      </c>
      <c r="J513" s="71">
        <v>0</v>
      </c>
      <c r="K513" s="71">
        <v>0</v>
      </c>
      <c r="L513" s="71">
        <v>1895.9268815865425</v>
      </c>
      <c r="M513" s="71">
        <v>1816033.9220971933</v>
      </c>
      <c r="N513" s="71">
        <v>5985</v>
      </c>
      <c r="O513" s="71">
        <v>1895.9268815865425</v>
      </c>
      <c r="P513" s="71">
        <v>3678097.8813233105</v>
      </c>
      <c r="Q513" s="71">
        <v>468613.19479545188</v>
      </c>
      <c r="R513" s="71">
        <v>212016.15424560173</v>
      </c>
      <c r="S513" s="71">
        <v>680629.34904105356</v>
      </c>
      <c r="T513" s="71">
        <v>31959.110151647896</v>
      </c>
      <c r="U513" s="71">
        <v>0</v>
      </c>
      <c r="V513" s="71">
        <v>0</v>
      </c>
      <c r="W513" s="71">
        <v>0</v>
      </c>
      <c r="X513" s="71">
        <v>31959.110151647896</v>
      </c>
      <c r="Y513" s="71">
        <v>82317.392551484241</v>
      </c>
      <c r="Z513" s="71">
        <v>-308.50118947647491</v>
      </c>
      <c r="AA513" s="71">
        <v>82008.891362007766</v>
      </c>
      <c r="AB513" s="71">
        <v>197141.68425520163</v>
      </c>
      <c r="AC513" s="71">
        <v>991739.03480991093</v>
      </c>
      <c r="AD513" s="71">
        <v>513390.11489838723</v>
      </c>
      <c r="AE513" s="71">
        <v>0</v>
      </c>
      <c r="AF513" s="71">
        <v>0</v>
      </c>
      <c r="AG513" s="71">
        <v>0</v>
      </c>
      <c r="AH513" s="71">
        <v>1505129.149708298</v>
      </c>
      <c r="AI513" s="71">
        <v>2172968.7316150125</v>
      </c>
      <c r="AJ513" s="71"/>
      <c r="AK513" s="71">
        <v>0</v>
      </c>
      <c r="AL513" s="71">
        <v>0</v>
      </c>
      <c r="AM513" s="71">
        <v>0</v>
      </c>
      <c r="AN513" s="71">
        <v>2172968.7316150125</v>
      </c>
      <c r="AO513" s="71">
        <v>-4041055.8216634542</v>
      </c>
      <c r="AP513" s="71">
        <v>197141.68425520163</v>
      </c>
      <c r="AQ513" s="71">
        <v>-40410.558216634541</v>
      </c>
      <c r="AR513" s="71">
        <v>53006.917961152009</v>
      </c>
      <c r="AS513" s="71">
        <v>0</v>
      </c>
      <c r="AT513" s="71">
        <v>209738.04399971911</v>
      </c>
      <c r="AU513" s="71">
        <v>1234584</v>
      </c>
      <c r="AV513" s="71">
        <v>1234584</v>
      </c>
      <c r="AW513" s="71">
        <v>-5065901.7776637357</v>
      </c>
    </row>
    <row r="514" spans="1:49" x14ac:dyDescent="0.2">
      <c r="A514" s="96" t="s">
        <v>19</v>
      </c>
      <c r="B514">
        <v>2036</v>
      </c>
      <c r="C514">
        <v>2020</v>
      </c>
      <c r="D514">
        <v>2018</v>
      </c>
      <c r="E514">
        <v>57</v>
      </c>
      <c r="F514">
        <v>19</v>
      </c>
      <c r="G514" s="96" t="s">
        <v>167</v>
      </c>
      <c r="H514" s="71">
        <v>621302.92182116769</v>
      </c>
      <c r="I514" s="71">
        <v>1263812.2570928165</v>
      </c>
      <c r="J514" s="71">
        <v>0</v>
      </c>
      <c r="K514" s="71">
        <v>0</v>
      </c>
      <c r="L514" s="71">
        <v>1933.8454192182733</v>
      </c>
      <c r="M514" s="71">
        <v>1838508.6057491929</v>
      </c>
      <c r="N514" s="71">
        <v>5985</v>
      </c>
      <c r="O514" s="71">
        <v>1933.8454192182733</v>
      </c>
      <c r="P514" s="71">
        <v>3731542.6300823954</v>
      </c>
      <c r="Q514" s="71">
        <v>477985.45869136089</v>
      </c>
      <c r="R514" s="71">
        <v>216256.47733051376</v>
      </c>
      <c r="S514" s="71">
        <v>694241.93602187466</v>
      </c>
      <c r="T514" s="71">
        <v>32598.292354680849</v>
      </c>
      <c r="U514" s="71">
        <v>0</v>
      </c>
      <c r="V514" s="71">
        <v>0</v>
      </c>
      <c r="W514" s="71">
        <v>0</v>
      </c>
      <c r="X514" s="71">
        <v>32598.292354680849</v>
      </c>
      <c r="Y514" s="71">
        <v>83963.740402513926</v>
      </c>
      <c r="Z514" s="71">
        <v>-314.67121326600437</v>
      </c>
      <c r="AA514" s="71">
        <v>83649.069189247923</v>
      </c>
      <c r="AB514" s="71">
        <v>199113.10109775368</v>
      </c>
      <c r="AC514" s="71">
        <v>1009602.3986635571</v>
      </c>
      <c r="AD514" s="71">
        <v>523657.91719635495</v>
      </c>
      <c r="AE514" s="71">
        <v>0</v>
      </c>
      <c r="AF514" s="71">
        <v>0</v>
      </c>
      <c r="AG514" s="71">
        <v>0</v>
      </c>
      <c r="AH514" s="71">
        <v>1533260.315859912</v>
      </c>
      <c r="AI514" s="71">
        <v>2198282.3142224834</v>
      </c>
      <c r="AJ514" s="71"/>
      <c r="AK514" s="71">
        <v>0</v>
      </c>
      <c r="AL514" s="71">
        <v>0</v>
      </c>
      <c r="AM514" s="71">
        <v>0</v>
      </c>
      <c r="AN514" s="71">
        <v>2198282.3142224834</v>
      </c>
      <c r="AO514" s="71">
        <v>-5065901.7776637357</v>
      </c>
      <c r="AP514" s="71">
        <v>199113.10109775368</v>
      </c>
      <c r="AQ514" s="71">
        <v>-50659.017776637353</v>
      </c>
      <c r="AR514" s="71">
        <v>54147.558931180982</v>
      </c>
      <c r="AS514" s="71">
        <v>0</v>
      </c>
      <c r="AT514" s="71">
        <v>202601.64225229732</v>
      </c>
      <c r="AU514" s="71">
        <v>231790</v>
      </c>
      <c r="AV514" s="71">
        <v>231790</v>
      </c>
      <c r="AW514" s="71">
        <v>-5095090.1354114376</v>
      </c>
    </row>
    <row r="515" spans="1:49" x14ac:dyDescent="0.2">
      <c r="A515" s="96" t="s">
        <v>19</v>
      </c>
      <c r="B515">
        <v>2037</v>
      </c>
      <c r="C515">
        <v>2020</v>
      </c>
      <c r="D515">
        <v>2018</v>
      </c>
      <c r="E515">
        <v>57</v>
      </c>
      <c r="F515">
        <v>19</v>
      </c>
      <c r="G515" s="96" t="s">
        <v>167</v>
      </c>
      <c r="H515" s="71">
        <v>627515.95103937923</v>
      </c>
      <c r="I515" s="71">
        <v>1289088.5022346727</v>
      </c>
      <c r="J515" s="71">
        <v>0</v>
      </c>
      <c r="K515" s="71">
        <v>0</v>
      </c>
      <c r="L515" s="71">
        <v>1972.5223276026386</v>
      </c>
      <c r="M515" s="71">
        <v>1861236.9345600542</v>
      </c>
      <c r="N515" s="71">
        <v>5985</v>
      </c>
      <c r="O515" s="71">
        <v>1972.5223276026386</v>
      </c>
      <c r="P515" s="71">
        <v>3785798.9101617085</v>
      </c>
      <c r="Q515" s="71">
        <v>487545.16786518809</v>
      </c>
      <c r="R515" s="71">
        <v>220581.60687712402</v>
      </c>
      <c r="S515" s="71">
        <v>708126.77474231215</v>
      </c>
      <c r="T515" s="71">
        <v>33250.258201774464</v>
      </c>
      <c r="U515" s="71">
        <v>0</v>
      </c>
      <c r="V515" s="71">
        <v>0</v>
      </c>
      <c r="W515" s="71">
        <v>0</v>
      </c>
      <c r="X515" s="71">
        <v>33250.258201774464</v>
      </c>
      <c r="Y515" s="71">
        <v>85643.01521056419</v>
      </c>
      <c r="Z515" s="71">
        <v>-320.96463753132446</v>
      </c>
      <c r="AA515" s="71">
        <v>85322.050573032859</v>
      </c>
      <c r="AB515" s="71">
        <v>201104.23210873117</v>
      </c>
      <c r="AC515" s="71">
        <v>1027803.3156258506</v>
      </c>
      <c r="AD515" s="71">
        <v>534131.07554028207</v>
      </c>
      <c r="AE515" s="71">
        <v>0</v>
      </c>
      <c r="AF515" s="71">
        <v>0</v>
      </c>
      <c r="AG515" s="71">
        <v>0</v>
      </c>
      <c r="AH515" s="71">
        <v>1561934.3911661326</v>
      </c>
      <c r="AI515" s="71">
        <v>2223864.5189955756</v>
      </c>
      <c r="AJ515" s="71"/>
      <c r="AK515" s="71">
        <v>0</v>
      </c>
      <c r="AL515" s="71">
        <v>0</v>
      </c>
      <c r="AM515" s="71">
        <v>0</v>
      </c>
      <c r="AN515" s="71">
        <v>2223864.5189955756</v>
      </c>
      <c r="AO515" s="71">
        <v>-5095090.1354114376</v>
      </c>
      <c r="AP515" s="71">
        <v>201104.23210873117</v>
      </c>
      <c r="AQ515" s="71">
        <v>-50950.90135411438</v>
      </c>
      <c r="AR515" s="71">
        <v>55303.623282718559</v>
      </c>
      <c r="AS515" s="71">
        <v>0</v>
      </c>
      <c r="AT515" s="71">
        <v>205456.95403733535</v>
      </c>
      <c r="AU515" s="71">
        <v>95420</v>
      </c>
      <c r="AV515" s="71">
        <v>95420</v>
      </c>
      <c r="AW515" s="71">
        <v>-4985053.1813741028</v>
      </c>
    </row>
    <row r="516" spans="1:49" x14ac:dyDescent="0.2">
      <c r="A516" s="96" t="s">
        <v>19</v>
      </c>
      <c r="B516">
        <v>2038</v>
      </c>
      <c r="C516">
        <v>2020</v>
      </c>
      <c r="D516">
        <v>2018</v>
      </c>
      <c r="E516">
        <v>57</v>
      </c>
      <c r="F516">
        <v>19</v>
      </c>
      <c r="G516" s="96" t="s">
        <v>167</v>
      </c>
      <c r="H516" s="71">
        <v>633791.11054977309</v>
      </c>
      <c r="I516" s="71">
        <v>1314870.2722793664</v>
      </c>
      <c r="J516" s="71">
        <v>0</v>
      </c>
      <c r="K516" s="71">
        <v>0</v>
      </c>
      <c r="L516" s="71">
        <v>2011.9727741546917</v>
      </c>
      <c r="M516" s="71">
        <v>1884222.2922360832</v>
      </c>
      <c r="N516" s="71">
        <v>5985</v>
      </c>
      <c r="O516" s="71">
        <v>2011.9727741546917</v>
      </c>
      <c r="P516" s="71">
        <v>3840880.6478393776</v>
      </c>
      <c r="Q516" s="71">
        <v>497296.07122249191</v>
      </c>
      <c r="R516" s="71">
        <v>224993.23901466653</v>
      </c>
      <c r="S516" s="71">
        <v>722289.31023715844</v>
      </c>
      <c r="T516" s="71">
        <v>33915.263365809958</v>
      </c>
      <c r="U516" s="71">
        <v>0</v>
      </c>
      <c r="V516" s="71">
        <v>0</v>
      </c>
      <c r="W516" s="71">
        <v>0</v>
      </c>
      <c r="X516" s="71">
        <v>33915.263365809958</v>
      </c>
      <c r="Y516" s="71">
        <v>87355.875514775485</v>
      </c>
      <c r="Z516" s="71">
        <v>-327.383930281951</v>
      </c>
      <c r="AA516" s="71">
        <v>87028.491584493531</v>
      </c>
      <c r="AB516" s="71">
        <v>203115.2744298185</v>
      </c>
      <c r="AC516" s="71">
        <v>1046348.3396172804</v>
      </c>
      <c r="AD516" s="71">
        <v>544813.69705108774</v>
      </c>
      <c r="AE516" s="71">
        <v>0</v>
      </c>
      <c r="AF516" s="71">
        <v>0</v>
      </c>
      <c r="AG516" s="71">
        <v>0</v>
      </c>
      <c r="AH516" s="71">
        <v>1591162.0366683681</v>
      </c>
      <c r="AI516" s="71">
        <v>2249718.6111710095</v>
      </c>
      <c r="AJ516" s="71"/>
      <c r="AK516" s="71">
        <v>0</v>
      </c>
      <c r="AL516" s="71">
        <v>0</v>
      </c>
      <c r="AM516" s="71">
        <v>0</v>
      </c>
      <c r="AN516" s="71">
        <v>2249718.6111710095</v>
      </c>
      <c r="AO516" s="71">
        <v>-4985053.1813741028</v>
      </c>
      <c r="AP516" s="71">
        <v>203115.2744298185</v>
      </c>
      <c r="AQ516" s="71">
        <v>-49850.531813741029</v>
      </c>
      <c r="AR516" s="71">
        <v>56475.345589016069</v>
      </c>
      <c r="AS516" s="71">
        <v>0</v>
      </c>
      <c r="AT516" s="71">
        <v>209740.08820509355</v>
      </c>
      <c r="AU516" s="71">
        <v>18720</v>
      </c>
      <c r="AV516" s="71">
        <v>18720</v>
      </c>
      <c r="AW516" s="71">
        <v>-4794033.0931690093</v>
      </c>
    </row>
    <row r="517" spans="1:49" x14ac:dyDescent="0.2">
      <c r="A517" s="96" t="s">
        <v>19</v>
      </c>
      <c r="B517">
        <v>2039</v>
      </c>
      <c r="C517">
        <v>2020</v>
      </c>
      <c r="D517">
        <v>2018</v>
      </c>
      <c r="E517">
        <v>57</v>
      </c>
      <c r="F517">
        <v>19</v>
      </c>
      <c r="G517" s="96" t="s">
        <v>167</v>
      </c>
      <c r="H517" s="71">
        <v>640129.02165527071</v>
      </c>
      <c r="I517" s="71">
        <v>1341167.6777249535</v>
      </c>
      <c r="J517" s="71">
        <v>0</v>
      </c>
      <c r="K517" s="71">
        <v>0</v>
      </c>
      <c r="L517" s="71">
        <v>2052.2122296377852</v>
      </c>
      <c r="M517" s="71">
        <v>1907468.1154200484</v>
      </c>
      <c r="N517" s="71">
        <v>5985</v>
      </c>
      <c r="O517" s="71">
        <v>2052.2122296377852</v>
      </c>
      <c r="P517" s="71">
        <v>3896802.0270299101</v>
      </c>
      <c r="Q517" s="71">
        <v>507241.99264694168</v>
      </c>
      <c r="R517" s="71">
        <v>229493.10379495984</v>
      </c>
      <c r="S517" s="71">
        <v>736735.09644190152</v>
      </c>
      <c r="T517" s="71">
        <v>34593.568633126153</v>
      </c>
      <c r="U517" s="71">
        <v>0</v>
      </c>
      <c r="V517" s="71">
        <v>0</v>
      </c>
      <c r="W517" s="71">
        <v>0</v>
      </c>
      <c r="X517" s="71">
        <v>34593.568633126153</v>
      </c>
      <c r="Y517" s="71">
        <v>89102.993025070988</v>
      </c>
      <c r="Z517" s="71">
        <v>-333.93160888759002</v>
      </c>
      <c r="AA517" s="71">
        <v>88769.061416183395</v>
      </c>
      <c r="AB517" s="71">
        <v>205146.42717411666</v>
      </c>
      <c r="AC517" s="71">
        <v>1065244.1536653277</v>
      </c>
      <c r="AD517" s="71">
        <v>555709.97099210939</v>
      </c>
      <c r="AE517" s="71">
        <v>0</v>
      </c>
      <c r="AF517" s="71">
        <v>0</v>
      </c>
      <c r="AG517" s="71">
        <v>0</v>
      </c>
      <c r="AH517" s="71">
        <v>1620954.1246574372</v>
      </c>
      <c r="AI517" s="71">
        <v>2275847.9023724729</v>
      </c>
      <c r="AJ517" s="71"/>
      <c r="AK517" s="71">
        <v>0</v>
      </c>
      <c r="AL517" s="71">
        <v>0</v>
      </c>
      <c r="AM517" s="71">
        <v>0</v>
      </c>
      <c r="AN517" s="71">
        <v>2275847.9023724729</v>
      </c>
      <c r="AO517" s="71">
        <v>-4794033.0931690093</v>
      </c>
      <c r="AP517" s="71">
        <v>205146.42717411666</v>
      </c>
      <c r="AQ517" s="71">
        <v>-47940.330931690092</v>
      </c>
      <c r="AR517" s="71">
        <v>57662.96437584595</v>
      </c>
      <c r="AS517" s="71">
        <v>0</v>
      </c>
      <c r="AT517" s="71">
        <v>214869.06061827252</v>
      </c>
      <c r="AU517" s="71">
        <v>242190</v>
      </c>
      <c r="AV517" s="71">
        <v>242190</v>
      </c>
      <c r="AW517" s="71">
        <v>-4821354.0325507373</v>
      </c>
    </row>
    <row r="518" spans="1:49" x14ac:dyDescent="0.2">
      <c r="A518" s="96" t="s">
        <v>19</v>
      </c>
      <c r="B518">
        <v>2040</v>
      </c>
      <c r="C518">
        <v>2020</v>
      </c>
      <c r="D518">
        <v>2018</v>
      </c>
      <c r="E518">
        <v>57</v>
      </c>
      <c r="F518">
        <v>19</v>
      </c>
      <c r="G518" s="96" t="s">
        <v>167</v>
      </c>
      <c r="H518" s="71">
        <v>646530.31187182362</v>
      </c>
      <c r="I518" s="71">
        <v>1367991.0312794526</v>
      </c>
      <c r="J518" s="71">
        <v>0</v>
      </c>
      <c r="K518" s="71">
        <v>0</v>
      </c>
      <c r="L518" s="71">
        <v>2093.2564742305412</v>
      </c>
      <c r="M518" s="71">
        <v>1930977.894619769</v>
      </c>
      <c r="N518" s="71">
        <v>5985</v>
      </c>
      <c r="O518" s="71">
        <v>2093.2564742305412</v>
      </c>
      <c r="P518" s="71">
        <v>3953577.4942452759</v>
      </c>
      <c r="Q518" s="71">
        <v>517386.83249988058</v>
      </c>
      <c r="R518" s="71">
        <v>234082.96587085904</v>
      </c>
      <c r="S518" s="71">
        <v>751469.79837073968</v>
      </c>
      <c r="T518" s="71">
        <v>35285.440005788681</v>
      </c>
      <c r="U518" s="71">
        <v>0</v>
      </c>
      <c r="V518" s="71">
        <v>0</v>
      </c>
      <c r="W518" s="71">
        <v>0</v>
      </c>
      <c r="X518" s="71">
        <v>35285.440005788681</v>
      </c>
      <c r="Y518" s="71">
        <v>90885.052885572411</v>
      </c>
      <c r="Z518" s="71">
        <v>-340.61024106534182</v>
      </c>
      <c r="AA518" s="71">
        <v>90544.442644507071</v>
      </c>
      <c r="AB518" s="71">
        <v>207197.89144585788</v>
      </c>
      <c r="AC518" s="71">
        <v>1084497.5724668934</v>
      </c>
      <c r="AD518" s="71">
        <v>566824.17041195161</v>
      </c>
      <c r="AE518" s="71">
        <v>0</v>
      </c>
      <c r="AF518" s="71">
        <v>0</v>
      </c>
      <c r="AG518" s="71">
        <v>0</v>
      </c>
      <c r="AH518" s="71">
        <v>1651321.742878845</v>
      </c>
      <c r="AI518" s="71">
        <v>2302255.7513664309</v>
      </c>
      <c r="AJ518" s="71"/>
      <c r="AK518" s="71">
        <v>0</v>
      </c>
      <c r="AL518" s="71">
        <v>0</v>
      </c>
      <c r="AM518" s="71">
        <v>0</v>
      </c>
      <c r="AN518" s="71">
        <v>2302255.7513664309</v>
      </c>
      <c r="AO518" s="71">
        <v>-4821354.0325507373</v>
      </c>
      <c r="AP518" s="71">
        <v>207197.89144585788</v>
      </c>
      <c r="AQ518" s="71">
        <v>-48213.540325507369</v>
      </c>
      <c r="AR518" s="71">
        <v>58866.722193162939</v>
      </c>
      <c r="AS518" s="71">
        <v>0</v>
      </c>
      <c r="AT518" s="71">
        <v>217851.07331351345</v>
      </c>
      <c r="AU518" s="71">
        <v>90220</v>
      </c>
      <c r="AV518" s="71">
        <v>90220</v>
      </c>
      <c r="AW518" s="71">
        <v>-4693722.9592372235</v>
      </c>
    </row>
    <row r="519" spans="1:49" x14ac:dyDescent="0.2">
      <c r="A519" s="96" t="s">
        <v>19</v>
      </c>
      <c r="B519">
        <v>2041</v>
      </c>
      <c r="C519">
        <v>2020</v>
      </c>
      <c r="D519">
        <v>2018</v>
      </c>
      <c r="E519">
        <v>57</v>
      </c>
      <c r="F519">
        <v>19</v>
      </c>
      <c r="G519" s="96" t="s">
        <v>167</v>
      </c>
      <c r="H519" s="71">
        <v>652995.61499054171</v>
      </c>
      <c r="I519" s="71">
        <v>1395350.8519050416</v>
      </c>
      <c r="J519" s="71">
        <v>0</v>
      </c>
      <c r="K519" s="71">
        <v>0</v>
      </c>
      <c r="L519" s="71">
        <v>2135.1216037151517</v>
      </c>
      <c r="M519" s="71">
        <v>1954755.1751541106</v>
      </c>
      <c r="N519" s="71">
        <v>5985</v>
      </c>
      <c r="O519" s="71">
        <v>2135.1216037151517</v>
      </c>
      <c r="P519" s="71">
        <v>4011221.7636534092</v>
      </c>
      <c r="Q519" s="71">
        <v>527734.56914987811</v>
      </c>
      <c r="R519" s="71">
        <v>238764.6251882762</v>
      </c>
      <c r="S519" s="71">
        <v>766499.19433815428</v>
      </c>
      <c r="T519" s="71">
        <v>35991.148805904442</v>
      </c>
      <c r="U519" s="71">
        <v>0</v>
      </c>
      <c r="V519" s="71">
        <v>0</v>
      </c>
      <c r="W519" s="71">
        <v>0</v>
      </c>
      <c r="X519" s="71">
        <v>35991.148805904442</v>
      </c>
      <c r="Y519" s="71">
        <v>92702.753943283853</v>
      </c>
      <c r="Z519" s="71">
        <v>-347.42244588664857</v>
      </c>
      <c r="AA519" s="71">
        <v>92355.331497397201</v>
      </c>
      <c r="AB519" s="71">
        <v>209269.87036031642</v>
      </c>
      <c r="AC519" s="71">
        <v>1104115.5450017722</v>
      </c>
      <c r="AD519" s="71">
        <v>578160.65382019058</v>
      </c>
      <c r="AE519" s="71">
        <v>0</v>
      </c>
      <c r="AF519" s="71">
        <v>0</v>
      </c>
      <c r="AG519" s="71">
        <v>0</v>
      </c>
      <c r="AH519" s="71">
        <v>1682276.1988219628</v>
      </c>
      <c r="AI519" s="71">
        <v>2328945.5648314464</v>
      </c>
      <c r="AJ519" s="71"/>
      <c r="AK519" s="71">
        <v>0</v>
      </c>
      <c r="AL519" s="71">
        <v>0</v>
      </c>
      <c r="AM519" s="71">
        <v>0</v>
      </c>
      <c r="AN519" s="71">
        <v>2328945.5648314464</v>
      </c>
      <c r="AO519" s="71">
        <v>-4693722.9592372235</v>
      </c>
      <c r="AP519" s="71">
        <v>209269.87036031642</v>
      </c>
      <c r="AQ519" s="71">
        <v>-46937.229592372241</v>
      </c>
      <c r="AR519" s="71">
        <v>60086.865688124257</v>
      </c>
      <c r="AS519" s="71">
        <v>0</v>
      </c>
      <c r="AT519" s="71">
        <v>222419.50645606843</v>
      </c>
      <c r="AU519" s="71">
        <v>0</v>
      </c>
      <c r="AV519" s="71">
        <v>0</v>
      </c>
      <c r="AW519" s="71">
        <v>-4471303.4527811557</v>
      </c>
    </row>
    <row r="520" spans="1:49" x14ac:dyDescent="0.2">
      <c r="A520" s="96" t="s">
        <v>19</v>
      </c>
      <c r="B520">
        <v>2042</v>
      </c>
      <c r="C520">
        <v>2020</v>
      </c>
      <c r="D520">
        <v>2018</v>
      </c>
      <c r="E520">
        <v>57</v>
      </c>
      <c r="F520">
        <v>19</v>
      </c>
      <c r="G520" s="96" t="s">
        <v>167</v>
      </c>
      <c r="H520" s="71">
        <v>659525.57114044728</v>
      </c>
      <c r="I520" s="71">
        <v>1423257.8689431425</v>
      </c>
      <c r="J520" s="71">
        <v>0</v>
      </c>
      <c r="K520" s="71">
        <v>0</v>
      </c>
      <c r="L520" s="71">
        <v>2177.8240357894547</v>
      </c>
      <c r="M520" s="71">
        <v>1978803.5581167256</v>
      </c>
      <c r="N520" s="71">
        <v>5985</v>
      </c>
      <c r="O520" s="71">
        <v>2177.8240357894547</v>
      </c>
      <c r="P520" s="71">
        <v>4069749.8222361049</v>
      </c>
      <c r="Q520" s="71">
        <v>538289.26053287566</v>
      </c>
      <c r="R520" s="71">
        <v>243539.91769204172</v>
      </c>
      <c r="S520" s="71">
        <v>781829.17822491738</v>
      </c>
      <c r="T520" s="71">
        <v>36710.971782022534</v>
      </c>
      <c r="U520" s="71">
        <v>0</v>
      </c>
      <c r="V520" s="71">
        <v>0</v>
      </c>
      <c r="W520" s="71">
        <v>0</v>
      </c>
      <c r="X520" s="71">
        <v>36710.971782022534</v>
      </c>
      <c r="Y520" s="71">
        <v>94556.809022149537</v>
      </c>
      <c r="Z520" s="71">
        <v>-354.37089480438158</v>
      </c>
      <c r="AA520" s="71">
        <v>94202.438127345158</v>
      </c>
      <c r="AB520" s="71">
        <v>211362.56906391963</v>
      </c>
      <c r="AC520" s="71">
        <v>1124105.1571982047</v>
      </c>
      <c r="AD520" s="71">
        <v>589723.86689659441</v>
      </c>
      <c r="AE520" s="71">
        <v>0</v>
      </c>
      <c r="AF520" s="71">
        <v>0</v>
      </c>
      <c r="AG520" s="71">
        <v>0</v>
      </c>
      <c r="AH520" s="71">
        <v>1713829.0240947991</v>
      </c>
      <c r="AI520" s="71">
        <v>2355920.7981413058</v>
      </c>
      <c r="AJ520" s="71"/>
      <c r="AK520" s="71">
        <v>0</v>
      </c>
      <c r="AL520" s="71">
        <v>0</v>
      </c>
      <c r="AM520" s="71">
        <v>0</v>
      </c>
      <c r="AN520" s="71">
        <v>2355920.7981413058</v>
      </c>
      <c r="AO520" s="71">
        <v>-4471303.4527811557</v>
      </c>
      <c r="AP520" s="71">
        <v>211362.56906391963</v>
      </c>
      <c r="AQ520" s="71">
        <v>-44713.034527811556</v>
      </c>
      <c r="AR520" s="71">
        <v>61323.645679495821</v>
      </c>
      <c r="AS520" s="71">
        <v>0</v>
      </c>
      <c r="AT520" s="71">
        <v>227973.1802156039</v>
      </c>
      <c r="AU520" s="71">
        <v>0</v>
      </c>
      <c r="AV520" s="71">
        <v>0</v>
      </c>
      <c r="AW520" s="71">
        <v>-4243330.2725655511</v>
      </c>
    </row>
    <row r="521" spans="1:49" x14ac:dyDescent="0.2">
      <c r="A521" s="96" t="s">
        <v>19</v>
      </c>
      <c r="B521">
        <v>2043</v>
      </c>
      <c r="C521">
        <v>2020</v>
      </c>
      <c r="D521">
        <v>2018</v>
      </c>
      <c r="E521">
        <v>57</v>
      </c>
      <c r="F521">
        <v>19</v>
      </c>
      <c r="G521" s="96" t="s">
        <v>167</v>
      </c>
      <c r="H521" s="71">
        <v>666120.82685185177</v>
      </c>
      <c r="I521" s="71">
        <v>1451723.0263220053</v>
      </c>
      <c r="J521" s="71">
        <v>0</v>
      </c>
      <c r="K521" s="71">
        <v>0</v>
      </c>
      <c r="L521" s="71">
        <v>2221.3805165052436</v>
      </c>
      <c r="M521" s="71">
        <v>2003126.7013578848</v>
      </c>
      <c r="N521" s="71">
        <v>5985</v>
      </c>
      <c r="O521" s="71">
        <v>2221.3805165052436</v>
      </c>
      <c r="P521" s="71">
        <v>4129176.9350482472</v>
      </c>
      <c r="Q521" s="71">
        <v>549055.04574353318</v>
      </c>
      <c r="R521" s="71">
        <v>248410.71604588255</v>
      </c>
      <c r="S521" s="71">
        <v>797465.76178941573</v>
      </c>
      <c r="T521" s="71">
        <v>37445.191217662985</v>
      </c>
      <c r="U521" s="71">
        <v>0</v>
      </c>
      <c r="V521" s="71">
        <v>0</v>
      </c>
      <c r="W521" s="71">
        <v>0</v>
      </c>
      <c r="X521" s="71">
        <v>37445.191217662985</v>
      </c>
      <c r="Y521" s="71">
        <v>96447.945202592527</v>
      </c>
      <c r="Z521" s="71">
        <v>-361.45831270046921</v>
      </c>
      <c r="AA521" s="71">
        <v>96086.486889892054</v>
      </c>
      <c r="AB521" s="71">
        <v>-253083.90262272058</v>
      </c>
      <c r="AC521" s="71">
        <v>677913.53727425018</v>
      </c>
      <c r="AD521" s="71">
        <v>601518.34423452627</v>
      </c>
      <c r="AE521" s="71">
        <v>0</v>
      </c>
      <c r="AF521" s="71">
        <v>0</v>
      </c>
      <c r="AG521" s="71">
        <v>0</v>
      </c>
      <c r="AH521" s="71">
        <v>1279431.8815087765</v>
      </c>
      <c r="AI521" s="71">
        <v>2849745.0535394708</v>
      </c>
      <c r="AJ521" s="71"/>
      <c r="AK521" s="71">
        <v>0</v>
      </c>
      <c r="AL521" s="71">
        <v>0</v>
      </c>
      <c r="AM521" s="71">
        <v>0</v>
      </c>
      <c r="AN521" s="71">
        <v>2849745.0535394708</v>
      </c>
      <c r="AO521" s="71">
        <v>-4243330.2725655511</v>
      </c>
      <c r="AP521" s="71">
        <v>213476.19475455885</v>
      </c>
      <c r="AQ521" s="71">
        <v>-42433.302725655514</v>
      </c>
      <c r="AR521" s="71">
        <v>104567.72599742601</v>
      </c>
      <c r="AS521" s="71">
        <v>0</v>
      </c>
      <c r="AT521" s="71">
        <v>275610.61802632932</v>
      </c>
      <c r="AU521" s="71">
        <v>0</v>
      </c>
      <c r="AV521" s="71">
        <v>0</v>
      </c>
      <c r="AW521" s="71">
        <v>-3967719.6545392219</v>
      </c>
    </row>
    <row r="522" spans="1:49" x14ac:dyDescent="0.2">
      <c r="A522" s="96" t="s">
        <v>19</v>
      </c>
      <c r="B522">
        <v>2044</v>
      </c>
      <c r="C522">
        <v>2020</v>
      </c>
      <c r="D522">
        <v>2018</v>
      </c>
      <c r="E522">
        <v>57</v>
      </c>
      <c r="F522">
        <v>19</v>
      </c>
      <c r="G522" s="96" t="s">
        <v>167</v>
      </c>
      <c r="H522" s="71">
        <v>672782.03512037033</v>
      </c>
      <c r="I522" s="71">
        <v>1480757.4868484456</v>
      </c>
      <c r="J522" s="71">
        <v>0</v>
      </c>
      <c r="K522" s="71">
        <v>0</v>
      </c>
      <c r="L522" s="71">
        <v>2265.808126835349</v>
      </c>
      <c r="M522" s="71">
        <v>2027728.320484749</v>
      </c>
      <c r="N522" s="71">
        <v>5985</v>
      </c>
      <c r="O522" s="71">
        <v>2265.808126835349</v>
      </c>
      <c r="P522" s="71">
        <v>4189518.6505804001</v>
      </c>
      <c r="Q522" s="71">
        <v>560036.14665840392</v>
      </c>
      <c r="R522" s="71">
        <v>253378.93036680022</v>
      </c>
      <c r="S522" s="71">
        <v>813415.0770252042</v>
      </c>
      <c r="T522" s="71">
        <v>38194.095042016248</v>
      </c>
      <c r="U522" s="71">
        <v>0</v>
      </c>
      <c r="V522" s="71">
        <v>0</v>
      </c>
      <c r="W522" s="71">
        <v>0</v>
      </c>
      <c r="X522" s="71">
        <v>38194.095042016248</v>
      </c>
      <c r="Y522" s="71">
        <v>98376.904106644375</v>
      </c>
      <c r="Z522" s="71">
        <v>-368.68747895447865</v>
      </c>
      <c r="AA522" s="71">
        <v>98008.216627689893</v>
      </c>
      <c r="AB522" s="71">
        <v>-252016.52164894779</v>
      </c>
      <c r="AC522" s="71">
        <v>697600.86704596248</v>
      </c>
      <c r="AD522" s="71">
        <v>613548.71111921687</v>
      </c>
      <c r="AE522" s="71">
        <v>0</v>
      </c>
      <c r="AF522" s="71">
        <v>0</v>
      </c>
      <c r="AG522" s="71">
        <v>0</v>
      </c>
      <c r="AH522" s="71">
        <v>1311149.5781651794</v>
      </c>
      <c r="AI522" s="71">
        <v>2878369.0724152206</v>
      </c>
      <c r="AJ522" s="71"/>
      <c r="AK522" s="71">
        <v>0</v>
      </c>
      <c r="AL522" s="71">
        <v>0</v>
      </c>
      <c r="AM522" s="71">
        <v>0</v>
      </c>
      <c r="AN522" s="71">
        <v>2878369.0724152206</v>
      </c>
      <c r="AO522" s="71">
        <v>-3967719.6545392219</v>
      </c>
      <c r="AP522" s="71">
        <v>215610.95670210442</v>
      </c>
      <c r="AQ522" s="71">
        <v>-39677.196545392217</v>
      </c>
      <c r="AR522" s="71">
        <v>105934.61279252396</v>
      </c>
      <c r="AS522" s="71">
        <v>0</v>
      </c>
      <c r="AT522" s="71">
        <v>281868.37294923619</v>
      </c>
      <c r="AU522" s="71">
        <v>0</v>
      </c>
      <c r="AV522" s="71">
        <v>0</v>
      </c>
      <c r="AW522" s="71">
        <v>-3685851.2815899858</v>
      </c>
    </row>
    <row r="523" spans="1:49" x14ac:dyDescent="0.2">
      <c r="A523" s="96" t="s">
        <v>19</v>
      </c>
      <c r="B523">
        <v>2045</v>
      </c>
      <c r="C523">
        <v>2020</v>
      </c>
      <c r="D523">
        <v>2018</v>
      </c>
      <c r="E523">
        <v>57</v>
      </c>
      <c r="F523">
        <v>19</v>
      </c>
      <c r="G523" s="96" t="s">
        <v>167</v>
      </c>
      <c r="H523" s="71">
        <v>679509.85547157377</v>
      </c>
      <c r="I523" s="71">
        <v>1510372.6365854142</v>
      </c>
      <c r="J523" s="71">
        <v>0</v>
      </c>
      <c r="K523" s="71">
        <v>0</v>
      </c>
      <c r="L523" s="71">
        <v>2311.1242893720555</v>
      </c>
      <c r="M523" s="71">
        <v>2052612.1898804421</v>
      </c>
      <c r="N523" s="71">
        <v>5985</v>
      </c>
      <c r="O523" s="71">
        <v>2311.1242893720555</v>
      </c>
      <c r="P523" s="71">
        <v>4250790.8062268021</v>
      </c>
      <c r="Q523" s="71">
        <v>571236.86959157186</v>
      </c>
      <c r="R523" s="71">
        <v>258446.5089741362</v>
      </c>
      <c r="S523" s="71">
        <v>829683.37856570806</v>
      </c>
      <c r="T523" s="71">
        <v>38957.976942856571</v>
      </c>
      <c r="U523" s="71">
        <v>0</v>
      </c>
      <c r="V523" s="71">
        <v>0</v>
      </c>
      <c r="W523" s="71">
        <v>0</v>
      </c>
      <c r="X523" s="71">
        <v>38957.976942856571</v>
      </c>
      <c r="Y523" s="71">
        <v>100344.44218877725</v>
      </c>
      <c r="Z523" s="71">
        <v>-376.06122853356811</v>
      </c>
      <c r="AA523" s="71">
        <v>99968.380960243681</v>
      </c>
      <c r="AB523" s="71">
        <v>-250938.46686543728</v>
      </c>
      <c r="AC523" s="71">
        <v>717671.26960337092</v>
      </c>
      <c r="AD523" s="71">
        <v>625819.68534160114</v>
      </c>
      <c r="AE523" s="71">
        <v>0</v>
      </c>
      <c r="AF523" s="71">
        <v>0</v>
      </c>
      <c r="AG523" s="71">
        <v>0</v>
      </c>
      <c r="AH523" s="71">
        <v>1343490.9549449719</v>
      </c>
      <c r="AI523" s="71">
        <v>2907299.8512818301</v>
      </c>
      <c r="AJ523" s="71"/>
      <c r="AK523" s="71">
        <v>0</v>
      </c>
      <c r="AL523" s="71">
        <v>0</v>
      </c>
      <c r="AM523" s="71">
        <v>0</v>
      </c>
      <c r="AN523" s="71">
        <v>2907299.8512818301</v>
      </c>
      <c r="AO523" s="71">
        <v>-3685851.2815899858</v>
      </c>
      <c r="AP523" s="71">
        <v>217767.06626912541</v>
      </c>
      <c r="AQ523" s="71">
        <v>-36858.512815899856</v>
      </c>
      <c r="AR523" s="71">
        <v>107319.87497827533</v>
      </c>
      <c r="AS523" s="71">
        <v>0</v>
      </c>
      <c r="AT523" s="71">
        <v>288228.42843150091</v>
      </c>
      <c r="AU523" s="71">
        <v>0</v>
      </c>
      <c r="AV523" s="71">
        <v>0</v>
      </c>
      <c r="AW523" s="71">
        <v>-3397622.8531584847</v>
      </c>
    </row>
    <row r="524" spans="1:49" x14ac:dyDescent="0.2">
      <c r="A524" s="96" t="s">
        <v>19</v>
      </c>
      <c r="B524">
        <v>2046</v>
      </c>
      <c r="C524">
        <v>2020</v>
      </c>
      <c r="D524">
        <v>2018</v>
      </c>
      <c r="E524">
        <v>57</v>
      </c>
      <c r="F524">
        <v>19</v>
      </c>
      <c r="G524" s="96" t="s">
        <v>167</v>
      </c>
      <c r="H524" s="71">
        <v>686304.95402628963</v>
      </c>
      <c r="I524" s="71">
        <v>1540580.0893171227</v>
      </c>
      <c r="J524" s="71">
        <v>0</v>
      </c>
      <c r="K524" s="71">
        <v>0</v>
      </c>
      <c r="L524" s="71">
        <v>2357.3467751594972</v>
      </c>
      <c r="M524" s="71">
        <v>2077782.1437422861</v>
      </c>
      <c r="N524" s="71">
        <v>5985</v>
      </c>
      <c r="O524" s="71">
        <v>2357.3467751594972</v>
      </c>
      <c r="P524" s="71">
        <v>4313009.5338608585</v>
      </c>
      <c r="Q524" s="71">
        <v>582661.60698340344</v>
      </c>
      <c r="R524" s="71">
        <v>263615.43915361899</v>
      </c>
      <c r="S524" s="71">
        <v>846277.04613702244</v>
      </c>
      <c r="T524" s="71">
        <v>39737.136481713707</v>
      </c>
      <c r="U524" s="71">
        <v>0</v>
      </c>
      <c r="V524" s="71">
        <v>0</v>
      </c>
      <c r="W524" s="71">
        <v>0</v>
      </c>
      <c r="X524" s="71">
        <v>39737.136481713707</v>
      </c>
      <c r="Y524" s="71">
        <v>102351.33103255281</v>
      </c>
      <c r="Z524" s="71">
        <v>-383.58245310423956</v>
      </c>
      <c r="AA524" s="71">
        <v>101967.74857944857</v>
      </c>
      <c r="AB524" s="71">
        <v>-249849.63153409166</v>
      </c>
      <c r="AC524" s="71">
        <v>738132.29966409318</v>
      </c>
      <c r="AD524" s="71">
        <v>638336.07904843322</v>
      </c>
      <c r="AE524" s="71">
        <v>0</v>
      </c>
      <c r="AF524" s="71">
        <v>0</v>
      </c>
      <c r="AG524" s="71">
        <v>0</v>
      </c>
      <c r="AH524" s="71">
        <v>1376468.3787125265</v>
      </c>
      <c r="AI524" s="71">
        <v>2936541.155148332</v>
      </c>
      <c r="AJ524" s="71"/>
      <c r="AK524" s="71">
        <v>0</v>
      </c>
      <c r="AL524" s="71">
        <v>0</v>
      </c>
      <c r="AM524" s="71">
        <v>0</v>
      </c>
      <c r="AN524" s="71">
        <v>2936541.155148332</v>
      </c>
      <c r="AO524" s="71">
        <v>-3397622.8531584847</v>
      </c>
      <c r="AP524" s="71">
        <v>219944.73693181667</v>
      </c>
      <c r="AQ524" s="71">
        <v>-33976.228531584849</v>
      </c>
      <c r="AR524" s="71">
        <v>108723.79043904078</v>
      </c>
      <c r="AS524" s="71">
        <v>0</v>
      </c>
      <c r="AT524" s="71">
        <v>294692.29883927258</v>
      </c>
      <c r="AU524" s="71">
        <v>0</v>
      </c>
      <c r="AV524" s="71">
        <v>0</v>
      </c>
      <c r="AW524" s="71">
        <v>-3102930.5543192122</v>
      </c>
    </row>
    <row r="525" spans="1:49" x14ac:dyDescent="0.2">
      <c r="A525" s="96" t="s">
        <v>19</v>
      </c>
      <c r="B525">
        <v>2047</v>
      </c>
      <c r="C525">
        <v>2020</v>
      </c>
      <c r="D525">
        <v>2018</v>
      </c>
      <c r="E525">
        <v>57</v>
      </c>
      <c r="F525">
        <v>19</v>
      </c>
      <c r="G525" s="96" t="s">
        <v>167</v>
      </c>
      <c r="H525" s="71">
        <v>693168.00356655254</v>
      </c>
      <c r="I525" s="71">
        <v>1571391.6911034649</v>
      </c>
      <c r="J525" s="71">
        <v>0</v>
      </c>
      <c r="K525" s="71">
        <v>0</v>
      </c>
      <c r="L525" s="71">
        <v>2404.4937106626867</v>
      </c>
      <c r="M525" s="71">
        <v>2103242.0771395732</v>
      </c>
      <c r="N525" s="71">
        <v>5985</v>
      </c>
      <c r="O525" s="71">
        <v>2404.4937106626867</v>
      </c>
      <c r="P525" s="71">
        <v>4376191.2655202532</v>
      </c>
      <c r="Q525" s="71">
        <v>594314.8391230714</v>
      </c>
      <c r="R525" s="71">
        <v>268887.74793669133</v>
      </c>
      <c r="S525" s="71">
        <v>863202.58705976279</v>
      </c>
      <c r="T525" s="71">
        <v>40531.879211347979</v>
      </c>
      <c r="U525" s="71">
        <v>0</v>
      </c>
      <c r="V525" s="71">
        <v>0</v>
      </c>
      <c r="W525" s="71">
        <v>0</v>
      </c>
      <c r="X525" s="71">
        <v>40531.879211347979</v>
      </c>
      <c r="Y525" s="71">
        <v>104398.35765320386</v>
      </c>
      <c r="Z525" s="71">
        <v>-391.25410216632429</v>
      </c>
      <c r="AA525" s="71">
        <v>104007.10355103754</v>
      </c>
      <c r="AB525" s="71">
        <v>-248749.90784943258</v>
      </c>
      <c r="AC525" s="71">
        <v>758991.66197271587</v>
      </c>
      <c r="AD525" s="71">
        <v>651102.80062940181</v>
      </c>
      <c r="AE525" s="71">
        <v>0</v>
      </c>
      <c r="AF525" s="71">
        <v>0</v>
      </c>
      <c r="AG525" s="71">
        <v>0</v>
      </c>
      <c r="AH525" s="71">
        <v>1410094.4626021176</v>
      </c>
      <c r="AI525" s="71">
        <v>2966096.8029181357</v>
      </c>
      <c r="AJ525" s="71"/>
      <c r="AK525" s="71">
        <v>0</v>
      </c>
      <c r="AL525" s="71">
        <v>0</v>
      </c>
      <c r="AM525" s="71">
        <v>0</v>
      </c>
      <c r="AN525" s="71">
        <v>2966096.8029181357</v>
      </c>
      <c r="AO525" s="71">
        <v>-3102930.5543192122</v>
      </c>
      <c r="AP525" s="71">
        <v>222144.18430113484</v>
      </c>
      <c r="AQ525" s="71">
        <v>-31029.305543192124</v>
      </c>
      <c r="AR525" s="71">
        <v>110146.64172063356</v>
      </c>
      <c r="AS525" s="71">
        <v>0</v>
      </c>
      <c r="AT525" s="71">
        <v>301261.52047857625</v>
      </c>
      <c r="AU525" s="71">
        <v>0</v>
      </c>
      <c r="AV525" s="71">
        <v>0</v>
      </c>
      <c r="AW525" s="71">
        <v>-2801669.0338406358</v>
      </c>
    </row>
    <row r="526" spans="1:49" x14ac:dyDescent="0.2">
      <c r="A526" s="96" t="s">
        <v>19</v>
      </c>
      <c r="B526">
        <v>2048</v>
      </c>
      <c r="C526">
        <v>2020</v>
      </c>
      <c r="D526">
        <v>2018</v>
      </c>
      <c r="E526">
        <v>57</v>
      </c>
      <c r="F526">
        <v>19</v>
      </c>
      <c r="G526" s="96" t="s">
        <v>167</v>
      </c>
      <c r="H526" s="71">
        <v>700099.68360221817</v>
      </c>
      <c r="I526" s="71">
        <v>1602819.5249255344</v>
      </c>
      <c r="J526" s="71">
        <v>0</v>
      </c>
      <c r="K526" s="71">
        <v>0</v>
      </c>
      <c r="L526" s="71">
        <v>2452.5835848759407</v>
      </c>
      <c r="M526" s="71">
        <v>2128995.9470912549</v>
      </c>
      <c r="N526" s="71">
        <v>5985</v>
      </c>
      <c r="O526" s="71">
        <v>2452.5835848759407</v>
      </c>
      <c r="P526" s="71">
        <v>4440352.7392038833</v>
      </c>
      <c r="Q526" s="71">
        <v>606201.13590553286</v>
      </c>
      <c r="R526" s="71">
        <v>274265.50289542513</v>
      </c>
      <c r="S526" s="71">
        <v>880466.63880095794</v>
      </c>
      <c r="T526" s="71">
        <v>41342.516795574942</v>
      </c>
      <c r="U526" s="71">
        <v>0</v>
      </c>
      <c r="V526" s="71">
        <v>0</v>
      </c>
      <c r="W526" s="71">
        <v>0</v>
      </c>
      <c r="X526" s="71">
        <v>41342.516795574942</v>
      </c>
      <c r="Y526" s="71">
        <v>106486.32480626795</v>
      </c>
      <c r="Z526" s="71">
        <v>-399.0791842096508</v>
      </c>
      <c r="AA526" s="71">
        <v>106087.2456220583</v>
      </c>
      <c r="AB526" s="71">
        <v>-247639.18692792687</v>
      </c>
      <c r="AC526" s="71">
        <v>780257.2142906643</v>
      </c>
      <c r="AD526" s="71">
        <v>664124.8566419899</v>
      </c>
      <c r="AE526" s="71">
        <v>0</v>
      </c>
      <c r="AF526" s="71">
        <v>0</v>
      </c>
      <c r="AG526" s="71">
        <v>0</v>
      </c>
      <c r="AH526" s="71">
        <v>1444382.0709326542</v>
      </c>
      <c r="AI526" s="71">
        <v>2995970.6682712291</v>
      </c>
      <c r="AJ526" s="71"/>
      <c r="AK526" s="71">
        <v>0</v>
      </c>
      <c r="AL526" s="71">
        <v>0</v>
      </c>
      <c r="AM526" s="71">
        <v>0</v>
      </c>
      <c r="AN526" s="71">
        <v>2995970.6682712291</v>
      </c>
      <c r="AO526" s="71">
        <v>-2801669.0338406358</v>
      </c>
      <c r="AP526" s="71">
        <v>224365.62614414626</v>
      </c>
      <c r="AQ526" s="71">
        <v>-28016.690338406359</v>
      </c>
      <c r="AR526" s="71">
        <v>111588.71611458631</v>
      </c>
      <c r="AS526" s="71">
        <v>0</v>
      </c>
      <c r="AT526" s="71">
        <v>307937.65192032617</v>
      </c>
      <c r="AU526" s="71">
        <v>0</v>
      </c>
      <c r="AV526" s="71">
        <v>0</v>
      </c>
      <c r="AW526" s="71">
        <v>-2493731.3819203097</v>
      </c>
    </row>
    <row r="527" spans="1:49" x14ac:dyDescent="0.2">
      <c r="A527" s="96" t="s">
        <v>19</v>
      </c>
      <c r="B527">
        <v>2049</v>
      </c>
      <c r="C527">
        <v>2020</v>
      </c>
      <c r="D527">
        <v>2018</v>
      </c>
      <c r="E527">
        <v>57</v>
      </c>
      <c r="F527">
        <v>19</v>
      </c>
      <c r="G527" s="96" t="s">
        <v>167</v>
      </c>
      <c r="H527" s="71">
        <v>707100.68043824018</v>
      </c>
      <c r="I527" s="71">
        <v>1634875.9154240447</v>
      </c>
      <c r="J527" s="71">
        <v>0</v>
      </c>
      <c r="K527" s="71">
        <v>0</v>
      </c>
      <c r="L527" s="71">
        <v>2501.6352565734587</v>
      </c>
      <c r="M527" s="71">
        <v>2155047.7736639339</v>
      </c>
      <c r="N527" s="71">
        <v>5985</v>
      </c>
      <c r="O527" s="71">
        <v>2501.6352565734587</v>
      </c>
      <c r="P527" s="71">
        <v>4505511.0047827922</v>
      </c>
      <c r="Q527" s="71">
        <v>618325.15862364345</v>
      </c>
      <c r="R527" s="71">
        <v>279750.8129533336</v>
      </c>
      <c r="S527" s="71">
        <v>898075.97157697706</v>
      </c>
      <c r="T527" s="71">
        <v>42169.367131486426</v>
      </c>
      <c r="U527" s="71">
        <v>0</v>
      </c>
      <c r="V527" s="71">
        <v>0</v>
      </c>
      <c r="W527" s="71">
        <v>0</v>
      </c>
      <c r="X527" s="71">
        <v>42169.367131486426</v>
      </c>
      <c r="Y527" s="71">
        <v>108616.05130239327</v>
      </c>
      <c r="Z527" s="71">
        <v>-407.06076789384377</v>
      </c>
      <c r="AA527" s="71">
        <v>108208.99053449943</v>
      </c>
      <c r="AB527" s="71">
        <v>-246517.35879720619</v>
      </c>
      <c r="AC527" s="71">
        <v>801936.9704457568</v>
      </c>
      <c r="AD527" s="71">
        <v>677407.35377482953</v>
      </c>
      <c r="AE527" s="71">
        <v>0</v>
      </c>
      <c r="AF527" s="71">
        <v>0</v>
      </c>
      <c r="AG527" s="71">
        <v>0</v>
      </c>
      <c r="AH527" s="71">
        <v>1479344.3242205863</v>
      </c>
      <c r="AI527" s="71">
        <v>3026166.6805622056</v>
      </c>
      <c r="AJ527" s="71"/>
      <c r="AK527" s="71">
        <v>0</v>
      </c>
      <c r="AL527" s="71">
        <v>0</v>
      </c>
      <c r="AM527" s="71">
        <v>0</v>
      </c>
      <c r="AN527" s="71">
        <v>3026166.6805622056</v>
      </c>
      <c r="AO527" s="71">
        <v>-2493731.3819203097</v>
      </c>
      <c r="AP527" s="71">
        <v>226609.28240558764</v>
      </c>
      <c r="AQ527" s="71">
        <v>-24937.313819203097</v>
      </c>
      <c r="AR527" s="71">
        <v>113050.30574401343</v>
      </c>
      <c r="AS527" s="71">
        <v>155567</v>
      </c>
      <c r="AT527" s="71">
        <v>470289.27433039795</v>
      </c>
      <c r="AU527" s="71">
        <v>0</v>
      </c>
      <c r="AV527" s="71">
        <v>0</v>
      </c>
      <c r="AW527" s="71">
        <v>-2023442.1075899117</v>
      </c>
    </row>
    <row r="528" spans="1:49" x14ac:dyDescent="0.2">
      <c r="A528" s="96" t="s">
        <v>19</v>
      </c>
      <c r="B528">
        <v>2050</v>
      </c>
      <c r="C528">
        <v>2020</v>
      </c>
      <c r="D528">
        <v>2018</v>
      </c>
      <c r="E528">
        <v>57</v>
      </c>
      <c r="F528">
        <v>19</v>
      </c>
      <c r="G528" s="96" t="s">
        <v>167</v>
      </c>
      <c r="H528" s="71">
        <v>714171.68724262272</v>
      </c>
      <c r="I528" s="71">
        <v>1667573.4337325259</v>
      </c>
      <c r="J528" s="71">
        <v>0</v>
      </c>
      <c r="K528" s="71">
        <v>0</v>
      </c>
      <c r="L528" s="71">
        <v>2551.6679617049285</v>
      </c>
      <c r="M528" s="71">
        <v>2181401.6410905523</v>
      </c>
      <c r="N528" s="71">
        <v>5985</v>
      </c>
      <c r="O528" s="71">
        <v>2551.6679617049285</v>
      </c>
      <c r="P528" s="71">
        <v>4571683.4300274067</v>
      </c>
      <c r="Q528" s="71">
        <v>630691.66179611639</v>
      </c>
      <c r="R528" s="71">
        <v>285345.82921240031</v>
      </c>
      <c r="S528" s="71">
        <v>916037.49100851663</v>
      </c>
      <c r="T528" s="71">
        <v>43012.754474116169</v>
      </c>
      <c r="U528" s="71">
        <v>0</v>
      </c>
      <c r="V528" s="71">
        <v>0</v>
      </c>
      <c r="W528" s="71">
        <v>0</v>
      </c>
      <c r="X528" s="71">
        <v>43012.754474116169</v>
      </c>
      <c r="Y528" s="71">
        <v>110788.37232844117</v>
      </c>
      <c r="Z528" s="71">
        <v>-415.20198325172072</v>
      </c>
      <c r="AA528" s="71">
        <v>110373.17034518944</v>
      </c>
      <c r="AB528" s="71">
        <v>-245384.31238517823</v>
      </c>
      <c r="AC528" s="71">
        <v>824039.10344264423</v>
      </c>
      <c r="AD528" s="71">
        <v>690955.50085032627</v>
      </c>
      <c r="AE528" s="71">
        <v>0</v>
      </c>
      <c r="AF528" s="71">
        <v>0</v>
      </c>
      <c r="AG528" s="71">
        <v>0</v>
      </c>
      <c r="AH528" s="71">
        <v>1514994.6042929706</v>
      </c>
      <c r="AI528" s="71">
        <v>3056688.825734436</v>
      </c>
      <c r="AJ528" s="71"/>
      <c r="AK528" s="71">
        <v>0</v>
      </c>
      <c r="AL528" s="71">
        <v>0</v>
      </c>
      <c r="AM528" s="71">
        <v>0</v>
      </c>
      <c r="AN528" s="71">
        <v>3056688.825734436</v>
      </c>
      <c r="AO528" s="71">
        <v>-2023442.1075899117</v>
      </c>
      <c r="AP528" s="71">
        <v>228875.37522964357</v>
      </c>
      <c r="AQ528" s="71">
        <v>-20234.421075899118</v>
      </c>
      <c r="AR528" s="71">
        <v>114531.70765110054</v>
      </c>
      <c r="AS528" s="71">
        <v>155567</v>
      </c>
      <c r="AT528" s="71">
        <v>478739.66180484497</v>
      </c>
      <c r="AU528" s="71">
        <v>0</v>
      </c>
      <c r="AV528" s="71">
        <v>0</v>
      </c>
      <c r="AW528" s="71">
        <v>-1544702.4457850668</v>
      </c>
    </row>
    <row r="529" spans="1:49" x14ac:dyDescent="0.2">
      <c r="A529" s="96" t="s">
        <v>20</v>
      </c>
      <c r="B529">
        <v>2018</v>
      </c>
      <c r="C529">
        <v>2030</v>
      </c>
      <c r="D529">
        <v>2018</v>
      </c>
      <c r="E529">
        <v>0</v>
      </c>
      <c r="F529">
        <v>0</v>
      </c>
      <c r="G529" s="96" t="s">
        <v>167</v>
      </c>
      <c r="H529" s="71">
        <v>5605716</v>
      </c>
      <c r="I529" s="71">
        <v>4499090</v>
      </c>
      <c r="J529" s="71">
        <v>0</v>
      </c>
      <c r="K529" s="71">
        <v>0</v>
      </c>
      <c r="L529" s="71">
        <v>431334</v>
      </c>
      <c r="M529" s="71">
        <v>22215894</v>
      </c>
      <c r="N529" s="71">
        <v>5984</v>
      </c>
      <c r="O529" s="71">
        <v>431334</v>
      </c>
      <c r="P529" s="71">
        <v>32758018</v>
      </c>
      <c r="Q529" s="71">
        <v>3134178</v>
      </c>
      <c r="R529" s="71">
        <v>2996748</v>
      </c>
      <c r="S529" s="71">
        <v>6130926</v>
      </c>
      <c r="T529" s="71">
        <v>992296</v>
      </c>
      <c r="U529" s="71">
        <v>0</v>
      </c>
      <c r="V529" s="71">
        <v>0</v>
      </c>
      <c r="W529" s="71">
        <v>0</v>
      </c>
      <c r="X529" s="71">
        <v>992296</v>
      </c>
      <c r="Y529" s="71">
        <v>264520</v>
      </c>
      <c r="Z529" s="71">
        <v>74682.36</v>
      </c>
      <c r="AA529" s="71">
        <v>339202.36</v>
      </c>
      <c r="AB529" s="71">
        <v>971728</v>
      </c>
      <c r="AC529" s="71">
        <v>8434152.3599999994</v>
      </c>
      <c r="AD529" s="71">
        <v>3234312</v>
      </c>
      <c r="AE529" s="71">
        <v>9852998</v>
      </c>
      <c r="AF529" s="71">
        <v>0</v>
      </c>
      <c r="AG529" s="71">
        <v>0</v>
      </c>
      <c r="AH529" s="71">
        <v>21521462.359999999</v>
      </c>
      <c r="AI529" s="71">
        <v>11236555.640000001</v>
      </c>
      <c r="AJ529" s="71"/>
      <c r="AK529" s="71">
        <v>0</v>
      </c>
      <c r="AL529" s="71">
        <v>0</v>
      </c>
      <c r="AM529" s="71">
        <v>0</v>
      </c>
      <c r="AN529" s="71">
        <v>11236555.640000001</v>
      </c>
      <c r="AO529" s="71">
        <v>8669976</v>
      </c>
      <c r="AP529" s="71">
        <v>971728</v>
      </c>
      <c r="AQ529" s="71">
        <v>107624</v>
      </c>
      <c r="AR529" s="71">
        <v>505375.72380000004</v>
      </c>
      <c r="AS529" s="71">
        <v>168</v>
      </c>
      <c r="AT529" s="71">
        <v>1584895.7238</v>
      </c>
      <c r="AU529" s="71">
        <v>2447770</v>
      </c>
      <c r="AV529" s="71">
        <v>2447770</v>
      </c>
      <c r="AW529" s="71">
        <v>7807101.7237999998</v>
      </c>
    </row>
    <row r="530" spans="1:49" x14ac:dyDescent="0.2">
      <c r="A530" s="96" t="s">
        <v>20</v>
      </c>
      <c r="B530">
        <v>2019</v>
      </c>
      <c r="C530">
        <v>2030</v>
      </c>
      <c r="D530">
        <v>2018</v>
      </c>
      <c r="E530">
        <v>0</v>
      </c>
      <c r="F530">
        <v>0</v>
      </c>
      <c r="G530" s="96" t="s">
        <v>167</v>
      </c>
      <c r="H530" s="71">
        <v>5661773.1600000001</v>
      </c>
      <c r="I530" s="71">
        <v>4589071.8</v>
      </c>
      <c r="J530" s="71">
        <v>0</v>
      </c>
      <c r="K530" s="71">
        <v>0</v>
      </c>
      <c r="L530" s="71">
        <v>439960.68</v>
      </c>
      <c r="M530" s="71">
        <v>21366026.713999998</v>
      </c>
      <c r="N530" s="71">
        <v>5984</v>
      </c>
      <c r="O530" s="71">
        <v>439960.68</v>
      </c>
      <c r="P530" s="71">
        <v>32062816.353999998</v>
      </c>
      <c r="Q530" s="71">
        <v>3196861.56</v>
      </c>
      <c r="R530" s="71">
        <v>3056682.96</v>
      </c>
      <c r="S530" s="71">
        <v>6253544.5199999996</v>
      </c>
      <c r="T530" s="71">
        <v>1012141.92</v>
      </c>
      <c r="U530" s="71">
        <v>0</v>
      </c>
      <c r="V530" s="71">
        <v>0</v>
      </c>
      <c r="W530" s="71">
        <v>0</v>
      </c>
      <c r="X530" s="71">
        <v>1012141.92</v>
      </c>
      <c r="Y530" s="71">
        <v>269810.40000000002</v>
      </c>
      <c r="Z530" s="71">
        <v>76176.007200000007</v>
      </c>
      <c r="AA530" s="71">
        <v>345986.40720000002</v>
      </c>
      <c r="AB530" s="71">
        <v>981445.28</v>
      </c>
      <c r="AC530" s="71">
        <v>8593118.1272</v>
      </c>
      <c r="AD530" s="71">
        <v>3298998.24</v>
      </c>
      <c r="AE530" s="71">
        <v>9852998</v>
      </c>
      <c r="AF530" s="71">
        <v>0</v>
      </c>
      <c r="AG530" s="71">
        <v>0</v>
      </c>
      <c r="AH530" s="71">
        <v>21745114.367200002</v>
      </c>
      <c r="AI530" s="71">
        <v>10317701.986799996</v>
      </c>
      <c r="AJ530" s="71"/>
      <c r="AK530" s="71">
        <v>0</v>
      </c>
      <c r="AL530" s="71">
        <v>0</v>
      </c>
      <c r="AM530" s="71">
        <v>0</v>
      </c>
      <c r="AN530" s="71">
        <v>10317701.986799996</v>
      </c>
      <c r="AO530" s="71">
        <v>7807101.7237999998</v>
      </c>
      <c r="AP530" s="71">
        <v>981445.28</v>
      </c>
      <c r="AQ530" s="71">
        <v>78071.017238</v>
      </c>
      <c r="AR530" s="71">
        <v>421332.63897599984</v>
      </c>
      <c r="AS530" s="71">
        <v>0</v>
      </c>
      <c r="AT530" s="71">
        <v>1480848.9362139998</v>
      </c>
      <c r="AU530" s="71">
        <v>3540666</v>
      </c>
      <c r="AV530" s="71">
        <v>3540666</v>
      </c>
      <c r="AW530" s="71">
        <v>5747284.6600139998</v>
      </c>
    </row>
    <row r="531" spans="1:49" x14ac:dyDescent="0.2">
      <c r="A531" s="96" t="s">
        <v>20</v>
      </c>
      <c r="B531">
        <v>2020</v>
      </c>
      <c r="C531">
        <v>2030</v>
      </c>
      <c r="D531">
        <v>2018</v>
      </c>
      <c r="E531">
        <v>0</v>
      </c>
      <c r="F531">
        <v>0</v>
      </c>
      <c r="G531" s="96" t="s">
        <v>167</v>
      </c>
      <c r="H531" s="71">
        <v>5718390.8915999997</v>
      </c>
      <c r="I531" s="71">
        <v>4680853.2359999996</v>
      </c>
      <c r="J531" s="71">
        <v>0</v>
      </c>
      <c r="K531" s="71">
        <v>0</v>
      </c>
      <c r="L531" s="71">
        <v>448759.89360000001</v>
      </c>
      <c r="M531" s="71">
        <v>21497676.193172</v>
      </c>
      <c r="N531" s="71">
        <v>5984</v>
      </c>
      <c r="O531" s="71">
        <v>448759.89360000001</v>
      </c>
      <c r="P531" s="71">
        <v>32351664.214372002</v>
      </c>
      <c r="Q531" s="71">
        <v>3260798.7911999999</v>
      </c>
      <c r="R531" s="71">
        <v>3117816.6192000001</v>
      </c>
      <c r="S531" s="71">
        <v>6378615.4103999995</v>
      </c>
      <c r="T531" s="71">
        <v>1032384.7583999999</v>
      </c>
      <c r="U531" s="71">
        <v>0</v>
      </c>
      <c r="V531" s="71">
        <v>0</v>
      </c>
      <c r="W531" s="71">
        <v>0</v>
      </c>
      <c r="X531" s="71">
        <v>1032384.7583999999</v>
      </c>
      <c r="Y531" s="71">
        <v>275206.60800000001</v>
      </c>
      <c r="Z531" s="71">
        <v>77699.527344000002</v>
      </c>
      <c r="AA531" s="71">
        <v>352906.13534400001</v>
      </c>
      <c r="AB531" s="71">
        <v>991259.7328</v>
      </c>
      <c r="AC531" s="71">
        <v>8755166.0369439982</v>
      </c>
      <c r="AD531" s="71">
        <v>3364978.2047999999</v>
      </c>
      <c r="AE531" s="71">
        <v>9852998</v>
      </c>
      <c r="AF531" s="71">
        <v>0</v>
      </c>
      <c r="AG531" s="71">
        <v>0</v>
      </c>
      <c r="AH531" s="71">
        <v>21973142.241743997</v>
      </c>
      <c r="AI531" s="71">
        <v>10378521.972628005</v>
      </c>
      <c r="AJ531" s="71"/>
      <c r="AK531" s="71">
        <v>0</v>
      </c>
      <c r="AL531" s="71">
        <v>0</v>
      </c>
      <c r="AM531" s="71">
        <v>0</v>
      </c>
      <c r="AN531" s="71">
        <v>10378521.972628005</v>
      </c>
      <c r="AO531" s="71">
        <v>5747284.6600139998</v>
      </c>
      <c r="AP531" s="71">
        <v>991259.7328</v>
      </c>
      <c r="AQ531" s="71">
        <v>57472.846600139994</v>
      </c>
      <c r="AR531" s="71">
        <v>425507.51720052032</v>
      </c>
      <c r="AS531" s="71">
        <v>0</v>
      </c>
      <c r="AT531" s="71">
        <v>1474240.0966006604</v>
      </c>
      <c r="AU531" s="71">
        <v>6793266</v>
      </c>
      <c r="AV531" s="71">
        <v>6793266</v>
      </c>
      <c r="AW531" s="71">
        <v>428258.75661465945</v>
      </c>
    </row>
    <row r="532" spans="1:49" x14ac:dyDescent="0.2">
      <c r="A532" s="96" t="s">
        <v>20</v>
      </c>
      <c r="B532">
        <v>2021</v>
      </c>
      <c r="C532">
        <v>2030</v>
      </c>
      <c r="D532">
        <v>2018</v>
      </c>
      <c r="E532">
        <v>0</v>
      </c>
      <c r="F532">
        <v>0</v>
      </c>
      <c r="G532" s="96" t="s">
        <v>167</v>
      </c>
      <c r="H532" s="71">
        <v>5775574.8005159991</v>
      </c>
      <c r="I532" s="71">
        <v>4774470.3007199997</v>
      </c>
      <c r="J532" s="71">
        <v>0</v>
      </c>
      <c r="K532" s="71">
        <v>0</v>
      </c>
      <c r="L532" s="71">
        <v>457735.09147199994</v>
      </c>
      <c r="M532" s="71">
        <v>21630872.372566376</v>
      </c>
      <c r="N532" s="71">
        <v>5984</v>
      </c>
      <c r="O532" s="71">
        <v>457735.09147199994</v>
      </c>
      <c r="P532" s="71">
        <v>32644636.565274373</v>
      </c>
      <c r="Q532" s="71">
        <v>3326014.7670239997</v>
      </c>
      <c r="R532" s="71">
        <v>3180172.9515839997</v>
      </c>
      <c r="S532" s="71">
        <v>6506187.7186079994</v>
      </c>
      <c r="T532" s="71">
        <v>1053032.4535679999</v>
      </c>
      <c r="U532" s="71">
        <v>0</v>
      </c>
      <c r="V532" s="71">
        <v>0</v>
      </c>
      <c r="W532" s="71">
        <v>0</v>
      </c>
      <c r="X532" s="71">
        <v>1053032.4535679999</v>
      </c>
      <c r="Y532" s="71">
        <v>280710.74015999999</v>
      </c>
      <c r="Z532" s="71">
        <v>79253.517890880001</v>
      </c>
      <c r="AA532" s="71">
        <v>359964.25805087999</v>
      </c>
      <c r="AB532" s="71">
        <v>1001172.3301279999</v>
      </c>
      <c r="AC532" s="71">
        <v>8920356.7603548784</v>
      </c>
      <c r="AD532" s="71">
        <v>3432277.768896</v>
      </c>
      <c r="AE532" s="71">
        <v>9852998</v>
      </c>
      <c r="AF532" s="71">
        <v>0</v>
      </c>
      <c r="AG532" s="71">
        <v>0</v>
      </c>
      <c r="AH532" s="71">
        <v>22205632.529250879</v>
      </c>
      <c r="AI532" s="71">
        <v>10439004.036023494</v>
      </c>
      <c r="AJ532" s="71"/>
      <c r="AK532" s="71">
        <v>0</v>
      </c>
      <c r="AL532" s="71">
        <v>0</v>
      </c>
      <c r="AM532" s="71">
        <v>0</v>
      </c>
      <c r="AN532" s="71">
        <v>10439004.036023494</v>
      </c>
      <c r="AO532" s="71">
        <v>428258.75661465945</v>
      </c>
      <c r="AP532" s="71">
        <v>1001172.3301279999</v>
      </c>
      <c r="AQ532" s="71">
        <v>4282.5875661465952</v>
      </c>
      <c r="AR532" s="71">
        <v>429700.90044398047</v>
      </c>
      <c r="AS532" s="71">
        <v>0</v>
      </c>
      <c r="AT532" s="71">
        <v>1435155.818138127</v>
      </c>
      <c r="AU532" s="71">
        <v>5568012</v>
      </c>
      <c r="AV532" s="71">
        <v>5568012</v>
      </c>
      <c r="AW532" s="71">
        <v>-3704597.4252472138</v>
      </c>
    </row>
    <row r="533" spans="1:49" x14ac:dyDescent="0.2">
      <c r="A533" s="96" t="s">
        <v>20</v>
      </c>
      <c r="B533">
        <v>2022</v>
      </c>
      <c r="C533">
        <v>2030</v>
      </c>
      <c r="D533">
        <v>2018</v>
      </c>
      <c r="E533">
        <v>0</v>
      </c>
      <c r="F533">
        <v>0</v>
      </c>
      <c r="G533" s="96" t="s">
        <v>167</v>
      </c>
      <c r="H533" s="71">
        <v>5833330.5485211601</v>
      </c>
      <c r="I533" s="71">
        <v>4869959.7067344002</v>
      </c>
      <c r="J533" s="71">
        <v>0</v>
      </c>
      <c r="K533" s="71">
        <v>0</v>
      </c>
      <c r="L533" s="71">
        <v>466889.79330144002</v>
      </c>
      <c r="M533" s="71">
        <v>21765636.519626684</v>
      </c>
      <c r="N533" s="71">
        <v>5984</v>
      </c>
      <c r="O533" s="71">
        <v>466889.79330144002</v>
      </c>
      <c r="P533" s="71">
        <v>32941800.568183687</v>
      </c>
      <c r="Q533" s="71">
        <v>3392535.06236448</v>
      </c>
      <c r="R533" s="71">
        <v>3243776.4106156798</v>
      </c>
      <c r="S533" s="71">
        <v>6636311.4729801603</v>
      </c>
      <c r="T533" s="71">
        <v>1074093.1026393599</v>
      </c>
      <c r="U533" s="71">
        <v>0</v>
      </c>
      <c r="V533" s="71">
        <v>0</v>
      </c>
      <c r="W533" s="71">
        <v>0</v>
      </c>
      <c r="X533" s="71">
        <v>1074093.1026393599</v>
      </c>
      <c r="Y533" s="71">
        <v>286324.95496319997</v>
      </c>
      <c r="Z533" s="71">
        <v>80838.588248697604</v>
      </c>
      <c r="AA533" s="71">
        <v>367163.5432118976</v>
      </c>
      <c r="AB533" s="71">
        <v>1011184.0534292801</v>
      </c>
      <c r="AC533" s="71">
        <v>9088752.1722606979</v>
      </c>
      <c r="AD533" s="71">
        <v>3500923.3242739202</v>
      </c>
      <c r="AE533" s="71">
        <v>9852998</v>
      </c>
      <c r="AF533" s="71">
        <v>0</v>
      </c>
      <c r="AG533" s="71">
        <v>0</v>
      </c>
      <c r="AH533" s="71">
        <v>22442673.496534616</v>
      </c>
      <c r="AI533" s="71">
        <v>10499127.071649071</v>
      </c>
      <c r="AJ533" s="71"/>
      <c r="AK533" s="71">
        <v>0</v>
      </c>
      <c r="AL533" s="71">
        <v>0</v>
      </c>
      <c r="AM533" s="71">
        <v>0</v>
      </c>
      <c r="AN533" s="71">
        <v>10499127.071649071</v>
      </c>
      <c r="AO533" s="71">
        <v>-3704597.4252472138</v>
      </c>
      <c r="AP533" s="71">
        <v>1011184.0534292801</v>
      </c>
      <c r="AQ533" s="71">
        <v>-37045.974252472137</v>
      </c>
      <c r="AR533" s="71">
        <v>433912.50888130465</v>
      </c>
      <c r="AS533" s="71">
        <v>0</v>
      </c>
      <c r="AT533" s="71">
        <v>1408050.5880581127</v>
      </c>
      <c r="AU533" s="71">
        <v>7666542</v>
      </c>
      <c r="AV533" s="71">
        <v>7666542</v>
      </c>
      <c r="AW533" s="71">
        <v>-9963088.8371891007</v>
      </c>
    </row>
    <row r="534" spans="1:49" x14ac:dyDescent="0.2">
      <c r="A534" s="96" t="s">
        <v>20</v>
      </c>
      <c r="B534">
        <v>2023</v>
      </c>
      <c r="C534">
        <v>2030</v>
      </c>
      <c r="D534">
        <v>2018</v>
      </c>
      <c r="E534">
        <v>0</v>
      </c>
      <c r="F534">
        <v>0</v>
      </c>
      <c r="G534" s="96" t="s">
        <v>167</v>
      </c>
      <c r="H534" s="71">
        <v>5891663.8540063715</v>
      </c>
      <c r="I534" s="71">
        <v>4967358.9008690882</v>
      </c>
      <c r="J534" s="71">
        <v>0</v>
      </c>
      <c r="K534" s="71">
        <v>0</v>
      </c>
      <c r="L534" s="71">
        <v>476227.58916746883</v>
      </c>
      <c r="M534" s="71">
        <v>21901990.240050409</v>
      </c>
      <c r="N534" s="71">
        <v>5984</v>
      </c>
      <c r="O534" s="71">
        <v>476227.58916746883</v>
      </c>
      <c r="P534" s="71">
        <v>33243224.584093336</v>
      </c>
      <c r="Q534" s="71">
        <v>3460385.7636117698</v>
      </c>
      <c r="R534" s="71">
        <v>3308651.9388279938</v>
      </c>
      <c r="S534" s="71">
        <v>6769037.7024397636</v>
      </c>
      <c r="T534" s="71">
        <v>1095574.9646921472</v>
      </c>
      <c r="U534" s="71">
        <v>0</v>
      </c>
      <c r="V534" s="71">
        <v>0</v>
      </c>
      <c r="W534" s="71">
        <v>0</v>
      </c>
      <c r="X534" s="71">
        <v>1095574.9646921472</v>
      </c>
      <c r="Y534" s="71">
        <v>292051.45406246401</v>
      </c>
      <c r="Z534" s="71">
        <v>82455.360013671554</v>
      </c>
      <c r="AA534" s="71">
        <v>374506.81407613558</v>
      </c>
      <c r="AB534" s="71">
        <v>1021295.8939635727</v>
      </c>
      <c r="AC534" s="71">
        <v>9260415.3751716185</v>
      </c>
      <c r="AD534" s="71">
        <v>3570941.7907593986</v>
      </c>
      <c r="AE534" s="71">
        <v>9852998</v>
      </c>
      <c r="AF534" s="71">
        <v>0</v>
      </c>
      <c r="AG534" s="71">
        <v>0</v>
      </c>
      <c r="AH534" s="71">
        <v>22684355.165931016</v>
      </c>
      <c r="AI534" s="71">
        <v>10558869.41816232</v>
      </c>
      <c r="AJ534" s="71"/>
      <c r="AK534" s="71">
        <v>0</v>
      </c>
      <c r="AL534" s="71">
        <v>0</v>
      </c>
      <c r="AM534" s="71">
        <v>0</v>
      </c>
      <c r="AN534" s="71">
        <v>10558869.41816232</v>
      </c>
      <c r="AO534" s="71">
        <v>-9963088.8371891007</v>
      </c>
      <c r="AP534" s="71">
        <v>1021295.8939635727</v>
      </c>
      <c r="AQ534" s="71">
        <v>-99630.888371891022</v>
      </c>
      <c r="AR534" s="71">
        <v>438142.05059165944</v>
      </c>
      <c r="AS534" s="71">
        <v>0</v>
      </c>
      <c r="AT534" s="71">
        <v>1359807.0561833412</v>
      </c>
      <c r="AU534" s="71">
        <v>3743086</v>
      </c>
      <c r="AV534" s="71">
        <v>3743086</v>
      </c>
      <c r="AW534" s="71">
        <v>-12346367.781005759</v>
      </c>
    </row>
    <row r="535" spans="1:49" x14ac:dyDescent="0.2">
      <c r="A535" s="96" t="s">
        <v>20</v>
      </c>
      <c r="B535">
        <v>2024</v>
      </c>
      <c r="C535">
        <v>2030</v>
      </c>
      <c r="D535">
        <v>2018</v>
      </c>
      <c r="E535">
        <v>0</v>
      </c>
      <c r="F535">
        <v>0</v>
      </c>
      <c r="G535" s="96" t="s">
        <v>167</v>
      </c>
      <c r="H535" s="71">
        <v>5950580.4925464364</v>
      </c>
      <c r="I535" s="71">
        <v>5066706.0788864698</v>
      </c>
      <c r="J535" s="71">
        <v>0</v>
      </c>
      <c r="K535" s="71">
        <v>0</v>
      </c>
      <c r="L535" s="71">
        <v>485752.1409508182</v>
      </c>
      <c r="M535" s="71">
        <v>22039955.483759649</v>
      </c>
      <c r="N535" s="71">
        <v>5984</v>
      </c>
      <c r="O535" s="71">
        <v>485752.1409508182</v>
      </c>
      <c r="P535" s="71">
        <v>33548978.196143374</v>
      </c>
      <c r="Q535" s="71">
        <v>3529593.478884005</v>
      </c>
      <c r="R535" s="71">
        <v>3374824.9776045536</v>
      </c>
      <c r="S535" s="71">
        <v>6904418.456488559</v>
      </c>
      <c r="T535" s="71">
        <v>1117486.4639859903</v>
      </c>
      <c r="U535" s="71">
        <v>0</v>
      </c>
      <c r="V535" s="71">
        <v>0</v>
      </c>
      <c r="W535" s="71">
        <v>0</v>
      </c>
      <c r="X535" s="71">
        <v>1117486.4639859903</v>
      </c>
      <c r="Y535" s="71">
        <v>297892.48314371333</v>
      </c>
      <c r="Z535" s="71">
        <v>84104.467213944983</v>
      </c>
      <c r="AA535" s="71">
        <v>381996.95035765832</v>
      </c>
      <c r="AB535" s="71">
        <v>1031508.8529032087</v>
      </c>
      <c r="AC535" s="71">
        <v>9435410.7237354182</v>
      </c>
      <c r="AD535" s="71">
        <v>3642360.6265745866</v>
      </c>
      <c r="AE535" s="71">
        <v>9852998</v>
      </c>
      <c r="AF535" s="71">
        <v>0</v>
      </c>
      <c r="AG535" s="71">
        <v>0</v>
      </c>
      <c r="AH535" s="71">
        <v>22930769.350310005</v>
      </c>
      <c r="AI535" s="71">
        <v>10618208.845833369</v>
      </c>
      <c r="AJ535" s="71"/>
      <c r="AK535" s="71">
        <v>0</v>
      </c>
      <c r="AL535" s="71">
        <v>0</v>
      </c>
      <c r="AM535" s="71">
        <v>0</v>
      </c>
      <c r="AN535" s="71">
        <v>10618208.845833369</v>
      </c>
      <c r="AO535" s="71">
        <v>-12346367.781005759</v>
      </c>
      <c r="AP535" s="71">
        <v>1031508.8529032087</v>
      </c>
      <c r="AQ535" s="71">
        <v>-123463.67781005759</v>
      </c>
      <c r="AR535" s="71">
        <v>442389.22125154908</v>
      </c>
      <c r="AS535" s="71">
        <v>0</v>
      </c>
      <c r="AT535" s="71">
        <v>1350434.3963447004</v>
      </c>
      <c r="AU535" s="71">
        <v>7478496</v>
      </c>
      <c r="AV535" s="71">
        <v>7478496</v>
      </c>
      <c r="AW535" s="71">
        <v>-18474429.38466106</v>
      </c>
    </row>
    <row r="536" spans="1:49" x14ac:dyDescent="0.2">
      <c r="A536" s="96" t="s">
        <v>20</v>
      </c>
      <c r="B536">
        <v>2025</v>
      </c>
      <c r="C536">
        <v>2030</v>
      </c>
      <c r="D536">
        <v>2018</v>
      </c>
      <c r="E536">
        <v>0</v>
      </c>
      <c r="F536">
        <v>0</v>
      </c>
      <c r="G536" s="96" t="s">
        <v>167</v>
      </c>
      <c r="H536" s="71">
        <v>6010086.2974718986</v>
      </c>
      <c r="I536" s="71">
        <v>5168040.2004641984</v>
      </c>
      <c r="J536" s="71">
        <v>0</v>
      </c>
      <c r="K536" s="71">
        <v>0</v>
      </c>
      <c r="L536" s="71">
        <v>495467.18376983446</v>
      </c>
      <c r="M536" s="71">
        <v>22179554.550983891</v>
      </c>
      <c r="N536" s="71">
        <v>5984</v>
      </c>
      <c r="O536" s="71">
        <v>495467.18376983446</v>
      </c>
      <c r="P536" s="71">
        <v>33859132.23268982</v>
      </c>
      <c r="Q536" s="71">
        <v>3600185.3484616843</v>
      </c>
      <c r="R536" s="71">
        <v>3442321.4771566442</v>
      </c>
      <c r="S536" s="71">
        <v>7042506.8256183285</v>
      </c>
      <c r="T536" s="71">
        <v>1139836.1932657098</v>
      </c>
      <c r="U536" s="71">
        <v>0</v>
      </c>
      <c r="V536" s="71">
        <v>0</v>
      </c>
      <c r="W536" s="71">
        <v>0</v>
      </c>
      <c r="X536" s="71">
        <v>1139836.1932657098</v>
      </c>
      <c r="Y536" s="71">
        <v>303850.33280658751</v>
      </c>
      <c r="Z536" s="71">
        <v>85786.556558223863</v>
      </c>
      <c r="AA536" s="71">
        <v>389636.88936481136</v>
      </c>
      <c r="AB536" s="71">
        <v>1041823.9414322404</v>
      </c>
      <c r="AC536" s="71">
        <v>9613803.8496810906</v>
      </c>
      <c r="AD536" s="71">
        <v>3715207.8391060773</v>
      </c>
      <c r="AE536" s="71">
        <v>9852998</v>
      </c>
      <c r="AF536" s="71">
        <v>0</v>
      </c>
      <c r="AG536" s="71">
        <v>0</v>
      </c>
      <c r="AH536" s="71">
        <v>23182009.68878717</v>
      </c>
      <c r="AI536" s="71">
        <v>10677122.54390265</v>
      </c>
      <c r="AJ536" s="71"/>
      <c r="AK536" s="71">
        <v>0</v>
      </c>
      <c r="AL536" s="71">
        <v>0</v>
      </c>
      <c r="AM536" s="71">
        <v>0</v>
      </c>
      <c r="AN536" s="71">
        <v>10677122.54390265</v>
      </c>
      <c r="AO536" s="71">
        <v>-18474429.38466106</v>
      </c>
      <c r="AP536" s="71">
        <v>1041823.9414322404</v>
      </c>
      <c r="AQ536" s="71">
        <v>-184744.29384661058</v>
      </c>
      <c r="AR536" s="71">
        <v>446653.70382111642</v>
      </c>
      <c r="AS536" s="71">
        <v>0</v>
      </c>
      <c r="AT536" s="71">
        <v>1303733.3514067463</v>
      </c>
      <c r="AU536" s="71">
        <v>15045822</v>
      </c>
      <c r="AV536" s="71">
        <v>15045822</v>
      </c>
      <c r="AW536" s="71">
        <v>-32216518.033254314</v>
      </c>
    </row>
    <row r="537" spans="1:49" x14ac:dyDescent="0.2">
      <c r="A537" s="96" t="s">
        <v>20</v>
      </c>
      <c r="B537">
        <v>2026</v>
      </c>
      <c r="C537">
        <v>2030</v>
      </c>
      <c r="D537">
        <v>2018</v>
      </c>
      <c r="E537">
        <v>0</v>
      </c>
      <c r="F537">
        <v>0</v>
      </c>
      <c r="G537" s="96" t="s">
        <v>167</v>
      </c>
      <c r="H537" s="71">
        <v>6070187.1604466196</v>
      </c>
      <c r="I537" s="71">
        <v>5271401.0044734832</v>
      </c>
      <c r="J537" s="71">
        <v>0</v>
      </c>
      <c r="K537" s="71">
        <v>0</v>
      </c>
      <c r="L537" s="71">
        <v>505376.52744523122</v>
      </c>
      <c r="M537" s="71">
        <v>22320810.098457064</v>
      </c>
      <c r="N537" s="71">
        <v>5984</v>
      </c>
      <c r="O537" s="71">
        <v>505376.52744523122</v>
      </c>
      <c r="P537" s="71">
        <v>34173758.790822402</v>
      </c>
      <c r="Q537" s="71">
        <v>3672189.0554309185</v>
      </c>
      <c r="R537" s="71">
        <v>3511167.9066997771</v>
      </c>
      <c r="S537" s="71">
        <v>7183356.9621306956</v>
      </c>
      <c r="T537" s="71">
        <v>1162632.9171310242</v>
      </c>
      <c r="U537" s="71">
        <v>0</v>
      </c>
      <c r="V537" s="71">
        <v>0</v>
      </c>
      <c r="W537" s="71">
        <v>0</v>
      </c>
      <c r="X537" s="71">
        <v>1162632.9171310242</v>
      </c>
      <c r="Y537" s="71">
        <v>309927.33946271928</v>
      </c>
      <c r="Z537" s="71">
        <v>87502.287689388351</v>
      </c>
      <c r="AA537" s="71">
        <v>397429.62715210766</v>
      </c>
      <c r="AB537" s="71">
        <v>1052242.1808465631</v>
      </c>
      <c r="AC537" s="71">
        <v>9795661.6872603893</v>
      </c>
      <c r="AD537" s="71">
        <v>3789511.9958881992</v>
      </c>
      <c r="AE537" s="71">
        <v>9852998</v>
      </c>
      <c r="AF537" s="71">
        <v>0</v>
      </c>
      <c r="AG537" s="71">
        <v>0</v>
      </c>
      <c r="AH537" s="71">
        <v>23438171.683148589</v>
      </c>
      <c r="AI537" s="71">
        <v>10735587.107673813</v>
      </c>
      <c r="AJ537" s="71"/>
      <c r="AK537" s="71">
        <v>0</v>
      </c>
      <c r="AL537" s="71">
        <v>0</v>
      </c>
      <c r="AM537" s="71">
        <v>0</v>
      </c>
      <c r="AN537" s="71">
        <v>10735587.107673813</v>
      </c>
      <c r="AO537" s="71">
        <v>-32216518.033254314</v>
      </c>
      <c r="AP537" s="71">
        <v>1052242.1808465631</v>
      </c>
      <c r="AQ537" s="71">
        <v>-322165.18033254315</v>
      </c>
      <c r="AR537" s="71">
        <v>450935.16822352132</v>
      </c>
      <c r="AS537" s="71">
        <v>0</v>
      </c>
      <c r="AT537" s="71">
        <v>1181012.1687375414</v>
      </c>
      <c r="AU537" s="71">
        <v>5392496</v>
      </c>
      <c r="AV537" s="71">
        <v>5392496</v>
      </c>
      <c r="AW537" s="71">
        <v>-36428001.864516772</v>
      </c>
    </row>
    <row r="538" spans="1:49" x14ac:dyDescent="0.2">
      <c r="A538" s="96" t="s">
        <v>20</v>
      </c>
      <c r="B538">
        <v>2027</v>
      </c>
      <c r="C538">
        <v>2030</v>
      </c>
      <c r="D538">
        <v>2018</v>
      </c>
      <c r="E538">
        <v>0</v>
      </c>
      <c r="F538">
        <v>0</v>
      </c>
      <c r="G538" s="96" t="s">
        <v>167</v>
      </c>
      <c r="H538" s="71">
        <v>6130889.0320510864</v>
      </c>
      <c r="I538" s="71">
        <v>5376829.0245629521</v>
      </c>
      <c r="J538" s="71">
        <v>0</v>
      </c>
      <c r="K538" s="71">
        <v>0</v>
      </c>
      <c r="L538" s="71">
        <v>515484.05799413583</v>
      </c>
      <c r="M538" s="71">
        <v>22463745.145731024</v>
      </c>
      <c r="N538" s="71">
        <v>5984</v>
      </c>
      <c r="O538" s="71">
        <v>515484.05799413583</v>
      </c>
      <c r="P538" s="71">
        <v>34492931.2603392</v>
      </c>
      <c r="Q538" s="71">
        <v>3745632.8365395367</v>
      </c>
      <c r="R538" s="71">
        <v>3581391.2648337726</v>
      </c>
      <c r="S538" s="71">
        <v>7327024.1013733093</v>
      </c>
      <c r="T538" s="71">
        <v>1185885.5754736445</v>
      </c>
      <c r="U538" s="71">
        <v>0</v>
      </c>
      <c r="V538" s="71">
        <v>0</v>
      </c>
      <c r="W538" s="71">
        <v>0</v>
      </c>
      <c r="X538" s="71">
        <v>1185885.5754736445</v>
      </c>
      <c r="Y538" s="71">
        <v>316125.88625197369</v>
      </c>
      <c r="Z538" s="71">
        <v>89252.333443176118</v>
      </c>
      <c r="AA538" s="71">
        <v>405378.2196951498</v>
      </c>
      <c r="AB538" s="71">
        <v>1062764.6026550289</v>
      </c>
      <c r="AC538" s="71">
        <v>9981052.499197131</v>
      </c>
      <c r="AD538" s="71">
        <v>3865302.2358059636</v>
      </c>
      <c r="AE538" s="71">
        <v>9852998</v>
      </c>
      <c r="AF538" s="71">
        <v>0</v>
      </c>
      <c r="AG538" s="71">
        <v>0</v>
      </c>
      <c r="AH538" s="71">
        <v>23699352.735003095</v>
      </c>
      <c r="AI538" s="71">
        <v>10793578.525336105</v>
      </c>
      <c r="AJ538" s="71"/>
      <c r="AK538" s="71">
        <v>0</v>
      </c>
      <c r="AL538" s="71">
        <v>0</v>
      </c>
      <c r="AM538" s="71">
        <v>0</v>
      </c>
      <c r="AN538" s="71">
        <v>10793578.525336105</v>
      </c>
      <c r="AO538" s="71">
        <v>-36428001.864516772</v>
      </c>
      <c r="AP538" s="71">
        <v>1062764.6026550289</v>
      </c>
      <c r="AQ538" s="71">
        <v>-364280.01864516776</v>
      </c>
      <c r="AR538" s="71">
        <v>455233.2710172339</v>
      </c>
      <c r="AS538" s="71">
        <v>0</v>
      </c>
      <c r="AT538" s="71">
        <v>1153717.8550270949</v>
      </c>
      <c r="AU538" s="71">
        <v>4968306</v>
      </c>
      <c r="AV538" s="71">
        <v>4968306</v>
      </c>
      <c r="AW538" s="71">
        <v>-40242590.009489685</v>
      </c>
    </row>
    <row r="539" spans="1:49" x14ac:dyDescent="0.2">
      <c r="A539" s="96" t="s">
        <v>20</v>
      </c>
      <c r="B539">
        <v>2028</v>
      </c>
      <c r="C539">
        <v>2030</v>
      </c>
      <c r="D539">
        <v>2018</v>
      </c>
      <c r="E539">
        <v>0</v>
      </c>
      <c r="F539">
        <v>0</v>
      </c>
      <c r="G539" s="96" t="s">
        <v>167</v>
      </c>
      <c r="H539" s="71">
        <v>6192197.922371597</v>
      </c>
      <c r="I539" s="71">
        <v>5484365.6050542118</v>
      </c>
      <c r="J539" s="71">
        <v>0</v>
      </c>
      <c r="K539" s="71">
        <v>0</v>
      </c>
      <c r="L539" s="71">
        <v>525793.73915401858</v>
      </c>
      <c r="M539" s="71">
        <v>22608383.081607793</v>
      </c>
      <c r="N539" s="71">
        <v>5984</v>
      </c>
      <c r="O539" s="71">
        <v>525793.73915401858</v>
      </c>
      <c r="P539" s="71">
        <v>34816724.348187618</v>
      </c>
      <c r="Q539" s="71">
        <v>3820545.4932703278</v>
      </c>
      <c r="R539" s="71">
        <v>3653019.0901304483</v>
      </c>
      <c r="S539" s="71">
        <v>7473564.5834007766</v>
      </c>
      <c r="T539" s="71">
        <v>1209603.2869831175</v>
      </c>
      <c r="U539" s="71">
        <v>0</v>
      </c>
      <c r="V539" s="71">
        <v>0</v>
      </c>
      <c r="W539" s="71">
        <v>0</v>
      </c>
      <c r="X539" s="71">
        <v>1209603.2869831175</v>
      </c>
      <c r="Y539" s="71">
        <v>322448.40397701313</v>
      </c>
      <c r="Z539" s="71">
        <v>91037.380112039653</v>
      </c>
      <c r="AA539" s="71">
        <v>413485.78408905282</v>
      </c>
      <c r="AB539" s="71">
        <v>1073392.2486815793</v>
      </c>
      <c r="AC539" s="71">
        <v>10170045.903154524</v>
      </c>
      <c r="AD539" s="71">
        <v>3942608.2805220829</v>
      </c>
      <c r="AE539" s="71">
        <v>9852998</v>
      </c>
      <c r="AF539" s="71">
        <v>0</v>
      </c>
      <c r="AG539" s="71">
        <v>0</v>
      </c>
      <c r="AH539" s="71">
        <v>23965652.183676608</v>
      </c>
      <c r="AI539" s="71">
        <v>10851072.16451101</v>
      </c>
      <c r="AJ539" s="71"/>
      <c r="AK539" s="71">
        <v>0</v>
      </c>
      <c r="AL539" s="71">
        <v>0</v>
      </c>
      <c r="AM539" s="71">
        <v>0</v>
      </c>
      <c r="AN539" s="71">
        <v>10851072.16451101</v>
      </c>
      <c r="AO539" s="71">
        <v>-40242590.009489685</v>
      </c>
      <c r="AP539" s="71">
        <v>1073392.2486815793</v>
      </c>
      <c r="AQ539" s="71">
        <v>-402425.90009489679</v>
      </c>
      <c r="AR539" s="71">
        <v>459547.65506111283</v>
      </c>
      <c r="AS539" s="71">
        <v>0</v>
      </c>
      <c r="AT539" s="71">
        <v>1130514.0036477954</v>
      </c>
      <c r="AU539" s="71">
        <v>2813582</v>
      </c>
      <c r="AV539" s="71">
        <v>2813582</v>
      </c>
      <c r="AW539" s="71">
        <v>-41925658.005841888</v>
      </c>
    </row>
    <row r="540" spans="1:49" x14ac:dyDescent="0.2">
      <c r="A540" s="96" t="s">
        <v>20</v>
      </c>
      <c r="B540">
        <v>2029</v>
      </c>
      <c r="C540">
        <v>2030</v>
      </c>
      <c r="D540">
        <v>2018</v>
      </c>
      <c r="E540">
        <v>0</v>
      </c>
      <c r="F540">
        <v>0</v>
      </c>
      <c r="G540" s="96" t="s">
        <v>167</v>
      </c>
      <c r="H540" s="71">
        <v>6254119.9015953112</v>
      </c>
      <c r="I540" s="71">
        <v>5594052.9171552947</v>
      </c>
      <c r="J540" s="71">
        <v>0</v>
      </c>
      <c r="K540" s="71">
        <v>0</v>
      </c>
      <c r="L540" s="71">
        <v>536309.61393709888</v>
      </c>
      <c r="M540" s="71">
        <v>22754747.670692831</v>
      </c>
      <c r="N540" s="71">
        <v>5984</v>
      </c>
      <c r="O540" s="71">
        <v>536309.61393709888</v>
      </c>
      <c r="P540" s="71">
        <v>35145214.103380531</v>
      </c>
      <c r="Q540" s="71">
        <v>3896956.4031357337</v>
      </c>
      <c r="R540" s="71">
        <v>3726079.4719330566</v>
      </c>
      <c r="S540" s="71">
        <v>7623035.8750687903</v>
      </c>
      <c r="T540" s="71">
        <v>1233795.3527227796</v>
      </c>
      <c r="U540" s="71">
        <v>0</v>
      </c>
      <c r="V540" s="71">
        <v>0</v>
      </c>
      <c r="W540" s="71">
        <v>0</v>
      </c>
      <c r="X540" s="71">
        <v>1233795.3527227796</v>
      </c>
      <c r="Y540" s="71">
        <v>328897.37205655337</v>
      </c>
      <c r="Z540" s="71">
        <v>92858.127714280432</v>
      </c>
      <c r="AA540" s="71">
        <v>421755.49977083382</v>
      </c>
      <c r="AB540" s="71">
        <v>1084126.1711683946</v>
      </c>
      <c r="AC540" s="71">
        <v>10362712.898730798</v>
      </c>
      <c r="AD540" s="71">
        <v>4021460.4461325239</v>
      </c>
      <c r="AE540" s="71">
        <v>9852998</v>
      </c>
      <c r="AF540" s="71">
        <v>0</v>
      </c>
      <c r="AG540" s="71">
        <v>0</v>
      </c>
      <c r="AH540" s="71">
        <v>24237171.344863322</v>
      </c>
      <c r="AI540" s="71">
        <v>10908042.758517209</v>
      </c>
      <c r="AJ540" s="71"/>
      <c r="AK540" s="71">
        <v>0</v>
      </c>
      <c r="AL540" s="71">
        <v>0</v>
      </c>
      <c r="AM540" s="71">
        <v>0</v>
      </c>
      <c r="AN540" s="71">
        <v>10908042.758517209</v>
      </c>
      <c r="AO540" s="71">
        <v>-41925658.005841888</v>
      </c>
      <c r="AP540" s="71">
        <v>1084126.1711683946</v>
      </c>
      <c r="AQ540" s="71">
        <v>-419256.58005841891</v>
      </c>
      <c r="AR540" s="71">
        <v>463877.94917210448</v>
      </c>
      <c r="AS540" s="71">
        <v>0</v>
      </c>
      <c r="AT540" s="71">
        <v>1128747.5402820802</v>
      </c>
      <c r="AU540" s="71">
        <v>4458380</v>
      </c>
      <c r="AV540" s="71">
        <v>4458380</v>
      </c>
      <c r="AW540" s="71">
        <v>-45255290.46555981</v>
      </c>
    </row>
    <row r="541" spans="1:49" x14ac:dyDescent="0.2">
      <c r="A541" s="96" t="s">
        <v>20</v>
      </c>
      <c r="B541">
        <v>2030</v>
      </c>
      <c r="C541">
        <v>2030</v>
      </c>
      <c r="D541">
        <v>2018</v>
      </c>
      <c r="E541">
        <v>0</v>
      </c>
      <c r="F541">
        <v>0</v>
      </c>
      <c r="G541" s="96" t="s">
        <v>167</v>
      </c>
      <c r="H541" s="71">
        <v>6316661.1006112648</v>
      </c>
      <c r="I541" s="71">
        <v>5705933.9754984016</v>
      </c>
      <c r="J541" s="71">
        <v>0</v>
      </c>
      <c r="K541" s="71">
        <v>0</v>
      </c>
      <c r="L541" s="71">
        <v>547035.80621584086</v>
      </c>
      <c r="M541" s="71">
        <v>13049865.060071703</v>
      </c>
      <c r="N541" s="71">
        <v>5984</v>
      </c>
      <c r="O541" s="71">
        <v>547035.80621584086</v>
      </c>
      <c r="P541" s="71">
        <v>25625479.942397211</v>
      </c>
      <c r="Q541" s="71">
        <v>3974895.531198449</v>
      </c>
      <c r="R541" s="71">
        <v>3800601.0613717185</v>
      </c>
      <c r="S541" s="71">
        <v>7775496.592570167</v>
      </c>
      <c r="T541" s="71">
        <v>1258471.2597772353</v>
      </c>
      <c r="U541" s="71">
        <v>0</v>
      </c>
      <c r="V541" s="71">
        <v>0</v>
      </c>
      <c r="W541" s="71">
        <v>0</v>
      </c>
      <c r="X541" s="71">
        <v>1258471.2597772353</v>
      </c>
      <c r="Y541" s="71">
        <v>335475.31949768448</v>
      </c>
      <c r="Z541" s="71">
        <v>94715.290268566052</v>
      </c>
      <c r="AA541" s="71">
        <v>430190.60976625053</v>
      </c>
      <c r="AB541" s="71">
        <v>1094967.4328800787</v>
      </c>
      <c r="AC541" s="71">
        <v>10559125.894993732</v>
      </c>
      <c r="AD541" s="71">
        <v>4101889.6550551751</v>
      </c>
      <c r="AE541" s="71">
        <v>0</v>
      </c>
      <c r="AF541" s="71">
        <v>0</v>
      </c>
      <c r="AG541" s="71">
        <v>0</v>
      </c>
      <c r="AH541" s="71">
        <v>14661015.550048906</v>
      </c>
      <c r="AI541" s="71">
        <v>10964464.392348304</v>
      </c>
      <c r="AJ541" s="71"/>
      <c r="AK541" s="71">
        <v>0</v>
      </c>
      <c r="AL541" s="71">
        <v>0</v>
      </c>
      <c r="AM541" s="71">
        <v>0</v>
      </c>
      <c r="AN541" s="71">
        <v>10964464.392348304</v>
      </c>
      <c r="AO541" s="71">
        <v>-45255290.46555981</v>
      </c>
      <c r="AP541" s="71">
        <v>1094967.4328800787</v>
      </c>
      <c r="AQ541" s="71">
        <v>-452552.9046555981</v>
      </c>
      <c r="AR541" s="71">
        <v>468223.76777541445</v>
      </c>
      <c r="AS541" s="71">
        <v>0</v>
      </c>
      <c r="AT541" s="71">
        <v>1110638.2959998951</v>
      </c>
      <c r="AU541" s="71">
        <v>9574666</v>
      </c>
      <c r="AV541" s="71">
        <v>9574666</v>
      </c>
      <c r="AW541" s="71">
        <v>-53719318.169559911</v>
      </c>
    </row>
    <row r="542" spans="1:49" x14ac:dyDescent="0.2">
      <c r="A542" s="96" t="s">
        <v>20</v>
      </c>
      <c r="B542">
        <v>2031</v>
      </c>
      <c r="C542">
        <v>2030</v>
      </c>
      <c r="D542">
        <v>2018</v>
      </c>
      <c r="E542">
        <v>0</v>
      </c>
      <c r="F542">
        <v>0</v>
      </c>
      <c r="G542" s="96" t="s">
        <v>167</v>
      </c>
      <c r="H542" s="71">
        <v>6379827.7116173776</v>
      </c>
      <c r="I542" s="71">
        <v>5820052.6550083691</v>
      </c>
      <c r="J542" s="71">
        <v>0</v>
      </c>
      <c r="K542" s="71">
        <v>0</v>
      </c>
      <c r="L542" s="71">
        <v>557976.52234015765</v>
      </c>
      <c r="M542" s="71">
        <v>13199755.786112506</v>
      </c>
      <c r="N542" s="71">
        <v>5984</v>
      </c>
      <c r="O542" s="71">
        <v>557976.52234015765</v>
      </c>
      <c r="P542" s="71">
        <v>25963596.675078411</v>
      </c>
      <c r="Q542" s="71">
        <v>4054393.4418224175</v>
      </c>
      <c r="R542" s="71">
        <v>3876613.0825991523</v>
      </c>
      <c r="S542" s="71">
        <v>7931006.5244215699</v>
      </c>
      <c r="T542" s="71">
        <v>1283640.6849727801</v>
      </c>
      <c r="U542" s="71">
        <v>0</v>
      </c>
      <c r="V542" s="71">
        <v>0</v>
      </c>
      <c r="W542" s="71">
        <v>0</v>
      </c>
      <c r="X542" s="71">
        <v>1283640.6849727801</v>
      </c>
      <c r="Y542" s="71">
        <v>342184.82588763814</v>
      </c>
      <c r="Z542" s="71">
        <v>96609.59607393737</v>
      </c>
      <c r="AA542" s="71">
        <v>438794.42196157551</v>
      </c>
      <c r="AB542" s="71">
        <v>1105917.1072088794</v>
      </c>
      <c r="AC542" s="71">
        <v>10759358.738564806</v>
      </c>
      <c r="AD542" s="71">
        <v>4183927.4481562781</v>
      </c>
      <c r="AE542" s="71">
        <v>0</v>
      </c>
      <c r="AF542" s="71">
        <v>0</v>
      </c>
      <c r="AG542" s="71">
        <v>0</v>
      </c>
      <c r="AH542" s="71">
        <v>14943286.186721085</v>
      </c>
      <c r="AI542" s="71">
        <v>11020310.488357326</v>
      </c>
      <c r="AJ542" s="71"/>
      <c r="AK542" s="71">
        <v>0</v>
      </c>
      <c r="AL542" s="71">
        <v>0</v>
      </c>
      <c r="AM542" s="71">
        <v>0</v>
      </c>
      <c r="AN542" s="71">
        <v>11020310.488357326</v>
      </c>
      <c r="AO542" s="71">
        <v>-53719318.169559911</v>
      </c>
      <c r="AP542" s="71">
        <v>1105917.1072088794</v>
      </c>
      <c r="AQ542" s="71">
        <v>-537193.18169559911</v>
      </c>
      <c r="AR542" s="71">
        <v>472584.71054698882</v>
      </c>
      <c r="AS542" s="71">
        <v>0</v>
      </c>
      <c r="AT542" s="71">
        <v>1041308.6360602691</v>
      </c>
      <c r="AU542" s="71">
        <v>2992852</v>
      </c>
      <c r="AV542" s="71">
        <v>2992852</v>
      </c>
      <c r="AW542" s="71">
        <v>-55670861.533499643</v>
      </c>
    </row>
    <row r="543" spans="1:49" x14ac:dyDescent="0.2">
      <c r="A543" s="96" t="s">
        <v>20</v>
      </c>
      <c r="B543">
        <v>2032</v>
      </c>
      <c r="C543">
        <v>2030</v>
      </c>
      <c r="D543">
        <v>2018</v>
      </c>
      <c r="E543">
        <v>0</v>
      </c>
      <c r="F543">
        <v>0</v>
      </c>
      <c r="G543" s="96" t="s">
        <v>167</v>
      </c>
      <c r="H543" s="71">
        <v>6443625.9887335524</v>
      </c>
      <c r="I543" s="71">
        <v>5936453.7081085378</v>
      </c>
      <c r="J543" s="71">
        <v>0</v>
      </c>
      <c r="K543" s="71">
        <v>0</v>
      </c>
      <c r="L543" s="71">
        <v>569136.05278696085</v>
      </c>
      <c r="M543" s="71">
        <v>13351446.781396545</v>
      </c>
      <c r="N543" s="71">
        <v>5984</v>
      </c>
      <c r="O543" s="71">
        <v>569136.05278696085</v>
      </c>
      <c r="P543" s="71">
        <v>26306646.531025596</v>
      </c>
      <c r="Q543" s="71">
        <v>4135481.3106588665</v>
      </c>
      <c r="R543" s="71">
        <v>3954145.3442511358</v>
      </c>
      <c r="S543" s="71">
        <v>8089626.6549100019</v>
      </c>
      <c r="T543" s="71">
        <v>1309313.4986722358</v>
      </c>
      <c r="U543" s="71">
        <v>0</v>
      </c>
      <c r="V543" s="71">
        <v>0</v>
      </c>
      <c r="W543" s="71">
        <v>0</v>
      </c>
      <c r="X543" s="71">
        <v>1309313.4986722358</v>
      </c>
      <c r="Y543" s="71">
        <v>349028.52240539092</v>
      </c>
      <c r="Z543" s="71">
        <v>98541.787995416118</v>
      </c>
      <c r="AA543" s="71">
        <v>447570.31040080707</v>
      </c>
      <c r="AB543" s="71">
        <v>1116976.2782809685</v>
      </c>
      <c r="AC543" s="71">
        <v>10963486.742264014</v>
      </c>
      <c r="AD543" s="71">
        <v>4267605.9971194044</v>
      </c>
      <c r="AE543" s="71">
        <v>0</v>
      </c>
      <c r="AF543" s="71">
        <v>0</v>
      </c>
      <c r="AG543" s="71">
        <v>0</v>
      </c>
      <c r="AH543" s="71">
        <v>15231092.739383418</v>
      </c>
      <c r="AI543" s="71">
        <v>11075553.791642178</v>
      </c>
      <c r="AJ543" s="71"/>
      <c r="AK543" s="71">
        <v>0</v>
      </c>
      <c r="AL543" s="71">
        <v>0</v>
      </c>
      <c r="AM543" s="71">
        <v>0</v>
      </c>
      <c r="AN543" s="71">
        <v>11075553.791642178</v>
      </c>
      <c r="AO543" s="71">
        <v>-55670861.533499643</v>
      </c>
      <c r="AP543" s="71">
        <v>1116976.2782809685</v>
      </c>
      <c r="AQ543" s="71">
        <v>-556708.61533499649</v>
      </c>
      <c r="AR543" s="71">
        <v>476960.36204815545</v>
      </c>
      <c r="AS543" s="71">
        <v>0</v>
      </c>
      <c r="AT543" s="71">
        <v>1037228.0249941275</v>
      </c>
      <c r="AU543" s="71">
        <v>3107598</v>
      </c>
      <c r="AV543" s="71">
        <v>3107598</v>
      </c>
      <c r="AW543" s="71">
        <v>-57741231.508505516</v>
      </c>
    </row>
    <row r="544" spans="1:49" x14ac:dyDescent="0.2">
      <c r="A544" s="96" t="s">
        <v>20</v>
      </c>
      <c r="B544">
        <v>2033</v>
      </c>
      <c r="C544">
        <v>2030</v>
      </c>
      <c r="D544">
        <v>2018</v>
      </c>
      <c r="E544">
        <v>0</v>
      </c>
      <c r="F544">
        <v>0</v>
      </c>
      <c r="G544" s="96" t="s">
        <v>167</v>
      </c>
      <c r="H544" s="71">
        <v>6508062.2486208864</v>
      </c>
      <c r="I544" s="71">
        <v>6055182.7822707063</v>
      </c>
      <c r="J544" s="71">
        <v>0</v>
      </c>
      <c r="K544" s="71">
        <v>0</v>
      </c>
      <c r="L544" s="71">
        <v>580518.77384269994</v>
      </c>
      <c r="M544" s="71">
        <v>13504963.381779693</v>
      </c>
      <c r="N544" s="71">
        <v>5984</v>
      </c>
      <c r="O544" s="71">
        <v>580518.77384269994</v>
      </c>
      <c r="P544" s="71">
        <v>26654711.186513986</v>
      </c>
      <c r="Q544" s="71">
        <v>4218190.9368720427</v>
      </c>
      <c r="R544" s="71">
        <v>4033228.2511361577</v>
      </c>
      <c r="S544" s="71">
        <v>8251419.1880082004</v>
      </c>
      <c r="T544" s="71">
        <v>1335499.76864568</v>
      </c>
      <c r="U544" s="71">
        <v>0</v>
      </c>
      <c r="V544" s="71">
        <v>0</v>
      </c>
      <c r="W544" s="71">
        <v>0</v>
      </c>
      <c r="X544" s="71">
        <v>1335499.76864568</v>
      </c>
      <c r="Y544" s="71">
        <v>356009.09285349865</v>
      </c>
      <c r="Z544" s="71">
        <v>100512.62375532441</v>
      </c>
      <c r="AA544" s="71">
        <v>456521.71660882304</v>
      </c>
      <c r="AB544" s="71">
        <v>1128146.0410637779</v>
      </c>
      <c r="AC544" s="71">
        <v>11171586.714326482</v>
      </c>
      <c r="AD544" s="71">
        <v>4352958.117061791</v>
      </c>
      <c r="AE544" s="71">
        <v>0</v>
      </c>
      <c r="AF544" s="71">
        <v>0</v>
      </c>
      <c r="AG544" s="71">
        <v>0</v>
      </c>
      <c r="AH544" s="71">
        <v>15524544.831388272</v>
      </c>
      <c r="AI544" s="71">
        <v>11130166.355125714</v>
      </c>
      <c r="AJ544" s="71"/>
      <c r="AK544" s="71">
        <v>0</v>
      </c>
      <c r="AL544" s="71">
        <v>0</v>
      </c>
      <c r="AM544" s="71">
        <v>0</v>
      </c>
      <c r="AN544" s="71">
        <v>11130166.355125714</v>
      </c>
      <c r="AO544" s="71">
        <v>-57741231.508505516</v>
      </c>
      <c r="AP544" s="71">
        <v>1128146.0410637779</v>
      </c>
      <c r="AQ544" s="71">
        <v>-577412.31508505519</v>
      </c>
      <c r="AR544" s="71">
        <v>481350.29135224741</v>
      </c>
      <c r="AS544" s="71">
        <v>0</v>
      </c>
      <c r="AT544" s="71">
        <v>1032084.0173309701</v>
      </c>
      <c r="AU544" s="71">
        <v>4696806</v>
      </c>
      <c r="AV544" s="71">
        <v>4696806</v>
      </c>
      <c r="AW544" s="71">
        <v>-61405953.491174541</v>
      </c>
    </row>
    <row r="545" spans="1:49" x14ac:dyDescent="0.2">
      <c r="A545" s="96" t="s">
        <v>20</v>
      </c>
      <c r="B545">
        <v>2034</v>
      </c>
      <c r="C545">
        <v>2030</v>
      </c>
      <c r="D545">
        <v>2018</v>
      </c>
      <c r="E545">
        <v>0</v>
      </c>
      <c r="F545">
        <v>0</v>
      </c>
      <c r="G545" s="96" t="s">
        <v>167</v>
      </c>
      <c r="H545" s="71">
        <v>6573142.8711070968</v>
      </c>
      <c r="I545" s="71">
        <v>6176286.4379161214</v>
      </c>
      <c r="J545" s="71">
        <v>0</v>
      </c>
      <c r="K545" s="71">
        <v>0</v>
      </c>
      <c r="L545" s="71">
        <v>592129.1493195541</v>
      </c>
      <c r="M545" s="71">
        <v>13660331.333587058</v>
      </c>
      <c r="N545" s="71">
        <v>5984</v>
      </c>
      <c r="O545" s="71">
        <v>592129.1493195541</v>
      </c>
      <c r="P545" s="71">
        <v>27007873.79192983</v>
      </c>
      <c r="Q545" s="71">
        <v>4302554.7556094844</v>
      </c>
      <c r="R545" s="71">
        <v>4113892.8161588814</v>
      </c>
      <c r="S545" s="71">
        <v>8416447.5717683658</v>
      </c>
      <c r="T545" s="71">
        <v>1362209.7640185941</v>
      </c>
      <c r="U545" s="71">
        <v>0</v>
      </c>
      <c r="V545" s="71">
        <v>0</v>
      </c>
      <c r="W545" s="71">
        <v>0</v>
      </c>
      <c r="X545" s="71">
        <v>1362209.7640185941</v>
      </c>
      <c r="Y545" s="71">
        <v>363129.27471056872</v>
      </c>
      <c r="Z545" s="71">
        <v>102522.87623043092</v>
      </c>
      <c r="AA545" s="71">
        <v>465652.15094099962</v>
      </c>
      <c r="AB545" s="71">
        <v>1139427.5014744159</v>
      </c>
      <c r="AC545" s="71">
        <v>11383736.988202376</v>
      </c>
      <c r="AD545" s="71">
        <v>4440017.2794030271</v>
      </c>
      <c r="AE545" s="71">
        <v>0</v>
      </c>
      <c r="AF545" s="71">
        <v>0</v>
      </c>
      <c r="AG545" s="71">
        <v>0</v>
      </c>
      <c r="AH545" s="71">
        <v>15823754.267605403</v>
      </c>
      <c r="AI545" s="71">
        <v>11184119.524324426</v>
      </c>
      <c r="AJ545" s="71"/>
      <c r="AK545" s="71">
        <v>0</v>
      </c>
      <c r="AL545" s="71">
        <v>0</v>
      </c>
      <c r="AM545" s="71">
        <v>0</v>
      </c>
      <c r="AN545" s="71">
        <v>11184119.524324426</v>
      </c>
      <c r="AO545" s="71">
        <v>-61405953.491174541</v>
      </c>
      <c r="AP545" s="71">
        <v>1139427.5014744159</v>
      </c>
      <c r="AQ545" s="71">
        <v>-614059.53491174546</v>
      </c>
      <c r="AR545" s="71">
        <v>485754.05166305276</v>
      </c>
      <c r="AS545" s="71">
        <v>0</v>
      </c>
      <c r="AT545" s="71">
        <v>1011122.0182257232</v>
      </c>
      <c r="AU545" s="71">
        <v>3498818</v>
      </c>
      <c r="AV545" s="71">
        <v>3498818</v>
      </c>
      <c r="AW545" s="71">
        <v>-63893649.472948819</v>
      </c>
    </row>
    <row r="546" spans="1:49" x14ac:dyDescent="0.2">
      <c r="A546" s="96" t="s">
        <v>20</v>
      </c>
      <c r="B546">
        <v>2035</v>
      </c>
      <c r="C546">
        <v>2030</v>
      </c>
      <c r="D546">
        <v>2018</v>
      </c>
      <c r="E546">
        <v>0</v>
      </c>
      <c r="F546">
        <v>0</v>
      </c>
      <c r="G546" s="96" t="s">
        <v>167</v>
      </c>
      <c r="H546" s="71">
        <v>6638874.2998181684</v>
      </c>
      <c r="I546" s="71">
        <v>6299812.1666744445</v>
      </c>
      <c r="J546" s="71">
        <v>0</v>
      </c>
      <c r="K546" s="71">
        <v>0</v>
      </c>
      <c r="L546" s="71">
        <v>603971.73230594513</v>
      </c>
      <c r="M546" s="71">
        <v>13817576.800943432</v>
      </c>
      <c r="N546" s="71">
        <v>5984</v>
      </c>
      <c r="O546" s="71">
        <v>603971.73230594513</v>
      </c>
      <c r="P546" s="71">
        <v>27366218.99974199</v>
      </c>
      <c r="Q546" s="71">
        <v>4388605.850721674</v>
      </c>
      <c r="R546" s="71">
        <v>4196170.6724820593</v>
      </c>
      <c r="S546" s="71">
        <v>8584776.5232037343</v>
      </c>
      <c r="T546" s="71">
        <v>1389453.959298966</v>
      </c>
      <c r="U546" s="71">
        <v>0</v>
      </c>
      <c r="V546" s="71">
        <v>0</v>
      </c>
      <c r="W546" s="71">
        <v>0</v>
      </c>
      <c r="X546" s="71">
        <v>1389453.959298966</v>
      </c>
      <c r="Y546" s="71">
        <v>370391.86020478013</v>
      </c>
      <c r="Z546" s="71">
        <v>104573.33375503955</v>
      </c>
      <c r="AA546" s="71">
        <v>474965.19395981968</v>
      </c>
      <c r="AB546" s="71">
        <v>1150821.7764891603</v>
      </c>
      <c r="AC546" s="71">
        <v>11600017.452951681</v>
      </c>
      <c r="AD546" s="71">
        <v>4528817.6249910882</v>
      </c>
      <c r="AE546" s="71">
        <v>0</v>
      </c>
      <c r="AF546" s="71">
        <v>0</v>
      </c>
      <c r="AG546" s="71">
        <v>0</v>
      </c>
      <c r="AH546" s="71">
        <v>16128835.07794277</v>
      </c>
      <c r="AI546" s="71">
        <v>11237383.92179922</v>
      </c>
      <c r="AJ546" s="71"/>
      <c r="AK546" s="71">
        <v>0</v>
      </c>
      <c r="AL546" s="71">
        <v>0</v>
      </c>
      <c r="AM546" s="71">
        <v>0</v>
      </c>
      <c r="AN546" s="71">
        <v>11237383.92179922</v>
      </c>
      <c r="AO546" s="71">
        <v>-63893649.472948819</v>
      </c>
      <c r="AP546" s="71">
        <v>1150821.7764891603</v>
      </c>
      <c r="AQ546" s="71">
        <v>-638936.49472948816</v>
      </c>
      <c r="AR546" s="71">
        <v>490171.17992491164</v>
      </c>
      <c r="AS546" s="71">
        <v>0</v>
      </c>
      <c r="AT546" s="71">
        <v>1002056.4616845837</v>
      </c>
      <c r="AU546" s="71">
        <v>4961610</v>
      </c>
      <c r="AV546" s="71">
        <v>4961610</v>
      </c>
      <c r="AW546" s="71">
        <v>-67853203.011264235</v>
      </c>
    </row>
    <row r="547" spans="1:49" x14ac:dyDescent="0.2">
      <c r="A547" s="96" t="s">
        <v>20</v>
      </c>
      <c r="B547">
        <v>2036</v>
      </c>
      <c r="C547">
        <v>2030</v>
      </c>
      <c r="D547">
        <v>2018</v>
      </c>
      <c r="E547">
        <v>0</v>
      </c>
      <c r="F547">
        <v>0</v>
      </c>
      <c r="G547" s="96" t="s">
        <v>167</v>
      </c>
      <c r="H547" s="71">
        <v>6705263.0428163502</v>
      </c>
      <c r="I547" s="71">
        <v>6425808.4100079332</v>
      </c>
      <c r="J547" s="71">
        <v>0</v>
      </c>
      <c r="K547" s="71">
        <v>0</v>
      </c>
      <c r="L547" s="71">
        <v>616051.16695206403</v>
      </c>
      <c r="M547" s="71">
        <v>13976726.3732423</v>
      </c>
      <c r="N547" s="71">
        <v>5984</v>
      </c>
      <c r="O547" s="71">
        <v>616051.16695206403</v>
      </c>
      <c r="P547" s="71">
        <v>27729832.99301865</v>
      </c>
      <c r="Q547" s="71">
        <v>4476377.9677361073</v>
      </c>
      <c r="R547" s="71">
        <v>4280094.0859316997</v>
      </c>
      <c r="S547" s="71">
        <v>8756472.0536678061</v>
      </c>
      <c r="T547" s="71">
        <v>1417243.0384849452</v>
      </c>
      <c r="U547" s="71">
        <v>0</v>
      </c>
      <c r="V547" s="71">
        <v>0</v>
      </c>
      <c r="W547" s="71">
        <v>0</v>
      </c>
      <c r="X547" s="71">
        <v>1417243.0384849452</v>
      </c>
      <c r="Y547" s="71">
        <v>377799.69740887568</v>
      </c>
      <c r="Z547" s="71">
        <v>106664.80043014033</v>
      </c>
      <c r="AA547" s="71">
        <v>484464.49783901602</v>
      </c>
      <c r="AB547" s="71">
        <v>1162329.9942540519</v>
      </c>
      <c r="AC547" s="71">
        <v>11820509.58424582</v>
      </c>
      <c r="AD547" s="71">
        <v>4619393.9774909094</v>
      </c>
      <c r="AE547" s="71">
        <v>0</v>
      </c>
      <c r="AF547" s="71">
        <v>0</v>
      </c>
      <c r="AG547" s="71">
        <v>0</v>
      </c>
      <c r="AH547" s="71">
        <v>16439903.561736729</v>
      </c>
      <c r="AI547" s="71">
        <v>11289929.431281921</v>
      </c>
      <c r="AJ547" s="71"/>
      <c r="AK547" s="71">
        <v>0</v>
      </c>
      <c r="AL547" s="71">
        <v>0</v>
      </c>
      <c r="AM547" s="71">
        <v>0</v>
      </c>
      <c r="AN547" s="71">
        <v>11289929.431281921</v>
      </c>
      <c r="AO547" s="71">
        <v>-67853203.011264235</v>
      </c>
      <c r="AP547" s="71">
        <v>1162329.9942540519</v>
      </c>
      <c r="AQ547" s="71">
        <v>-678532.03011264233</v>
      </c>
      <c r="AR547" s="71">
        <v>494601.19642429426</v>
      </c>
      <c r="AS547" s="71">
        <v>0</v>
      </c>
      <c r="AT547" s="71">
        <v>978399.16056570387</v>
      </c>
      <c r="AU547" s="71">
        <v>4143832</v>
      </c>
      <c r="AV547" s="71">
        <v>4143832</v>
      </c>
      <c r="AW547" s="71">
        <v>-71018635.850698531</v>
      </c>
    </row>
    <row r="548" spans="1:49" x14ac:dyDescent="0.2">
      <c r="A548" s="96" t="s">
        <v>20</v>
      </c>
      <c r="B548">
        <v>2037</v>
      </c>
      <c r="C548">
        <v>2030</v>
      </c>
      <c r="D548">
        <v>2018</v>
      </c>
      <c r="E548">
        <v>0</v>
      </c>
      <c r="F548">
        <v>0</v>
      </c>
      <c r="G548" s="96" t="s">
        <v>167</v>
      </c>
      <c r="H548" s="71">
        <v>6772315.6732445126</v>
      </c>
      <c r="I548" s="71">
        <v>6554324.5782080917</v>
      </c>
      <c r="J548" s="71">
        <v>0</v>
      </c>
      <c r="K548" s="71">
        <v>0</v>
      </c>
      <c r="L548" s="71">
        <v>628372.1902911053</v>
      </c>
      <c r="M548" s="71">
        <v>14137807.07275597</v>
      </c>
      <c r="N548" s="71">
        <v>5984</v>
      </c>
      <c r="O548" s="71">
        <v>628372.1902911053</v>
      </c>
      <c r="P548" s="71">
        <v>28098803.514499679</v>
      </c>
      <c r="Q548" s="71">
        <v>4565905.5270908289</v>
      </c>
      <c r="R548" s="71">
        <v>4365695.9676503344</v>
      </c>
      <c r="S548" s="71">
        <v>8931601.4947411641</v>
      </c>
      <c r="T548" s="71">
        <v>1445587.8992546441</v>
      </c>
      <c r="U548" s="71">
        <v>0</v>
      </c>
      <c r="V548" s="71">
        <v>0</v>
      </c>
      <c r="W548" s="71">
        <v>0</v>
      </c>
      <c r="X548" s="71">
        <v>1445587.8992546441</v>
      </c>
      <c r="Y548" s="71">
        <v>385355.69135705318</v>
      </c>
      <c r="Z548" s="71">
        <v>108798.09643874313</v>
      </c>
      <c r="AA548" s="71">
        <v>494153.78779579629</v>
      </c>
      <c r="AB548" s="71">
        <v>1173953.2941965922</v>
      </c>
      <c r="AC548" s="71">
        <v>12045296.475988198</v>
      </c>
      <c r="AD548" s="71">
        <v>4711781.8570407275</v>
      </c>
      <c r="AE548" s="71">
        <v>0</v>
      </c>
      <c r="AF548" s="71">
        <v>0</v>
      </c>
      <c r="AG548" s="71">
        <v>0</v>
      </c>
      <c r="AH548" s="71">
        <v>16757078.333028926</v>
      </c>
      <c r="AI548" s="71">
        <v>11341725.181470754</v>
      </c>
      <c r="AJ548" s="71"/>
      <c r="AK548" s="71">
        <v>0</v>
      </c>
      <c r="AL548" s="71">
        <v>0</v>
      </c>
      <c r="AM548" s="71">
        <v>0</v>
      </c>
      <c r="AN548" s="71">
        <v>11341725.181470754</v>
      </c>
      <c r="AO548" s="71">
        <v>-71018635.850698531</v>
      </c>
      <c r="AP548" s="71">
        <v>1173953.2941965922</v>
      </c>
      <c r="AQ548" s="71">
        <v>-710186.35850698524</v>
      </c>
      <c r="AR548" s="71">
        <v>499043.60438267252</v>
      </c>
      <c r="AS548" s="71">
        <v>0</v>
      </c>
      <c r="AT548" s="71">
        <v>962810.54007227952</v>
      </c>
      <c r="AU548" s="71">
        <v>3391738</v>
      </c>
      <c r="AV548" s="71">
        <v>3391738</v>
      </c>
      <c r="AW548" s="71">
        <v>-73447563.310626253</v>
      </c>
    </row>
    <row r="549" spans="1:49" x14ac:dyDescent="0.2">
      <c r="A549" s="96" t="s">
        <v>20</v>
      </c>
      <c r="B549">
        <v>2038</v>
      </c>
      <c r="C549">
        <v>2030</v>
      </c>
      <c r="D549">
        <v>2018</v>
      </c>
      <c r="E549">
        <v>0</v>
      </c>
      <c r="F549">
        <v>0</v>
      </c>
      <c r="G549" s="96" t="s">
        <v>167</v>
      </c>
      <c r="H549" s="71">
        <v>6840038.8299769582</v>
      </c>
      <c r="I549" s="71">
        <v>6685411.0697722537</v>
      </c>
      <c r="J549" s="71">
        <v>0</v>
      </c>
      <c r="K549" s="71">
        <v>0</v>
      </c>
      <c r="L549" s="71">
        <v>640939.63409692748</v>
      </c>
      <c r="M549" s="71">
        <v>14300846.362389676</v>
      </c>
      <c r="N549" s="71">
        <v>5984</v>
      </c>
      <c r="O549" s="71">
        <v>640939.63409692748</v>
      </c>
      <c r="P549" s="71">
        <v>28473219.896235816</v>
      </c>
      <c r="Q549" s="71">
        <v>4657223.6376326466</v>
      </c>
      <c r="R549" s="71">
        <v>4453009.8870033408</v>
      </c>
      <c r="S549" s="71">
        <v>9110233.5246359874</v>
      </c>
      <c r="T549" s="71">
        <v>1474499.657239737</v>
      </c>
      <c r="U549" s="71">
        <v>0</v>
      </c>
      <c r="V549" s="71">
        <v>0</v>
      </c>
      <c r="W549" s="71">
        <v>0</v>
      </c>
      <c r="X549" s="71">
        <v>1474499.657239737</v>
      </c>
      <c r="Y549" s="71">
        <v>393062.80518419424</v>
      </c>
      <c r="Z549" s="71">
        <v>110974.05836751801</v>
      </c>
      <c r="AA549" s="71">
        <v>504036.86355171225</v>
      </c>
      <c r="AB549" s="71">
        <v>1185692.827138558</v>
      </c>
      <c r="AC549" s="71">
        <v>12274462.872565996</v>
      </c>
      <c r="AD549" s="71">
        <v>4806017.4941815427</v>
      </c>
      <c r="AE549" s="71">
        <v>0</v>
      </c>
      <c r="AF549" s="71">
        <v>0</v>
      </c>
      <c r="AG549" s="71">
        <v>0</v>
      </c>
      <c r="AH549" s="71">
        <v>17080480.366747539</v>
      </c>
      <c r="AI549" s="71">
        <v>11392739.529488277</v>
      </c>
      <c r="AJ549" s="71"/>
      <c r="AK549" s="71">
        <v>0</v>
      </c>
      <c r="AL549" s="71">
        <v>0</v>
      </c>
      <c r="AM549" s="71">
        <v>0</v>
      </c>
      <c r="AN549" s="71">
        <v>11392739.529488277</v>
      </c>
      <c r="AO549" s="71">
        <v>-73447563.310626253</v>
      </c>
      <c r="AP549" s="71">
        <v>1185692.827138558</v>
      </c>
      <c r="AQ549" s="71">
        <v>-734475.63310626242</v>
      </c>
      <c r="AR549" s="71">
        <v>503497.88954051764</v>
      </c>
      <c r="AS549" s="71">
        <v>0</v>
      </c>
      <c r="AT549" s="71">
        <v>954715.08357281331</v>
      </c>
      <c r="AU549" s="71">
        <v>816898</v>
      </c>
      <c r="AV549" s="71">
        <v>816898</v>
      </c>
      <c r="AW549" s="71">
        <v>-73309746.227053434</v>
      </c>
    </row>
    <row r="550" spans="1:49" x14ac:dyDescent="0.2">
      <c r="A550" s="96" t="s">
        <v>20</v>
      </c>
      <c r="B550">
        <v>2039</v>
      </c>
      <c r="C550">
        <v>2030</v>
      </c>
      <c r="D550">
        <v>2018</v>
      </c>
      <c r="E550">
        <v>0</v>
      </c>
      <c r="F550">
        <v>0</v>
      </c>
      <c r="G550" s="96" t="s">
        <v>167</v>
      </c>
      <c r="H550" s="71">
        <v>6908439.218276727</v>
      </c>
      <c r="I550" s="71">
        <v>6819119.2911676979</v>
      </c>
      <c r="J550" s="71">
        <v>0</v>
      </c>
      <c r="K550" s="71">
        <v>0</v>
      </c>
      <c r="L550" s="71">
        <v>653758.42677886598</v>
      </c>
      <c r="M550" s="71">
        <v>14465872.153582394</v>
      </c>
      <c r="N550" s="71">
        <v>5984</v>
      </c>
      <c r="O550" s="71">
        <v>653758.42677886598</v>
      </c>
      <c r="P550" s="71">
        <v>28853173.089805685</v>
      </c>
      <c r="Q550" s="71">
        <v>4750368.1103852987</v>
      </c>
      <c r="R550" s="71">
        <v>4542070.0847434076</v>
      </c>
      <c r="S550" s="71">
        <v>9292438.1951287054</v>
      </c>
      <c r="T550" s="71">
        <v>1503989.6503845316</v>
      </c>
      <c r="U550" s="71">
        <v>0</v>
      </c>
      <c r="V550" s="71">
        <v>0</v>
      </c>
      <c r="W550" s="71">
        <v>0</v>
      </c>
      <c r="X550" s="71">
        <v>1503989.6503845316</v>
      </c>
      <c r="Y550" s="71">
        <v>400924.06128787814</v>
      </c>
      <c r="Z550" s="71">
        <v>113193.53953486835</v>
      </c>
      <c r="AA550" s="71">
        <v>514117.60082274652</v>
      </c>
      <c r="AB550" s="71">
        <v>1197549.7554099436</v>
      </c>
      <c r="AC550" s="71">
        <v>12508095.201745927</v>
      </c>
      <c r="AD550" s="71">
        <v>4902137.8440651735</v>
      </c>
      <c r="AE550" s="71">
        <v>0</v>
      </c>
      <c r="AF550" s="71">
        <v>0</v>
      </c>
      <c r="AG550" s="71">
        <v>0</v>
      </c>
      <c r="AH550" s="71">
        <v>17410233.045811102</v>
      </c>
      <c r="AI550" s="71">
        <v>11442940.043994583</v>
      </c>
      <c r="AJ550" s="71"/>
      <c r="AK550" s="71">
        <v>0</v>
      </c>
      <c r="AL550" s="71">
        <v>0</v>
      </c>
      <c r="AM550" s="71">
        <v>0</v>
      </c>
      <c r="AN550" s="71">
        <v>11442940.043994583</v>
      </c>
      <c r="AO550" s="71">
        <v>-73309746.227053434</v>
      </c>
      <c r="AP550" s="71">
        <v>1197549.7554099436</v>
      </c>
      <c r="AQ550" s="71">
        <v>-733097.46227053436</v>
      </c>
      <c r="AR550" s="71">
        <v>507963.51973222173</v>
      </c>
      <c r="AS550" s="71">
        <v>0</v>
      </c>
      <c r="AT550" s="71">
        <v>972415.812871631</v>
      </c>
      <c r="AU550" s="71">
        <v>3663122</v>
      </c>
      <c r="AV550" s="71">
        <v>3663122</v>
      </c>
      <c r="AW550" s="71">
        <v>-76000452.414181814</v>
      </c>
    </row>
    <row r="551" spans="1:49" x14ac:dyDescent="0.2">
      <c r="A551" s="96" t="s">
        <v>20</v>
      </c>
      <c r="B551">
        <v>2040</v>
      </c>
      <c r="C551">
        <v>2030</v>
      </c>
      <c r="D551">
        <v>2018</v>
      </c>
      <c r="E551">
        <v>0</v>
      </c>
      <c r="F551">
        <v>0</v>
      </c>
      <c r="G551" s="96" t="s">
        <v>167</v>
      </c>
      <c r="H551" s="71">
        <v>6977523.6104594963</v>
      </c>
      <c r="I551" s="71">
        <v>6955501.6769910529</v>
      </c>
      <c r="J551" s="71">
        <v>0</v>
      </c>
      <c r="K551" s="71">
        <v>0</v>
      </c>
      <c r="L551" s="71">
        <v>666833.59531444334</v>
      </c>
      <c r="M551" s="71">
        <v>14632912.81435724</v>
      </c>
      <c r="N551" s="71">
        <v>5984</v>
      </c>
      <c r="O551" s="71">
        <v>666833.59531444334</v>
      </c>
      <c r="P551" s="71">
        <v>29238755.697122231</v>
      </c>
      <c r="Q551" s="71">
        <v>4845375.4725930048</v>
      </c>
      <c r="R551" s="71">
        <v>4632911.4864382762</v>
      </c>
      <c r="S551" s="71">
        <v>9478286.9590312801</v>
      </c>
      <c r="T551" s="71">
        <v>1534069.4433922223</v>
      </c>
      <c r="U551" s="71">
        <v>0</v>
      </c>
      <c r="V551" s="71">
        <v>0</v>
      </c>
      <c r="W551" s="71">
        <v>0</v>
      </c>
      <c r="X551" s="71">
        <v>1534069.4433922223</v>
      </c>
      <c r="Y551" s="71">
        <v>408942.54251363571</v>
      </c>
      <c r="Z551" s="71">
        <v>115457.41032556572</v>
      </c>
      <c r="AA551" s="71">
        <v>524399.95283920143</v>
      </c>
      <c r="AB551" s="71">
        <v>1209525.2529640433</v>
      </c>
      <c r="AC551" s="71">
        <v>12746281.608226748</v>
      </c>
      <c r="AD551" s="71">
        <v>5000180.6009464767</v>
      </c>
      <c r="AE551" s="71">
        <v>0</v>
      </c>
      <c r="AF551" s="71">
        <v>0</v>
      </c>
      <c r="AG551" s="71">
        <v>0</v>
      </c>
      <c r="AH551" s="71">
        <v>17746462.209173225</v>
      </c>
      <c r="AI551" s="71">
        <v>11492293.487949006</v>
      </c>
      <c r="AJ551" s="71"/>
      <c r="AK551" s="71">
        <v>0</v>
      </c>
      <c r="AL551" s="71">
        <v>0</v>
      </c>
      <c r="AM551" s="71">
        <v>0</v>
      </c>
      <c r="AN551" s="71">
        <v>11492293.487949006</v>
      </c>
      <c r="AO551" s="71">
        <v>-76000452.414181814</v>
      </c>
      <c r="AP551" s="71">
        <v>1209525.2529640433</v>
      </c>
      <c r="AQ551" s="71">
        <v>-760004.52414181805</v>
      </c>
      <c r="AR551" s="71">
        <v>512439.94445176882</v>
      </c>
      <c r="AS551" s="71">
        <v>0</v>
      </c>
      <c r="AT551" s="71">
        <v>961960.67327399412</v>
      </c>
      <c r="AU551" s="71">
        <v>3955678</v>
      </c>
      <c r="AV551" s="71">
        <v>3955678</v>
      </c>
      <c r="AW551" s="71">
        <v>-78994169.740907818</v>
      </c>
    </row>
    <row r="552" spans="1:49" x14ac:dyDescent="0.2">
      <c r="A552" s="96" t="s">
        <v>20</v>
      </c>
      <c r="B552">
        <v>2041</v>
      </c>
      <c r="C552">
        <v>2030</v>
      </c>
      <c r="D552">
        <v>2018</v>
      </c>
      <c r="E552">
        <v>0</v>
      </c>
      <c r="F552">
        <v>0</v>
      </c>
      <c r="G552" s="96" t="s">
        <v>167</v>
      </c>
      <c r="H552" s="71">
        <v>7047298.8465640899</v>
      </c>
      <c r="I552" s="71">
        <v>7094611.7105308725</v>
      </c>
      <c r="J552" s="71">
        <v>0</v>
      </c>
      <c r="K552" s="71">
        <v>0</v>
      </c>
      <c r="L552" s="71">
        <v>680170.26722073206</v>
      </c>
      <c r="M552" s="71">
        <v>14801997.177524388</v>
      </c>
      <c r="N552" s="71">
        <v>5984</v>
      </c>
      <c r="O552" s="71">
        <v>680170.26722073206</v>
      </c>
      <c r="P552" s="71">
        <v>29630062.001840081</v>
      </c>
      <c r="Q552" s="71">
        <v>4942282.9820448644</v>
      </c>
      <c r="R552" s="71">
        <v>4725569.7161670411</v>
      </c>
      <c r="S552" s="71">
        <v>9667852.6982119046</v>
      </c>
      <c r="T552" s="71">
        <v>1564750.8322600664</v>
      </c>
      <c r="U552" s="71">
        <v>0</v>
      </c>
      <c r="V552" s="71">
        <v>0</v>
      </c>
      <c r="W552" s="71">
        <v>0</v>
      </c>
      <c r="X552" s="71">
        <v>1564750.8322600664</v>
      </c>
      <c r="Y552" s="71">
        <v>417121.39336390834</v>
      </c>
      <c r="Z552" s="71">
        <v>117766.55853207702</v>
      </c>
      <c r="AA552" s="71">
        <v>534887.9518959854</v>
      </c>
      <c r="AB552" s="71">
        <v>1221620.5054936835</v>
      </c>
      <c r="AC552" s="71">
        <v>12989111.987861641</v>
      </c>
      <c r="AD552" s="71">
        <v>5100184.2129654055</v>
      </c>
      <c r="AE552" s="71">
        <v>0</v>
      </c>
      <c r="AF552" s="71">
        <v>0</v>
      </c>
      <c r="AG552" s="71">
        <v>0</v>
      </c>
      <c r="AH552" s="71">
        <v>18089296.200827047</v>
      </c>
      <c r="AI552" s="71">
        <v>11540765.801013034</v>
      </c>
      <c r="AJ552" s="71"/>
      <c r="AK552" s="71">
        <v>0</v>
      </c>
      <c r="AL552" s="71">
        <v>0</v>
      </c>
      <c r="AM552" s="71">
        <v>0</v>
      </c>
      <c r="AN552" s="71">
        <v>11540765.801013034</v>
      </c>
      <c r="AO552" s="71">
        <v>-78994169.740907818</v>
      </c>
      <c r="AP552" s="71">
        <v>1221620.5054936835</v>
      </c>
      <c r="AQ552" s="71">
        <v>-789941.69740907813</v>
      </c>
      <c r="AR552" s="71">
        <v>516926.59440895548</v>
      </c>
      <c r="AS552" s="71">
        <v>0</v>
      </c>
      <c r="AT552" s="71">
        <v>948605.40249356092</v>
      </c>
      <c r="AU552" s="71">
        <v>0</v>
      </c>
      <c r="AV552" s="71">
        <v>0</v>
      </c>
      <c r="AW552" s="71">
        <v>-78045564.338414252</v>
      </c>
    </row>
    <row r="553" spans="1:49" x14ac:dyDescent="0.2">
      <c r="A553" s="96" t="s">
        <v>20</v>
      </c>
      <c r="B553">
        <v>2042</v>
      </c>
      <c r="C553">
        <v>2030</v>
      </c>
      <c r="D553">
        <v>2018</v>
      </c>
      <c r="E553">
        <v>0</v>
      </c>
      <c r="F553">
        <v>0</v>
      </c>
      <c r="G553" s="96" t="s">
        <v>167</v>
      </c>
      <c r="H553" s="71">
        <v>7117771.8350297324</v>
      </c>
      <c r="I553" s="71">
        <v>7236503.9447414903</v>
      </c>
      <c r="J553" s="71">
        <v>0</v>
      </c>
      <c r="K553" s="71">
        <v>0</v>
      </c>
      <c r="L553" s="71">
        <v>693773.6725651467</v>
      </c>
      <c r="M553" s="71">
        <v>14973154.549039457</v>
      </c>
      <c r="N553" s="71">
        <v>5984</v>
      </c>
      <c r="O553" s="71">
        <v>693773.6725651467</v>
      </c>
      <c r="P553" s="71">
        <v>30027188.001375828</v>
      </c>
      <c r="Q553" s="71">
        <v>5041128.6416857615</v>
      </c>
      <c r="R553" s="71">
        <v>4820081.1104903817</v>
      </c>
      <c r="S553" s="71">
        <v>9861209.7521761432</v>
      </c>
      <c r="T553" s="71">
        <v>1596045.8489052679</v>
      </c>
      <c r="U553" s="71">
        <v>0</v>
      </c>
      <c r="V553" s="71">
        <v>0</v>
      </c>
      <c r="W553" s="71">
        <v>0</v>
      </c>
      <c r="X553" s="71">
        <v>1596045.8489052679</v>
      </c>
      <c r="Y553" s="71">
        <v>425463.82123118651</v>
      </c>
      <c r="Z553" s="71">
        <v>120121.88970271857</v>
      </c>
      <c r="AA553" s="71">
        <v>545585.71093390509</v>
      </c>
      <c r="AB553" s="71">
        <v>1233836.7105486207</v>
      </c>
      <c r="AC553" s="71">
        <v>13236678.022563936</v>
      </c>
      <c r="AD553" s="71">
        <v>5202187.897224714</v>
      </c>
      <c r="AE553" s="71">
        <v>0</v>
      </c>
      <c r="AF553" s="71">
        <v>0</v>
      </c>
      <c r="AG553" s="71">
        <v>0</v>
      </c>
      <c r="AH553" s="71">
        <v>18438865.919788651</v>
      </c>
      <c r="AI553" s="71">
        <v>11588322.081587177</v>
      </c>
      <c r="AJ553" s="71"/>
      <c r="AK553" s="71">
        <v>0</v>
      </c>
      <c r="AL553" s="71">
        <v>0</v>
      </c>
      <c r="AM553" s="71">
        <v>0</v>
      </c>
      <c r="AN553" s="71">
        <v>11588322.081587177</v>
      </c>
      <c r="AO553" s="71">
        <v>-78045564.338414252</v>
      </c>
      <c r="AP553" s="71">
        <v>1233836.7105486207</v>
      </c>
      <c r="AQ553" s="71">
        <v>-780455.64338414255</v>
      </c>
      <c r="AR553" s="71">
        <v>521422.88107596815</v>
      </c>
      <c r="AS553" s="71">
        <v>0</v>
      </c>
      <c r="AT553" s="71">
        <v>974803.94824044628</v>
      </c>
      <c r="AU553" s="71">
        <v>0</v>
      </c>
      <c r="AV553" s="71">
        <v>0</v>
      </c>
      <c r="AW553" s="71">
        <v>-77070760.390173808</v>
      </c>
    </row>
    <row r="554" spans="1:49" x14ac:dyDescent="0.2">
      <c r="A554" s="96" t="s">
        <v>20</v>
      </c>
      <c r="B554">
        <v>2043</v>
      </c>
      <c r="C554">
        <v>2030</v>
      </c>
      <c r="D554">
        <v>2018</v>
      </c>
      <c r="E554">
        <v>0</v>
      </c>
      <c r="F554">
        <v>0</v>
      </c>
      <c r="G554" s="96" t="s">
        <v>167</v>
      </c>
      <c r="H554" s="71">
        <v>7188949.5533800302</v>
      </c>
      <c r="I554" s="71">
        <v>7381234.0236363197</v>
      </c>
      <c r="J554" s="71">
        <v>0</v>
      </c>
      <c r="K554" s="71">
        <v>0</v>
      </c>
      <c r="L554" s="71">
        <v>707649.14601644967</v>
      </c>
      <c r="M554" s="71">
        <v>15146414.716520369</v>
      </c>
      <c r="N554" s="71">
        <v>5984</v>
      </c>
      <c r="O554" s="71">
        <v>707649.14601644967</v>
      </c>
      <c r="P554" s="71">
        <v>30430231.439553168</v>
      </c>
      <c r="Q554" s="71">
        <v>5141951.2145194774</v>
      </c>
      <c r="R554" s="71">
        <v>4916482.7327001896</v>
      </c>
      <c r="S554" s="71">
        <v>10058433.947219666</v>
      </c>
      <c r="T554" s="71">
        <v>1627966.7658833733</v>
      </c>
      <c r="U554" s="71">
        <v>0</v>
      </c>
      <c r="V554" s="71">
        <v>0</v>
      </c>
      <c r="W554" s="71">
        <v>0</v>
      </c>
      <c r="X554" s="71">
        <v>1627966.7658833733</v>
      </c>
      <c r="Y554" s="71">
        <v>433973.09765581024</v>
      </c>
      <c r="Z554" s="71">
        <v>122524.32749677294</v>
      </c>
      <c r="AA554" s="71">
        <v>556497.42515258316</v>
      </c>
      <c r="AB554" s="71">
        <v>-4303411.4611729467</v>
      </c>
      <c r="AC554" s="71">
        <v>7939486.6770826755</v>
      </c>
      <c r="AD554" s="71">
        <v>5306231.6551692085</v>
      </c>
      <c r="AE554" s="71">
        <v>0</v>
      </c>
      <c r="AF554" s="71">
        <v>0</v>
      </c>
      <c r="AG554" s="71">
        <v>0</v>
      </c>
      <c r="AH554" s="71">
        <v>13245718.332251884</v>
      </c>
      <c r="AI554" s="71">
        <v>17184513.107301284</v>
      </c>
      <c r="AJ554" s="71"/>
      <c r="AK554" s="71">
        <v>0</v>
      </c>
      <c r="AL554" s="71">
        <v>0</v>
      </c>
      <c r="AM554" s="71">
        <v>0</v>
      </c>
      <c r="AN554" s="71">
        <v>17184513.107301284</v>
      </c>
      <c r="AO554" s="71">
        <v>-77070760.390173808</v>
      </c>
      <c r="AP554" s="71">
        <v>1246175.077654107</v>
      </c>
      <c r="AQ554" s="71">
        <v>-770707.60390173807</v>
      </c>
      <c r="AR554" s="71">
        <v>1025390.9847185436</v>
      </c>
      <c r="AS554" s="71">
        <v>0</v>
      </c>
      <c r="AT554" s="71">
        <v>1500858.4584709127</v>
      </c>
      <c r="AU554" s="71">
        <v>0</v>
      </c>
      <c r="AV554" s="71">
        <v>0</v>
      </c>
      <c r="AW554" s="71">
        <v>-75569901.931702897</v>
      </c>
    </row>
    <row r="555" spans="1:49" x14ac:dyDescent="0.2">
      <c r="A555" s="96" t="s">
        <v>20</v>
      </c>
      <c r="B555">
        <v>2044</v>
      </c>
      <c r="C555">
        <v>2030</v>
      </c>
      <c r="D555">
        <v>2018</v>
      </c>
      <c r="E555">
        <v>0</v>
      </c>
      <c r="F555">
        <v>0</v>
      </c>
      <c r="G555" s="96" t="s">
        <v>167</v>
      </c>
      <c r="H555" s="71">
        <v>7260839.0489138309</v>
      </c>
      <c r="I555" s="71">
        <v>7528858.7041090475</v>
      </c>
      <c r="J555" s="71">
        <v>0</v>
      </c>
      <c r="K555" s="71">
        <v>0</v>
      </c>
      <c r="L555" s="71">
        <v>721802.12893677875</v>
      </c>
      <c r="M555" s="71">
        <v>15321807.957925851</v>
      </c>
      <c r="N555" s="71">
        <v>5984</v>
      </c>
      <c r="O555" s="71">
        <v>721802.12893677875</v>
      </c>
      <c r="P555" s="71">
        <v>30839291.839885511</v>
      </c>
      <c r="Q555" s="71">
        <v>5244790.2388098668</v>
      </c>
      <c r="R555" s="71">
        <v>5014812.3873541933</v>
      </c>
      <c r="S555" s="71">
        <v>10259602.62616406</v>
      </c>
      <c r="T555" s="71">
        <v>1660526.1012010409</v>
      </c>
      <c r="U555" s="71">
        <v>0</v>
      </c>
      <c r="V555" s="71">
        <v>0</v>
      </c>
      <c r="W555" s="71">
        <v>0</v>
      </c>
      <c r="X555" s="71">
        <v>1660526.1012010409</v>
      </c>
      <c r="Y555" s="71">
        <v>442652.55960892653</v>
      </c>
      <c r="Z555" s="71">
        <v>124974.81404670842</v>
      </c>
      <c r="AA555" s="71">
        <v>567627.37365563493</v>
      </c>
      <c r="AB555" s="71">
        <v>-4297180.5857846756</v>
      </c>
      <c r="AC555" s="71">
        <v>8190575.5152360611</v>
      </c>
      <c r="AD555" s="71">
        <v>5412356.2882725932</v>
      </c>
      <c r="AE555" s="71">
        <v>0</v>
      </c>
      <c r="AF555" s="71">
        <v>0</v>
      </c>
      <c r="AG555" s="71">
        <v>0</v>
      </c>
      <c r="AH555" s="71">
        <v>13602931.803508654</v>
      </c>
      <c r="AI555" s="71">
        <v>17236360.036376856</v>
      </c>
      <c r="AJ555" s="71"/>
      <c r="AK555" s="71">
        <v>0</v>
      </c>
      <c r="AL555" s="71">
        <v>0</v>
      </c>
      <c r="AM555" s="71">
        <v>0</v>
      </c>
      <c r="AN555" s="71">
        <v>17236360.036376856</v>
      </c>
      <c r="AO555" s="71">
        <v>-75569901.931702897</v>
      </c>
      <c r="AP555" s="71">
        <v>1258636.828430648</v>
      </c>
      <c r="AQ555" s="71">
        <v>-755699.01931702904</v>
      </c>
      <c r="AR555" s="71">
        <v>1030465.4787298579</v>
      </c>
      <c r="AS555" s="71">
        <v>0</v>
      </c>
      <c r="AT555" s="71">
        <v>1533403.287843477</v>
      </c>
      <c r="AU555" s="71">
        <v>0</v>
      </c>
      <c r="AV555" s="71">
        <v>0</v>
      </c>
      <c r="AW555" s="71">
        <v>-74036498.643859416</v>
      </c>
    </row>
    <row r="556" spans="1:49" x14ac:dyDescent="0.2">
      <c r="A556" s="96" t="s">
        <v>20</v>
      </c>
      <c r="B556">
        <v>2045</v>
      </c>
      <c r="C556">
        <v>2030</v>
      </c>
      <c r="D556">
        <v>2018</v>
      </c>
      <c r="E556">
        <v>0</v>
      </c>
      <c r="F556">
        <v>0</v>
      </c>
      <c r="G556" s="96" t="s">
        <v>167</v>
      </c>
      <c r="H556" s="71">
        <v>7333447.4394029668</v>
      </c>
      <c r="I556" s="71">
        <v>7679435.8781912271</v>
      </c>
      <c r="J556" s="71">
        <v>0</v>
      </c>
      <c r="K556" s="71">
        <v>0</v>
      </c>
      <c r="L556" s="71">
        <v>736238.17151551414</v>
      </c>
      <c r="M556" s="71">
        <v>15499365.050398616</v>
      </c>
      <c r="N556" s="71">
        <v>5984</v>
      </c>
      <c r="O556" s="71">
        <v>736238.17151551414</v>
      </c>
      <c r="P556" s="71">
        <v>31254470.53950832</v>
      </c>
      <c r="Q556" s="71">
        <v>5349686.0435860632</v>
      </c>
      <c r="R556" s="71">
        <v>5115108.6351012764</v>
      </c>
      <c r="S556" s="71">
        <v>10464794.67868734</v>
      </c>
      <c r="T556" s="71">
        <v>1693736.6232250615</v>
      </c>
      <c r="U556" s="71">
        <v>0</v>
      </c>
      <c r="V556" s="71">
        <v>0</v>
      </c>
      <c r="W556" s="71">
        <v>0</v>
      </c>
      <c r="X556" s="71">
        <v>1693736.6232250615</v>
      </c>
      <c r="Y556" s="71">
        <v>451505.61080110498</v>
      </c>
      <c r="Z556" s="71">
        <v>127474.31032764255</v>
      </c>
      <c r="AA556" s="71">
        <v>578979.92112874752</v>
      </c>
      <c r="AB556" s="71">
        <v>-4290887.4016425228</v>
      </c>
      <c r="AC556" s="71">
        <v>8446623.8213986233</v>
      </c>
      <c r="AD556" s="71">
        <v>5520603.4140380444</v>
      </c>
      <c r="AE556" s="71">
        <v>0</v>
      </c>
      <c r="AF556" s="71">
        <v>0</v>
      </c>
      <c r="AG556" s="71">
        <v>0</v>
      </c>
      <c r="AH556" s="71">
        <v>13967227.235436667</v>
      </c>
      <c r="AI556" s="71">
        <v>17287243.304071654</v>
      </c>
      <c r="AJ556" s="71"/>
      <c r="AK556" s="71">
        <v>0</v>
      </c>
      <c r="AL556" s="71">
        <v>0</v>
      </c>
      <c r="AM556" s="71">
        <v>0</v>
      </c>
      <c r="AN556" s="71">
        <v>17287243.304071654</v>
      </c>
      <c r="AO556" s="71">
        <v>-74036498.643859416</v>
      </c>
      <c r="AP556" s="71">
        <v>1271223.1967149542</v>
      </c>
      <c r="AQ556" s="71">
        <v>-740364.98643859418</v>
      </c>
      <c r="AR556" s="71">
        <v>1035553.3315465675</v>
      </c>
      <c r="AS556" s="71">
        <v>0</v>
      </c>
      <c r="AT556" s="71">
        <v>1566411.5418229275</v>
      </c>
      <c r="AU556" s="71">
        <v>0</v>
      </c>
      <c r="AV556" s="71">
        <v>0</v>
      </c>
      <c r="AW556" s="71">
        <v>-72470087.102036491</v>
      </c>
    </row>
    <row r="557" spans="1:49" x14ac:dyDescent="0.2">
      <c r="A557" s="96" t="s">
        <v>20</v>
      </c>
      <c r="B557">
        <v>2046</v>
      </c>
      <c r="C557">
        <v>2030</v>
      </c>
      <c r="D557">
        <v>2018</v>
      </c>
      <c r="E557">
        <v>0</v>
      </c>
      <c r="F557">
        <v>0</v>
      </c>
      <c r="G557" s="96" t="s">
        <v>167</v>
      </c>
      <c r="H557" s="71">
        <v>7406781.9137969967</v>
      </c>
      <c r="I557" s="71">
        <v>7833024.5957550528</v>
      </c>
      <c r="J557" s="71">
        <v>0</v>
      </c>
      <c r="K557" s="71">
        <v>0</v>
      </c>
      <c r="L557" s="71">
        <v>750962.93494582456</v>
      </c>
      <c r="M557" s="71">
        <v>15679117.279276557</v>
      </c>
      <c r="N557" s="71">
        <v>5984</v>
      </c>
      <c r="O557" s="71">
        <v>750962.93494582456</v>
      </c>
      <c r="P557" s="71">
        <v>31675870.723774433</v>
      </c>
      <c r="Q557" s="71">
        <v>5456679.7644577865</v>
      </c>
      <c r="R557" s="71">
        <v>5217410.807803303</v>
      </c>
      <c r="S557" s="71">
        <v>10674090.572261089</v>
      </c>
      <c r="T557" s="71">
        <v>1727611.3556895631</v>
      </c>
      <c r="U557" s="71">
        <v>0</v>
      </c>
      <c r="V557" s="71">
        <v>0</v>
      </c>
      <c r="W557" s="71">
        <v>0</v>
      </c>
      <c r="X557" s="71">
        <v>1727611.3556895631</v>
      </c>
      <c r="Y557" s="71">
        <v>460535.72301712714</v>
      </c>
      <c r="Z557" s="71">
        <v>130023.79653419544</v>
      </c>
      <c r="AA557" s="71">
        <v>590559.51955132256</v>
      </c>
      <c r="AB557" s="71">
        <v>-4284531.2856589481</v>
      </c>
      <c r="AC557" s="71">
        <v>8707730.1618430261</v>
      </c>
      <c r="AD557" s="71">
        <v>5631015.4823188065</v>
      </c>
      <c r="AE557" s="71">
        <v>0</v>
      </c>
      <c r="AF557" s="71">
        <v>0</v>
      </c>
      <c r="AG557" s="71">
        <v>0</v>
      </c>
      <c r="AH557" s="71">
        <v>14338745.644161832</v>
      </c>
      <c r="AI557" s="71">
        <v>17337125.079612602</v>
      </c>
      <c r="AJ557" s="71"/>
      <c r="AK557" s="71">
        <v>0</v>
      </c>
      <c r="AL557" s="71">
        <v>0</v>
      </c>
      <c r="AM557" s="71">
        <v>0</v>
      </c>
      <c r="AN557" s="71">
        <v>17337125.079612602</v>
      </c>
      <c r="AO557" s="71">
        <v>-72470087.102036491</v>
      </c>
      <c r="AP557" s="71">
        <v>1283935.4286821038</v>
      </c>
      <c r="AQ557" s="71">
        <v>-724700.87102036504</v>
      </c>
      <c r="AR557" s="71">
        <v>1040653.9290340329</v>
      </c>
      <c r="AS557" s="71">
        <v>0</v>
      </c>
      <c r="AT557" s="71">
        <v>1599888.4866957716</v>
      </c>
      <c r="AU557" s="71">
        <v>0</v>
      </c>
      <c r="AV557" s="71">
        <v>0</v>
      </c>
      <c r="AW557" s="71">
        <v>-70870198.615340725</v>
      </c>
    </row>
    <row r="558" spans="1:49" x14ac:dyDescent="0.2">
      <c r="A558" s="96" t="s">
        <v>20</v>
      </c>
      <c r="B558">
        <v>2047</v>
      </c>
      <c r="C558">
        <v>2030</v>
      </c>
      <c r="D558">
        <v>2018</v>
      </c>
      <c r="E558">
        <v>0</v>
      </c>
      <c r="F558">
        <v>0</v>
      </c>
      <c r="G558" s="96" t="s">
        <v>167</v>
      </c>
      <c r="H558" s="71">
        <v>7480849.7329349667</v>
      </c>
      <c r="I558" s="71">
        <v>7989685.087670153</v>
      </c>
      <c r="J558" s="71">
        <v>0</v>
      </c>
      <c r="K558" s="71">
        <v>0</v>
      </c>
      <c r="L558" s="71">
        <v>765982.19364474097</v>
      </c>
      <c r="M558" s="71">
        <v>15861096.447275108</v>
      </c>
      <c r="N558" s="71">
        <v>5984</v>
      </c>
      <c r="O558" s="71">
        <v>765982.19364474097</v>
      </c>
      <c r="P558" s="71">
        <v>32103597.461524971</v>
      </c>
      <c r="Q558" s="71">
        <v>5565813.3597469404</v>
      </c>
      <c r="R558" s="71">
        <v>5321759.0239593685</v>
      </c>
      <c r="S558" s="71">
        <v>10887572.383706309</v>
      </c>
      <c r="T558" s="71">
        <v>1762163.5828033539</v>
      </c>
      <c r="U558" s="71">
        <v>0</v>
      </c>
      <c r="V558" s="71">
        <v>0</v>
      </c>
      <c r="W558" s="71">
        <v>0</v>
      </c>
      <c r="X558" s="71">
        <v>1762163.5828033539</v>
      </c>
      <c r="Y558" s="71">
        <v>469746.43747746962</v>
      </c>
      <c r="Z558" s="71">
        <v>132624.27246487932</v>
      </c>
      <c r="AA558" s="71">
        <v>602370.709942349</v>
      </c>
      <c r="AB558" s="71">
        <v>-4278111.6085155373</v>
      </c>
      <c r="AC558" s="71">
        <v>8973995.0679364726</v>
      </c>
      <c r="AD558" s="71">
        <v>5743635.791965181</v>
      </c>
      <c r="AE558" s="71">
        <v>0</v>
      </c>
      <c r="AF558" s="71">
        <v>0</v>
      </c>
      <c r="AG558" s="71">
        <v>0</v>
      </c>
      <c r="AH558" s="71">
        <v>14717630.859901654</v>
      </c>
      <c r="AI558" s="71">
        <v>17385966.601623319</v>
      </c>
      <c r="AJ558" s="71"/>
      <c r="AK558" s="71">
        <v>0</v>
      </c>
      <c r="AL558" s="71">
        <v>0</v>
      </c>
      <c r="AM558" s="71">
        <v>0</v>
      </c>
      <c r="AN558" s="71">
        <v>17385966.601623319</v>
      </c>
      <c r="AO558" s="71">
        <v>-70870198.615340725</v>
      </c>
      <c r="AP558" s="71">
        <v>1296774.7829689248</v>
      </c>
      <c r="AQ558" s="71">
        <v>-708701.98615340726</v>
      </c>
      <c r="AR558" s="71">
        <v>1045766.6359618128</v>
      </c>
      <c r="AS558" s="71">
        <v>0</v>
      </c>
      <c r="AT558" s="71">
        <v>1633839.4327773303</v>
      </c>
      <c r="AU558" s="71">
        <v>0</v>
      </c>
      <c r="AV558" s="71">
        <v>0</v>
      </c>
      <c r="AW558" s="71">
        <v>-69236359.182563394</v>
      </c>
    </row>
    <row r="559" spans="1:49" x14ac:dyDescent="0.2">
      <c r="A559" s="96" t="s">
        <v>20</v>
      </c>
      <c r="B559">
        <v>2048</v>
      </c>
      <c r="C559">
        <v>2030</v>
      </c>
      <c r="D559">
        <v>2018</v>
      </c>
      <c r="E559">
        <v>0</v>
      </c>
      <c r="F559">
        <v>0</v>
      </c>
      <c r="G559" s="96" t="s">
        <v>167</v>
      </c>
      <c r="H559" s="71">
        <v>7555658.2302643182</v>
      </c>
      <c r="I559" s="71">
        <v>8149478.7894235561</v>
      </c>
      <c r="J559" s="71">
        <v>0</v>
      </c>
      <c r="K559" s="71">
        <v>0</v>
      </c>
      <c r="L559" s="71">
        <v>781301.8375176359</v>
      </c>
      <c r="M559" s="71">
        <v>16045334.883844234</v>
      </c>
      <c r="N559" s="71">
        <v>5984</v>
      </c>
      <c r="O559" s="71">
        <v>781301.8375176359</v>
      </c>
      <c r="P559" s="71">
        <v>32537757.741049744</v>
      </c>
      <c r="Q559" s="71">
        <v>5677129.6269418802</v>
      </c>
      <c r="R559" s="71">
        <v>5428194.204438556</v>
      </c>
      <c r="S559" s="71">
        <v>11105323.831380436</v>
      </c>
      <c r="T559" s="71">
        <v>1797406.8544594212</v>
      </c>
      <c r="U559" s="71">
        <v>0</v>
      </c>
      <c r="V559" s="71">
        <v>0</v>
      </c>
      <c r="W559" s="71">
        <v>0</v>
      </c>
      <c r="X559" s="71">
        <v>1797406.8544594212</v>
      </c>
      <c r="Y559" s="71">
        <v>479141.36622701905</v>
      </c>
      <c r="Z559" s="71">
        <v>135276.75791417691</v>
      </c>
      <c r="AA559" s="71">
        <v>614418.12414119602</v>
      </c>
      <c r="AB559" s="71">
        <v>-4271627.734600693</v>
      </c>
      <c r="AC559" s="71">
        <v>9245521.0753803607</v>
      </c>
      <c r="AD559" s="71">
        <v>5858508.507804485</v>
      </c>
      <c r="AE559" s="71">
        <v>0</v>
      </c>
      <c r="AF559" s="71">
        <v>0</v>
      </c>
      <c r="AG559" s="71">
        <v>0</v>
      </c>
      <c r="AH559" s="71">
        <v>15104029.583184846</v>
      </c>
      <c r="AI559" s="71">
        <v>17433728.157864898</v>
      </c>
      <c r="AJ559" s="71"/>
      <c r="AK559" s="71">
        <v>0</v>
      </c>
      <c r="AL559" s="71">
        <v>0</v>
      </c>
      <c r="AM559" s="71">
        <v>0</v>
      </c>
      <c r="AN559" s="71">
        <v>17433728.157864898</v>
      </c>
      <c r="AO559" s="71">
        <v>-69236359.182563394</v>
      </c>
      <c r="AP559" s="71">
        <v>1309742.5307986143</v>
      </c>
      <c r="AQ559" s="71">
        <v>-692363.59182563401</v>
      </c>
      <c r="AR559" s="71">
        <v>1050890.7954936193</v>
      </c>
      <c r="AS559" s="71">
        <v>0</v>
      </c>
      <c r="AT559" s="71">
        <v>1668269.7344665995</v>
      </c>
      <c r="AU559" s="71">
        <v>0</v>
      </c>
      <c r="AV559" s="71">
        <v>0</v>
      </c>
      <c r="AW559" s="71">
        <v>-67568089.448096797</v>
      </c>
    </row>
    <row r="560" spans="1:49" x14ac:dyDescent="0.2">
      <c r="A560" s="96" t="s">
        <v>20</v>
      </c>
      <c r="B560">
        <v>2049</v>
      </c>
      <c r="C560">
        <v>2030</v>
      </c>
      <c r="D560">
        <v>2018</v>
      </c>
      <c r="E560">
        <v>0</v>
      </c>
      <c r="F560">
        <v>0</v>
      </c>
      <c r="G560" s="96" t="s">
        <v>167</v>
      </c>
      <c r="H560" s="71">
        <v>7631214.8125669584</v>
      </c>
      <c r="I560" s="71">
        <v>8312468.3652120261</v>
      </c>
      <c r="J560" s="71">
        <v>0</v>
      </c>
      <c r="K560" s="71">
        <v>0</v>
      </c>
      <c r="L560" s="71">
        <v>796927.87426798837</v>
      </c>
      <c r="M560" s="71">
        <v>16231865.454703335</v>
      </c>
      <c r="N560" s="71">
        <v>5984</v>
      </c>
      <c r="O560" s="71">
        <v>796927.87426798837</v>
      </c>
      <c r="P560" s="71">
        <v>32978460.506750308</v>
      </c>
      <c r="Q560" s="71">
        <v>5790672.2194807166</v>
      </c>
      <c r="R560" s="71">
        <v>5536758.0885273265</v>
      </c>
      <c r="S560" s="71">
        <v>11327430.308008043</v>
      </c>
      <c r="T560" s="71">
        <v>1833354.9915486092</v>
      </c>
      <c r="U560" s="71">
        <v>0</v>
      </c>
      <c r="V560" s="71">
        <v>0</v>
      </c>
      <c r="W560" s="71">
        <v>0</v>
      </c>
      <c r="X560" s="71">
        <v>1833354.9915486092</v>
      </c>
      <c r="Y560" s="71">
        <v>488724.19355155935</v>
      </c>
      <c r="Z560" s="71">
        <v>137982.29307246042</v>
      </c>
      <c r="AA560" s="71">
        <v>626706.4866240198</v>
      </c>
      <c r="AB560" s="71">
        <v>-4265079.0219467003</v>
      </c>
      <c r="AC560" s="71">
        <v>9522412.764233971</v>
      </c>
      <c r="AD560" s="71">
        <v>5975678.6779605737</v>
      </c>
      <c r="AE560" s="71">
        <v>0</v>
      </c>
      <c r="AF560" s="71">
        <v>0</v>
      </c>
      <c r="AG560" s="71">
        <v>0</v>
      </c>
      <c r="AH560" s="71">
        <v>15498091.442194544</v>
      </c>
      <c r="AI560" s="71">
        <v>17480369.064555764</v>
      </c>
      <c r="AJ560" s="71"/>
      <c r="AK560" s="71">
        <v>0</v>
      </c>
      <c r="AL560" s="71">
        <v>0</v>
      </c>
      <c r="AM560" s="71">
        <v>0</v>
      </c>
      <c r="AN560" s="71">
        <v>17480369.064555764</v>
      </c>
      <c r="AO560" s="71">
        <v>-67568089.448096797</v>
      </c>
      <c r="AP560" s="71">
        <v>1322839.9561066001</v>
      </c>
      <c r="AQ560" s="71">
        <v>-675680.89448096801</v>
      </c>
      <c r="AR560" s="71">
        <v>1056025.7286661873</v>
      </c>
      <c r="AS560" s="71">
        <v>0</v>
      </c>
      <c r="AT560" s="71">
        <v>1703184.7902918193</v>
      </c>
      <c r="AU560" s="71">
        <v>0</v>
      </c>
      <c r="AV560" s="71">
        <v>0</v>
      </c>
      <c r="AW560" s="71">
        <v>-65864904.657804981</v>
      </c>
    </row>
    <row r="561" spans="1:49" x14ac:dyDescent="0.2">
      <c r="A561" s="96" t="s">
        <v>20</v>
      </c>
      <c r="B561">
        <v>2050</v>
      </c>
      <c r="C561">
        <v>2030</v>
      </c>
      <c r="D561">
        <v>2018</v>
      </c>
      <c r="E561">
        <v>0</v>
      </c>
      <c r="F561">
        <v>0</v>
      </c>
      <c r="G561" s="96" t="s">
        <v>167</v>
      </c>
      <c r="H561" s="71">
        <v>7707526.9606926301</v>
      </c>
      <c r="I561" s="71">
        <v>8478717.7325162683</v>
      </c>
      <c r="J561" s="71">
        <v>0</v>
      </c>
      <c r="K561" s="71">
        <v>0</v>
      </c>
      <c r="L561" s="71">
        <v>812866.43175334833</v>
      </c>
      <c r="M561" s="71">
        <v>16420721.571557663</v>
      </c>
      <c r="N561" s="71">
        <v>5984</v>
      </c>
      <c r="O561" s="71">
        <v>812866.43175334833</v>
      </c>
      <c r="P561" s="71">
        <v>33425816.696519911</v>
      </c>
      <c r="Q561" s="71">
        <v>5906485.6638703318</v>
      </c>
      <c r="R561" s="71">
        <v>5647493.2502978742</v>
      </c>
      <c r="S561" s="71">
        <v>11553978.914168205</v>
      </c>
      <c r="T561" s="71">
        <v>1870022.0913795817</v>
      </c>
      <c r="U561" s="71">
        <v>0</v>
      </c>
      <c r="V561" s="71">
        <v>0</v>
      </c>
      <c r="W561" s="71">
        <v>0</v>
      </c>
      <c r="X561" s="71">
        <v>1870022.0913795817</v>
      </c>
      <c r="Y561" s="71">
        <v>498498.67742259061</v>
      </c>
      <c r="Z561" s="71">
        <v>140741.93893390967</v>
      </c>
      <c r="AA561" s="71">
        <v>639240.61635650031</v>
      </c>
      <c r="AB561" s="71">
        <v>-4258464.8221661672</v>
      </c>
      <c r="AC561" s="71">
        <v>9804776.7997381184</v>
      </c>
      <c r="AD561" s="71">
        <v>6095192.2515197862</v>
      </c>
      <c r="AE561" s="71">
        <v>0</v>
      </c>
      <c r="AF561" s="71">
        <v>0</v>
      </c>
      <c r="AG561" s="71">
        <v>0</v>
      </c>
      <c r="AH561" s="71">
        <v>15899969.051257905</v>
      </c>
      <c r="AI561" s="71">
        <v>17525847.645262007</v>
      </c>
      <c r="AJ561" s="71"/>
      <c r="AK561" s="71">
        <v>0</v>
      </c>
      <c r="AL561" s="71">
        <v>0</v>
      </c>
      <c r="AM561" s="71">
        <v>0</v>
      </c>
      <c r="AN561" s="71">
        <v>17525847.645262007</v>
      </c>
      <c r="AO561" s="71">
        <v>-65864904.657804981</v>
      </c>
      <c r="AP561" s="71">
        <v>1336068.3556676663</v>
      </c>
      <c r="AQ561" s="71">
        <v>-658649.04657804978</v>
      </c>
      <c r="AR561" s="71">
        <v>1061170.733856834</v>
      </c>
      <c r="AS561" s="71">
        <v>0</v>
      </c>
      <c r="AT561" s="71">
        <v>1738590.0429464504</v>
      </c>
      <c r="AU561" s="71">
        <v>0</v>
      </c>
      <c r="AV561" s="71">
        <v>0</v>
      </c>
      <c r="AW561" s="71">
        <v>-64126314.614858523</v>
      </c>
    </row>
    <row r="562" spans="1:49" x14ac:dyDescent="0.2">
      <c r="A562" s="96" t="s">
        <v>21</v>
      </c>
      <c r="B562">
        <v>2018</v>
      </c>
      <c r="C562">
        <v>2027</v>
      </c>
      <c r="D562">
        <v>2018</v>
      </c>
      <c r="E562">
        <v>88</v>
      </c>
      <c r="F562">
        <v>59</v>
      </c>
      <c r="G562" s="96" t="s">
        <v>167</v>
      </c>
      <c r="H562" s="71">
        <v>757582</v>
      </c>
      <c r="I562" s="71">
        <v>1655534</v>
      </c>
      <c r="J562" s="71">
        <v>0</v>
      </c>
      <c r="K562" s="71">
        <v>0</v>
      </c>
      <c r="L562" s="71">
        <v>370974</v>
      </c>
      <c r="M562" s="71">
        <v>7186554</v>
      </c>
      <c r="N562" s="71">
        <v>5983</v>
      </c>
      <c r="O562" s="71">
        <v>370974</v>
      </c>
      <c r="P562" s="71">
        <v>9976627</v>
      </c>
      <c r="Q562" s="71">
        <v>925766</v>
      </c>
      <c r="R562" s="71">
        <v>291702</v>
      </c>
      <c r="S562" s="71">
        <v>1217468</v>
      </c>
      <c r="T562" s="71">
        <v>502304</v>
      </c>
      <c r="U562" s="71">
        <v>0</v>
      </c>
      <c r="V562" s="71">
        <v>0</v>
      </c>
      <c r="W562" s="71">
        <v>0</v>
      </c>
      <c r="X562" s="71">
        <v>502304</v>
      </c>
      <c r="Y562" s="71">
        <v>35944</v>
      </c>
      <c r="Z562" s="71">
        <v>4630</v>
      </c>
      <c r="AA562" s="71">
        <v>40574</v>
      </c>
      <c r="AB562" s="71">
        <v>207324</v>
      </c>
      <c r="AC562" s="71">
        <v>1967670</v>
      </c>
      <c r="AD562" s="71">
        <v>550704</v>
      </c>
      <c r="AE562" s="71">
        <v>2449698</v>
      </c>
      <c r="AF562" s="71">
        <v>0</v>
      </c>
      <c r="AG562" s="71">
        <v>0</v>
      </c>
      <c r="AH562" s="71">
        <v>4968072</v>
      </c>
      <c r="AI562" s="71">
        <v>5008555</v>
      </c>
      <c r="AJ562" s="71"/>
      <c r="AK562" s="71">
        <v>0</v>
      </c>
      <c r="AL562" s="71">
        <v>0</v>
      </c>
      <c r="AM562" s="71">
        <v>0</v>
      </c>
      <c r="AN562" s="71">
        <v>5008555</v>
      </c>
      <c r="AO562" s="71">
        <v>1472156</v>
      </c>
      <c r="AP562" s="71">
        <v>207324</v>
      </c>
      <c r="AQ562" s="71">
        <v>14128</v>
      </c>
      <c r="AR562" s="71">
        <v>225115.74</v>
      </c>
      <c r="AS562" s="71">
        <v>166</v>
      </c>
      <c r="AT562" s="71">
        <v>446733.74</v>
      </c>
      <c r="AU562" s="71">
        <v>736400</v>
      </c>
      <c r="AV562" s="71">
        <v>736400</v>
      </c>
      <c r="AW562" s="71">
        <v>1182489.74</v>
      </c>
    </row>
    <row r="563" spans="1:49" x14ac:dyDescent="0.2">
      <c r="A563" s="96" t="s">
        <v>21</v>
      </c>
      <c r="B563">
        <v>2019</v>
      </c>
      <c r="C563">
        <v>2027</v>
      </c>
      <c r="D563">
        <v>2018</v>
      </c>
      <c r="E563">
        <v>88</v>
      </c>
      <c r="F563">
        <v>59</v>
      </c>
      <c r="G563" s="96" t="s">
        <v>167</v>
      </c>
      <c r="H563" s="71">
        <v>765157.82</v>
      </c>
      <c r="I563" s="71">
        <v>1688644.68</v>
      </c>
      <c r="J563" s="71">
        <v>0</v>
      </c>
      <c r="K563" s="71">
        <v>0</v>
      </c>
      <c r="L563" s="71">
        <v>378393.48</v>
      </c>
      <c r="M563" s="71">
        <v>6237592.5040000007</v>
      </c>
      <c r="N563" s="71">
        <v>5983</v>
      </c>
      <c r="O563" s="71">
        <v>378393.48</v>
      </c>
      <c r="P563" s="71">
        <v>9075771.4840000011</v>
      </c>
      <c r="Q563" s="71">
        <v>944281.32000000007</v>
      </c>
      <c r="R563" s="71">
        <v>297536.03999999998</v>
      </c>
      <c r="S563" s="71">
        <v>1241817.3600000001</v>
      </c>
      <c r="T563" s="71">
        <v>512350.08</v>
      </c>
      <c r="U563" s="71">
        <v>0</v>
      </c>
      <c r="V563" s="71">
        <v>0</v>
      </c>
      <c r="W563" s="71">
        <v>0</v>
      </c>
      <c r="X563" s="71">
        <v>512350.08</v>
      </c>
      <c r="Y563" s="71">
        <v>36662.879999999997</v>
      </c>
      <c r="Z563" s="71">
        <v>4722.6000000000004</v>
      </c>
      <c r="AA563" s="71">
        <v>41385.479999999996</v>
      </c>
      <c r="AB563" s="71">
        <v>209397.24</v>
      </c>
      <c r="AC563" s="71">
        <v>2004950.1600000001</v>
      </c>
      <c r="AD563" s="71">
        <v>561718.07999999996</v>
      </c>
      <c r="AE563" s="71">
        <v>2449698</v>
      </c>
      <c r="AF563" s="71">
        <v>0</v>
      </c>
      <c r="AG563" s="71">
        <v>0</v>
      </c>
      <c r="AH563" s="71">
        <v>5016366.24</v>
      </c>
      <c r="AI563" s="71">
        <v>4059405.2440000009</v>
      </c>
      <c r="AJ563" s="71"/>
      <c r="AK563" s="71">
        <v>0</v>
      </c>
      <c r="AL563" s="71">
        <v>0</v>
      </c>
      <c r="AM563" s="71">
        <v>0</v>
      </c>
      <c r="AN563" s="71">
        <v>4059405.2440000009</v>
      </c>
      <c r="AO563" s="71">
        <v>1182489.74</v>
      </c>
      <c r="AP563" s="71">
        <v>209397.24</v>
      </c>
      <c r="AQ563" s="71">
        <v>11824.8974</v>
      </c>
      <c r="AR563" s="71">
        <v>137995.46550000002</v>
      </c>
      <c r="AS563" s="71">
        <v>0</v>
      </c>
      <c r="AT563" s="71">
        <v>359217.6029</v>
      </c>
      <c r="AU563" s="71">
        <v>631700</v>
      </c>
      <c r="AV563" s="71">
        <v>631700</v>
      </c>
      <c r="AW563" s="71">
        <v>910007.34290000005</v>
      </c>
    </row>
    <row r="564" spans="1:49" x14ac:dyDescent="0.2">
      <c r="A564" s="96" t="s">
        <v>21</v>
      </c>
      <c r="B564">
        <v>2020</v>
      </c>
      <c r="C564">
        <v>2027</v>
      </c>
      <c r="D564">
        <v>2018</v>
      </c>
      <c r="E564">
        <v>88</v>
      </c>
      <c r="F564">
        <v>59</v>
      </c>
      <c r="G564" s="96" t="s">
        <v>167</v>
      </c>
      <c r="H564" s="71">
        <v>772809.39820000005</v>
      </c>
      <c r="I564" s="71">
        <v>1722417.5736</v>
      </c>
      <c r="J564" s="71">
        <v>0</v>
      </c>
      <c r="K564" s="71">
        <v>0</v>
      </c>
      <c r="L564" s="71">
        <v>385961.34960000002</v>
      </c>
      <c r="M564" s="71">
        <v>6268948.4685920002</v>
      </c>
      <c r="N564" s="71">
        <v>5983</v>
      </c>
      <c r="O564" s="71">
        <v>385961.34960000002</v>
      </c>
      <c r="P564" s="71">
        <v>9156119.7899920009</v>
      </c>
      <c r="Q564" s="71">
        <v>963166.94640000002</v>
      </c>
      <c r="R564" s="71">
        <v>303486.76079999999</v>
      </c>
      <c r="S564" s="71">
        <v>1266653.7072000001</v>
      </c>
      <c r="T564" s="71">
        <v>522597.08159999998</v>
      </c>
      <c r="U564" s="71">
        <v>0</v>
      </c>
      <c r="V564" s="71">
        <v>0</v>
      </c>
      <c r="W564" s="71">
        <v>0</v>
      </c>
      <c r="X564" s="71">
        <v>522597.08159999998</v>
      </c>
      <c r="Y564" s="71">
        <v>37396.137600000002</v>
      </c>
      <c r="Z564" s="71">
        <v>4817.0519999999997</v>
      </c>
      <c r="AA564" s="71">
        <v>42213.189599999998</v>
      </c>
      <c r="AB564" s="71">
        <v>211491.21239999999</v>
      </c>
      <c r="AC564" s="71">
        <v>2042955.1908</v>
      </c>
      <c r="AD564" s="71">
        <v>572952.44160000002</v>
      </c>
      <c r="AE564" s="71">
        <v>2449698</v>
      </c>
      <c r="AF564" s="71">
        <v>0</v>
      </c>
      <c r="AG564" s="71">
        <v>0</v>
      </c>
      <c r="AH564" s="71">
        <v>5065605.6324000005</v>
      </c>
      <c r="AI564" s="71">
        <v>4090514.1575920004</v>
      </c>
      <c r="AJ564" s="71"/>
      <c r="AK564" s="71">
        <v>0</v>
      </c>
      <c r="AL564" s="71">
        <v>0</v>
      </c>
      <c r="AM564" s="71">
        <v>0</v>
      </c>
      <c r="AN564" s="71">
        <v>4090514.1575920004</v>
      </c>
      <c r="AO564" s="71">
        <v>910007.34290000005</v>
      </c>
      <c r="AP564" s="71">
        <v>211491.21239999999</v>
      </c>
      <c r="AQ564" s="71">
        <v>9100.073429</v>
      </c>
      <c r="AR564" s="71">
        <v>139087.47471299995</v>
      </c>
      <c r="AS564" s="71">
        <v>0</v>
      </c>
      <c r="AT564" s="71">
        <v>359678.76054199995</v>
      </c>
      <c r="AU564" s="71">
        <v>1365000</v>
      </c>
      <c r="AV564" s="71">
        <v>1365000</v>
      </c>
      <c r="AW564" s="71">
        <v>-95313.896558000066</v>
      </c>
    </row>
    <row r="565" spans="1:49" x14ac:dyDescent="0.2">
      <c r="A565" s="96" t="s">
        <v>21</v>
      </c>
      <c r="B565">
        <v>2021</v>
      </c>
      <c r="C565">
        <v>2027</v>
      </c>
      <c r="D565">
        <v>2018</v>
      </c>
      <c r="E565">
        <v>88</v>
      </c>
      <c r="F565">
        <v>59</v>
      </c>
      <c r="G565" s="96" t="s">
        <v>167</v>
      </c>
      <c r="H565" s="71">
        <v>780537.49218199996</v>
      </c>
      <c r="I565" s="71">
        <v>1756865.9250719999</v>
      </c>
      <c r="J565" s="71">
        <v>0</v>
      </c>
      <c r="K565" s="71">
        <v>0</v>
      </c>
      <c r="L565" s="71">
        <v>393680.57659199997</v>
      </c>
      <c r="M565" s="71">
        <v>6300635.9666311368</v>
      </c>
      <c r="N565" s="71">
        <v>5983</v>
      </c>
      <c r="O565" s="71">
        <v>393680.57659199997</v>
      </c>
      <c r="P565" s="71">
        <v>9237702.9604771361</v>
      </c>
      <c r="Q565" s="71">
        <v>982430.28532799997</v>
      </c>
      <c r="R565" s="71">
        <v>309556.49601599999</v>
      </c>
      <c r="S565" s="71">
        <v>1291986.781344</v>
      </c>
      <c r="T565" s="71">
        <v>533049.02323199995</v>
      </c>
      <c r="U565" s="71">
        <v>0</v>
      </c>
      <c r="V565" s="71">
        <v>0</v>
      </c>
      <c r="W565" s="71">
        <v>0</v>
      </c>
      <c r="X565" s="71">
        <v>533049.02323199995</v>
      </c>
      <c r="Y565" s="71">
        <v>38144.060352</v>
      </c>
      <c r="Z565" s="71">
        <v>4913.3930399999999</v>
      </c>
      <c r="AA565" s="71">
        <v>43057.453392000003</v>
      </c>
      <c r="AB565" s="71">
        <v>213606.12452399998</v>
      </c>
      <c r="AC565" s="71">
        <v>2081699.3824919998</v>
      </c>
      <c r="AD565" s="71">
        <v>584411.4904319999</v>
      </c>
      <c r="AE565" s="71">
        <v>2449698</v>
      </c>
      <c r="AF565" s="71">
        <v>0</v>
      </c>
      <c r="AG565" s="71">
        <v>0</v>
      </c>
      <c r="AH565" s="71">
        <v>5115808.872924</v>
      </c>
      <c r="AI565" s="71">
        <v>4121894.0875531361</v>
      </c>
      <c r="AJ565" s="71"/>
      <c r="AK565" s="71">
        <v>0</v>
      </c>
      <c r="AL565" s="71">
        <v>0</v>
      </c>
      <c r="AM565" s="71">
        <v>0</v>
      </c>
      <c r="AN565" s="71">
        <v>4121894.0875531361</v>
      </c>
      <c r="AO565" s="71">
        <v>-95313.896558000066</v>
      </c>
      <c r="AP565" s="71">
        <v>213606.12452399998</v>
      </c>
      <c r="AQ565" s="71">
        <v>-953.13896558000079</v>
      </c>
      <c r="AR565" s="71">
        <v>140192.84738528999</v>
      </c>
      <c r="AS565" s="71">
        <v>0</v>
      </c>
      <c r="AT565" s="71">
        <v>352845.83294370997</v>
      </c>
      <c r="AU565" s="71">
        <v>582600</v>
      </c>
      <c r="AV565" s="71">
        <v>582600</v>
      </c>
      <c r="AW565" s="71">
        <v>-325068.06361429009</v>
      </c>
    </row>
    <row r="566" spans="1:49" x14ac:dyDescent="0.2">
      <c r="A566" s="96" t="s">
        <v>21</v>
      </c>
      <c r="B566">
        <v>2022</v>
      </c>
      <c r="C566">
        <v>2027</v>
      </c>
      <c r="D566">
        <v>2018</v>
      </c>
      <c r="E566">
        <v>88</v>
      </c>
      <c r="F566">
        <v>59</v>
      </c>
      <c r="G566" s="96" t="s">
        <v>167</v>
      </c>
      <c r="H566" s="71">
        <v>788342.86710381997</v>
      </c>
      <c r="I566" s="71">
        <v>1792003.24357344</v>
      </c>
      <c r="J566" s="71">
        <v>0</v>
      </c>
      <c r="K566" s="71">
        <v>0</v>
      </c>
      <c r="L566" s="71">
        <v>401554.18812383997</v>
      </c>
      <c r="M566" s="71">
        <v>6332659.1313039856</v>
      </c>
      <c r="N566" s="71">
        <v>5983</v>
      </c>
      <c r="O566" s="71">
        <v>401554.18812383997</v>
      </c>
      <c r="P566" s="71">
        <v>9320542.4301050864</v>
      </c>
      <c r="Q566" s="71">
        <v>1002078.8910345599</v>
      </c>
      <c r="R566" s="71">
        <v>315747.62593631999</v>
      </c>
      <c r="S566" s="71">
        <v>1317826.5169708799</v>
      </c>
      <c r="T566" s="71">
        <v>543710.00369664002</v>
      </c>
      <c r="U566" s="71">
        <v>0</v>
      </c>
      <c r="V566" s="71">
        <v>0</v>
      </c>
      <c r="W566" s="71">
        <v>0</v>
      </c>
      <c r="X566" s="71">
        <v>543710.00369664002</v>
      </c>
      <c r="Y566" s="71">
        <v>38906.941559040002</v>
      </c>
      <c r="Z566" s="71">
        <v>5011.6609007999996</v>
      </c>
      <c r="AA566" s="71">
        <v>43918.602459840004</v>
      </c>
      <c r="AB566" s="71">
        <v>215742.18576923999</v>
      </c>
      <c r="AC566" s="71">
        <v>2121197.3088965998</v>
      </c>
      <c r="AD566" s="71">
        <v>596099.72024063999</v>
      </c>
      <c r="AE566" s="71">
        <v>2449698</v>
      </c>
      <c r="AF566" s="71">
        <v>0</v>
      </c>
      <c r="AG566" s="71">
        <v>0</v>
      </c>
      <c r="AH566" s="71">
        <v>5166995.0291372398</v>
      </c>
      <c r="AI566" s="71">
        <v>4153547.4009678466</v>
      </c>
      <c r="AJ566" s="71"/>
      <c r="AK566" s="71">
        <v>0</v>
      </c>
      <c r="AL566" s="71">
        <v>0</v>
      </c>
      <c r="AM566" s="71">
        <v>0</v>
      </c>
      <c r="AN566" s="71">
        <v>4153547.4009678466</v>
      </c>
      <c r="AO566" s="71">
        <v>-325068.06361429009</v>
      </c>
      <c r="AP566" s="71">
        <v>215742.18576923999</v>
      </c>
      <c r="AQ566" s="71">
        <v>-3250.6806361429008</v>
      </c>
      <c r="AR566" s="71">
        <v>141311.76601880611</v>
      </c>
      <c r="AS566" s="71">
        <v>0</v>
      </c>
      <c r="AT566" s="71">
        <v>353803.2711519032</v>
      </c>
      <c r="AU566" s="71">
        <v>1758200</v>
      </c>
      <c r="AV566" s="71">
        <v>1758200</v>
      </c>
      <c r="AW566" s="71">
        <v>-1729464.7924623871</v>
      </c>
    </row>
    <row r="567" spans="1:49" x14ac:dyDescent="0.2">
      <c r="A567" s="96" t="s">
        <v>21</v>
      </c>
      <c r="B567">
        <v>2023</v>
      </c>
      <c r="C567">
        <v>2027</v>
      </c>
      <c r="D567">
        <v>2018</v>
      </c>
      <c r="E567">
        <v>88</v>
      </c>
      <c r="F567">
        <v>59</v>
      </c>
      <c r="G567" s="96" t="s">
        <v>167</v>
      </c>
      <c r="H567" s="71">
        <v>796226.2957748581</v>
      </c>
      <c r="I567" s="71">
        <v>1827843.3084449088</v>
      </c>
      <c r="J567" s="71">
        <v>0</v>
      </c>
      <c r="K567" s="71">
        <v>0</v>
      </c>
      <c r="L567" s="71">
        <v>409585.27188631683</v>
      </c>
      <c r="M567" s="71">
        <v>6365022.1571530411</v>
      </c>
      <c r="N567" s="71">
        <v>5983</v>
      </c>
      <c r="O567" s="71">
        <v>409585.27188631683</v>
      </c>
      <c r="P567" s="71">
        <v>9404660.0332591236</v>
      </c>
      <c r="Q567" s="71">
        <v>1022120.4688552512</v>
      </c>
      <c r="R567" s="71">
        <v>322062.5784550464</v>
      </c>
      <c r="S567" s="71">
        <v>1344183.0473102976</v>
      </c>
      <c r="T567" s="71">
        <v>554584.20377057279</v>
      </c>
      <c r="U567" s="71">
        <v>0</v>
      </c>
      <c r="V567" s="71">
        <v>0</v>
      </c>
      <c r="W567" s="71">
        <v>0</v>
      </c>
      <c r="X567" s="71">
        <v>554584.20377057279</v>
      </c>
      <c r="Y567" s="71">
        <v>39685.080390220799</v>
      </c>
      <c r="Z567" s="71">
        <v>5111.8941188159997</v>
      </c>
      <c r="AA567" s="71">
        <v>44796.974509036801</v>
      </c>
      <c r="AB567" s="71">
        <v>217899.60762693238</v>
      </c>
      <c r="AC567" s="71">
        <v>2161463.8332168395</v>
      </c>
      <c r="AD567" s="71">
        <v>608021.7146454528</v>
      </c>
      <c r="AE567" s="71">
        <v>2449698</v>
      </c>
      <c r="AF567" s="71">
        <v>0</v>
      </c>
      <c r="AG567" s="71">
        <v>0</v>
      </c>
      <c r="AH567" s="71">
        <v>5219183.5478622923</v>
      </c>
      <c r="AI567" s="71">
        <v>4185476.4853968313</v>
      </c>
      <c r="AJ567" s="71"/>
      <c r="AK567" s="71">
        <v>0</v>
      </c>
      <c r="AL567" s="71">
        <v>0</v>
      </c>
      <c r="AM567" s="71">
        <v>0</v>
      </c>
      <c r="AN567" s="71">
        <v>4185476.4853968313</v>
      </c>
      <c r="AO567" s="71">
        <v>-1729464.7924623871</v>
      </c>
      <c r="AP567" s="71">
        <v>217899.60762693238</v>
      </c>
      <c r="AQ567" s="71">
        <v>-17294.64792462387</v>
      </c>
      <c r="AR567" s="71">
        <v>142444.41591785059</v>
      </c>
      <c r="AS567" s="71">
        <v>0</v>
      </c>
      <c r="AT567" s="71">
        <v>343049.37562015909</v>
      </c>
      <c r="AU567" s="71">
        <v>518400</v>
      </c>
      <c r="AV567" s="71">
        <v>518400</v>
      </c>
      <c r="AW567" s="71">
        <v>-1904815.4168422278</v>
      </c>
    </row>
    <row r="568" spans="1:49" x14ac:dyDescent="0.2">
      <c r="A568" s="96" t="s">
        <v>21</v>
      </c>
      <c r="B568">
        <v>2024</v>
      </c>
      <c r="C568">
        <v>2027</v>
      </c>
      <c r="D568">
        <v>2018</v>
      </c>
      <c r="E568">
        <v>88</v>
      </c>
      <c r="F568">
        <v>59</v>
      </c>
      <c r="G568" s="96" t="s">
        <v>167</v>
      </c>
      <c r="H568" s="71">
        <v>804188.55873260694</v>
      </c>
      <c r="I568" s="71">
        <v>1864400.1746138071</v>
      </c>
      <c r="J568" s="71">
        <v>0</v>
      </c>
      <c r="K568" s="71">
        <v>0</v>
      </c>
      <c r="L568" s="71">
        <v>417776.97732404317</v>
      </c>
      <c r="M568" s="71">
        <v>6397729.3011200903</v>
      </c>
      <c r="N568" s="71">
        <v>5983</v>
      </c>
      <c r="O568" s="71">
        <v>417776.97732404317</v>
      </c>
      <c r="P568" s="71">
        <v>9490078.0117905475</v>
      </c>
      <c r="Q568" s="71">
        <v>1042562.8782323563</v>
      </c>
      <c r="R568" s="71">
        <v>328503.83002414735</v>
      </c>
      <c r="S568" s="71">
        <v>1371066.7082565036</v>
      </c>
      <c r="T568" s="71">
        <v>565675.88784598431</v>
      </c>
      <c r="U568" s="71">
        <v>0</v>
      </c>
      <c r="V568" s="71">
        <v>0</v>
      </c>
      <c r="W568" s="71">
        <v>0</v>
      </c>
      <c r="X568" s="71">
        <v>565675.88784598431</v>
      </c>
      <c r="Y568" s="71">
        <v>40478.781998025217</v>
      </c>
      <c r="Z568" s="71">
        <v>5214.1320011923199</v>
      </c>
      <c r="AA568" s="71">
        <v>45692.913999217533</v>
      </c>
      <c r="AB568" s="71">
        <v>220078.60370320175</v>
      </c>
      <c r="AC568" s="71">
        <v>2202514.1138049071</v>
      </c>
      <c r="AD568" s="71">
        <v>620182.1489383619</v>
      </c>
      <c r="AE568" s="71">
        <v>2449698</v>
      </c>
      <c r="AF568" s="71">
        <v>0</v>
      </c>
      <c r="AG568" s="71">
        <v>0</v>
      </c>
      <c r="AH568" s="71">
        <v>5272394.2627432691</v>
      </c>
      <c r="AI568" s="71">
        <v>4217683.7490472784</v>
      </c>
      <c r="AJ568" s="71"/>
      <c r="AK568" s="71">
        <v>0</v>
      </c>
      <c r="AL568" s="71">
        <v>0</v>
      </c>
      <c r="AM568" s="71">
        <v>0</v>
      </c>
      <c r="AN568" s="71">
        <v>4217683.7490472784</v>
      </c>
      <c r="AO568" s="71">
        <v>-1904815.4168422278</v>
      </c>
      <c r="AP568" s="71">
        <v>220078.60370320175</v>
      </c>
      <c r="AQ568" s="71">
        <v>-19048.154168422279</v>
      </c>
      <c r="AR568" s="71">
        <v>143590.98523666276</v>
      </c>
      <c r="AS568" s="71">
        <v>0</v>
      </c>
      <c r="AT568" s="71">
        <v>344621.4347714422</v>
      </c>
      <c r="AU568" s="71">
        <v>316400</v>
      </c>
      <c r="AV568" s="71">
        <v>316400</v>
      </c>
      <c r="AW568" s="71">
        <v>-1876593.9820707857</v>
      </c>
    </row>
    <row r="569" spans="1:49" x14ac:dyDescent="0.2">
      <c r="A569" s="96" t="s">
        <v>21</v>
      </c>
      <c r="B569">
        <v>2025</v>
      </c>
      <c r="C569">
        <v>2027</v>
      </c>
      <c r="D569">
        <v>2018</v>
      </c>
      <c r="E569">
        <v>88</v>
      </c>
      <c r="F569">
        <v>59</v>
      </c>
      <c r="G569" s="96" t="s">
        <v>167</v>
      </c>
      <c r="H569" s="71">
        <v>812230.44431993272</v>
      </c>
      <c r="I569" s="71">
        <v>1901688.1781060828</v>
      </c>
      <c r="J569" s="71">
        <v>0</v>
      </c>
      <c r="K569" s="71">
        <v>0</v>
      </c>
      <c r="L569" s="71">
        <v>426132.51687052392</v>
      </c>
      <c r="M569" s="71">
        <v>6430784.8836088534</v>
      </c>
      <c r="N569" s="71">
        <v>5983</v>
      </c>
      <c r="O569" s="71">
        <v>426132.51687052392</v>
      </c>
      <c r="P569" s="71">
        <v>9576819.0229053926</v>
      </c>
      <c r="Q569" s="71">
        <v>1063414.1357970033</v>
      </c>
      <c r="R569" s="71">
        <v>335073.90662463021</v>
      </c>
      <c r="S569" s="71">
        <v>1398488.0424216334</v>
      </c>
      <c r="T569" s="71">
        <v>576989.4056029038</v>
      </c>
      <c r="U569" s="71">
        <v>0</v>
      </c>
      <c r="V569" s="71">
        <v>0</v>
      </c>
      <c r="W569" s="71">
        <v>0</v>
      </c>
      <c r="X569" s="71">
        <v>576989.4056029038</v>
      </c>
      <c r="Y569" s="71">
        <v>41288.357637985711</v>
      </c>
      <c r="Z569" s="71">
        <v>5318.4146412161654</v>
      </c>
      <c r="AA569" s="71">
        <v>46606.772279201876</v>
      </c>
      <c r="AB569" s="71">
        <v>222279.38974023372</v>
      </c>
      <c r="AC569" s="71">
        <v>2244363.6100439727</v>
      </c>
      <c r="AD569" s="71">
        <v>632585.79191712895</v>
      </c>
      <c r="AE569" s="71">
        <v>2449698</v>
      </c>
      <c r="AF569" s="71">
        <v>0</v>
      </c>
      <c r="AG569" s="71">
        <v>0</v>
      </c>
      <c r="AH569" s="71">
        <v>5326647.4019611012</v>
      </c>
      <c r="AI569" s="71">
        <v>4250171.6209442914</v>
      </c>
      <c r="AJ569" s="71"/>
      <c r="AK569" s="71">
        <v>0</v>
      </c>
      <c r="AL569" s="71">
        <v>0</v>
      </c>
      <c r="AM569" s="71">
        <v>0</v>
      </c>
      <c r="AN569" s="71">
        <v>4250171.6209442914</v>
      </c>
      <c r="AO569" s="71">
        <v>-1876593.9820707857</v>
      </c>
      <c r="AP569" s="71">
        <v>222279.38974023372</v>
      </c>
      <c r="AQ569" s="71">
        <v>-18765.939820707859</v>
      </c>
      <c r="AR569" s="71">
        <v>144751.66502785563</v>
      </c>
      <c r="AS569" s="71">
        <v>0</v>
      </c>
      <c r="AT569" s="71">
        <v>348265.11494738149</v>
      </c>
      <c r="AU569" s="71">
        <v>324000</v>
      </c>
      <c r="AV569" s="71">
        <v>324000</v>
      </c>
      <c r="AW569" s="71">
        <v>-1852328.8671234043</v>
      </c>
    </row>
    <row r="570" spans="1:49" x14ac:dyDescent="0.2">
      <c r="A570" s="96" t="s">
        <v>21</v>
      </c>
      <c r="B570">
        <v>2026</v>
      </c>
      <c r="C570">
        <v>2027</v>
      </c>
      <c r="D570">
        <v>2018</v>
      </c>
      <c r="E570">
        <v>88</v>
      </c>
      <c r="F570">
        <v>59</v>
      </c>
      <c r="G570" s="96" t="s">
        <v>167</v>
      </c>
      <c r="H570" s="71">
        <v>820352.74876313226</v>
      </c>
      <c r="I570" s="71">
        <v>1939721.9416682047</v>
      </c>
      <c r="J570" s="71">
        <v>0</v>
      </c>
      <c r="K570" s="71">
        <v>0</v>
      </c>
      <c r="L570" s="71">
        <v>434655.16720793443</v>
      </c>
      <c r="M570" s="71">
        <v>6464193.2895672601</v>
      </c>
      <c r="N570" s="71">
        <v>5983</v>
      </c>
      <c r="O570" s="71">
        <v>434655.16720793443</v>
      </c>
      <c r="P570" s="71">
        <v>9664906.1472065318</v>
      </c>
      <c r="Q570" s="71">
        <v>1084682.4185129434</v>
      </c>
      <c r="R570" s="71">
        <v>341775.38475712284</v>
      </c>
      <c r="S570" s="71">
        <v>1426457.8032700662</v>
      </c>
      <c r="T570" s="71">
        <v>588529.19371496199</v>
      </c>
      <c r="U570" s="71">
        <v>0</v>
      </c>
      <c r="V570" s="71">
        <v>0</v>
      </c>
      <c r="W570" s="71">
        <v>0</v>
      </c>
      <c r="X570" s="71">
        <v>588529.19371496199</v>
      </c>
      <c r="Y570" s="71">
        <v>42114.124790745431</v>
      </c>
      <c r="Z570" s="71">
        <v>5424.7829340404896</v>
      </c>
      <c r="AA570" s="71">
        <v>47538.907724785924</v>
      </c>
      <c r="AB570" s="71">
        <v>224502.1836376361</v>
      </c>
      <c r="AC570" s="71">
        <v>2287028.0883474499</v>
      </c>
      <c r="AD570" s="71">
        <v>645237.50775547163</v>
      </c>
      <c r="AE570" s="71">
        <v>2449698</v>
      </c>
      <c r="AF570" s="71">
        <v>0</v>
      </c>
      <c r="AG570" s="71">
        <v>0</v>
      </c>
      <c r="AH570" s="71">
        <v>5381963.5961029213</v>
      </c>
      <c r="AI570" s="71">
        <v>4282942.5511036105</v>
      </c>
      <c r="AJ570" s="71"/>
      <c r="AK570" s="71">
        <v>0</v>
      </c>
      <c r="AL570" s="71">
        <v>0</v>
      </c>
      <c r="AM570" s="71">
        <v>0</v>
      </c>
      <c r="AN570" s="71">
        <v>4282942.5511036105</v>
      </c>
      <c r="AO570" s="71">
        <v>-1852328.8671234043</v>
      </c>
      <c r="AP570" s="71">
        <v>224502.1836376361</v>
      </c>
      <c r="AQ570" s="71">
        <v>-18523.288671234044</v>
      </c>
      <c r="AR570" s="71">
        <v>145926.64929173695</v>
      </c>
      <c r="AS570" s="71">
        <v>0</v>
      </c>
      <c r="AT570" s="71">
        <v>351905.54425813898</v>
      </c>
      <c r="AU570" s="71">
        <v>582400</v>
      </c>
      <c r="AV570" s="71">
        <v>582400</v>
      </c>
      <c r="AW570" s="71">
        <v>-2082823.3228652652</v>
      </c>
    </row>
    <row r="571" spans="1:49" x14ac:dyDescent="0.2">
      <c r="A571" s="96" t="s">
        <v>21</v>
      </c>
      <c r="B571">
        <v>2027</v>
      </c>
      <c r="C571">
        <v>2027</v>
      </c>
      <c r="D571">
        <v>2018</v>
      </c>
      <c r="E571">
        <v>88</v>
      </c>
      <c r="F571">
        <v>59</v>
      </c>
      <c r="G571" s="96" t="s">
        <v>167</v>
      </c>
      <c r="H571" s="71">
        <v>828556.27625076368</v>
      </c>
      <c r="I571" s="71">
        <v>1978516.3805015688</v>
      </c>
      <c r="J571" s="71">
        <v>0</v>
      </c>
      <c r="K571" s="71">
        <v>0</v>
      </c>
      <c r="L571" s="71">
        <v>443348.27055209316</v>
      </c>
      <c r="M571" s="71">
        <v>4048260.9695897447</v>
      </c>
      <c r="N571" s="71">
        <v>5983</v>
      </c>
      <c r="O571" s="71">
        <v>443348.27055209316</v>
      </c>
      <c r="P571" s="71">
        <v>7304664.89689417</v>
      </c>
      <c r="Q571" s="71">
        <v>1106376.0668832022</v>
      </c>
      <c r="R571" s="71">
        <v>348610.89245226531</v>
      </c>
      <c r="S571" s="71">
        <v>1454986.9593354675</v>
      </c>
      <c r="T571" s="71">
        <v>600299.77758926118</v>
      </c>
      <c r="U571" s="71">
        <v>0</v>
      </c>
      <c r="V571" s="71">
        <v>0</v>
      </c>
      <c r="W571" s="71">
        <v>0</v>
      </c>
      <c r="X571" s="71">
        <v>600299.77758926118</v>
      </c>
      <c r="Y571" s="71">
        <v>42956.407286560338</v>
      </c>
      <c r="Z571" s="71">
        <v>5533.278592721299</v>
      </c>
      <c r="AA571" s="71">
        <v>48489.685879281635</v>
      </c>
      <c r="AB571" s="71">
        <v>226747.20547401247</v>
      </c>
      <c r="AC571" s="71">
        <v>2330523.6282780226</v>
      </c>
      <c r="AD571" s="71">
        <v>658142.25791058107</v>
      </c>
      <c r="AE571" s="71">
        <v>0</v>
      </c>
      <c r="AF571" s="71">
        <v>0</v>
      </c>
      <c r="AG571" s="71">
        <v>0</v>
      </c>
      <c r="AH571" s="71">
        <v>2988665.8861886039</v>
      </c>
      <c r="AI571" s="71">
        <v>4315999.010705566</v>
      </c>
      <c r="AJ571" s="71"/>
      <c r="AK571" s="71">
        <v>0</v>
      </c>
      <c r="AL571" s="71">
        <v>0</v>
      </c>
      <c r="AM571" s="71">
        <v>0</v>
      </c>
      <c r="AN571" s="71">
        <v>4315999.010705566</v>
      </c>
      <c r="AO571" s="71">
        <v>-2082823.3228652652</v>
      </c>
      <c r="AP571" s="71">
        <v>226747.20547401247</v>
      </c>
      <c r="AQ571" s="71">
        <v>-20828.233228652654</v>
      </c>
      <c r="AR571" s="71">
        <v>147116.1350265292</v>
      </c>
      <c r="AS571" s="71">
        <v>0</v>
      </c>
      <c r="AT571" s="71">
        <v>353035.10727188899</v>
      </c>
      <c r="AU571" s="71">
        <v>431000</v>
      </c>
      <c r="AV571" s="71">
        <v>431000</v>
      </c>
      <c r="AW571" s="71">
        <v>-2160788.2155933762</v>
      </c>
    </row>
    <row r="572" spans="1:49" x14ac:dyDescent="0.2">
      <c r="A572" s="96" t="s">
        <v>21</v>
      </c>
      <c r="B572">
        <v>2028</v>
      </c>
      <c r="C572">
        <v>2027</v>
      </c>
      <c r="D572">
        <v>2018</v>
      </c>
      <c r="E572">
        <v>88</v>
      </c>
      <c r="F572">
        <v>59</v>
      </c>
      <c r="G572" s="96" t="s">
        <v>167</v>
      </c>
      <c r="H572" s="71">
        <v>836841.83901327127</v>
      </c>
      <c r="I572" s="71">
        <v>2018086.7081116003</v>
      </c>
      <c r="J572" s="71">
        <v>0</v>
      </c>
      <c r="K572" s="71">
        <v>0</v>
      </c>
      <c r="L572" s="71">
        <v>452215.23596313503</v>
      </c>
      <c r="M572" s="71">
        <v>4082388.4410399334</v>
      </c>
      <c r="N572" s="71">
        <v>5983</v>
      </c>
      <c r="O572" s="71">
        <v>452215.23596313503</v>
      </c>
      <c r="P572" s="71">
        <v>7395515.2241279399</v>
      </c>
      <c r="Q572" s="71">
        <v>1128503.5882208664</v>
      </c>
      <c r="R572" s="71">
        <v>355583.11030131066</v>
      </c>
      <c r="S572" s="71">
        <v>1484086.6985221771</v>
      </c>
      <c r="T572" s="71">
        <v>612305.77314104652</v>
      </c>
      <c r="U572" s="71">
        <v>0</v>
      </c>
      <c r="V572" s="71">
        <v>0</v>
      </c>
      <c r="W572" s="71">
        <v>0</v>
      </c>
      <c r="X572" s="71">
        <v>612305.77314104652</v>
      </c>
      <c r="Y572" s="71">
        <v>43815.535432291552</v>
      </c>
      <c r="Z572" s="71">
        <v>5643.9441645757252</v>
      </c>
      <c r="AA572" s="71">
        <v>49459.479596867277</v>
      </c>
      <c r="AB572" s="71">
        <v>229014.67752875263</v>
      </c>
      <c r="AC572" s="71">
        <v>2374866.6287888433</v>
      </c>
      <c r="AD572" s="71">
        <v>671305.10306879273</v>
      </c>
      <c r="AE572" s="71">
        <v>0</v>
      </c>
      <c r="AF572" s="71">
        <v>0</v>
      </c>
      <c r="AG572" s="71">
        <v>0</v>
      </c>
      <c r="AH572" s="71">
        <v>3046171.731857636</v>
      </c>
      <c r="AI572" s="71">
        <v>4349343.4922703039</v>
      </c>
      <c r="AJ572" s="71"/>
      <c r="AK572" s="71">
        <v>0</v>
      </c>
      <c r="AL572" s="71">
        <v>0</v>
      </c>
      <c r="AM572" s="71">
        <v>0</v>
      </c>
      <c r="AN572" s="71">
        <v>4349343.4922703039</v>
      </c>
      <c r="AO572" s="71">
        <v>-2160788.2155933762</v>
      </c>
      <c r="AP572" s="71">
        <v>229014.67752875263</v>
      </c>
      <c r="AQ572" s="71">
        <v>-21607.882155933763</v>
      </c>
      <c r="AR572" s="71">
        <v>148320.32227950683</v>
      </c>
      <c r="AS572" s="71">
        <v>0</v>
      </c>
      <c r="AT572" s="71">
        <v>355727.11765232566</v>
      </c>
      <c r="AU572" s="71">
        <v>534000</v>
      </c>
      <c r="AV572" s="71">
        <v>534000</v>
      </c>
      <c r="AW572" s="71">
        <v>-2339061.0979410508</v>
      </c>
    </row>
    <row r="573" spans="1:49" x14ac:dyDescent="0.2">
      <c r="A573" s="96" t="s">
        <v>21</v>
      </c>
      <c r="B573">
        <v>2029</v>
      </c>
      <c r="C573">
        <v>2027</v>
      </c>
      <c r="D573">
        <v>2018</v>
      </c>
      <c r="E573">
        <v>88</v>
      </c>
      <c r="F573">
        <v>59</v>
      </c>
      <c r="G573" s="96" t="s">
        <v>167</v>
      </c>
      <c r="H573" s="71">
        <v>845210.25740340387</v>
      </c>
      <c r="I573" s="71">
        <v>2058448.4422738319</v>
      </c>
      <c r="J573" s="71">
        <v>0</v>
      </c>
      <c r="K573" s="71">
        <v>0</v>
      </c>
      <c r="L573" s="71">
        <v>461259.54068239767</v>
      </c>
      <c r="M573" s="71">
        <v>4116882.2891941336</v>
      </c>
      <c r="N573" s="71">
        <v>5983</v>
      </c>
      <c r="O573" s="71">
        <v>461259.54068239767</v>
      </c>
      <c r="P573" s="71">
        <v>7487783.5295537673</v>
      </c>
      <c r="Q573" s="71">
        <v>1151073.6599852834</v>
      </c>
      <c r="R573" s="71">
        <v>362694.77250733681</v>
      </c>
      <c r="S573" s="71">
        <v>1513768.4324926203</v>
      </c>
      <c r="T573" s="71">
        <v>624551.88860386726</v>
      </c>
      <c r="U573" s="71">
        <v>0</v>
      </c>
      <c r="V573" s="71">
        <v>0</v>
      </c>
      <c r="W573" s="71">
        <v>0</v>
      </c>
      <c r="X573" s="71">
        <v>624551.88860386726</v>
      </c>
      <c r="Y573" s="71">
        <v>44691.84614093737</v>
      </c>
      <c r="Z573" s="71">
        <v>5756.8230478672385</v>
      </c>
      <c r="AA573" s="71">
        <v>50448.669188804612</v>
      </c>
      <c r="AB573" s="71">
        <v>231304.82430404008</v>
      </c>
      <c r="AC573" s="71">
        <v>2420073.8145893319</v>
      </c>
      <c r="AD573" s="71">
        <v>684731.20513016847</v>
      </c>
      <c r="AE573" s="71">
        <v>0</v>
      </c>
      <c r="AF573" s="71">
        <v>0</v>
      </c>
      <c r="AG573" s="71">
        <v>0</v>
      </c>
      <c r="AH573" s="71">
        <v>3104805.0197195001</v>
      </c>
      <c r="AI573" s="71">
        <v>4382978.5098342672</v>
      </c>
      <c r="AJ573" s="71"/>
      <c r="AK573" s="71">
        <v>0</v>
      </c>
      <c r="AL573" s="71">
        <v>0</v>
      </c>
      <c r="AM573" s="71">
        <v>0</v>
      </c>
      <c r="AN573" s="71">
        <v>4382978.5098342672</v>
      </c>
      <c r="AO573" s="71">
        <v>-2339061.0979410508</v>
      </c>
      <c r="AP573" s="71">
        <v>231304.82430404008</v>
      </c>
      <c r="AQ573" s="71">
        <v>-23390.610979410507</v>
      </c>
      <c r="AR573" s="71">
        <v>149539.41419906853</v>
      </c>
      <c r="AS573" s="71">
        <v>0</v>
      </c>
      <c r="AT573" s="71">
        <v>357453.62752369815</v>
      </c>
      <c r="AU573" s="71">
        <v>524000</v>
      </c>
      <c r="AV573" s="71">
        <v>524000</v>
      </c>
      <c r="AW573" s="71">
        <v>-2505607.4704173524</v>
      </c>
    </row>
    <row r="574" spans="1:49" x14ac:dyDescent="0.2">
      <c r="A574" s="96" t="s">
        <v>21</v>
      </c>
      <c r="B574">
        <v>2030</v>
      </c>
      <c r="C574">
        <v>2027</v>
      </c>
      <c r="D574">
        <v>2018</v>
      </c>
      <c r="E574">
        <v>88</v>
      </c>
      <c r="F574">
        <v>59</v>
      </c>
      <c r="G574" s="96" t="s">
        <v>167</v>
      </c>
      <c r="H574" s="71">
        <v>853662.35997743788</v>
      </c>
      <c r="I574" s="71">
        <v>2099617.4111193088</v>
      </c>
      <c r="J574" s="71">
        <v>0</v>
      </c>
      <c r="K574" s="71">
        <v>0</v>
      </c>
      <c r="L574" s="71">
        <v>470484.73149604566</v>
      </c>
      <c r="M574" s="71">
        <v>4151747.1684060097</v>
      </c>
      <c r="N574" s="71">
        <v>5983</v>
      </c>
      <c r="O574" s="71">
        <v>470484.73149604566</v>
      </c>
      <c r="P574" s="71">
        <v>7581494.6709988024</v>
      </c>
      <c r="Q574" s="71">
        <v>1174095.1331849892</v>
      </c>
      <c r="R574" s="71">
        <v>369948.66795748356</v>
      </c>
      <c r="S574" s="71">
        <v>1544043.8011424728</v>
      </c>
      <c r="T574" s="71">
        <v>637042.92637594475</v>
      </c>
      <c r="U574" s="71">
        <v>0</v>
      </c>
      <c r="V574" s="71">
        <v>0</v>
      </c>
      <c r="W574" s="71">
        <v>0</v>
      </c>
      <c r="X574" s="71">
        <v>637042.92637594475</v>
      </c>
      <c r="Y574" s="71">
        <v>45585.683063756129</v>
      </c>
      <c r="Z574" s="71">
        <v>5871.9595088245842</v>
      </c>
      <c r="AA574" s="71">
        <v>51457.642572580713</v>
      </c>
      <c r="AB574" s="71">
        <v>233617.87254708051</v>
      </c>
      <c r="AC574" s="71">
        <v>2466162.2426380785</v>
      </c>
      <c r="AD574" s="71">
        <v>698425.82923277188</v>
      </c>
      <c r="AE574" s="71">
        <v>0</v>
      </c>
      <c r="AF574" s="71">
        <v>0</v>
      </c>
      <c r="AG574" s="71">
        <v>0</v>
      </c>
      <c r="AH574" s="71">
        <v>3164588.0718708504</v>
      </c>
      <c r="AI574" s="71">
        <v>4416906.599127952</v>
      </c>
      <c r="AJ574" s="71"/>
      <c r="AK574" s="71">
        <v>0</v>
      </c>
      <c r="AL574" s="71">
        <v>0</v>
      </c>
      <c r="AM574" s="71">
        <v>0</v>
      </c>
      <c r="AN574" s="71">
        <v>4416906.599127952</v>
      </c>
      <c r="AO574" s="71">
        <v>-2505607.4704173524</v>
      </c>
      <c r="AP574" s="71">
        <v>233617.87254708051</v>
      </c>
      <c r="AQ574" s="71">
        <v>-25056.074704173523</v>
      </c>
      <c r="AR574" s="71">
        <v>150773.61708776109</v>
      </c>
      <c r="AS574" s="71">
        <v>0</v>
      </c>
      <c r="AT574" s="71">
        <v>359335.41493066808</v>
      </c>
      <c r="AU574" s="71">
        <v>404000</v>
      </c>
      <c r="AV574" s="71">
        <v>404000</v>
      </c>
      <c r="AW574" s="71">
        <v>-2550272.0554866842</v>
      </c>
    </row>
    <row r="575" spans="1:49" x14ac:dyDescent="0.2">
      <c r="A575" s="96" t="s">
        <v>21</v>
      </c>
      <c r="B575">
        <v>2031</v>
      </c>
      <c r="C575">
        <v>2027</v>
      </c>
      <c r="D575">
        <v>2018</v>
      </c>
      <c r="E575">
        <v>88</v>
      </c>
      <c r="F575">
        <v>59</v>
      </c>
      <c r="G575" s="96" t="s">
        <v>167</v>
      </c>
      <c r="H575" s="71">
        <v>862198.98357721232</v>
      </c>
      <c r="I575" s="71">
        <v>2141609.7593416949</v>
      </c>
      <c r="J575" s="71">
        <v>0</v>
      </c>
      <c r="K575" s="71">
        <v>0</v>
      </c>
      <c r="L575" s="71">
        <v>479894.42612596654</v>
      </c>
      <c r="M575" s="71">
        <v>4186987.8032928724</v>
      </c>
      <c r="N575" s="71">
        <v>5983</v>
      </c>
      <c r="O575" s="71">
        <v>479894.42612596654</v>
      </c>
      <c r="P575" s="71">
        <v>7676673.9723377461</v>
      </c>
      <c r="Q575" s="71">
        <v>1197577.035848689</v>
      </c>
      <c r="R575" s="71">
        <v>377347.64131663321</v>
      </c>
      <c r="S575" s="71">
        <v>1574924.6771653222</v>
      </c>
      <c r="T575" s="71">
        <v>649783.78490346356</v>
      </c>
      <c r="U575" s="71">
        <v>0</v>
      </c>
      <c r="V575" s="71">
        <v>0</v>
      </c>
      <c r="W575" s="71">
        <v>0</v>
      </c>
      <c r="X575" s="71">
        <v>649783.78490346356</v>
      </c>
      <c r="Y575" s="71">
        <v>46497.396725031249</v>
      </c>
      <c r="Z575" s="71">
        <v>5989.3986990010762</v>
      </c>
      <c r="AA575" s="71">
        <v>52486.795424032323</v>
      </c>
      <c r="AB575" s="71">
        <v>235954.05127255133</v>
      </c>
      <c r="AC575" s="71">
        <v>2513149.3087653695</v>
      </c>
      <c r="AD575" s="71">
        <v>712394.34581742727</v>
      </c>
      <c r="AE575" s="71">
        <v>0</v>
      </c>
      <c r="AF575" s="71">
        <v>0</v>
      </c>
      <c r="AG575" s="71">
        <v>0</v>
      </c>
      <c r="AH575" s="71">
        <v>3225543.6545827966</v>
      </c>
      <c r="AI575" s="71">
        <v>4451130.3177549494</v>
      </c>
      <c r="AJ575" s="71"/>
      <c r="AK575" s="71">
        <v>0</v>
      </c>
      <c r="AL575" s="71">
        <v>0</v>
      </c>
      <c r="AM575" s="71">
        <v>0</v>
      </c>
      <c r="AN575" s="71">
        <v>4451130.3177549494</v>
      </c>
      <c r="AO575" s="71">
        <v>-2550272.0554866842</v>
      </c>
      <c r="AP575" s="71">
        <v>235954.05127255133</v>
      </c>
      <c r="AQ575" s="71">
        <v>-25502.720554866843</v>
      </c>
      <c r="AR575" s="71">
        <v>152023.14045627468</v>
      </c>
      <c r="AS575" s="71">
        <v>0</v>
      </c>
      <c r="AT575" s="71">
        <v>362474.47117395914</v>
      </c>
      <c r="AU575" s="71">
        <v>314000</v>
      </c>
      <c r="AV575" s="71">
        <v>314000</v>
      </c>
      <c r="AW575" s="71">
        <v>-2501797.5843127249</v>
      </c>
    </row>
    <row r="576" spans="1:49" x14ac:dyDescent="0.2">
      <c r="A576" s="96" t="s">
        <v>21</v>
      </c>
      <c r="B576">
        <v>2032</v>
      </c>
      <c r="C576">
        <v>2027</v>
      </c>
      <c r="D576">
        <v>2018</v>
      </c>
      <c r="E576">
        <v>88</v>
      </c>
      <c r="F576">
        <v>59</v>
      </c>
      <c r="G576" s="96" t="s">
        <v>167</v>
      </c>
      <c r="H576" s="71">
        <v>870820.97341298452</v>
      </c>
      <c r="I576" s="71">
        <v>2184441.9545285292</v>
      </c>
      <c r="J576" s="71">
        <v>0</v>
      </c>
      <c r="K576" s="71">
        <v>0</v>
      </c>
      <c r="L576" s="71">
        <v>489492.31464848592</v>
      </c>
      <c r="M576" s="71">
        <v>4222608.9899439802</v>
      </c>
      <c r="N576" s="71">
        <v>5983</v>
      </c>
      <c r="O576" s="71">
        <v>489492.31464848592</v>
      </c>
      <c r="P576" s="71">
        <v>7773347.2325339802</v>
      </c>
      <c r="Q576" s="71">
        <v>1221528.5765656629</v>
      </c>
      <c r="R576" s="71">
        <v>384894.59414296591</v>
      </c>
      <c r="S576" s="71">
        <v>1606423.1707086288</v>
      </c>
      <c r="T576" s="71">
        <v>662779.46060153295</v>
      </c>
      <c r="U576" s="71">
        <v>0</v>
      </c>
      <c r="V576" s="71">
        <v>0</v>
      </c>
      <c r="W576" s="71">
        <v>0</v>
      </c>
      <c r="X576" s="71">
        <v>662779.46060153295</v>
      </c>
      <c r="Y576" s="71">
        <v>47427.344659531875</v>
      </c>
      <c r="Z576" s="71">
        <v>6109.1866729810981</v>
      </c>
      <c r="AA576" s="71">
        <v>53536.531332512975</v>
      </c>
      <c r="AB576" s="71">
        <v>238313.59178527686</v>
      </c>
      <c r="AC576" s="71">
        <v>2561052.7544279513</v>
      </c>
      <c r="AD576" s="71">
        <v>726642.23273377598</v>
      </c>
      <c r="AE576" s="71">
        <v>0</v>
      </c>
      <c r="AF576" s="71">
        <v>0</v>
      </c>
      <c r="AG576" s="71">
        <v>0</v>
      </c>
      <c r="AH576" s="71">
        <v>3287694.9871617272</v>
      </c>
      <c r="AI576" s="71">
        <v>4485652.2453722525</v>
      </c>
      <c r="AJ576" s="71"/>
      <c r="AK576" s="71">
        <v>0</v>
      </c>
      <c r="AL576" s="71">
        <v>0</v>
      </c>
      <c r="AM576" s="71">
        <v>0</v>
      </c>
      <c r="AN576" s="71">
        <v>4485652.2453722525</v>
      </c>
      <c r="AO576" s="71">
        <v>-2501797.5843127249</v>
      </c>
      <c r="AP576" s="71">
        <v>238313.59178527686</v>
      </c>
      <c r="AQ576" s="71">
        <v>-25017.975843127253</v>
      </c>
      <c r="AR576" s="71">
        <v>153288.19707842614</v>
      </c>
      <c r="AS576" s="71">
        <v>0</v>
      </c>
      <c r="AT576" s="71">
        <v>366583.81302057573</v>
      </c>
      <c r="AU576" s="71">
        <v>690400</v>
      </c>
      <c r="AV576" s="71">
        <v>690400</v>
      </c>
      <c r="AW576" s="71">
        <v>-2825613.7712921491</v>
      </c>
    </row>
    <row r="577" spans="1:49" x14ac:dyDescent="0.2">
      <c r="A577" s="96" t="s">
        <v>21</v>
      </c>
      <c r="B577">
        <v>2033</v>
      </c>
      <c r="C577">
        <v>2027</v>
      </c>
      <c r="D577">
        <v>2018</v>
      </c>
      <c r="E577">
        <v>88</v>
      </c>
      <c r="F577">
        <v>59</v>
      </c>
      <c r="G577" s="96" t="s">
        <v>167</v>
      </c>
      <c r="H577" s="71">
        <v>879529.18314711412</v>
      </c>
      <c r="I577" s="71">
        <v>2228130.7936190991</v>
      </c>
      <c r="J577" s="71">
        <v>0</v>
      </c>
      <c r="K577" s="71">
        <v>0</v>
      </c>
      <c r="L577" s="71">
        <v>499282.16094145551</v>
      </c>
      <c r="M577" s="71">
        <v>4258615.5971512925</v>
      </c>
      <c r="N577" s="71">
        <v>5983</v>
      </c>
      <c r="O577" s="71">
        <v>499282.16094145551</v>
      </c>
      <c r="P577" s="71">
        <v>7871540.7348589618</v>
      </c>
      <c r="Q577" s="71">
        <v>1245959.1480969759</v>
      </c>
      <c r="R577" s="71">
        <v>392592.48602582514</v>
      </c>
      <c r="S577" s="71">
        <v>1638551.634122801</v>
      </c>
      <c r="T577" s="71">
        <v>676035.04981356335</v>
      </c>
      <c r="U577" s="71">
        <v>0</v>
      </c>
      <c r="V577" s="71">
        <v>0</v>
      </c>
      <c r="W577" s="71">
        <v>0</v>
      </c>
      <c r="X577" s="71">
        <v>676035.04981356335</v>
      </c>
      <c r="Y577" s="71">
        <v>48375.891552722504</v>
      </c>
      <c r="Z577" s="71">
        <v>6231.3704064407184</v>
      </c>
      <c r="AA577" s="71">
        <v>54607.261959163225</v>
      </c>
      <c r="AB577" s="71">
        <v>240696.72770312955</v>
      </c>
      <c r="AC577" s="71">
        <v>2609890.6735986574</v>
      </c>
      <c r="AD577" s="71">
        <v>741175.0773884512</v>
      </c>
      <c r="AE577" s="71">
        <v>0</v>
      </c>
      <c r="AF577" s="71">
        <v>0</v>
      </c>
      <c r="AG577" s="71">
        <v>0</v>
      </c>
      <c r="AH577" s="71">
        <v>3351065.7509871088</v>
      </c>
      <c r="AI577" s="71">
        <v>4520474.983871853</v>
      </c>
      <c r="AJ577" s="71"/>
      <c r="AK577" s="71">
        <v>0</v>
      </c>
      <c r="AL577" s="71">
        <v>0</v>
      </c>
      <c r="AM577" s="71">
        <v>0</v>
      </c>
      <c r="AN577" s="71">
        <v>4520474.983871853</v>
      </c>
      <c r="AO577" s="71">
        <v>-2825613.7712921491</v>
      </c>
      <c r="AP577" s="71">
        <v>240696.72770312955</v>
      </c>
      <c r="AQ577" s="71">
        <v>-28256.137712921492</v>
      </c>
      <c r="AR577" s="71">
        <v>154569.00304715076</v>
      </c>
      <c r="AS577" s="71">
        <v>0</v>
      </c>
      <c r="AT577" s="71">
        <v>367009.59303735883</v>
      </c>
      <c r="AU577" s="71">
        <v>586000</v>
      </c>
      <c r="AV577" s="71">
        <v>586000</v>
      </c>
      <c r="AW577" s="71">
        <v>-3044604.1782547906</v>
      </c>
    </row>
    <row r="578" spans="1:49" x14ac:dyDescent="0.2">
      <c r="A578" s="96" t="s">
        <v>21</v>
      </c>
      <c r="B578">
        <v>2034</v>
      </c>
      <c r="C578">
        <v>2027</v>
      </c>
      <c r="D578">
        <v>2018</v>
      </c>
      <c r="E578">
        <v>88</v>
      </c>
      <c r="F578">
        <v>59</v>
      </c>
      <c r="G578" s="96" t="s">
        <v>167</v>
      </c>
      <c r="H578" s="71">
        <v>888324.47497858561</v>
      </c>
      <c r="I578" s="71">
        <v>2272693.4094914813</v>
      </c>
      <c r="J578" s="71">
        <v>0</v>
      </c>
      <c r="K578" s="71">
        <v>0</v>
      </c>
      <c r="L578" s="71">
        <v>509267.80416028469</v>
      </c>
      <c r="M578" s="71">
        <v>4295012.5676631061</v>
      </c>
      <c r="N578" s="71">
        <v>5983</v>
      </c>
      <c r="O578" s="71">
        <v>509267.80416028469</v>
      </c>
      <c r="P578" s="71">
        <v>7971281.2562934579</v>
      </c>
      <c r="Q578" s="71">
        <v>1270878.3310589155</v>
      </c>
      <c r="R578" s="71">
        <v>400444.33574634173</v>
      </c>
      <c r="S578" s="71">
        <v>1671322.6668052571</v>
      </c>
      <c r="T578" s="71">
        <v>689555.7508098348</v>
      </c>
      <c r="U578" s="71">
        <v>0</v>
      </c>
      <c r="V578" s="71">
        <v>0</v>
      </c>
      <c r="W578" s="71">
        <v>0</v>
      </c>
      <c r="X578" s="71">
        <v>689555.7508098348</v>
      </c>
      <c r="Y578" s="71">
        <v>49343.409383776961</v>
      </c>
      <c r="Z578" s="71">
        <v>6355.9978145695341</v>
      </c>
      <c r="AA578" s="71">
        <v>55699.407198346496</v>
      </c>
      <c r="AB578" s="71">
        <v>243103.69498016092</v>
      </c>
      <c r="AC578" s="71">
        <v>2659681.5197935994</v>
      </c>
      <c r="AD578" s="71">
        <v>755998.57893622038</v>
      </c>
      <c r="AE578" s="71">
        <v>0</v>
      </c>
      <c r="AF578" s="71">
        <v>0</v>
      </c>
      <c r="AG578" s="71">
        <v>0</v>
      </c>
      <c r="AH578" s="71">
        <v>3415680.09872982</v>
      </c>
      <c r="AI578" s="71">
        <v>4555601.1575636379</v>
      </c>
      <c r="AJ578" s="71"/>
      <c r="AK578" s="71">
        <v>0</v>
      </c>
      <c r="AL578" s="71">
        <v>0</v>
      </c>
      <c r="AM578" s="71">
        <v>0</v>
      </c>
      <c r="AN578" s="71">
        <v>4555601.1575636379</v>
      </c>
      <c r="AO578" s="71">
        <v>-3044604.1782547906</v>
      </c>
      <c r="AP578" s="71">
        <v>243103.69498016092</v>
      </c>
      <c r="AQ578" s="71">
        <v>-30446.041782547905</v>
      </c>
      <c r="AR578" s="71">
        <v>155865.77783152155</v>
      </c>
      <c r="AS578" s="71">
        <v>0</v>
      </c>
      <c r="AT578" s="71">
        <v>368523.43102913455</v>
      </c>
      <c r="AU578" s="71">
        <v>336000</v>
      </c>
      <c r="AV578" s="71">
        <v>336000</v>
      </c>
      <c r="AW578" s="71">
        <v>-3012080.7472256557</v>
      </c>
    </row>
    <row r="579" spans="1:49" x14ac:dyDescent="0.2">
      <c r="A579" s="96" t="s">
        <v>21</v>
      </c>
      <c r="B579">
        <v>2035</v>
      </c>
      <c r="C579">
        <v>2027</v>
      </c>
      <c r="D579">
        <v>2018</v>
      </c>
      <c r="E579">
        <v>88</v>
      </c>
      <c r="F579">
        <v>59</v>
      </c>
      <c r="G579" s="96" t="s">
        <v>167</v>
      </c>
      <c r="H579" s="71">
        <v>897207.71972837148</v>
      </c>
      <c r="I579" s="71">
        <v>2318147.2776813111</v>
      </c>
      <c r="J579" s="71">
        <v>0</v>
      </c>
      <c r="K579" s="71">
        <v>0</v>
      </c>
      <c r="L579" s="71">
        <v>519453.16024349042</v>
      </c>
      <c r="M579" s="71">
        <v>4331804.9194610035</v>
      </c>
      <c r="N579" s="71">
        <v>5983</v>
      </c>
      <c r="O579" s="71">
        <v>519453.16024349042</v>
      </c>
      <c r="P579" s="71">
        <v>8072596.077114176</v>
      </c>
      <c r="Q579" s="71">
        <v>1296295.897680094</v>
      </c>
      <c r="R579" s="71">
        <v>408453.2224612686</v>
      </c>
      <c r="S579" s="71">
        <v>1704749.1201413625</v>
      </c>
      <c r="T579" s="71">
        <v>703346.86582603154</v>
      </c>
      <c r="U579" s="71">
        <v>0</v>
      </c>
      <c r="V579" s="71">
        <v>0</v>
      </c>
      <c r="W579" s="71">
        <v>0</v>
      </c>
      <c r="X579" s="71">
        <v>703346.86582603154</v>
      </c>
      <c r="Y579" s="71">
        <v>50330.277571452505</v>
      </c>
      <c r="Z579" s="71">
        <v>6483.1177708609248</v>
      </c>
      <c r="AA579" s="71">
        <v>56813.39534231343</v>
      </c>
      <c r="AB579" s="71">
        <v>245534.73192996255</v>
      </c>
      <c r="AC579" s="71">
        <v>2710444.1132396697</v>
      </c>
      <c r="AD579" s="71">
        <v>771118.55051494483</v>
      </c>
      <c r="AE579" s="71">
        <v>0</v>
      </c>
      <c r="AF579" s="71">
        <v>0</v>
      </c>
      <c r="AG579" s="71">
        <v>0</v>
      </c>
      <c r="AH579" s="71">
        <v>3481562.6637546145</v>
      </c>
      <c r="AI579" s="71">
        <v>4591033.4133595619</v>
      </c>
      <c r="AJ579" s="71"/>
      <c r="AK579" s="71">
        <v>0</v>
      </c>
      <c r="AL579" s="71">
        <v>0</v>
      </c>
      <c r="AM579" s="71">
        <v>0</v>
      </c>
      <c r="AN579" s="71">
        <v>4591033.4133595619</v>
      </c>
      <c r="AO579" s="71">
        <v>-3012080.7472256557</v>
      </c>
      <c r="AP579" s="71">
        <v>245534.73192996255</v>
      </c>
      <c r="AQ579" s="71">
        <v>-30120.807472256558</v>
      </c>
      <c r="AR579" s="71">
        <v>157178.74433481405</v>
      </c>
      <c r="AS579" s="71">
        <v>0</v>
      </c>
      <c r="AT579" s="71">
        <v>372592.66879252007</v>
      </c>
      <c r="AU579" s="71">
        <v>556000</v>
      </c>
      <c r="AV579" s="71">
        <v>556000</v>
      </c>
      <c r="AW579" s="71">
        <v>-3195488.0784331355</v>
      </c>
    </row>
    <row r="580" spans="1:49" x14ac:dyDescent="0.2">
      <c r="A580" s="96" t="s">
        <v>21</v>
      </c>
      <c r="B580">
        <v>2036</v>
      </c>
      <c r="C580">
        <v>2027</v>
      </c>
      <c r="D580">
        <v>2018</v>
      </c>
      <c r="E580">
        <v>88</v>
      </c>
      <c r="F580">
        <v>59</v>
      </c>
      <c r="G580" s="96" t="s">
        <v>167</v>
      </c>
      <c r="H580" s="71">
        <v>906179.79692565522</v>
      </c>
      <c r="I580" s="71">
        <v>2364510.2232349371</v>
      </c>
      <c r="J580" s="71">
        <v>0</v>
      </c>
      <c r="K580" s="71">
        <v>0</v>
      </c>
      <c r="L580" s="71">
        <v>529842.22344836022</v>
      </c>
      <c r="M580" s="71">
        <v>4368997.7470605858</v>
      </c>
      <c r="N580" s="71">
        <v>5983</v>
      </c>
      <c r="O580" s="71">
        <v>529842.22344836022</v>
      </c>
      <c r="P580" s="71">
        <v>8175512.9906695383</v>
      </c>
      <c r="Q580" s="71">
        <v>1322221.8156336958</v>
      </c>
      <c r="R580" s="71">
        <v>416622.28691049392</v>
      </c>
      <c r="S580" s="71">
        <v>1738844.1025441897</v>
      </c>
      <c r="T580" s="71">
        <v>717413.80314255215</v>
      </c>
      <c r="U580" s="71">
        <v>0</v>
      </c>
      <c r="V580" s="71">
        <v>0</v>
      </c>
      <c r="W580" s="71">
        <v>0</v>
      </c>
      <c r="X580" s="71">
        <v>717413.80314255215</v>
      </c>
      <c r="Y580" s="71">
        <v>51336.883122881547</v>
      </c>
      <c r="Z580" s="71">
        <v>6612.7801262781431</v>
      </c>
      <c r="AA580" s="71">
        <v>57949.66324915969</v>
      </c>
      <c r="AB580" s="71">
        <v>247990.0792492622</v>
      </c>
      <c r="AC580" s="71">
        <v>2762197.6481851637</v>
      </c>
      <c r="AD580" s="71">
        <v>786540.92152524367</v>
      </c>
      <c r="AE580" s="71">
        <v>0</v>
      </c>
      <c r="AF580" s="71">
        <v>0</v>
      </c>
      <c r="AG580" s="71">
        <v>0</v>
      </c>
      <c r="AH580" s="71">
        <v>3548738.5697104074</v>
      </c>
      <c r="AI580" s="71">
        <v>4626774.4209591309</v>
      </c>
      <c r="AJ580" s="71"/>
      <c r="AK580" s="71">
        <v>0</v>
      </c>
      <c r="AL580" s="71">
        <v>0</v>
      </c>
      <c r="AM580" s="71">
        <v>0</v>
      </c>
      <c r="AN580" s="71">
        <v>4626774.4209591309</v>
      </c>
      <c r="AO580" s="71">
        <v>-3195488.0784331355</v>
      </c>
      <c r="AP580" s="71">
        <v>247990.0792492622</v>
      </c>
      <c r="AQ580" s="71">
        <v>-31954.880784331359</v>
      </c>
      <c r="AR580" s="71">
        <v>158508.12895363895</v>
      </c>
      <c r="AS580" s="71">
        <v>0</v>
      </c>
      <c r="AT580" s="71">
        <v>374543.32741856982</v>
      </c>
      <c r="AU580" s="71">
        <v>925400</v>
      </c>
      <c r="AV580" s="71">
        <v>925400</v>
      </c>
      <c r="AW580" s="71">
        <v>-3746344.7510145656</v>
      </c>
    </row>
    <row r="581" spans="1:49" x14ac:dyDescent="0.2">
      <c r="A581" s="96" t="s">
        <v>21</v>
      </c>
      <c r="B581">
        <v>2037</v>
      </c>
      <c r="C581">
        <v>2027</v>
      </c>
      <c r="D581">
        <v>2018</v>
      </c>
      <c r="E581">
        <v>88</v>
      </c>
      <c r="F581">
        <v>59</v>
      </c>
      <c r="G581" s="96" t="s">
        <v>167</v>
      </c>
      <c r="H581" s="71">
        <v>915241.59489491151</v>
      </c>
      <c r="I581" s="71">
        <v>2411800.4276996357</v>
      </c>
      <c r="J581" s="71">
        <v>0</v>
      </c>
      <c r="K581" s="71">
        <v>0</v>
      </c>
      <c r="L581" s="71">
        <v>540439.0679173274</v>
      </c>
      <c r="M581" s="71">
        <v>4406596.2228364348</v>
      </c>
      <c r="N581" s="71">
        <v>5983</v>
      </c>
      <c r="O581" s="71">
        <v>540439.0679173274</v>
      </c>
      <c r="P581" s="71">
        <v>8280060.3133483101</v>
      </c>
      <c r="Q581" s="71">
        <v>1348666.2519463697</v>
      </c>
      <c r="R581" s="71">
        <v>424954.73264870379</v>
      </c>
      <c r="S581" s="71">
        <v>1773620.9845950734</v>
      </c>
      <c r="T581" s="71">
        <v>731762.0792054031</v>
      </c>
      <c r="U581" s="71">
        <v>0</v>
      </c>
      <c r="V581" s="71">
        <v>0</v>
      </c>
      <c r="W581" s="71">
        <v>0</v>
      </c>
      <c r="X581" s="71">
        <v>731762.0792054031</v>
      </c>
      <c r="Y581" s="71">
        <v>52363.620785339175</v>
      </c>
      <c r="Z581" s="71">
        <v>6745.0357288037058</v>
      </c>
      <c r="AA581" s="71">
        <v>59108.65651414288</v>
      </c>
      <c r="AB581" s="71">
        <v>250469.98004175475</v>
      </c>
      <c r="AC581" s="71">
        <v>2814961.7003563745</v>
      </c>
      <c r="AD581" s="71">
        <v>802271.73995574855</v>
      </c>
      <c r="AE581" s="71">
        <v>0</v>
      </c>
      <c r="AF581" s="71">
        <v>0</v>
      </c>
      <c r="AG581" s="71">
        <v>0</v>
      </c>
      <c r="AH581" s="71">
        <v>3617233.4403121229</v>
      </c>
      <c r="AI581" s="71">
        <v>4662826.8730361871</v>
      </c>
      <c r="AJ581" s="71"/>
      <c r="AK581" s="71">
        <v>0</v>
      </c>
      <c r="AL581" s="71">
        <v>0</v>
      </c>
      <c r="AM581" s="71">
        <v>0</v>
      </c>
      <c r="AN581" s="71">
        <v>4662826.8730361871</v>
      </c>
      <c r="AO581" s="71">
        <v>-3746344.7510145656</v>
      </c>
      <c r="AP581" s="71">
        <v>250469.98004175475</v>
      </c>
      <c r="AQ581" s="71">
        <v>-37463.447510145656</v>
      </c>
      <c r="AR581" s="71">
        <v>159854.16163816163</v>
      </c>
      <c r="AS581" s="71">
        <v>0</v>
      </c>
      <c r="AT581" s="71">
        <v>372860.69416977069</v>
      </c>
      <c r="AU581" s="71">
        <v>336000</v>
      </c>
      <c r="AV581" s="71">
        <v>336000</v>
      </c>
      <c r="AW581" s="71">
        <v>-3709484.0568447951</v>
      </c>
    </row>
    <row r="582" spans="1:49" x14ac:dyDescent="0.2">
      <c r="A582" s="96" t="s">
        <v>21</v>
      </c>
      <c r="B582">
        <v>2038</v>
      </c>
      <c r="C582">
        <v>2027</v>
      </c>
      <c r="D582">
        <v>2018</v>
      </c>
      <c r="E582">
        <v>88</v>
      </c>
      <c r="F582">
        <v>59</v>
      </c>
      <c r="G582" s="96" t="s">
        <v>167</v>
      </c>
      <c r="H582" s="71">
        <v>924394.0108438608</v>
      </c>
      <c r="I582" s="71">
        <v>2460036.4362536287</v>
      </c>
      <c r="J582" s="71">
        <v>0</v>
      </c>
      <c r="K582" s="71">
        <v>0</v>
      </c>
      <c r="L582" s="71">
        <v>551247.84927567397</v>
      </c>
      <c r="M582" s="71">
        <v>4444605.5983717758</v>
      </c>
      <c r="N582" s="71">
        <v>5983</v>
      </c>
      <c r="O582" s="71">
        <v>551247.84927567397</v>
      </c>
      <c r="P582" s="71">
        <v>8386266.8947449392</v>
      </c>
      <c r="Q582" s="71">
        <v>1375639.576985297</v>
      </c>
      <c r="R582" s="71">
        <v>433453.8273016779</v>
      </c>
      <c r="S582" s="71">
        <v>1809093.404286975</v>
      </c>
      <c r="T582" s="71">
        <v>746397.3207895112</v>
      </c>
      <c r="U582" s="71">
        <v>0</v>
      </c>
      <c r="V582" s="71">
        <v>0</v>
      </c>
      <c r="W582" s="71">
        <v>0</v>
      </c>
      <c r="X582" s="71">
        <v>746397.3207895112</v>
      </c>
      <c r="Y582" s="71">
        <v>53410.893201045961</v>
      </c>
      <c r="Z582" s="71">
        <v>6879.93644337978</v>
      </c>
      <c r="AA582" s="71">
        <v>60290.829644425743</v>
      </c>
      <c r="AB582" s="71">
        <v>252974.67984217231</v>
      </c>
      <c r="AC582" s="71">
        <v>2868756.2345630843</v>
      </c>
      <c r="AD582" s="71">
        <v>818317.1747548636</v>
      </c>
      <c r="AE582" s="71">
        <v>0</v>
      </c>
      <c r="AF582" s="71">
        <v>0</v>
      </c>
      <c r="AG582" s="71">
        <v>0</v>
      </c>
      <c r="AH582" s="71">
        <v>3687073.4093179479</v>
      </c>
      <c r="AI582" s="71">
        <v>4699193.4854269912</v>
      </c>
      <c r="AJ582" s="71"/>
      <c r="AK582" s="71">
        <v>0</v>
      </c>
      <c r="AL582" s="71">
        <v>0</v>
      </c>
      <c r="AM582" s="71">
        <v>0</v>
      </c>
      <c r="AN582" s="71">
        <v>4699193.4854269912</v>
      </c>
      <c r="AO582" s="71">
        <v>-3709484.0568447951</v>
      </c>
      <c r="AP582" s="71">
        <v>252974.67984217231</v>
      </c>
      <c r="AQ582" s="71">
        <v>-37094.840568447951</v>
      </c>
      <c r="AR582" s="71">
        <v>161217.07595342933</v>
      </c>
      <c r="AS582" s="71">
        <v>0</v>
      </c>
      <c r="AT582" s="71">
        <v>377096.91522715369</v>
      </c>
      <c r="AU582" s="71">
        <v>516400</v>
      </c>
      <c r="AV582" s="71">
        <v>516400</v>
      </c>
      <c r="AW582" s="71">
        <v>-3848787.1416176409</v>
      </c>
    </row>
    <row r="583" spans="1:49" x14ac:dyDescent="0.2">
      <c r="A583" s="96" t="s">
        <v>21</v>
      </c>
      <c r="B583">
        <v>2039</v>
      </c>
      <c r="C583">
        <v>2027</v>
      </c>
      <c r="D583">
        <v>2018</v>
      </c>
      <c r="E583">
        <v>88</v>
      </c>
      <c r="F583">
        <v>59</v>
      </c>
      <c r="G583" s="96" t="s">
        <v>167</v>
      </c>
      <c r="H583" s="71">
        <v>933637.95095229929</v>
      </c>
      <c r="I583" s="71">
        <v>2509237.1649787012</v>
      </c>
      <c r="J583" s="71">
        <v>0</v>
      </c>
      <c r="K583" s="71">
        <v>0</v>
      </c>
      <c r="L583" s="71">
        <v>562272.80626118742</v>
      </c>
      <c r="M583" s="71">
        <v>4483031.2058333233</v>
      </c>
      <c r="N583" s="71">
        <v>5983</v>
      </c>
      <c r="O583" s="71">
        <v>562272.80626118742</v>
      </c>
      <c r="P583" s="71">
        <v>8494162.1280255113</v>
      </c>
      <c r="Q583" s="71">
        <v>1403152.3685250029</v>
      </c>
      <c r="R583" s="71">
        <v>442122.90384771139</v>
      </c>
      <c r="S583" s="71">
        <v>1845275.2723727142</v>
      </c>
      <c r="T583" s="71">
        <v>761325.26720530144</v>
      </c>
      <c r="U583" s="71">
        <v>0</v>
      </c>
      <c r="V583" s="71">
        <v>0</v>
      </c>
      <c r="W583" s="71">
        <v>0</v>
      </c>
      <c r="X583" s="71">
        <v>761325.26720530144</v>
      </c>
      <c r="Y583" s="71">
        <v>54479.111065066878</v>
      </c>
      <c r="Z583" s="71">
        <v>7017.5351722473752</v>
      </c>
      <c r="AA583" s="71">
        <v>61496.646237314257</v>
      </c>
      <c r="AB583" s="71">
        <v>255504.42664059403</v>
      </c>
      <c r="AC583" s="71">
        <v>2923601.612455924</v>
      </c>
      <c r="AD583" s="71">
        <v>834683.51824996085</v>
      </c>
      <c r="AE583" s="71">
        <v>0</v>
      </c>
      <c r="AF583" s="71">
        <v>0</v>
      </c>
      <c r="AG583" s="71">
        <v>0</v>
      </c>
      <c r="AH583" s="71">
        <v>3758285.1307058847</v>
      </c>
      <c r="AI583" s="71">
        <v>4735876.9973196266</v>
      </c>
      <c r="AJ583" s="71"/>
      <c r="AK583" s="71">
        <v>0</v>
      </c>
      <c r="AL583" s="71">
        <v>0</v>
      </c>
      <c r="AM583" s="71">
        <v>0</v>
      </c>
      <c r="AN583" s="71">
        <v>4735876.9973196266</v>
      </c>
      <c r="AO583" s="71">
        <v>-3848787.1416176409</v>
      </c>
      <c r="AP583" s="71">
        <v>255504.42664059403</v>
      </c>
      <c r="AQ583" s="71">
        <v>-38487.871416176407</v>
      </c>
      <c r="AR583" s="71">
        <v>162597.10914182742</v>
      </c>
      <c r="AS583" s="71">
        <v>0</v>
      </c>
      <c r="AT583" s="71">
        <v>379613.66436624504</v>
      </c>
      <c r="AU583" s="71">
        <v>517900</v>
      </c>
      <c r="AV583" s="71">
        <v>517900</v>
      </c>
      <c r="AW583" s="71">
        <v>-3987073.477251396</v>
      </c>
    </row>
    <row r="584" spans="1:49" x14ac:dyDescent="0.2">
      <c r="A584" s="96" t="s">
        <v>21</v>
      </c>
      <c r="B584">
        <v>2040</v>
      </c>
      <c r="C584">
        <v>2027</v>
      </c>
      <c r="D584">
        <v>2018</v>
      </c>
      <c r="E584">
        <v>88</v>
      </c>
      <c r="F584">
        <v>59</v>
      </c>
      <c r="G584" s="96" t="s">
        <v>167</v>
      </c>
      <c r="H584" s="71">
        <v>942974.33046182245</v>
      </c>
      <c r="I584" s="71">
        <v>2559421.9082782753</v>
      </c>
      <c r="J584" s="71">
        <v>0</v>
      </c>
      <c r="K584" s="71">
        <v>0</v>
      </c>
      <c r="L584" s="71">
        <v>573518.2623864112</v>
      </c>
      <c r="M584" s="71">
        <v>4521878.459371794</v>
      </c>
      <c r="N584" s="71">
        <v>5983</v>
      </c>
      <c r="O584" s="71">
        <v>573518.2623864112</v>
      </c>
      <c r="P584" s="71">
        <v>8603775.9604983032</v>
      </c>
      <c r="Q584" s="71">
        <v>1431215.415895503</v>
      </c>
      <c r="R584" s="71">
        <v>450965.36192466569</v>
      </c>
      <c r="S584" s="71">
        <v>1882180.7778201688</v>
      </c>
      <c r="T584" s="71">
        <v>776551.77254940744</v>
      </c>
      <c r="U584" s="71">
        <v>0</v>
      </c>
      <c r="V584" s="71">
        <v>0</v>
      </c>
      <c r="W584" s="71">
        <v>0</v>
      </c>
      <c r="X584" s="71">
        <v>776551.77254940744</v>
      </c>
      <c r="Y584" s="71">
        <v>55568.693286368223</v>
      </c>
      <c r="Z584" s="71">
        <v>7157.8858756923228</v>
      </c>
      <c r="AA584" s="71">
        <v>62726.579162060545</v>
      </c>
      <c r="AB584" s="71">
        <v>258059.47090700001</v>
      </c>
      <c r="AC584" s="71">
        <v>2979518.6004386363</v>
      </c>
      <c r="AD584" s="71">
        <v>851377.18861496006</v>
      </c>
      <c r="AE584" s="71">
        <v>0</v>
      </c>
      <c r="AF584" s="71">
        <v>0</v>
      </c>
      <c r="AG584" s="71">
        <v>0</v>
      </c>
      <c r="AH584" s="71">
        <v>3830895.7890535966</v>
      </c>
      <c r="AI584" s="71">
        <v>4772880.1714447066</v>
      </c>
      <c r="AJ584" s="71"/>
      <c r="AK584" s="71">
        <v>0</v>
      </c>
      <c r="AL584" s="71">
        <v>0</v>
      </c>
      <c r="AM584" s="71">
        <v>0</v>
      </c>
      <c r="AN584" s="71">
        <v>4772880.1714447066</v>
      </c>
      <c r="AO584" s="71">
        <v>-3987073.477251396</v>
      </c>
      <c r="AP584" s="71">
        <v>258059.47090700001</v>
      </c>
      <c r="AQ584" s="71">
        <v>-39870.734772513963</v>
      </c>
      <c r="AR584" s="71">
        <v>163994.50218668682</v>
      </c>
      <c r="AS584" s="71">
        <v>0</v>
      </c>
      <c r="AT584" s="71">
        <v>382183.23832117289</v>
      </c>
      <c r="AU584" s="71">
        <v>1209000</v>
      </c>
      <c r="AV584" s="71">
        <v>1209000</v>
      </c>
      <c r="AW584" s="71">
        <v>-4813890.2389302235</v>
      </c>
    </row>
    <row r="585" spans="1:49" x14ac:dyDescent="0.2">
      <c r="A585" s="96" t="s">
        <v>21</v>
      </c>
      <c r="B585">
        <v>2041</v>
      </c>
      <c r="C585">
        <v>2027</v>
      </c>
      <c r="D585">
        <v>2018</v>
      </c>
      <c r="E585">
        <v>88</v>
      </c>
      <c r="F585">
        <v>59</v>
      </c>
      <c r="G585" s="96" t="s">
        <v>167</v>
      </c>
      <c r="H585" s="71">
        <v>952404.07376644062</v>
      </c>
      <c r="I585" s="71">
        <v>2610610.3464438403</v>
      </c>
      <c r="J585" s="71">
        <v>0</v>
      </c>
      <c r="K585" s="71">
        <v>0</v>
      </c>
      <c r="L585" s="71">
        <v>584988.62763413927</v>
      </c>
      <c r="M585" s="71">
        <v>4561152.856548585</v>
      </c>
      <c r="N585" s="71">
        <v>5983</v>
      </c>
      <c r="O585" s="71">
        <v>584988.62763413927</v>
      </c>
      <c r="P585" s="71">
        <v>8715138.9043930061</v>
      </c>
      <c r="Q585" s="71">
        <v>1459839.724213413</v>
      </c>
      <c r="R585" s="71">
        <v>459984.66916315892</v>
      </c>
      <c r="S585" s="71">
        <v>1919824.3933765718</v>
      </c>
      <c r="T585" s="71">
        <v>792082.80800039554</v>
      </c>
      <c r="U585" s="71">
        <v>0</v>
      </c>
      <c r="V585" s="71">
        <v>0</v>
      </c>
      <c r="W585" s="71">
        <v>0</v>
      </c>
      <c r="X585" s="71">
        <v>792082.80800039554</v>
      </c>
      <c r="Y585" s="71">
        <v>56680.067152095573</v>
      </c>
      <c r="Z585" s="71">
        <v>7301.0435932061682</v>
      </c>
      <c r="AA585" s="71">
        <v>63981.110745301739</v>
      </c>
      <c r="AB585" s="71">
        <v>260640.06561606997</v>
      </c>
      <c r="AC585" s="71">
        <v>3036528.3777383384</v>
      </c>
      <c r="AD585" s="71">
        <v>868404.73238725914</v>
      </c>
      <c r="AE585" s="71">
        <v>0</v>
      </c>
      <c r="AF585" s="71">
        <v>0</v>
      </c>
      <c r="AG585" s="71">
        <v>0</v>
      </c>
      <c r="AH585" s="71">
        <v>3904933.1101255976</v>
      </c>
      <c r="AI585" s="71">
        <v>4810205.7942674085</v>
      </c>
      <c r="AJ585" s="71"/>
      <c r="AK585" s="71">
        <v>0</v>
      </c>
      <c r="AL585" s="71">
        <v>0</v>
      </c>
      <c r="AM585" s="71">
        <v>0</v>
      </c>
      <c r="AN585" s="71">
        <v>4810205.7942674085</v>
      </c>
      <c r="AO585" s="71">
        <v>-4813890.2389302235</v>
      </c>
      <c r="AP585" s="71">
        <v>260640.06561606997</v>
      </c>
      <c r="AQ585" s="71">
        <v>-48138.902389302231</v>
      </c>
      <c r="AR585" s="71">
        <v>165409.49987706353</v>
      </c>
      <c r="AS585" s="71">
        <v>0</v>
      </c>
      <c r="AT585" s="71">
        <v>377910.66310383123</v>
      </c>
      <c r="AU585" s="71">
        <v>0</v>
      </c>
      <c r="AV585" s="71">
        <v>0</v>
      </c>
      <c r="AW585" s="71">
        <v>-4435979.5758263916</v>
      </c>
    </row>
    <row r="586" spans="1:49" x14ac:dyDescent="0.2">
      <c r="A586" s="96" t="s">
        <v>21</v>
      </c>
      <c r="B586">
        <v>2042</v>
      </c>
      <c r="C586">
        <v>2027</v>
      </c>
      <c r="D586">
        <v>2018</v>
      </c>
      <c r="E586">
        <v>88</v>
      </c>
      <c r="F586">
        <v>59</v>
      </c>
      <c r="G586" s="96" t="s">
        <v>167</v>
      </c>
      <c r="H586" s="71">
        <v>961928.11450410518</v>
      </c>
      <c r="I586" s="71">
        <v>2662822.553372717</v>
      </c>
      <c r="J586" s="71">
        <v>0</v>
      </c>
      <c r="K586" s="71">
        <v>0</v>
      </c>
      <c r="L586" s="71">
        <v>596688.40018682217</v>
      </c>
      <c r="M586" s="71">
        <v>4600859.9797891267</v>
      </c>
      <c r="N586" s="71">
        <v>5983</v>
      </c>
      <c r="O586" s="71">
        <v>596688.40018682217</v>
      </c>
      <c r="P586" s="71">
        <v>8828282.0478527695</v>
      </c>
      <c r="Q586" s="71">
        <v>1489036.5186976811</v>
      </c>
      <c r="R586" s="71">
        <v>469184.36254642211</v>
      </c>
      <c r="S586" s="71">
        <v>1958220.8812441032</v>
      </c>
      <c r="T586" s="71">
        <v>807924.46416040347</v>
      </c>
      <c r="U586" s="71">
        <v>0</v>
      </c>
      <c r="V586" s="71">
        <v>0</v>
      </c>
      <c r="W586" s="71">
        <v>0</v>
      </c>
      <c r="X586" s="71">
        <v>807924.46416040347</v>
      </c>
      <c r="Y586" s="71">
        <v>57813.668495137492</v>
      </c>
      <c r="Z586" s="71">
        <v>7447.0644650702916</v>
      </c>
      <c r="AA586" s="71">
        <v>65260.732960207781</v>
      </c>
      <c r="AB586" s="71">
        <v>263246.46627223073</v>
      </c>
      <c r="AC586" s="71">
        <v>3094652.5446369452</v>
      </c>
      <c r="AD586" s="71">
        <v>885772.82703500427</v>
      </c>
      <c r="AE586" s="71">
        <v>0</v>
      </c>
      <c r="AF586" s="71">
        <v>0</v>
      </c>
      <c r="AG586" s="71">
        <v>0</v>
      </c>
      <c r="AH586" s="71">
        <v>3980425.3716719495</v>
      </c>
      <c r="AI586" s="71">
        <v>4847856.67618082</v>
      </c>
      <c r="AJ586" s="71"/>
      <c r="AK586" s="71">
        <v>0</v>
      </c>
      <c r="AL586" s="71">
        <v>0</v>
      </c>
      <c r="AM586" s="71">
        <v>0</v>
      </c>
      <c r="AN586" s="71">
        <v>4847856.67618082</v>
      </c>
      <c r="AO586" s="71">
        <v>-4435979.5758263916</v>
      </c>
      <c r="AP586" s="71">
        <v>263246.46627223073</v>
      </c>
      <c r="AQ586" s="71">
        <v>-44359.795758263921</v>
      </c>
      <c r="AR586" s="71">
        <v>166842.35087371417</v>
      </c>
      <c r="AS586" s="71">
        <v>0</v>
      </c>
      <c r="AT586" s="71">
        <v>385729.02138768102</v>
      </c>
      <c r="AU586" s="71">
        <v>0</v>
      </c>
      <c r="AV586" s="71">
        <v>0</v>
      </c>
      <c r="AW586" s="71">
        <v>-4050250.5544387107</v>
      </c>
    </row>
    <row r="587" spans="1:49" x14ac:dyDescent="0.2">
      <c r="A587" s="96" t="s">
        <v>21</v>
      </c>
      <c r="B587">
        <v>2043</v>
      </c>
      <c r="C587">
        <v>2027</v>
      </c>
      <c r="D587">
        <v>2018</v>
      </c>
      <c r="E587">
        <v>88</v>
      </c>
      <c r="F587">
        <v>59</v>
      </c>
      <c r="G587" s="96" t="s">
        <v>167</v>
      </c>
      <c r="H587" s="71">
        <v>971547.39564914641</v>
      </c>
      <c r="I587" s="71">
        <v>2716079.0044401716</v>
      </c>
      <c r="J587" s="71">
        <v>0</v>
      </c>
      <c r="K587" s="71">
        <v>0</v>
      </c>
      <c r="L587" s="71">
        <v>608622.16819055856</v>
      </c>
      <c r="M587" s="71">
        <v>4641005.4978634166</v>
      </c>
      <c r="N587" s="71">
        <v>5983</v>
      </c>
      <c r="O587" s="71">
        <v>608622.16819055856</v>
      </c>
      <c r="P587" s="71">
        <v>8943237.0661432929</v>
      </c>
      <c r="Q587" s="71">
        <v>1518817.2490716348</v>
      </c>
      <c r="R587" s="71">
        <v>478568.04979735054</v>
      </c>
      <c r="S587" s="71">
        <v>1997385.2988689854</v>
      </c>
      <c r="T587" s="71">
        <v>824082.95344361151</v>
      </c>
      <c r="U587" s="71">
        <v>0</v>
      </c>
      <c r="V587" s="71">
        <v>0</v>
      </c>
      <c r="W587" s="71">
        <v>0</v>
      </c>
      <c r="X587" s="71">
        <v>824082.95344361151</v>
      </c>
      <c r="Y587" s="71">
        <v>58969.941865040237</v>
      </c>
      <c r="Z587" s="71">
        <v>7596.0057543716975</v>
      </c>
      <c r="AA587" s="71">
        <v>66565.947619411934</v>
      </c>
      <c r="AB587" s="71">
        <v>-1091909.5345325235</v>
      </c>
      <c r="AC587" s="71">
        <v>1796124.6653994855</v>
      </c>
      <c r="AD587" s="71">
        <v>903488.28357570444</v>
      </c>
      <c r="AE587" s="71">
        <v>0</v>
      </c>
      <c r="AF587" s="71">
        <v>0</v>
      </c>
      <c r="AG587" s="71">
        <v>0</v>
      </c>
      <c r="AH587" s="71">
        <v>2699612.9489751901</v>
      </c>
      <c r="AI587" s="71">
        <v>6243624.1171681024</v>
      </c>
      <c r="AJ587" s="71"/>
      <c r="AK587" s="71">
        <v>0</v>
      </c>
      <c r="AL587" s="71">
        <v>0</v>
      </c>
      <c r="AM587" s="71">
        <v>0</v>
      </c>
      <c r="AN587" s="71">
        <v>6243624.1171681024</v>
      </c>
      <c r="AO587" s="71">
        <v>-4050250.5544387107</v>
      </c>
      <c r="AP587" s="71">
        <v>265878.9309349531</v>
      </c>
      <c r="AQ587" s="71">
        <v>-40502.50554438711</v>
      </c>
      <c r="AR587" s="71">
        <v>290494.26966836193</v>
      </c>
      <c r="AS587" s="71">
        <v>0</v>
      </c>
      <c r="AT587" s="71">
        <v>515870.69505892793</v>
      </c>
      <c r="AU587" s="71">
        <v>0</v>
      </c>
      <c r="AV587" s="71">
        <v>0</v>
      </c>
      <c r="AW587" s="71">
        <v>-3534379.8593797833</v>
      </c>
    </row>
    <row r="588" spans="1:49" x14ac:dyDescent="0.2">
      <c r="A588" s="96" t="s">
        <v>21</v>
      </c>
      <c r="B588">
        <v>2044</v>
      </c>
      <c r="C588">
        <v>2027</v>
      </c>
      <c r="D588">
        <v>2018</v>
      </c>
      <c r="E588">
        <v>88</v>
      </c>
      <c r="F588">
        <v>59</v>
      </c>
      <c r="G588" s="96" t="s">
        <v>167</v>
      </c>
      <c r="H588" s="71">
        <v>981262.86960563785</v>
      </c>
      <c r="I588" s="71">
        <v>2770400.5845289752</v>
      </c>
      <c r="J588" s="71">
        <v>0</v>
      </c>
      <c r="K588" s="71">
        <v>0</v>
      </c>
      <c r="L588" s="71">
        <v>620794.6115543698</v>
      </c>
      <c r="M588" s="71">
        <v>4681595.1673942842</v>
      </c>
      <c r="N588" s="71">
        <v>5983</v>
      </c>
      <c r="O588" s="71">
        <v>620794.6115543698</v>
      </c>
      <c r="P588" s="71">
        <v>9060036.2330832668</v>
      </c>
      <c r="Q588" s="71">
        <v>1549193.5940530677</v>
      </c>
      <c r="R588" s="71">
        <v>488139.41079329757</v>
      </c>
      <c r="S588" s="71">
        <v>2037333.0048463652</v>
      </c>
      <c r="T588" s="71">
        <v>840564.61251248384</v>
      </c>
      <c r="U588" s="71">
        <v>0</v>
      </c>
      <c r="V588" s="71">
        <v>0</v>
      </c>
      <c r="W588" s="71">
        <v>0</v>
      </c>
      <c r="X588" s="71">
        <v>840564.61251248384</v>
      </c>
      <c r="Y588" s="71">
        <v>60149.340702341047</v>
      </c>
      <c r="Z588" s="71">
        <v>7747.9258694591326</v>
      </c>
      <c r="AA588" s="71">
        <v>67897.266571800181</v>
      </c>
      <c r="AB588" s="71">
        <v>-1090580.1398778488</v>
      </c>
      <c r="AC588" s="71">
        <v>1855214.7440528003</v>
      </c>
      <c r="AD588" s="71">
        <v>921558.04924721865</v>
      </c>
      <c r="AE588" s="71">
        <v>0</v>
      </c>
      <c r="AF588" s="71">
        <v>0</v>
      </c>
      <c r="AG588" s="71">
        <v>0</v>
      </c>
      <c r="AH588" s="71">
        <v>2776772.7933000191</v>
      </c>
      <c r="AI588" s="71">
        <v>6283263.4397832472</v>
      </c>
      <c r="AJ588" s="71"/>
      <c r="AK588" s="71">
        <v>0</v>
      </c>
      <c r="AL588" s="71">
        <v>0</v>
      </c>
      <c r="AM588" s="71">
        <v>0</v>
      </c>
      <c r="AN588" s="71">
        <v>6283263.4397832472</v>
      </c>
      <c r="AO588" s="71">
        <v>-3534379.8593797833</v>
      </c>
      <c r="AP588" s="71">
        <v>268537.72024430259</v>
      </c>
      <c r="AQ588" s="71">
        <v>-35343.79859379783</v>
      </c>
      <c r="AR588" s="71">
        <v>292083.23460275994</v>
      </c>
      <c r="AS588" s="71">
        <v>0</v>
      </c>
      <c r="AT588" s="71">
        <v>525277.15625326475</v>
      </c>
      <c r="AU588" s="71">
        <v>0</v>
      </c>
      <c r="AV588" s="71">
        <v>0</v>
      </c>
      <c r="AW588" s="71">
        <v>-3009102.7031265185</v>
      </c>
    </row>
    <row r="589" spans="1:49" x14ac:dyDescent="0.2">
      <c r="A589" s="96" t="s">
        <v>21</v>
      </c>
      <c r="B589">
        <v>2045</v>
      </c>
      <c r="C589">
        <v>2027</v>
      </c>
      <c r="D589">
        <v>2018</v>
      </c>
      <c r="E589">
        <v>88</v>
      </c>
      <c r="F589">
        <v>59</v>
      </c>
      <c r="G589" s="96" t="s">
        <v>167</v>
      </c>
      <c r="H589" s="71">
        <v>991075.49830169382</v>
      </c>
      <c r="I589" s="71">
        <v>2825808.5962195541</v>
      </c>
      <c r="J589" s="71">
        <v>0</v>
      </c>
      <c r="K589" s="71">
        <v>0</v>
      </c>
      <c r="L589" s="71">
        <v>633210.50378545711</v>
      </c>
      <c r="M589" s="71">
        <v>4722634.8343938906</v>
      </c>
      <c r="N589" s="71">
        <v>5983</v>
      </c>
      <c r="O589" s="71">
        <v>633210.50378545711</v>
      </c>
      <c r="P589" s="71">
        <v>9178712.4327005967</v>
      </c>
      <c r="Q589" s="71">
        <v>1580177.4659341287</v>
      </c>
      <c r="R589" s="71">
        <v>497902.19900916348</v>
      </c>
      <c r="S589" s="71">
        <v>2078079.6649432923</v>
      </c>
      <c r="T589" s="71">
        <v>857375.90476273338</v>
      </c>
      <c r="U589" s="71">
        <v>0</v>
      </c>
      <c r="V589" s="71">
        <v>0</v>
      </c>
      <c r="W589" s="71">
        <v>0</v>
      </c>
      <c r="X589" s="71">
        <v>857375.90476273338</v>
      </c>
      <c r="Y589" s="71">
        <v>61352.327516387857</v>
      </c>
      <c r="Z589" s="71">
        <v>7902.8843868483136</v>
      </c>
      <c r="AA589" s="71">
        <v>69255.211903236166</v>
      </c>
      <c r="AB589" s="71">
        <v>-1089237.4512766271</v>
      </c>
      <c r="AC589" s="71">
        <v>1915473.3303326343</v>
      </c>
      <c r="AD589" s="71">
        <v>939989.21023216285</v>
      </c>
      <c r="AE589" s="71">
        <v>0</v>
      </c>
      <c r="AF589" s="71">
        <v>0</v>
      </c>
      <c r="AG589" s="71">
        <v>0</v>
      </c>
      <c r="AH589" s="71">
        <v>2855462.5405647969</v>
      </c>
      <c r="AI589" s="71">
        <v>6323249.8921357999</v>
      </c>
      <c r="AJ589" s="71"/>
      <c r="AK589" s="71">
        <v>0</v>
      </c>
      <c r="AL589" s="71">
        <v>0</v>
      </c>
      <c r="AM589" s="71">
        <v>0</v>
      </c>
      <c r="AN589" s="71">
        <v>6323249.8921357999</v>
      </c>
      <c r="AO589" s="71">
        <v>-3009102.7031265185</v>
      </c>
      <c r="AP589" s="71">
        <v>271223.09744674555</v>
      </c>
      <c r="AQ589" s="71">
        <v>-30091.027031265185</v>
      </c>
      <c r="AR589" s="71">
        <v>293692.01918925624</v>
      </c>
      <c r="AS589" s="71">
        <v>0</v>
      </c>
      <c r="AT589" s="71">
        <v>534824.08960473654</v>
      </c>
      <c r="AU589" s="71">
        <v>0</v>
      </c>
      <c r="AV589" s="71">
        <v>0</v>
      </c>
      <c r="AW589" s="71">
        <v>-2474278.6135217818</v>
      </c>
    </row>
    <row r="590" spans="1:49" x14ac:dyDescent="0.2">
      <c r="A590" s="96" t="s">
        <v>21</v>
      </c>
      <c r="B590">
        <v>2046</v>
      </c>
      <c r="C590">
        <v>2027</v>
      </c>
      <c r="D590">
        <v>2018</v>
      </c>
      <c r="E590">
        <v>88</v>
      </c>
      <c r="F590">
        <v>59</v>
      </c>
      <c r="G590" s="96" t="s">
        <v>167</v>
      </c>
      <c r="H590" s="71">
        <v>1000986.2532847108</v>
      </c>
      <c r="I590" s="71">
        <v>2882324.7681439458</v>
      </c>
      <c r="J590" s="71">
        <v>0</v>
      </c>
      <c r="K590" s="71">
        <v>0</v>
      </c>
      <c r="L590" s="71">
        <v>645874.71386116638</v>
      </c>
      <c r="M590" s="71">
        <v>4764130.4358290546</v>
      </c>
      <c r="N590" s="71">
        <v>5983</v>
      </c>
      <c r="O590" s="71">
        <v>645874.71386116638</v>
      </c>
      <c r="P590" s="71">
        <v>9299299.1711188778</v>
      </c>
      <c r="Q590" s="71">
        <v>1611781.0152528116</v>
      </c>
      <c r="R590" s="71">
        <v>507860.24298934685</v>
      </c>
      <c r="S590" s="71">
        <v>2119641.2582421582</v>
      </c>
      <c r="T590" s="71">
        <v>874523.42285798816</v>
      </c>
      <c r="U590" s="71">
        <v>0</v>
      </c>
      <c r="V590" s="71">
        <v>0</v>
      </c>
      <c r="W590" s="71">
        <v>0</v>
      </c>
      <c r="X590" s="71">
        <v>874523.42285798816</v>
      </c>
      <c r="Y590" s="71">
        <v>62579.374066715631</v>
      </c>
      <c r="Z590" s="71">
        <v>8060.9420745852822</v>
      </c>
      <c r="AA590" s="71">
        <v>70640.316141300907</v>
      </c>
      <c r="AB590" s="71">
        <v>-1087881.3357893934</v>
      </c>
      <c r="AC590" s="71">
        <v>1976923.6614520538</v>
      </c>
      <c r="AD590" s="71">
        <v>958788.9944368063</v>
      </c>
      <c r="AE590" s="71">
        <v>0</v>
      </c>
      <c r="AF590" s="71">
        <v>0</v>
      </c>
      <c r="AG590" s="71">
        <v>0</v>
      </c>
      <c r="AH590" s="71">
        <v>2935712.6558888601</v>
      </c>
      <c r="AI590" s="71">
        <v>6363586.5152300177</v>
      </c>
      <c r="AJ590" s="71"/>
      <c r="AK590" s="71">
        <v>0</v>
      </c>
      <c r="AL590" s="71">
        <v>0</v>
      </c>
      <c r="AM590" s="71">
        <v>0</v>
      </c>
      <c r="AN590" s="71">
        <v>6363586.5152300177</v>
      </c>
      <c r="AO590" s="71">
        <v>-2474278.6135217818</v>
      </c>
      <c r="AP590" s="71">
        <v>273935.32842121302</v>
      </c>
      <c r="AQ590" s="71">
        <v>-24742.786135217815</v>
      </c>
      <c r="AR590" s="71">
        <v>295320.90022442688</v>
      </c>
      <c r="AS590" s="71">
        <v>0</v>
      </c>
      <c r="AT590" s="71">
        <v>544513.44251042209</v>
      </c>
      <c r="AU590" s="71">
        <v>0</v>
      </c>
      <c r="AV590" s="71">
        <v>0</v>
      </c>
      <c r="AW590" s="71">
        <v>-1929765.1710113597</v>
      </c>
    </row>
    <row r="591" spans="1:49" x14ac:dyDescent="0.2">
      <c r="A591" s="96" t="s">
        <v>21</v>
      </c>
      <c r="B591">
        <v>2047</v>
      </c>
      <c r="C591">
        <v>2027</v>
      </c>
      <c r="D591">
        <v>2018</v>
      </c>
      <c r="E591">
        <v>88</v>
      </c>
      <c r="F591">
        <v>59</v>
      </c>
      <c r="G591" s="96" t="s">
        <v>167</v>
      </c>
      <c r="H591" s="71">
        <v>1010996.115817558</v>
      </c>
      <c r="I591" s="71">
        <v>2939971.2635068246</v>
      </c>
      <c r="J591" s="71">
        <v>0</v>
      </c>
      <c r="K591" s="71">
        <v>0</v>
      </c>
      <c r="L591" s="71">
        <v>658792.20813838963</v>
      </c>
      <c r="M591" s="71">
        <v>4806088.0012159124</v>
      </c>
      <c r="N591" s="71">
        <v>5983</v>
      </c>
      <c r="O591" s="71">
        <v>658792.20813838963</v>
      </c>
      <c r="P591" s="71">
        <v>9421830.5886786841</v>
      </c>
      <c r="Q591" s="71">
        <v>1644016.6355578676</v>
      </c>
      <c r="R591" s="71">
        <v>518017.44784913369</v>
      </c>
      <c r="S591" s="71">
        <v>2162034.0834070011</v>
      </c>
      <c r="T591" s="71">
        <v>892013.89131514786</v>
      </c>
      <c r="U591" s="71">
        <v>0</v>
      </c>
      <c r="V591" s="71">
        <v>0</v>
      </c>
      <c r="W591" s="71">
        <v>0</v>
      </c>
      <c r="X591" s="71">
        <v>892013.89131514786</v>
      </c>
      <c r="Y591" s="71">
        <v>63830.961548049934</v>
      </c>
      <c r="Z591" s="71">
        <v>8222.1609160769858</v>
      </c>
      <c r="AA591" s="71">
        <v>72053.122464126922</v>
      </c>
      <c r="AB591" s="71">
        <v>-1086511.6591472875</v>
      </c>
      <c r="AC591" s="71">
        <v>2039589.4380389883</v>
      </c>
      <c r="AD591" s="71">
        <v>977964.77432554227</v>
      </c>
      <c r="AE591" s="71">
        <v>0</v>
      </c>
      <c r="AF591" s="71">
        <v>0</v>
      </c>
      <c r="AG591" s="71">
        <v>0</v>
      </c>
      <c r="AH591" s="71">
        <v>3017554.2123645307</v>
      </c>
      <c r="AI591" s="71">
        <v>6404276.3763141539</v>
      </c>
      <c r="AJ591" s="71"/>
      <c r="AK591" s="71">
        <v>0</v>
      </c>
      <c r="AL591" s="71">
        <v>0</v>
      </c>
      <c r="AM591" s="71">
        <v>0</v>
      </c>
      <c r="AN591" s="71">
        <v>6404276.3763141539</v>
      </c>
      <c r="AO591" s="71">
        <v>-1929765.1710113597</v>
      </c>
      <c r="AP591" s="71">
        <v>276674.68170542514</v>
      </c>
      <c r="AQ591" s="71">
        <v>-19297.651710113594</v>
      </c>
      <c r="AR591" s="71">
        <v>296970.15884481487</v>
      </c>
      <c r="AS591" s="71">
        <v>0</v>
      </c>
      <c r="AT591" s="71">
        <v>554347.18884012639</v>
      </c>
      <c r="AU591" s="71">
        <v>0</v>
      </c>
      <c r="AV591" s="71">
        <v>0</v>
      </c>
      <c r="AW591" s="71">
        <v>-1375417.9821712337</v>
      </c>
    </row>
    <row r="592" spans="1:49" x14ac:dyDescent="0.2">
      <c r="A592" s="96" t="s">
        <v>21</v>
      </c>
      <c r="B592">
        <v>2048</v>
      </c>
      <c r="C592">
        <v>2027</v>
      </c>
      <c r="D592">
        <v>2018</v>
      </c>
      <c r="E592">
        <v>88</v>
      </c>
      <c r="F592">
        <v>59</v>
      </c>
      <c r="G592" s="96" t="s">
        <v>167</v>
      </c>
      <c r="H592" s="71">
        <v>1021106.0769757339</v>
      </c>
      <c r="I592" s="71">
        <v>2998770.6887769611</v>
      </c>
      <c r="J592" s="71">
        <v>0</v>
      </c>
      <c r="K592" s="71">
        <v>0</v>
      </c>
      <c r="L592" s="71">
        <v>671968.0523011575</v>
      </c>
      <c r="M592" s="71">
        <v>4848513.6542445356</v>
      </c>
      <c r="N592" s="71">
        <v>5983</v>
      </c>
      <c r="O592" s="71">
        <v>671968.0523011575</v>
      </c>
      <c r="P592" s="71">
        <v>9546341.4722983874</v>
      </c>
      <c r="Q592" s="71">
        <v>1676896.9682690252</v>
      </c>
      <c r="R592" s="71">
        <v>528377.79680611636</v>
      </c>
      <c r="S592" s="71">
        <v>2205274.7650751416</v>
      </c>
      <c r="T592" s="71">
        <v>909854.1691414509</v>
      </c>
      <c r="U592" s="71">
        <v>0</v>
      </c>
      <c r="V592" s="71">
        <v>0</v>
      </c>
      <c r="W592" s="71">
        <v>0</v>
      </c>
      <c r="X592" s="71">
        <v>909854.1691414509</v>
      </c>
      <c r="Y592" s="71">
        <v>65107.580779010939</v>
      </c>
      <c r="Z592" s="71">
        <v>8386.6041343985271</v>
      </c>
      <c r="AA592" s="71">
        <v>73494.184913409466</v>
      </c>
      <c r="AB592" s="71">
        <v>-1085128.2857387601</v>
      </c>
      <c r="AC592" s="71">
        <v>2103494.8333912417</v>
      </c>
      <c r="AD592" s="71">
        <v>997524.06981205312</v>
      </c>
      <c r="AE592" s="71">
        <v>0</v>
      </c>
      <c r="AF592" s="71">
        <v>0</v>
      </c>
      <c r="AG592" s="71">
        <v>0</v>
      </c>
      <c r="AH592" s="71">
        <v>3101018.9032032946</v>
      </c>
      <c r="AI592" s="71">
        <v>6445322.5690950928</v>
      </c>
      <c r="AJ592" s="71"/>
      <c r="AK592" s="71">
        <v>0</v>
      </c>
      <c r="AL592" s="71">
        <v>0</v>
      </c>
      <c r="AM592" s="71">
        <v>0</v>
      </c>
      <c r="AN592" s="71">
        <v>6445322.5690950928</v>
      </c>
      <c r="AO592" s="71">
        <v>-1375417.9821712337</v>
      </c>
      <c r="AP592" s="71">
        <v>279441.42852247949</v>
      </c>
      <c r="AQ592" s="71">
        <v>-13754.179821712336</v>
      </c>
      <c r="AR592" s="71">
        <v>298640.08060176956</v>
      </c>
      <c r="AS592" s="71">
        <v>0</v>
      </c>
      <c r="AT592" s="71">
        <v>564327.32930253679</v>
      </c>
      <c r="AU592" s="71">
        <v>0</v>
      </c>
      <c r="AV592" s="71">
        <v>0</v>
      </c>
      <c r="AW592" s="71">
        <v>-811090.65286869695</v>
      </c>
    </row>
    <row r="593" spans="1:49" x14ac:dyDescent="0.2">
      <c r="A593" s="96" t="s">
        <v>21</v>
      </c>
      <c r="B593">
        <v>2049</v>
      </c>
      <c r="C593">
        <v>2027</v>
      </c>
      <c r="D593">
        <v>2018</v>
      </c>
      <c r="E593">
        <v>88</v>
      </c>
      <c r="F593">
        <v>59</v>
      </c>
      <c r="G593" s="96" t="s">
        <v>167</v>
      </c>
      <c r="H593" s="71">
        <v>1031317.1377454908</v>
      </c>
      <c r="I593" s="71">
        <v>3058746.1025524996</v>
      </c>
      <c r="J593" s="71">
        <v>0</v>
      </c>
      <c r="K593" s="71">
        <v>0</v>
      </c>
      <c r="L593" s="71">
        <v>685407.41334718047</v>
      </c>
      <c r="M593" s="71">
        <v>4891413.6144340355</v>
      </c>
      <c r="N593" s="71">
        <v>5983</v>
      </c>
      <c r="O593" s="71">
        <v>685407.41334718047</v>
      </c>
      <c r="P593" s="71">
        <v>9672867.2680792063</v>
      </c>
      <c r="Q593" s="71">
        <v>1710434.9076344052</v>
      </c>
      <c r="R593" s="71">
        <v>538945.35274223867</v>
      </c>
      <c r="S593" s="71">
        <v>2249380.2603766439</v>
      </c>
      <c r="T593" s="71">
        <v>928051.25252427964</v>
      </c>
      <c r="U593" s="71">
        <v>0</v>
      </c>
      <c r="V593" s="71">
        <v>0</v>
      </c>
      <c r="W593" s="71">
        <v>0</v>
      </c>
      <c r="X593" s="71">
        <v>928051.25252427964</v>
      </c>
      <c r="Y593" s="71">
        <v>66409.732394591134</v>
      </c>
      <c r="Z593" s="71">
        <v>8554.3362170864948</v>
      </c>
      <c r="AA593" s="71">
        <v>74964.068611677634</v>
      </c>
      <c r="AB593" s="71">
        <v>-1083731.0785961479</v>
      </c>
      <c r="AC593" s="71">
        <v>2168664.5029164525</v>
      </c>
      <c r="AD593" s="71">
        <v>1017474.551208294</v>
      </c>
      <c r="AE593" s="71">
        <v>0</v>
      </c>
      <c r="AF593" s="71">
        <v>0</v>
      </c>
      <c r="AG593" s="71">
        <v>0</v>
      </c>
      <c r="AH593" s="71">
        <v>3186139.0541247465</v>
      </c>
      <c r="AI593" s="71">
        <v>6486728.2139544599</v>
      </c>
      <c r="AJ593" s="71"/>
      <c r="AK593" s="71">
        <v>0</v>
      </c>
      <c r="AL593" s="71">
        <v>0</v>
      </c>
      <c r="AM593" s="71">
        <v>0</v>
      </c>
      <c r="AN593" s="71">
        <v>6486728.2139544599</v>
      </c>
      <c r="AO593" s="71">
        <v>-811090.65286869695</v>
      </c>
      <c r="AP593" s="71">
        <v>282235.84280770418</v>
      </c>
      <c r="AQ593" s="71">
        <v>-8110.90652868697</v>
      </c>
      <c r="AR593" s="71">
        <v>300330.95553766377</v>
      </c>
      <c r="AS593" s="71">
        <v>0</v>
      </c>
      <c r="AT593" s="71">
        <v>574455.89181668102</v>
      </c>
      <c r="AU593" s="71">
        <v>0</v>
      </c>
      <c r="AV593" s="71">
        <v>0</v>
      </c>
      <c r="AW593" s="71">
        <v>-236634.76105201617</v>
      </c>
    </row>
    <row r="594" spans="1:49" x14ac:dyDescent="0.2">
      <c r="A594" s="96" t="s">
        <v>21</v>
      </c>
      <c r="B594">
        <v>2050</v>
      </c>
      <c r="C594">
        <v>2027</v>
      </c>
      <c r="D594">
        <v>2018</v>
      </c>
      <c r="E594">
        <v>88</v>
      </c>
      <c r="F594">
        <v>59</v>
      </c>
      <c r="G594" s="96" t="s">
        <v>167</v>
      </c>
      <c r="H594" s="71">
        <v>1041630.309122946</v>
      </c>
      <c r="I594" s="71">
        <v>3119921.0246035503</v>
      </c>
      <c r="J594" s="71">
        <v>0</v>
      </c>
      <c r="K594" s="71">
        <v>0</v>
      </c>
      <c r="L594" s="71">
        <v>699115.56161412422</v>
      </c>
      <c r="M594" s="71">
        <v>4934794.1988187954</v>
      </c>
      <c r="N594" s="71">
        <v>5983</v>
      </c>
      <c r="O594" s="71">
        <v>699115.56161412422</v>
      </c>
      <c r="P594" s="71">
        <v>9801444.0941594169</v>
      </c>
      <c r="Q594" s="71">
        <v>1744643.6057870938</v>
      </c>
      <c r="R594" s="71">
        <v>549724.25979708345</v>
      </c>
      <c r="S594" s="71">
        <v>2294367.865584177</v>
      </c>
      <c r="T594" s="71">
        <v>946612.2775747655</v>
      </c>
      <c r="U594" s="71">
        <v>0</v>
      </c>
      <c r="V594" s="71">
        <v>0</v>
      </c>
      <c r="W594" s="71">
        <v>0</v>
      </c>
      <c r="X594" s="71">
        <v>946612.2775747655</v>
      </c>
      <c r="Y594" s="71">
        <v>67737.927042482974</v>
      </c>
      <c r="Z594" s="71">
        <v>8725.4229414282272</v>
      </c>
      <c r="AA594" s="71">
        <v>76463.349983911205</v>
      </c>
      <c r="AB594" s="71">
        <v>-1082319.8993821093</v>
      </c>
      <c r="AC594" s="71">
        <v>2235123.5937607442</v>
      </c>
      <c r="AD594" s="71">
        <v>1037824.0422324601</v>
      </c>
      <c r="AE594" s="71">
        <v>0</v>
      </c>
      <c r="AF594" s="71">
        <v>0</v>
      </c>
      <c r="AG594" s="71">
        <v>0</v>
      </c>
      <c r="AH594" s="71">
        <v>3272947.6359932041</v>
      </c>
      <c r="AI594" s="71">
        <v>6528496.4581662128</v>
      </c>
      <c r="AJ594" s="71"/>
      <c r="AK594" s="71">
        <v>0</v>
      </c>
      <c r="AL594" s="71">
        <v>0</v>
      </c>
      <c r="AM594" s="71">
        <v>0</v>
      </c>
      <c r="AN594" s="71">
        <v>6528496.4581662128</v>
      </c>
      <c r="AO594" s="71">
        <v>-236634.76105201617</v>
      </c>
      <c r="AP594" s="71">
        <v>285058.20123578125</v>
      </c>
      <c r="AQ594" s="71">
        <v>-2366.3476105201626</v>
      </c>
      <c r="AR594" s="71">
        <v>302043.07826351462</v>
      </c>
      <c r="AS594" s="71">
        <v>0</v>
      </c>
      <c r="AT594" s="71">
        <v>584734.93188877567</v>
      </c>
      <c r="AU594" s="71">
        <v>0</v>
      </c>
      <c r="AV594" s="71">
        <v>0</v>
      </c>
      <c r="AW594" s="71">
        <v>348100.17083675973</v>
      </c>
    </row>
  </sheetData>
  <phoneticPr fontId="3"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C67C9-E584-BD41-9339-F386B74B84B0}">
  <dimension ref="A1:K19"/>
  <sheetViews>
    <sheetView workbookViewId="0">
      <selection activeCell="D2" sqref="D2"/>
    </sheetView>
  </sheetViews>
  <sheetFormatPr baseColWidth="10" defaultColWidth="11" defaultRowHeight="16" x14ac:dyDescent="0.2"/>
  <sheetData>
    <row r="1" spans="1:11" ht="34" x14ac:dyDescent="0.2">
      <c r="A1" s="70" t="s">
        <v>131</v>
      </c>
      <c r="B1" s="70" t="s">
        <v>2</v>
      </c>
      <c r="C1" s="70" t="s">
        <v>0</v>
      </c>
      <c r="D1" s="70" t="s">
        <v>1</v>
      </c>
      <c r="E1" s="70" t="s">
        <v>32</v>
      </c>
      <c r="F1" s="70" t="s">
        <v>33</v>
      </c>
      <c r="G1" s="70" t="s">
        <v>34</v>
      </c>
      <c r="H1" s="70" t="s">
        <v>23</v>
      </c>
      <c r="I1" s="70" t="s">
        <v>24</v>
      </c>
      <c r="J1" s="70" t="s">
        <v>25</v>
      </c>
      <c r="K1" s="70" t="s">
        <v>39</v>
      </c>
    </row>
    <row r="2" spans="1:11" x14ac:dyDescent="0.2">
      <c r="A2" t="s">
        <v>134</v>
      </c>
      <c r="B2">
        <v>2027</v>
      </c>
      <c r="C2">
        <v>2</v>
      </c>
      <c r="D2">
        <v>2</v>
      </c>
      <c r="E2">
        <v>101</v>
      </c>
      <c r="F2">
        <v>34</v>
      </c>
      <c r="G2">
        <v>135</v>
      </c>
      <c r="H2" s="71"/>
    </row>
    <row r="3" spans="1:11" x14ac:dyDescent="0.2">
      <c r="A3" t="s">
        <v>135</v>
      </c>
      <c r="B3">
        <v>2027</v>
      </c>
      <c r="C3">
        <v>2</v>
      </c>
      <c r="D3">
        <v>2</v>
      </c>
      <c r="E3">
        <v>43</v>
      </c>
      <c r="F3">
        <v>9</v>
      </c>
      <c r="G3">
        <v>52</v>
      </c>
    </row>
    <row r="4" spans="1:11" x14ac:dyDescent="0.2">
      <c r="A4" t="s">
        <v>136</v>
      </c>
      <c r="B4">
        <v>2027</v>
      </c>
      <c r="C4">
        <v>2</v>
      </c>
      <c r="D4">
        <v>2</v>
      </c>
      <c r="E4">
        <v>25</v>
      </c>
      <c r="F4">
        <v>11</v>
      </c>
      <c r="G4">
        <v>36</v>
      </c>
    </row>
    <row r="5" spans="1:11" x14ac:dyDescent="0.2">
      <c r="A5" t="s">
        <v>137</v>
      </c>
      <c r="B5">
        <v>2030</v>
      </c>
      <c r="C5">
        <v>2</v>
      </c>
      <c r="D5">
        <v>2</v>
      </c>
      <c r="E5">
        <v>41</v>
      </c>
      <c r="F5">
        <v>16</v>
      </c>
      <c r="G5">
        <v>57</v>
      </c>
    </row>
    <row r="6" spans="1:11" x14ac:dyDescent="0.2">
      <c r="A6" t="s">
        <v>138</v>
      </c>
      <c r="B6">
        <v>2029</v>
      </c>
      <c r="C6">
        <v>2</v>
      </c>
      <c r="D6">
        <v>2</v>
      </c>
      <c r="E6">
        <v>84</v>
      </c>
      <c r="F6">
        <v>57</v>
      </c>
      <c r="G6">
        <v>141</v>
      </c>
    </row>
    <row r="7" spans="1:11" x14ac:dyDescent="0.2">
      <c r="A7" t="s">
        <v>139</v>
      </c>
      <c r="B7">
        <v>2028</v>
      </c>
      <c r="C7">
        <v>2</v>
      </c>
      <c r="D7">
        <v>2</v>
      </c>
      <c r="E7">
        <v>39</v>
      </c>
      <c r="F7">
        <v>21</v>
      </c>
      <c r="G7">
        <v>60</v>
      </c>
    </row>
    <row r="8" spans="1:11" x14ac:dyDescent="0.2">
      <c r="A8" t="s">
        <v>140</v>
      </c>
      <c r="B8">
        <v>2027</v>
      </c>
      <c r="C8">
        <v>1</v>
      </c>
      <c r="D8">
        <v>1</v>
      </c>
      <c r="E8">
        <v>40</v>
      </c>
      <c r="F8">
        <v>40</v>
      </c>
      <c r="G8">
        <v>80</v>
      </c>
    </row>
    <row r="9" spans="1:11" x14ac:dyDescent="0.2">
      <c r="A9" t="s">
        <v>141</v>
      </c>
      <c r="B9">
        <v>2028</v>
      </c>
      <c r="C9">
        <v>2</v>
      </c>
      <c r="D9">
        <v>2</v>
      </c>
      <c r="E9">
        <v>84</v>
      </c>
      <c r="F9">
        <v>36</v>
      </c>
      <c r="G9">
        <v>120</v>
      </c>
    </row>
    <row r="10" spans="1:11" x14ac:dyDescent="0.2">
      <c r="A10" t="s">
        <v>142</v>
      </c>
      <c r="B10">
        <v>2027</v>
      </c>
      <c r="C10">
        <v>2</v>
      </c>
      <c r="D10">
        <v>2</v>
      </c>
      <c r="E10">
        <v>23</v>
      </c>
      <c r="F10">
        <v>10</v>
      </c>
      <c r="G10">
        <v>33</v>
      </c>
    </row>
    <row r="11" spans="1:11" x14ac:dyDescent="0.2">
      <c r="A11" t="s">
        <v>143</v>
      </c>
      <c r="B11">
        <v>2030</v>
      </c>
      <c r="C11">
        <v>2</v>
      </c>
      <c r="D11">
        <v>2</v>
      </c>
      <c r="E11">
        <v>37</v>
      </c>
      <c r="F11">
        <v>22</v>
      </c>
      <c r="G11">
        <v>59</v>
      </c>
    </row>
    <row r="12" spans="1:11" x14ac:dyDescent="0.2">
      <c r="A12" t="s">
        <v>144</v>
      </c>
      <c r="B12">
        <v>2027</v>
      </c>
      <c r="C12">
        <v>2</v>
      </c>
      <c r="D12">
        <v>2</v>
      </c>
      <c r="E12">
        <v>90</v>
      </c>
      <c r="F12">
        <v>28</v>
      </c>
      <c r="G12">
        <v>118</v>
      </c>
    </row>
    <row r="13" spans="1:11" x14ac:dyDescent="0.2">
      <c r="A13" t="s">
        <v>145</v>
      </c>
      <c r="B13">
        <v>2024</v>
      </c>
      <c r="C13">
        <v>1</v>
      </c>
      <c r="D13">
        <v>2</v>
      </c>
      <c r="E13">
        <v>36</v>
      </c>
      <c r="F13">
        <v>15</v>
      </c>
      <c r="G13">
        <v>51</v>
      </c>
    </row>
    <row r="14" spans="1:11" x14ac:dyDescent="0.2">
      <c r="A14" t="s">
        <v>146</v>
      </c>
      <c r="B14">
        <v>2029</v>
      </c>
      <c r="C14">
        <v>2</v>
      </c>
      <c r="D14">
        <v>2</v>
      </c>
      <c r="E14">
        <v>49</v>
      </c>
      <c r="F14">
        <v>33</v>
      </c>
      <c r="G14">
        <v>82</v>
      </c>
    </row>
    <row r="15" spans="1:11" x14ac:dyDescent="0.2">
      <c r="A15" t="s">
        <v>147</v>
      </c>
      <c r="B15">
        <v>2028</v>
      </c>
      <c r="C15">
        <v>1</v>
      </c>
      <c r="D15">
        <v>2</v>
      </c>
      <c r="E15">
        <v>12</v>
      </c>
      <c r="F15">
        <v>2</v>
      </c>
      <c r="G15">
        <v>14</v>
      </c>
    </row>
    <row r="16" spans="1:11" x14ac:dyDescent="0.2">
      <c r="A16" t="s">
        <v>148</v>
      </c>
      <c r="B16">
        <v>2025</v>
      </c>
      <c r="C16">
        <v>1</v>
      </c>
      <c r="D16">
        <v>2</v>
      </c>
      <c r="E16">
        <v>21</v>
      </c>
      <c r="F16">
        <v>5</v>
      </c>
      <c r="G16">
        <v>26</v>
      </c>
    </row>
    <row r="17" spans="1:7" x14ac:dyDescent="0.2">
      <c r="A17" t="s">
        <v>149</v>
      </c>
      <c r="B17">
        <v>2020</v>
      </c>
      <c r="C17">
        <v>2</v>
      </c>
      <c r="D17">
        <v>1</v>
      </c>
      <c r="E17">
        <v>57</v>
      </c>
      <c r="F17">
        <v>19</v>
      </c>
      <c r="G17">
        <v>76</v>
      </c>
    </row>
    <row r="18" spans="1:7" x14ac:dyDescent="0.2">
      <c r="A18" t="s">
        <v>150</v>
      </c>
      <c r="B18">
        <v>2030</v>
      </c>
      <c r="C18">
        <v>2</v>
      </c>
      <c r="D18">
        <v>2</v>
      </c>
      <c r="G18">
        <v>0</v>
      </c>
    </row>
    <row r="19" spans="1:7" x14ac:dyDescent="0.2">
      <c r="A19" t="s">
        <v>151</v>
      </c>
      <c r="B19">
        <v>2027</v>
      </c>
      <c r="C19">
        <v>2</v>
      </c>
      <c r="D19">
        <v>2</v>
      </c>
      <c r="E19">
        <v>88</v>
      </c>
      <c r="F19">
        <v>59</v>
      </c>
      <c r="G19">
        <v>147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B538-F3A9-7F45-83FA-62E17BB04119}">
  <dimension ref="A1:AI46"/>
  <sheetViews>
    <sheetView workbookViewId="0">
      <selection sqref="A1:AI46"/>
    </sheetView>
  </sheetViews>
  <sheetFormatPr baseColWidth="10" defaultColWidth="11" defaultRowHeight="16" x14ac:dyDescent="0.2"/>
  <sheetData>
    <row r="1" spans="1:35" x14ac:dyDescent="0.2">
      <c r="A1" t="s">
        <v>73</v>
      </c>
      <c r="B1" t="s">
        <v>152</v>
      </c>
      <c r="C1">
        <v>6718399</v>
      </c>
      <c r="D1">
        <v>5747770.21</v>
      </c>
      <c r="E1">
        <v>5757140.9678199999</v>
      </c>
      <c r="F1">
        <v>5766503.4810007606</v>
      </c>
      <c r="G1">
        <v>5775855.9068120848</v>
      </c>
      <c r="H1">
        <v>5785196.3511208817</v>
      </c>
      <c r="I1">
        <v>5794522.8672354724</v>
      </c>
      <c r="J1">
        <v>1803833.454725629</v>
      </c>
      <c r="K1">
        <v>1813126.0582178936</v>
      </c>
      <c r="L1">
        <v>1822398.5661656407</v>
      </c>
      <c r="M1">
        <v>1831648.8095933674</v>
      </c>
      <c r="N1">
        <v>1840874.5608147101</v>
      </c>
      <c r="O1">
        <v>1850073.5321236236</v>
      </c>
      <c r="P1">
        <v>1859243.3744581931</v>
      </c>
      <c r="Q1">
        <v>1868381.6760365162</v>
      </c>
      <c r="R1">
        <v>1877485.9609640783</v>
      </c>
      <c r="S1">
        <v>1886553.6878120564</v>
      </c>
      <c r="T1">
        <v>1895582.2481659397</v>
      </c>
      <c r="U1">
        <v>1904568.9651438759</v>
      </c>
      <c r="V1">
        <v>1913511.0918841246</v>
      </c>
      <c r="W1">
        <v>1922405.8100009803</v>
      </c>
      <c r="X1">
        <v>1931250.2280085327</v>
      </c>
      <c r="Y1">
        <v>1940041.3797116037</v>
      </c>
      <c r="Z1">
        <v>1948776.2225631964</v>
      </c>
      <c r="AA1">
        <v>1957451.6359877703</v>
      </c>
      <c r="AB1">
        <v>2391593.7406449551</v>
      </c>
      <c r="AC1">
        <v>2400595.3759909202</v>
      </c>
      <c r="AD1">
        <v>2409532.282349579</v>
      </c>
      <c r="AE1">
        <v>2418401.0550322458</v>
      </c>
      <c r="AF1">
        <v>2427198.2028554361</v>
      </c>
      <c r="AG1">
        <v>2435920.1462485641</v>
      </c>
      <c r="AH1">
        <v>2444563.2153223306</v>
      </c>
      <c r="AI1">
        <v>2453123.6478970316</v>
      </c>
    </row>
    <row r="2" spans="1:35" x14ac:dyDescent="0.2">
      <c r="A2" t="s">
        <v>74</v>
      </c>
      <c r="B2" t="s">
        <v>152</v>
      </c>
    </row>
    <row r="3" spans="1:35" x14ac:dyDescent="0.2">
      <c r="A3" t="s">
        <v>75</v>
      </c>
      <c r="B3">
        <v>0.01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
      <c r="A4" t="s">
        <v>76</v>
      </c>
      <c r="B4">
        <v>0.01</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2">
      <c r="A5" t="s">
        <v>77</v>
      </c>
      <c r="B5" t="s">
        <v>152</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2">
      <c r="A6" t="s">
        <v>78</v>
      </c>
      <c r="B6" t="s">
        <v>152</v>
      </c>
      <c r="C6">
        <v>6718399</v>
      </c>
      <c r="D6">
        <v>5747770.21</v>
      </c>
      <c r="E6">
        <v>5757140.9678199999</v>
      </c>
      <c r="F6">
        <v>5766503.4810007606</v>
      </c>
      <c r="G6">
        <v>5775855.9068120848</v>
      </c>
      <c r="H6">
        <v>5785196.3511208817</v>
      </c>
      <c r="I6">
        <v>5794522.8672354724</v>
      </c>
      <c r="J6">
        <v>1803833.454725629</v>
      </c>
      <c r="K6">
        <v>1813126.0582178936</v>
      </c>
      <c r="L6">
        <v>1822398.5661656407</v>
      </c>
      <c r="M6">
        <v>1831648.8095933674</v>
      </c>
      <c r="N6">
        <v>1840874.5608147101</v>
      </c>
      <c r="O6">
        <v>1850073.5321236236</v>
      </c>
      <c r="P6">
        <v>1859243.3744581931</v>
      </c>
      <c r="Q6">
        <v>1868381.6760365162</v>
      </c>
      <c r="R6">
        <v>1877485.9609640783</v>
      </c>
      <c r="S6">
        <v>1886553.6878120564</v>
      </c>
      <c r="T6">
        <v>1895582.2481659397</v>
      </c>
      <c r="U6">
        <v>1904568.9651438759</v>
      </c>
      <c r="V6">
        <v>1913511.0918841246</v>
      </c>
      <c r="W6">
        <v>1922405.8100009803</v>
      </c>
      <c r="X6">
        <v>1931250.2280085327</v>
      </c>
      <c r="Y6">
        <v>1940041.3797116037</v>
      </c>
      <c r="Z6">
        <v>1948776.2225631964</v>
      </c>
      <c r="AA6">
        <v>1957451.6359877703</v>
      </c>
      <c r="AB6">
        <v>2391593.7406449551</v>
      </c>
      <c r="AC6">
        <v>2400595.3759909202</v>
      </c>
      <c r="AD6">
        <v>2409532.282349579</v>
      </c>
      <c r="AE6">
        <v>2418401.0550322458</v>
      </c>
      <c r="AF6">
        <v>2427198.2028554361</v>
      </c>
      <c r="AG6">
        <v>2435920.1462485641</v>
      </c>
      <c r="AH6">
        <v>2444563.2153223306</v>
      </c>
      <c r="AI6">
        <v>2453123.6478970316</v>
      </c>
    </row>
    <row r="7" spans="1:35" x14ac:dyDescent="0.2">
      <c r="B7" t="s">
        <v>152</v>
      </c>
    </row>
    <row r="8" spans="1:35" x14ac:dyDescent="0.2">
      <c r="B8" t="s">
        <v>152</v>
      </c>
    </row>
    <row r="9" spans="1:35" x14ac:dyDescent="0.2">
      <c r="A9" t="s">
        <v>79</v>
      </c>
      <c r="B9" t="s">
        <v>152</v>
      </c>
    </row>
    <row r="10" spans="1:35" x14ac:dyDescent="0.2">
      <c r="A10" t="s">
        <v>80</v>
      </c>
      <c r="B10" t="s">
        <v>152</v>
      </c>
      <c r="C10">
        <v>122108</v>
      </c>
      <c r="D10">
        <v>249858</v>
      </c>
      <c r="E10">
        <v>297655.12150000001</v>
      </c>
      <c r="F10">
        <v>200882.72503</v>
      </c>
      <c r="G10">
        <v>74190.546188449996</v>
      </c>
      <c r="H10">
        <v>-464525.18164903397</v>
      </c>
      <c r="I10">
        <v>-727103.26342541841</v>
      </c>
      <c r="J10">
        <v>-733578.89389124839</v>
      </c>
      <c r="K10">
        <v>-1048679.6226415767</v>
      </c>
      <c r="L10">
        <v>-1009626.2788370773</v>
      </c>
      <c r="M10">
        <v>-1373189.9052069695</v>
      </c>
      <c r="N10">
        <v>-1705915.2614273769</v>
      </c>
      <c r="O10">
        <v>-2056706.5625696923</v>
      </c>
      <c r="P10">
        <v>-2390119.0749704922</v>
      </c>
      <c r="Q10">
        <v>-2342233.6280980683</v>
      </c>
      <c r="R10">
        <v>-5144391.8715764163</v>
      </c>
      <c r="S10">
        <v>-5439488.8848191528</v>
      </c>
      <c r="T10">
        <v>-5610028.7128003705</v>
      </c>
      <c r="U10">
        <v>-7126360.4572247304</v>
      </c>
      <c r="V10">
        <v>-7369176.7286517378</v>
      </c>
      <c r="W10">
        <v>-7423835.0831847098</v>
      </c>
      <c r="X10">
        <v>-7679512.6735710893</v>
      </c>
      <c r="Y10">
        <v>-7687232.4468592014</v>
      </c>
      <c r="Z10">
        <v>-8118429.6040780898</v>
      </c>
      <c r="AA10">
        <v>-8074905.7245616857</v>
      </c>
      <c r="AB10">
        <v>-8030016.4315648656</v>
      </c>
      <c r="AC10">
        <v>-7945445.2956975978</v>
      </c>
      <c r="AD10">
        <v>-7859047.1043065488</v>
      </c>
      <c r="AE10">
        <v>-7770798.1070555625</v>
      </c>
      <c r="AF10">
        <v>-7680674.3479805272</v>
      </c>
      <c r="AG10">
        <v>-7588651.6654853169</v>
      </c>
      <c r="AH10">
        <v>-7494705.6923928754</v>
      </c>
      <c r="AI10">
        <v>-7398811.8560532574</v>
      </c>
    </row>
    <row r="11" spans="1:35" x14ac:dyDescent="0.2">
      <c r="B11" t="s">
        <v>152</v>
      </c>
    </row>
    <row r="12" spans="1:35" x14ac:dyDescent="0.2">
      <c r="A12" t="s">
        <v>23</v>
      </c>
      <c r="B12" t="s">
        <v>152</v>
      </c>
      <c r="C12" t="s">
        <v>153</v>
      </c>
    </row>
    <row r="13" spans="1:35" x14ac:dyDescent="0.2">
      <c r="A13" t="s">
        <v>81</v>
      </c>
      <c r="B13">
        <v>0.01</v>
      </c>
      <c r="C13">
        <v>70922</v>
      </c>
      <c r="D13">
        <v>71631.22</v>
      </c>
      <c r="E13">
        <v>72347.532200000001</v>
      </c>
      <c r="F13">
        <v>73071.007522</v>
      </c>
      <c r="G13">
        <v>73801.717597220006</v>
      </c>
      <c r="H13">
        <v>74539.734773192191</v>
      </c>
      <c r="I13">
        <v>75285.132120924129</v>
      </c>
      <c r="J13">
        <v>76037.983442133351</v>
      </c>
      <c r="K13">
        <v>76798.363276554708</v>
      </c>
      <c r="L13">
        <v>77566.346909320258</v>
      </c>
      <c r="M13">
        <v>78342.01037841347</v>
      </c>
      <c r="N13">
        <v>79125.430482197582</v>
      </c>
      <c r="O13">
        <v>79916.684787019563</v>
      </c>
      <c r="P13">
        <v>80715.851634889754</v>
      </c>
      <c r="Q13">
        <v>81523.010151238661</v>
      </c>
      <c r="R13">
        <v>82338.240252751028</v>
      </c>
      <c r="S13">
        <v>83161.622655278567</v>
      </c>
      <c r="T13">
        <v>83993.238881831348</v>
      </c>
      <c r="U13">
        <v>84833.171270649676</v>
      </c>
      <c r="V13">
        <v>85681.502983356142</v>
      </c>
      <c r="W13">
        <v>86538.318013189724</v>
      </c>
      <c r="X13">
        <v>87403.701193321613</v>
      </c>
      <c r="Y13">
        <v>88277.738205254849</v>
      </c>
      <c r="Z13">
        <v>89160.515587307382</v>
      </c>
      <c r="AA13">
        <v>90052.12074318048</v>
      </c>
      <c r="AB13">
        <v>90952.641950612291</v>
      </c>
      <c r="AC13">
        <v>91862.168370118408</v>
      </c>
      <c r="AD13">
        <v>92780.790053819568</v>
      </c>
      <c r="AE13">
        <v>93708.597954357771</v>
      </c>
      <c r="AF13">
        <v>94645.683933901353</v>
      </c>
      <c r="AG13">
        <v>95592.140773240375</v>
      </c>
      <c r="AH13">
        <v>96548.062180972745</v>
      </c>
      <c r="AI13">
        <v>97513.542802782496</v>
      </c>
    </row>
    <row r="14" spans="1:35" x14ac:dyDescent="0.2">
      <c r="A14" t="s">
        <v>82</v>
      </c>
      <c r="B14">
        <v>0.01</v>
      </c>
      <c r="C14">
        <v>1880</v>
      </c>
      <c r="D14">
        <v>2498.58</v>
      </c>
      <c r="E14">
        <v>2976.5512150000004</v>
      </c>
      <c r="F14">
        <v>2008.8272503000001</v>
      </c>
      <c r="G14">
        <v>741.90546188449991</v>
      </c>
      <c r="H14">
        <v>-4645.2518164903395</v>
      </c>
      <c r="I14">
        <v>-7271.0326342541848</v>
      </c>
      <c r="J14">
        <v>-7335.7889389124839</v>
      </c>
      <c r="K14">
        <v>-10486.796226415769</v>
      </c>
      <c r="L14">
        <v>-10096.262788370774</v>
      </c>
      <c r="M14">
        <v>-13731.899052069695</v>
      </c>
      <c r="N14">
        <v>-17059.152614273768</v>
      </c>
      <c r="O14">
        <v>-20567.065625696923</v>
      </c>
      <c r="P14">
        <v>-23901.190749704925</v>
      </c>
      <c r="Q14">
        <v>-23422.336280980686</v>
      </c>
      <c r="R14">
        <v>-51443.918715764165</v>
      </c>
      <c r="S14">
        <v>-54394.888848191535</v>
      </c>
      <c r="T14">
        <v>-56100.287128003707</v>
      </c>
      <c r="U14">
        <v>-71263.604572247306</v>
      </c>
      <c r="V14">
        <v>-73691.767286517366</v>
      </c>
      <c r="W14">
        <v>-74238.350831847099</v>
      </c>
      <c r="X14">
        <v>-76795.126735710888</v>
      </c>
      <c r="Y14">
        <v>-76872.324468592007</v>
      </c>
      <c r="Z14">
        <v>-81184.296040780901</v>
      </c>
      <c r="AA14">
        <v>-80749.057245616859</v>
      </c>
      <c r="AB14">
        <v>-80300.164315648653</v>
      </c>
      <c r="AC14">
        <v>-79454.452956975991</v>
      </c>
      <c r="AD14">
        <v>-78590.471043065481</v>
      </c>
      <c r="AE14">
        <v>-77707.98107055563</v>
      </c>
      <c r="AF14">
        <v>-76806.743479805285</v>
      </c>
      <c r="AG14">
        <v>-75886.516654853185</v>
      </c>
      <c r="AH14">
        <v>-74947.056923928758</v>
      </c>
      <c r="AI14">
        <v>-73988.118560532574</v>
      </c>
    </row>
    <row r="15" spans="1:35" x14ac:dyDescent="0.2">
      <c r="A15" t="s">
        <v>83</v>
      </c>
      <c r="B15">
        <v>0.5</v>
      </c>
      <c r="C15">
        <v>122058</v>
      </c>
      <c r="D15">
        <v>33955.321500000005</v>
      </c>
      <c r="E15">
        <v>34051.520114999992</v>
      </c>
      <c r="F15">
        <v>34145.986386149991</v>
      </c>
      <c r="G15">
        <v>34238.64910341151</v>
      </c>
      <c r="H15">
        <v>34329.435266913613</v>
      </c>
      <c r="I15">
        <v>34418.270047500111</v>
      </c>
      <c r="J15">
        <v>34505.076746450803</v>
      </c>
      <c r="K15">
        <v>34589.776754360544</v>
      </c>
      <c r="L15">
        <v>34672.28950915829</v>
      </c>
      <c r="M15">
        <v>34752.532453249085</v>
      </c>
      <c r="N15">
        <v>34830.420989760758</v>
      </c>
      <c r="O15">
        <v>34905.868437877143</v>
      </c>
      <c r="P15">
        <v>34978.785987239055</v>
      </c>
      <c r="Q15">
        <v>35049.082651394281</v>
      </c>
      <c r="R15">
        <v>35116.665220276671</v>
      </c>
      <c r="S15">
        <v>35181.438211695284</v>
      </c>
      <c r="T15">
        <v>35243.303821812413</v>
      </c>
      <c r="U15">
        <v>35302.161874590696</v>
      </c>
      <c r="V15">
        <v>35357.909770187958</v>
      </c>
      <c r="W15">
        <v>35410.442432278236</v>
      </c>
      <c r="X15">
        <v>35459.652254277171</v>
      </c>
      <c r="Y15">
        <v>35505.429044449644</v>
      </c>
      <c r="Z15">
        <v>35547.659969876404</v>
      </c>
      <c r="AA15">
        <v>35586.229499257111</v>
      </c>
      <c r="AB15">
        <v>73918.658232302783</v>
      </c>
      <c r="AC15">
        <v>73990.47597790687</v>
      </c>
      <c r="AD15">
        <v>74058.67824023265</v>
      </c>
      <c r="AE15">
        <v>74123.14219123259</v>
      </c>
      <c r="AF15">
        <v>74183.742041114499</v>
      </c>
      <c r="AG15">
        <v>74240.348974054621</v>
      </c>
      <c r="AH15">
        <v>74292.831082574688</v>
      </c>
      <c r="AI15">
        <v>74341.053300555592</v>
      </c>
    </row>
    <row r="16" spans="1:35" x14ac:dyDescent="0.2">
      <c r="A16" t="s">
        <v>84</v>
      </c>
      <c r="B16">
        <v>0.01</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
      <c r="A17" t="s">
        <v>85</v>
      </c>
      <c r="B17" t="s">
        <v>152</v>
      </c>
      <c r="C17">
        <v>198</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row>
    <row r="18" spans="1:35" x14ac:dyDescent="0.2">
      <c r="A18" t="s">
        <v>86</v>
      </c>
      <c r="B18" t="s">
        <v>152</v>
      </c>
      <c r="C18">
        <v>195058</v>
      </c>
      <c r="D18">
        <v>108085.12150000001</v>
      </c>
      <c r="E18">
        <v>109375.60352999999</v>
      </c>
      <c r="F18">
        <v>109225.82115844999</v>
      </c>
      <c r="G18">
        <v>108782.27216251602</v>
      </c>
      <c r="H18">
        <v>104223.91822361546</v>
      </c>
      <c r="I18">
        <v>102432.36953417005</v>
      </c>
      <c r="J18">
        <v>103207.27124967167</v>
      </c>
      <c r="K18">
        <v>100901.34380449948</v>
      </c>
      <c r="L18">
        <v>102142.37363010777</v>
      </c>
      <c r="M18">
        <v>99362.64377959285</v>
      </c>
      <c r="N18">
        <v>96896.698857684562</v>
      </c>
      <c r="O18">
        <v>94255.487599199783</v>
      </c>
      <c r="P18">
        <v>91793.446872423883</v>
      </c>
      <c r="Q18">
        <v>93149.756521652249</v>
      </c>
      <c r="R18">
        <v>66010.986757263541</v>
      </c>
      <c r="S18">
        <v>63948.172018782316</v>
      </c>
      <c r="T18">
        <v>63136.255575640054</v>
      </c>
      <c r="U18">
        <v>48871.728572993066</v>
      </c>
      <c r="V18">
        <v>47347.645467026734</v>
      </c>
      <c r="W18">
        <v>47710.409613620861</v>
      </c>
      <c r="X18">
        <v>46068.226711887895</v>
      </c>
      <c r="Y18">
        <v>46910.842781112486</v>
      </c>
      <c r="Z18">
        <v>43523.879516402885</v>
      </c>
      <c r="AA18">
        <v>44889.292996820732</v>
      </c>
      <c r="AB18">
        <v>84571.135867266421</v>
      </c>
      <c r="AC18">
        <v>86398.191391049288</v>
      </c>
      <c r="AD18">
        <v>88248.997250986737</v>
      </c>
      <c r="AE18">
        <v>90123.75907503473</v>
      </c>
      <c r="AF18">
        <v>92022.682495210567</v>
      </c>
      <c r="AG18">
        <v>93945.973092441811</v>
      </c>
      <c r="AH18">
        <v>95893.836339618676</v>
      </c>
      <c r="AI18">
        <v>97866.477542805515</v>
      </c>
    </row>
    <row r="19" spans="1:35" x14ac:dyDescent="0.2">
      <c r="B19" t="s">
        <v>152</v>
      </c>
    </row>
    <row r="20" spans="1:35" x14ac:dyDescent="0.2">
      <c r="A20" t="s">
        <v>87</v>
      </c>
      <c r="B20" t="s">
        <v>152</v>
      </c>
    </row>
    <row r="22" spans="1:35" x14ac:dyDescent="0.2">
      <c r="A22" t="s">
        <v>88</v>
      </c>
      <c r="B22" t="s">
        <v>152</v>
      </c>
      <c r="C22">
        <v>67308</v>
      </c>
      <c r="D22">
        <v>60288</v>
      </c>
      <c r="E22">
        <v>206148</v>
      </c>
      <c r="F22">
        <v>235918</v>
      </c>
      <c r="G22">
        <v>647498</v>
      </c>
      <c r="H22">
        <v>366802</v>
      </c>
      <c r="I22">
        <v>108908</v>
      </c>
      <c r="J22">
        <v>418308</v>
      </c>
      <c r="K22">
        <v>61848</v>
      </c>
      <c r="L22">
        <v>465706</v>
      </c>
      <c r="M22">
        <v>432088</v>
      </c>
      <c r="N22">
        <v>447688</v>
      </c>
      <c r="O22">
        <v>427668</v>
      </c>
      <c r="P22">
        <v>43908</v>
      </c>
      <c r="Q22">
        <v>2895308</v>
      </c>
      <c r="R22">
        <v>361108</v>
      </c>
      <c r="S22">
        <v>234488</v>
      </c>
      <c r="T22">
        <v>1579468</v>
      </c>
      <c r="U22">
        <v>291688</v>
      </c>
      <c r="V22">
        <v>102006</v>
      </c>
      <c r="W22">
        <v>303388</v>
      </c>
      <c r="X22">
        <v>53788</v>
      </c>
      <c r="Y22">
        <v>478108</v>
      </c>
      <c r="Z22">
        <v>0</v>
      </c>
      <c r="AA22">
        <v>0</v>
      </c>
      <c r="AB22">
        <v>0</v>
      </c>
      <c r="AC22">
        <v>0</v>
      </c>
      <c r="AD22">
        <v>0</v>
      </c>
      <c r="AE22">
        <v>0</v>
      </c>
      <c r="AF22">
        <v>0</v>
      </c>
      <c r="AG22">
        <v>0</v>
      </c>
      <c r="AH22">
        <v>0</v>
      </c>
      <c r="AI22">
        <v>0</v>
      </c>
    </row>
    <row r="23" spans="1:35" x14ac:dyDescent="0.2">
      <c r="A23" t="s">
        <v>89</v>
      </c>
      <c r="B23" t="s">
        <v>152</v>
      </c>
      <c r="C23">
        <v>67308</v>
      </c>
      <c r="D23">
        <v>60288</v>
      </c>
      <c r="E23">
        <v>206148</v>
      </c>
      <c r="F23">
        <v>235918</v>
      </c>
      <c r="G23">
        <v>647498</v>
      </c>
      <c r="H23">
        <v>366802</v>
      </c>
      <c r="I23">
        <v>108908</v>
      </c>
      <c r="J23">
        <v>418308</v>
      </c>
      <c r="K23">
        <v>61848</v>
      </c>
      <c r="L23">
        <v>465706</v>
      </c>
      <c r="M23">
        <v>432088</v>
      </c>
      <c r="N23">
        <v>447688</v>
      </c>
      <c r="O23">
        <v>427668</v>
      </c>
      <c r="P23">
        <v>43908</v>
      </c>
      <c r="Q23">
        <v>2895308</v>
      </c>
      <c r="R23">
        <v>361108</v>
      </c>
      <c r="S23">
        <v>234488</v>
      </c>
      <c r="T23">
        <v>1579468</v>
      </c>
      <c r="U23">
        <v>291688</v>
      </c>
      <c r="V23">
        <v>102006</v>
      </c>
      <c r="W23">
        <v>303388</v>
      </c>
      <c r="X23">
        <v>53788</v>
      </c>
      <c r="Y23">
        <v>478108</v>
      </c>
      <c r="Z23">
        <v>0</v>
      </c>
      <c r="AA23">
        <v>0</v>
      </c>
      <c r="AB23">
        <v>0</v>
      </c>
      <c r="AC23">
        <v>0</v>
      </c>
      <c r="AD23">
        <v>0</v>
      </c>
      <c r="AE23">
        <v>0</v>
      </c>
      <c r="AF23">
        <v>0</v>
      </c>
      <c r="AG23">
        <v>0</v>
      </c>
      <c r="AH23">
        <v>0</v>
      </c>
      <c r="AI23">
        <v>0</v>
      </c>
    </row>
    <row r="24" spans="1:35" x14ac:dyDescent="0.2">
      <c r="B24" t="s">
        <v>152</v>
      </c>
    </row>
    <row r="25" spans="1:35" x14ac:dyDescent="0.2">
      <c r="A25" t="s">
        <v>90</v>
      </c>
      <c r="B25" t="s">
        <v>152</v>
      </c>
      <c r="C25">
        <v>249858</v>
      </c>
      <c r="D25">
        <v>297655.12150000001</v>
      </c>
      <c r="E25">
        <v>200882.72503</v>
      </c>
      <c r="F25">
        <v>74190.546188449996</v>
      </c>
      <c r="G25">
        <v>-464525.18164903397</v>
      </c>
      <c r="H25">
        <v>-727103.26342541841</v>
      </c>
      <c r="I25">
        <v>-733578.89389124839</v>
      </c>
      <c r="J25">
        <v>-1048679.6226415767</v>
      </c>
      <c r="K25">
        <v>-1009626.2788370773</v>
      </c>
      <c r="L25">
        <v>-1373189.9052069695</v>
      </c>
      <c r="M25">
        <v>-1705915.2614273769</v>
      </c>
      <c r="N25">
        <v>-2056706.5625696923</v>
      </c>
      <c r="O25">
        <v>-2390119.0749704922</v>
      </c>
      <c r="P25">
        <v>-2342233.6280980683</v>
      </c>
      <c r="Q25">
        <v>-5144391.8715764163</v>
      </c>
      <c r="R25">
        <v>-5439488.8848191528</v>
      </c>
      <c r="S25">
        <v>-5610028.7128003705</v>
      </c>
      <c r="T25">
        <v>-7126360.4572247304</v>
      </c>
      <c r="U25">
        <v>-7369176.7286517378</v>
      </c>
      <c r="V25">
        <v>-7423835.0831847098</v>
      </c>
      <c r="W25">
        <v>-7679512.6735710893</v>
      </c>
      <c r="X25">
        <v>-7687232.4468592014</v>
      </c>
      <c r="Y25">
        <v>-8118429.6040780898</v>
      </c>
      <c r="Z25">
        <v>-8074905.7245616857</v>
      </c>
      <c r="AA25">
        <v>-8030016.4315648656</v>
      </c>
      <c r="AB25">
        <v>-7945445.2956975978</v>
      </c>
      <c r="AC25">
        <v>-7859047.1043065488</v>
      </c>
      <c r="AD25">
        <v>-7770798.1070555625</v>
      </c>
      <c r="AE25">
        <v>-7680674.3479805272</v>
      </c>
      <c r="AF25">
        <v>-7588651.6654853169</v>
      </c>
      <c r="AG25">
        <v>-7494705.6923928754</v>
      </c>
      <c r="AH25">
        <v>-7398811.8560532574</v>
      </c>
      <c r="AI25">
        <v>-7300945.3785104509</v>
      </c>
    </row>
    <row r="26" spans="1:35" x14ac:dyDescent="0.2">
      <c r="B26" t="s">
        <v>152</v>
      </c>
    </row>
    <row r="27" spans="1:35" x14ac:dyDescent="0.2">
      <c r="A27" t="s">
        <v>91</v>
      </c>
    </row>
    <row r="28" spans="1:35" x14ac:dyDescent="0.2">
      <c r="A28" t="s">
        <v>92</v>
      </c>
      <c r="B28">
        <v>0</v>
      </c>
      <c r="C28">
        <v>760106</v>
      </c>
      <c r="D28">
        <v>760106</v>
      </c>
      <c r="E28">
        <v>760106</v>
      </c>
      <c r="F28">
        <v>760106</v>
      </c>
      <c r="G28">
        <v>760106</v>
      </c>
      <c r="H28">
        <v>760106</v>
      </c>
      <c r="I28">
        <v>760106</v>
      </c>
      <c r="J28">
        <v>760106</v>
      </c>
      <c r="K28">
        <v>760106</v>
      </c>
      <c r="L28">
        <v>760106</v>
      </c>
      <c r="M28">
        <v>760106</v>
      </c>
      <c r="N28">
        <v>760106</v>
      </c>
      <c r="O28">
        <v>760106</v>
      </c>
      <c r="P28">
        <v>760106</v>
      </c>
      <c r="Q28">
        <v>760106</v>
      </c>
      <c r="R28">
        <v>760106</v>
      </c>
      <c r="S28">
        <v>760106</v>
      </c>
      <c r="T28">
        <v>760106</v>
      </c>
      <c r="U28">
        <v>760106</v>
      </c>
      <c r="V28">
        <v>760106</v>
      </c>
      <c r="W28">
        <v>760106</v>
      </c>
      <c r="X28">
        <v>760106</v>
      </c>
      <c r="Y28">
        <v>760106</v>
      </c>
      <c r="Z28">
        <v>760106</v>
      </c>
      <c r="AA28">
        <v>760106</v>
      </c>
      <c r="AB28">
        <v>760106</v>
      </c>
      <c r="AC28">
        <v>760106</v>
      </c>
      <c r="AD28">
        <v>760106</v>
      </c>
      <c r="AE28">
        <v>760106</v>
      </c>
      <c r="AF28">
        <v>760106</v>
      </c>
      <c r="AG28">
        <v>760106</v>
      </c>
      <c r="AH28">
        <v>760106</v>
      </c>
      <c r="AI28">
        <v>760106</v>
      </c>
    </row>
    <row r="29" spans="1:35" x14ac:dyDescent="0.2">
      <c r="A29" t="s">
        <v>93</v>
      </c>
      <c r="B29" t="s">
        <v>152</v>
      </c>
    </row>
    <row r="30" spans="1:35" x14ac:dyDescent="0.2">
      <c r="A30" t="s">
        <v>94</v>
      </c>
      <c r="B30">
        <v>0.01</v>
      </c>
      <c r="C30">
        <v>1296942.01</v>
      </c>
      <c r="D30">
        <v>1309911.4301</v>
      </c>
      <c r="E30">
        <v>1323010.544401</v>
      </c>
      <c r="F30">
        <v>1336240.6498450099</v>
      </c>
      <c r="G30">
        <v>1349603.0563434602</v>
      </c>
      <c r="H30">
        <v>1363099.0869068946</v>
      </c>
      <c r="I30">
        <v>1376730.0777759638</v>
      </c>
      <c r="J30">
        <v>1390497.378553723</v>
      </c>
      <c r="K30">
        <v>1404402.3523392607</v>
      </c>
      <c r="L30">
        <v>1418446.3758626534</v>
      </c>
      <c r="M30">
        <v>1432630.8396212801</v>
      </c>
      <c r="N30">
        <v>1446957.1480174924</v>
      </c>
      <c r="O30">
        <v>1461426.7194976674</v>
      </c>
      <c r="P30">
        <v>1476040.9866926442</v>
      </c>
      <c r="Q30">
        <v>1490801.3965595709</v>
      </c>
      <c r="R30">
        <v>1505709.4105251662</v>
      </c>
      <c r="S30">
        <v>1520766.5046304183</v>
      </c>
      <c r="T30">
        <v>1535974.1696767225</v>
      </c>
      <c r="U30">
        <v>1551333.9113734898</v>
      </c>
      <c r="V30">
        <v>1566847.2504872242</v>
      </c>
      <c r="W30">
        <v>1582515.7229920968</v>
      </c>
      <c r="X30">
        <v>1598340.8802220174</v>
      </c>
      <c r="Y30">
        <v>1614324.289024238</v>
      </c>
      <c r="Z30">
        <v>1630467.5319144803</v>
      </c>
      <c r="AA30">
        <v>1646772.2072336255</v>
      </c>
      <c r="AB30">
        <v>1663239.9293059618</v>
      </c>
      <c r="AC30">
        <v>1679872.3285990213</v>
      </c>
      <c r="AD30">
        <v>1696671.0518850109</v>
      </c>
      <c r="AE30">
        <v>1713637.7624038612</v>
      </c>
      <c r="AF30">
        <v>1730774.1400279</v>
      </c>
      <c r="AG30">
        <v>1748081.8814281793</v>
      </c>
      <c r="AH30">
        <v>1765562.7002424605</v>
      </c>
      <c r="AI30">
        <v>1783218.3272448855</v>
      </c>
    </row>
    <row r="31" spans="1:35" x14ac:dyDescent="0.2">
      <c r="A31" t="s">
        <v>95</v>
      </c>
      <c r="B31">
        <v>0.02</v>
      </c>
      <c r="C31">
        <v>397023.78</v>
      </c>
      <c r="D31">
        <v>404964.25560000003</v>
      </c>
      <c r="E31">
        <v>413063.54071200005</v>
      </c>
      <c r="F31">
        <v>421324.81152624002</v>
      </c>
      <c r="G31">
        <v>429751.30775676481</v>
      </c>
      <c r="H31">
        <v>438346.33391190012</v>
      </c>
      <c r="I31">
        <v>447113.26059013815</v>
      </c>
      <c r="J31">
        <v>456055.52580194082</v>
      </c>
      <c r="K31">
        <v>465176.63631797966</v>
      </c>
      <c r="L31">
        <v>474480.16904433927</v>
      </c>
      <c r="M31">
        <v>483969.77242522605</v>
      </c>
      <c r="N31">
        <v>493649.16787373053</v>
      </c>
      <c r="O31">
        <v>503522.15123120521</v>
      </c>
      <c r="P31">
        <v>513592.59425582929</v>
      </c>
      <c r="Q31">
        <v>523864.44614094589</v>
      </c>
      <c r="R31">
        <v>534341.73506376473</v>
      </c>
      <c r="S31">
        <v>545028.56976504007</v>
      </c>
      <c r="T31">
        <v>555929.14116034086</v>
      </c>
      <c r="U31">
        <v>567047.72398354765</v>
      </c>
      <c r="V31">
        <v>578388.67846321862</v>
      </c>
      <c r="W31">
        <v>589956.45203248307</v>
      </c>
      <c r="X31">
        <v>601755.58107313269</v>
      </c>
      <c r="Y31">
        <v>613790.69269459532</v>
      </c>
      <c r="Z31">
        <v>626066.50654848712</v>
      </c>
      <c r="AA31">
        <v>638587.83667945687</v>
      </c>
      <c r="AB31">
        <v>651359.5934130461</v>
      </c>
      <c r="AC31">
        <v>664386.78528130706</v>
      </c>
      <c r="AD31">
        <v>677674.52098693303</v>
      </c>
      <c r="AE31">
        <v>691228.01140667184</v>
      </c>
      <c r="AF31">
        <v>705052.57163480518</v>
      </c>
      <c r="AG31">
        <v>719153.62306750135</v>
      </c>
      <c r="AH31">
        <v>733536.69552885124</v>
      </c>
      <c r="AI31">
        <v>748207.42943942838</v>
      </c>
    </row>
    <row r="32" spans="1:35" x14ac:dyDescent="0.2">
      <c r="A32" t="s">
        <v>96</v>
      </c>
      <c r="B32">
        <v>0</v>
      </c>
      <c r="C32">
        <v>974287</v>
      </c>
      <c r="D32">
        <v>974287</v>
      </c>
      <c r="E32">
        <v>974287</v>
      </c>
      <c r="F32">
        <v>974287</v>
      </c>
      <c r="G32">
        <v>974287</v>
      </c>
      <c r="H32">
        <v>974287</v>
      </c>
      <c r="I32">
        <v>974287</v>
      </c>
      <c r="J32">
        <v>974287</v>
      </c>
      <c r="K32">
        <v>974287</v>
      </c>
      <c r="L32">
        <v>974287</v>
      </c>
      <c r="M32">
        <v>974287</v>
      </c>
      <c r="N32">
        <v>974287</v>
      </c>
      <c r="O32">
        <v>974287</v>
      </c>
      <c r="P32">
        <v>974287</v>
      </c>
      <c r="Q32">
        <v>974287</v>
      </c>
      <c r="R32">
        <v>974287</v>
      </c>
      <c r="S32">
        <v>974287</v>
      </c>
      <c r="T32">
        <v>974287</v>
      </c>
      <c r="U32">
        <v>974287</v>
      </c>
      <c r="V32">
        <v>974287</v>
      </c>
      <c r="W32">
        <v>974287</v>
      </c>
      <c r="X32">
        <v>974287</v>
      </c>
      <c r="Y32">
        <v>974287</v>
      </c>
      <c r="Z32">
        <v>974287</v>
      </c>
      <c r="AA32">
        <v>974287</v>
      </c>
      <c r="AB32">
        <v>974287</v>
      </c>
      <c r="AC32">
        <v>974287</v>
      </c>
      <c r="AD32">
        <v>974287</v>
      </c>
      <c r="AE32">
        <v>974287</v>
      </c>
      <c r="AF32">
        <v>974287</v>
      </c>
      <c r="AG32">
        <v>974287</v>
      </c>
      <c r="AH32">
        <v>974287</v>
      </c>
      <c r="AI32">
        <v>974287</v>
      </c>
    </row>
    <row r="33" spans="1:35" x14ac:dyDescent="0.2">
      <c r="A33" t="s">
        <v>97</v>
      </c>
      <c r="B33">
        <v>0.01</v>
      </c>
      <c r="C33">
        <v>15536</v>
      </c>
      <c r="D33">
        <v>15691.36</v>
      </c>
      <c r="E33">
        <v>15848.2736</v>
      </c>
      <c r="F33">
        <v>16006.756335999999</v>
      </c>
      <c r="G33">
        <v>16166.823899360001</v>
      </c>
      <c r="H33">
        <v>16328.492138353598</v>
      </c>
      <c r="I33">
        <v>16491.777059737138</v>
      </c>
      <c r="J33">
        <v>16656.694830334505</v>
      </c>
      <c r="K33">
        <v>16823.261778637854</v>
      </c>
      <c r="L33">
        <v>16991.494396424234</v>
      </c>
      <c r="M33">
        <v>17161.409340388476</v>
      </c>
      <c r="N33">
        <v>17333.023433792358</v>
      </c>
      <c r="O33">
        <v>17506.353668130283</v>
      </c>
      <c r="P33">
        <v>17681.417204811587</v>
      </c>
      <c r="Q33">
        <v>17858.231376859705</v>
      </c>
      <c r="R33">
        <v>18036.813690628296</v>
      </c>
      <c r="S33">
        <v>18217.181827534583</v>
      </c>
      <c r="T33">
        <v>18399.35364580993</v>
      </c>
      <c r="U33">
        <v>18583.347182268029</v>
      </c>
      <c r="V33">
        <v>18769.180654090706</v>
      </c>
      <c r="W33">
        <v>18956.872460631617</v>
      </c>
      <c r="X33">
        <v>19146.441185237931</v>
      </c>
      <c r="Y33">
        <v>19337.905597090314</v>
      </c>
      <c r="Z33">
        <v>19531.284653061215</v>
      </c>
      <c r="AA33">
        <v>19726.59749959183</v>
      </c>
      <c r="AB33">
        <v>19923.86347458775</v>
      </c>
      <c r="AC33">
        <v>20123.102109333628</v>
      </c>
      <c r="AD33">
        <v>20324.33313042696</v>
      </c>
      <c r="AE33">
        <v>20527.576461731231</v>
      </c>
      <c r="AF33">
        <v>20732.852226348543</v>
      </c>
      <c r="AG33">
        <v>20940.180748612031</v>
      </c>
      <c r="AH33">
        <v>21149.582556098147</v>
      </c>
      <c r="AI33">
        <v>21361.078381659132</v>
      </c>
    </row>
    <row r="34" spans="1:35" x14ac:dyDescent="0.2">
      <c r="A34" t="s">
        <v>98</v>
      </c>
      <c r="B34">
        <v>0</v>
      </c>
      <c r="C34">
        <v>2683788.79</v>
      </c>
      <c r="D34">
        <v>2704854.0457000001</v>
      </c>
      <c r="E34">
        <v>2726209.3587130001</v>
      </c>
      <c r="F34">
        <v>2747859.2177072498</v>
      </c>
      <c r="G34">
        <v>2769808.1879995852</v>
      </c>
      <c r="H34">
        <v>2792060.9129571482</v>
      </c>
      <c r="I34">
        <v>2814622.1154258391</v>
      </c>
      <c r="J34">
        <v>2837496.5991859981</v>
      </c>
      <c r="K34">
        <v>2860689.2504358781</v>
      </c>
      <c r="L34">
        <v>2884205.0393034169</v>
      </c>
      <c r="M34">
        <v>2908049.0213868949</v>
      </c>
      <c r="N34">
        <v>2932226.3393250154</v>
      </c>
      <c r="O34">
        <v>2956742.2243970032</v>
      </c>
      <c r="P34">
        <v>2981601.9981532851</v>
      </c>
      <c r="Q34">
        <v>3006811.0740773766</v>
      </c>
      <c r="R34">
        <v>3032374.9592795591</v>
      </c>
      <c r="S34">
        <v>3058299.2562229927</v>
      </c>
      <c r="T34">
        <v>3084589.6644828734</v>
      </c>
      <c r="U34">
        <v>3111251.982539305</v>
      </c>
      <c r="V34">
        <v>3138292.1096045338</v>
      </c>
      <c r="W34">
        <v>3165716.0474852114</v>
      </c>
      <c r="X34">
        <v>3193529.9024803881</v>
      </c>
      <c r="Y34">
        <v>3221739.8873159238</v>
      </c>
      <c r="Z34">
        <v>3250352.3231160287</v>
      </c>
      <c r="AA34">
        <v>3279373.641412674</v>
      </c>
      <c r="AB34">
        <v>3308810.3861935958</v>
      </c>
      <c r="AC34">
        <v>3338669.2159896619</v>
      </c>
      <c r="AD34">
        <v>3368956.9060023711</v>
      </c>
      <c r="AE34">
        <v>3399680.3502722643</v>
      </c>
      <c r="AF34">
        <v>3430846.5638890537</v>
      </c>
      <c r="AG34">
        <v>3462462.685244293</v>
      </c>
      <c r="AH34">
        <v>3494535.9783274098</v>
      </c>
      <c r="AI34">
        <v>3527073.835065973</v>
      </c>
    </row>
    <row r="35" spans="1:35" x14ac:dyDescent="0.2">
      <c r="A35" t="s">
        <v>99</v>
      </c>
      <c r="B35" t="s">
        <v>152</v>
      </c>
      <c r="C35">
        <v>3443894.79</v>
      </c>
      <c r="D35">
        <v>3464960.0457000001</v>
      </c>
      <c r="E35">
        <v>3486315.3587130001</v>
      </c>
      <c r="F35">
        <v>3507965.2177072498</v>
      </c>
      <c r="G35">
        <v>3529914.1879995852</v>
      </c>
      <c r="H35">
        <v>3552166.9129571482</v>
      </c>
      <c r="I35">
        <v>3574728.1154258391</v>
      </c>
      <c r="J35">
        <v>3597602.5991859981</v>
      </c>
      <c r="K35">
        <v>3620795.2504358781</v>
      </c>
      <c r="L35">
        <v>3644311.0393034169</v>
      </c>
      <c r="M35">
        <v>3668155.0213868949</v>
      </c>
      <c r="N35">
        <v>3692332.3393250154</v>
      </c>
      <c r="O35">
        <v>3716848.2243970032</v>
      </c>
      <c r="P35">
        <v>3741707.9981532851</v>
      </c>
      <c r="Q35">
        <v>3766917.0740773766</v>
      </c>
      <c r="R35">
        <v>3792480.9592795591</v>
      </c>
      <c r="S35">
        <v>3818405.2562229927</v>
      </c>
      <c r="T35">
        <v>3844695.6644828734</v>
      </c>
      <c r="U35">
        <v>3871357.982539305</v>
      </c>
      <c r="V35">
        <v>3898398.1096045338</v>
      </c>
      <c r="W35">
        <v>3925822.0474852114</v>
      </c>
      <c r="X35">
        <v>3953635.9024803881</v>
      </c>
      <c r="Y35">
        <v>3981845.8873159238</v>
      </c>
      <c r="Z35">
        <v>4010458.3231160287</v>
      </c>
      <c r="AA35">
        <v>4039479.641412674</v>
      </c>
      <c r="AB35">
        <v>4068916.3861935958</v>
      </c>
      <c r="AC35">
        <v>4098775.2159896619</v>
      </c>
      <c r="AD35">
        <v>4129062.9060023711</v>
      </c>
      <c r="AE35">
        <v>4159786.3502722643</v>
      </c>
      <c r="AF35">
        <v>4190952.5638890537</v>
      </c>
      <c r="AG35">
        <v>4222568.685244293</v>
      </c>
      <c r="AH35">
        <v>4254641.9783274103</v>
      </c>
      <c r="AI35">
        <v>4287179.835065973</v>
      </c>
    </row>
    <row r="36" spans="1:35" x14ac:dyDescent="0.2">
      <c r="B36" t="s">
        <v>152</v>
      </c>
    </row>
    <row r="37" spans="1:35" x14ac:dyDescent="0.2">
      <c r="B37" t="s">
        <v>152</v>
      </c>
    </row>
    <row r="38" spans="1:35" x14ac:dyDescent="0.2">
      <c r="A38" t="s">
        <v>100</v>
      </c>
      <c r="B38" t="s">
        <v>152</v>
      </c>
    </row>
    <row r="39" spans="1:35" x14ac:dyDescent="0.2">
      <c r="A39" t="s">
        <v>101</v>
      </c>
      <c r="B39" t="s">
        <v>152</v>
      </c>
      <c r="C39">
        <v>-7722</v>
      </c>
      <c r="D39">
        <v>2365628</v>
      </c>
      <c r="E39">
        <v>4013078.8724999996</v>
      </c>
      <c r="F39">
        <v>5669633.2844449999</v>
      </c>
      <c r="G39">
        <v>7335287.8032620102</v>
      </c>
      <c r="H39">
        <v>9010037.3514535073</v>
      </c>
      <c r="I39">
        <v>10693875.160166297</v>
      </c>
      <c r="J39">
        <v>12386792.721714268</v>
      </c>
      <c r="K39">
        <v>14088779.741033088</v>
      </c>
      <c r="L39">
        <v>15799824.086044425</v>
      </c>
      <c r="M39">
        <v>17519911.736906849</v>
      </c>
      <c r="N39">
        <v>19249026.734130077</v>
      </c>
      <c r="O39">
        <v>20987151.125528786</v>
      </c>
      <c r="P39">
        <v>22734264.911991637</v>
      </c>
      <c r="Q39">
        <v>24490345.992040832</v>
      </c>
      <c r="R39">
        <v>26255370.105156809</v>
      </c>
      <c r="S39">
        <v>28029310.773842338</v>
      </c>
      <c r="T39">
        <v>29812139.244399685</v>
      </c>
      <c r="U39">
        <v>31603824.426393922</v>
      </c>
      <c r="V39">
        <v>33404332.830775045</v>
      </c>
      <c r="W39">
        <v>35213628.506630868</v>
      </c>
      <c r="X39">
        <v>37031672.97654219</v>
      </c>
      <c r="Y39">
        <v>38858425.170511059</v>
      </c>
      <c r="Z39">
        <v>40693841.358432531</v>
      </c>
      <c r="AA39">
        <v>42537875.081079401</v>
      </c>
      <c r="AB39">
        <v>44390477.079569235</v>
      </c>
      <c r="AC39">
        <v>46570742.214013353</v>
      </c>
      <c r="AD39">
        <v>48759809.490065634</v>
      </c>
      <c r="AE39">
        <v>50957624.221747905</v>
      </c>
      <c r="AF39">
        <v>53164128.659582287</v>
      </c>
      <c r="AG39">
        <v>55379261.91232352</v>
      </c>
      <c r="AH39">
        <v>57602959.866977483</v>
      </c>
      <c r="AI39">
        <v>59835155.107070431</v>
      </c>
    </row>
    <row r="40" spans="1:35" x14ac:dyDescent="0.2">
      <c r="A40" t="s">
        <v>102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row>
    <row r="41" spans="1:35" x14ac:dyDescent="0.2">
      <c r="A41" t="s">
        <v>103</v>
      </c>
      <c r="B41" t="s">
        <v>152</v>
      </c>
      <c r="C41">
        <v>-7722</v>
      </c>
      <c r="D41">
        <v>2365628</v>
      </c>
      <c r="E41">
        <v>4013078.8724999996</v>
      </c>
      <c r="F41">
        <v>5669633.2844449999</v>
      </c>
      <c r="G41">
        <v>7335287.8032620102</v>
      </c>
      <c r="H41">
        <v>9010037.3514535073</v>
      </c>
      <c r="I41">
        <v>10693875.160166297</v>
      </c>
      <c r="J41">
        <v>12386792.721714268</v>
      </c>
      <c r="K41">
        <v>14088779.741033088</v>
      </c>
      <c r="L41">
        <v>15799824.086044425</v>
      </c>
      <c r="M41">
        <v>17519911.736906849</v>
      </c>
      <c r="N41">
        <v>19249026.734130077</v>
      </c>
      <c r="O41">
        <v>20987151.125528786</v>
      </c>
      <c r="P41">
        <v>22734264.911991637</v>
      </c>
      <c r="Q41">
        <v>24490345.992040832</v>
      </c>
      <c r="R41">
        <v>26255370.105156809</v>
      </c>
      <c r="S41">
        <v>28029310.773842338</v>
      </c>
      <c r="T41">
        <v>29812139.244399685</v>
      </c>
      <c r="U41">
        <v>31603824.426393922</v>
      </c>
      <c r="V41">
        <v>33404332.830775045</v>
      </c>
      <c r="W41">
        <v>35213628.506630868</v>
      </c>
      <c r="X41">
        <v>37031672.97654219</v>
      </c>
      <c r="Y41">
        <v>38858425.170511059</v>
      </c>
      <c r="Z41">
        <v>40693841.358432531</v>
      </c>
      <c r="AA41">
        <v>42537875.081079401</v>
      </c>
      <c r="AB41">
        <v>44390477.079569235</v>
      </c>
      <c r="AC41">
        <v>46570742.214013353</v>
      </c>
      <c r="AD41">
        <v>48759809.490065634</v>
      </c>
      <c r="AE41">
        <v>50957624.221747905</v>
      </c>
      <c r="AF41">
        <v>53164128.659582287</v>
      </c>
      <c r="AG41">
        <v>55379261.91232352</v>
      </c>
      <c r="AH41">
        <v>57602959.866977483</v>
      </c>
      <c r="AI41">
        <v>59835155.107070431</v>
      </c>
    </row>
    <row r="42" spans="1:35" x14ac:dyDescent="0.2">
      <c r="A42" t="s">
        <v>104</v>
      </c>
      <c r="B42" t="s">
        <v>152</v>
      </c>
      <c r="C42">
        <v>2712400</v>
      </c>
      <c r="D42">
        <v>1741771.21</v>
      </c>
      <c r="E42">
        <v>1751141.9678199999</v>
      </c>
      <c r="F42">
        <v>1760504.4810007601</v>
      </c>
      <c r="G42">
        <v>1769856.9068120844</v>
      </c>
      <c r="H42">
        <v>1779197.3511208827</v>
      </c>
      <c r="I42">
        <v>1788523.8672354724</v>
      </c>
      <c r="J42">
        <v>1797834.4547256287</v>
      </c>
      <c r="K42">
        <v>1807127.0582178943</v>
      </c>
      <c r="L42">
        <v>1816399.5661656405</v>
      </c>
      <c r="M42">
        <v>1825649.8095933674</v>
      </c>
      <c r="N42">
        <v>1834875.5608147099</v>
      </c>
      <c r="O42">
        <v>1844074.5321236234</v>
      </c>
      <c r="P42">
        <v>1853244.3744581928</v>
      </c>
      <c r="Q42">
        <v>1862382.6760365162</v>
      </c>
      <c r="R42">
        <v>1871486.9609640783</v>
      </c>
      <c r="S42">
        <v>1880554.6878120564</v>
      </c>
      <c r="T42">
        <v>1889583.2481659395</v>
      </c>
      <c r="U42">
        <v>1898569.9651438762</v>
      </c>
      <c r="V42">
        <v>1907512.0918841246</v>
      </c>
      <c r="W42">
        <v>1916406.8100009803</v>
      </c>
      <c r="X42">
        <v>1925251.2280085329</v>
      </c>
      <c r="Y42">
        <v>1934042.3797116042</v>
      </c>
      <c r="Z42">
        <v>1942777.2225631964</v>
      </c>
      <c r="AA42">
        <v>1951452.6359877698</v>
      </c>
      <c r="AB42">
        <v>2385594.7406449551</v>
      </c>
      <c r="AC42">
        <v>2394596.3759909198</v>
      </c>
      <c r="AD42">
        <v>2403533.2823495795</v>
      </c>
      <c r="AE42">
        <v>2412402.0550322458</v>
      </c>
      <c r="AF42">
        <v>2421199.2028554371</v>
      </c>
      <c r="AG42">
        <v>2429921.1462485637</v>
      </c>
      <c r="AH42">
        <v>2438564.2153223301</v>
      </c>
      <c r="AI42">
        <v>2447124.6478970312</v>
      </c>
    </row>
    <row r="43" spans="1:35" x14ac:dyDescent="0.2">
      <c r="A43" t="s">
        <v>105</v>
      </c>
      <c r="B43" t="s">
        <v>152</v>
      </c>
      <c r="C43">
        <v>-122058</v>
      </c>
      <c r="D43">
        <v>-33955.321500000005</v>
      </c>
      <c r="E43">
        <v>-34051.520114999992</v>
      </c>
      <c r="F43">
        <v>-34145.986386149991</v>
      </c>
      <c r="G43">
        <v>-34238.64910341151</v>
      </c>
      <c r="H43">
        <v>-34329.435266913613</v>
      </c>
      <c r="I43">
        <v>-34418.270047500111</v>
      </c>
      <c r="J43">
        <v>-34505.076746450803</v>
      </c>
      <c r="K43">
        <v>-34589.776754360544</v>
      </c>
      <c r="L43">
        <v>-34672.28950915829</v>
      </c>
      <c r="M43">
        <v>-34752.532453249085</v>
      </c>
      <c r="N43">
        <v>-34830.420989760758</v>
      </c>
      <c r="O43">
        <v>-34905.868437877143</v>
      </c>
      <c r="P43">
        <v>-34978.785987239055</v>
      </c>
      <c r="Q43">
        <v>-35049.082651394281</v>
      </c>
      <c r="R43">
        <v>-35116.665220276671</v>
      </c>
      <c r="S43">
        <v>-35181.438211695284</v>
      </c>
      <c r="T43">
        <v>-35243.303821812413</v>
      </c>
      <c r="U43">
        <v>-35302.161874590696</v>
      </c>
      <c r="V43">
        <v>-35357.909770187958</v>
      </c>
      <c r="W43">
        <v>-35410.442432278236</v>
      </c>
      <c r="X43">
        <v>-35459.652254277171</v>
      </c>
      <c r="Y43">
        <v>-35505.429044449644</v>
      </c>
      <c r="Z43">
        <v>-35547.659969876404</v>
      </c>
      <c r="AA43">
        <v>-35586.229499257111</v>
      </c>
      <c r="AB43">
        <v>-73918.658232302783</v>
      </c>
      <c r="AC43">
        <v>-73990.47597790687</v>
      </c>
      <c r="AD43">
        <v>-74058.67824023265</v>
      </c>
      <c r="AE43">
        <v>-74123.14219123259</v>
      </c>
      <c r="AF43">
        <v>-74183.742041114499</v>
      </c>
      <c r="AG43">
        <v>-74240.348974054621</v>
      </c>
      <c r="AH43">
        <v>-74292.831082574688</v>
      </c>
      <c r="AI43">
        <v>-74341.053300555592</v>
      </c>
    </row>
    <row r="44" spans="1:35" x14ac:dyDescent="0.2">
      <c r="A44" t="s">
        <v>106</v>
      </c>
      <c r="B44" t="s">
        <v>152</v>
      </c>
      <c r="C44">
        <v>-216992</v>
      </c>
      <c r="D44">
        <v>-60365.016000000018</v>
      </c>
      <c r="E44">
        <v>-60536.035759999999</v>
      </c>
      <c r="F44">
        <v>-60703.975797599982</v>
      </c>
      <c r="G44">
        <v>-60868.709517176023</v>
      </c>
      <c r="H44">
        <v>-61030.10714117976</v>
      </c>
      <c r="I44">
        <v>-61188.035640000198</v>
      </c>
      <c r="J44">
        <v>-61342.358660356978</v>
      </c>
      <c r="K44">
        <v>-61492.936452196518</v>
      </c>
      <c r="L44">
        <v>-61639.62579405919</v>
      </c>
      <c r="M44">
        <v>-61782.279916887266</v>
      </c>
      <c r="N44">
        <v>-61920.748426241356</v>
      </c>
      <c r="O44">
        <v>-62054.877222892697</v>
      </c>
      <c r="P44">
        <v>-62184.508421758321</v>
      </c>
      <c r="Q44">
        <v>-62309.480269145388</v>
      </c>
      <c r="R44">
        <v>-62429.627058269645</v>
      </c>
      <c r="S44">
        <v>-62544.779043013848</v>
      </c>
      <c r="T44">
        <v>-62654.762349888741</v>
      </c>
      <c r="U44">
        <v>-62759.398888161239</v>
      </c>
      <c r="V44">
        <v>-62858.506258111935</v>
      </c>
      <c r="W44">
        <v>-62951.897657383532</v>
      </c>
      <c r="X44">
        <v>-63039.381785381644</v>
      </c>
      <c r="Y44">
        <v>-63120.762745688262</v>
      </c>
      <c r="Z44">
        <v>-63195.83994644694</v>
      </c>
      <c r="AA44">
        <v>-63264.407998679322</v>
      </c>
      <c r="AB44">
        <v>-131410.9479685383</v>
      </c>
      <c r="AC44">
        <v>-131538.62396072331</v>
      </c>
      <c r="AD44">
        <v>-131659.87242708029</v>
      </c>
      <c r="AE44">
        <v>-131774.47500663571</v>
      </c>
      <c r="AF44">
        <v>-131882.20807309245</v>
      </c>
      <c r="AG44">
        <v>-131982.84262054155</v>
      </c>
      <c r="AH44">
        <v>-132076.14414679946</v>
      </c>
      <c r="AI44">
        <v>-132161.87253432107</v>
      </c>
    </row>
    <row r="45" spans="1:35" x14ac:dyDescent="0.2">
      <c r="B45" t="s">
        <v>152</v>
      </c>
    </row>
    <row r="46" spans="1:35" x14ac:dyDescent="0.2">
      <c r="A46" t="s">
        <v>107</v>
      </c>
      <c r="B46" t="s">
        <v>152</v>
      </c>
      <c r="C46">
        <v>2365628</v>
      </c>
      <c r="D46">
        <v>4013078.8724999996</v>
      </c>
      <c r="E46">
        <v>5669633.2844449999</v>
      </c>
      <c r="F46">
        <v>7335287.8032620102</v>
      </c>
      <c r="G46">
        <v>9010037.3514535073</v>
      </c>
      <c r="H46">
        <v>10693875.160166297</v>
      </c>
      <c r="I46">
        <v>12386792.721714268</v>
      </c>
      <c r="J46">
        <v>14088779.741033088</v>
      </c>
      <c r="K46">
        <v>15799824.086044425</v>
      </c>
      <c r="L46">
        <v>17519911.736906849</v>
      </c>
      <c r="M46">
        <v>19249026.734130077</v>
      </c>
      <c r="N46">
        <v>20987151.125528786</v>
      </c>
      <c r="O46">
        <v>22734264.911991637</v>
      </c>
      <c r="P46">
        <v>24490345.992040832</v>
      </c>
      <c r="Q46">
        <v>26255370.105156809</v>
      </c>
      <c r="R46">
        <v>28029310.773842338</v>
      </c>
      <c r="S46">
        <v>29812139.244399685</v>
      </c>
      <c r="T46">
        <v>31603824.426393922</v>
      </c>
      <c r="U46">
        <v>33404332.830775045</v>
      </c>
      <c r="V46">
        <v>35213628.506630868</v>
      </c>
      <c r="W46">
        <v>37031672.97654219</v>
      </c>
      <c r="X46">
        <v>38858425.170511059</v>
      </c>
      <c r="Y46">
        <v>40693841.358432531</v>
      </c>
      <c r="Z46">
        <v>42537875.081079401</v>
      </c>
      <c r="AA46">
        <v>44390477.079569235</v>
      </c>
      <c r="AB46">
        <v>46570742.214013353</v>
      </c>
      <c r="AC46">
        <v>48759809.490065634</v>
      </c>
      <c r="AD46">
        <v>50957624.221747905</v>
      </c>
      <c r="AE46">
        <v>53164128.659582287</v>
      </c>
      <c r="AF46">
        <v>55379261.91232352</v>
      </c>
      <c r="AG46">
        <v>57602959.866977483</v>
      </c>
      <c r="AH46">
        <v>59835155.107070431</v>
      </c>
      <c r="AI46">
        <v>62075776.829132587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8ADDF-16A1-0546-A8C4-008E992616CC}">
  <dimension ref="A1:AT34"/>
  <sheetViews>
    <sheetView workbookViewId="0">
      <selection sqref="A1:AT34"/>
    </sheetView>
  </sheetViews>
  <sheetFormatPr baseColWidth="10" defaultColWidth="11" defaultRowHeight="16" x14ac:dyDescent="0.2"/>
  <sheetData>
    <row r="1" spans="1:46" x14ac:dyDescent="0.2">
      <c r="A1" t="s">
        <v>73</v>
      </c>
      <c r="B1" t="s">
        <v>74</v>
      </c>
      <c r="C1" t="s">
        <v>75</v>
      </c>
      <c r="D1" t="s">
        <v>76</v>
      </c>
      <c r="E1" t="s">
        <v>77</v>
      </c>
      <c r="F1" t="s">
        <v>78</v>
      </c>
      <c r="I1" t="s">
        <v>79</v>
      </c>
      <c r="J1" t="s">
        <v>80</v>
      </c>
      <c r="L1" t="s">
        <v>23</v>
      </c>
      <c r="M1" t="s">
        <v>81</v>
      </c>
      <c r="N1" t="s">
        <v>82</v>
      </c>
      <c r="O1" t="s">
        <v>83</v>
      </c>
      <c r="P1" t="s">
        <v>84</v>
      </c>
      <c r="Q1" t="s">
        <v>85</v>
      </c>
      <c r="R1" t="s">
        <v>86</v>
      </c>
      <c r="T1" t="s">
        <v>87</v>
      </c>
      <c r="V1" t="s">
        <v>88</v>
      </c>
      <c r="W1" t="s">
        <v>89</v>
      </c>
      <c r="Y1" t="s">
        <v>90</v>
      </c>
      <c r="AA1" t="s">
        <v>91</v>
      </c>
      <c r="AB1" t="s">
        <v>92</v>
      </c>
      <c r="AC1" t="s">
        <v>93</v>
      </c>
      <c r="AD1" t="s">
        <v>94</v>
      </c>
      <c r="AE1" t="s">
        <v>95</v>
      </c>
      <c r="AF1" t="s">
        <v>96</v>
      </c>
      <c r="AG1" t="s">
        <v>97</v>
      </c>
      <c r="AH1" t="s">
        <v>98</v>
      </c>
      <c r="AI1" t="s">
        <v>99</v>
      </c>
      <c r="AL1" t="s">
        <v>100</v>
      </c>
      <c r="AM1" t="s">
        <v>101</v>
      </c>
      <c r="AN1" t="s">
        <v>102</v>
      </c>
      <c r="AO1" t="s">
        <v>103</v>
      </c>
      <c r="AP1" t="s">
        <v>104</v>
      </c>
      <c r="AQ1" t="s">
        <v>105</v>
      </c>
      <c r="AR1" t="s">
        <v>106</v>
      </c>
      <c r="AT1" t="s">
        <v>107</v>
      </c>
    </row>
    <row r="2" spans="1:46" x14ac:dyDescent="0.2">
      <c r="A2">
        <v>6718399</v>
      </c>
      <c r="C2">
        <v>0</v>
      </c>
      <c r="D2">
        <v>0</v>
      </c>
      <c r="E2">
        <v>0</v>
      </c>
      <c r="F2">
        <v>6718399</v>
      </c>
      <c r="J2">
        <v>122108</v>
      </c>
      <c r="L2" t="s">
        <v>153</v>
      </c>
      <c r="M2">
        <v>70922</v>
      </c>
      <c r="N2">
        <v>1880</v>
      </c>
      <c r="O2">
        <v>122058</v>
      </c>
      <c r="P2">
        <v>0</v>
      </c>
      <c r="Q2">
        <v>198</v>
      </c>
      <c r="R2">
        <v>195058</v>
      </c>
      <c r="V2">
        <v>67308</v>
      </c>
      <c r="W2">
        <v>67308</v>
      </c>
      <c r="Y2">
        <v>249858</v>
      </c>
      <c r="AB2">
        <v>760106</v>
      </c>
      <c r="AD2">
        <v>1296942.01</v>
      </c>
      <c r="AE2">
        <v>397023.78</v>
      </c>
      <c r="AF2">
        <v>974287</v>
      </c>
      <c r="AG2">
        <v>15536</v>
      </c>
      <c r="AH2">
        <v>2683788.79</v>
      </c>
      <c r="AI2">
        <v>3443894.79</v>
      </c>
      <c r="AM2">
        <v>-7722</v>
      </c>
      <c r="AN2">
        <v>0</v>
      </c>
      <c r="AO2">
        <v>-7722</v>
      </c>
      <c r="AP2">
        <v>2712400</v>
      </c>
      <c r="AQ2">
        <v>-122058</v>
      </c>
      <c r="AR2">
        <v>-216992</v>
      </c>
      <c r="AT2">
        <v>2365628</v>
      </c>
    </row>
    <row r="3" spans="1:46" x14ac:dyDescent="0.2">
      <c r="A3">
        <v>5747770.21</v>
      </c>
      <c r="C3">
        <v>0</v>
      </c>
      <c r="D3">
        <v>0</v>
      </c>
      <c r="E3">
        <v>0</v>
      </c>
      <c r="F3">
        <v>5747770.21</v>
      </c>
      <c r="J3">
        <v>249858</v>
      </c>
      <c r="M3">
        <v>71631.22</v>
      </c>
      <c r="N3">
        <v>2498.58</v>
      </c>
      <c r="O3">
        <v>33955.321500000005</v>
      </c>
      <c r="P3">
        <v>0</v>
      </c>
      <c r="Q3">
        <v>0</v>
      </c>
      <c r="R3">
        <v>108085.12150000001</v>
      </c>
      <c r="V3">
        <v>60288</v>
      </c>
      <c r="W3">
        <v>60288</v>
      </c>
      <c r="Y3">
        <v>297655.12150000001</v>
      </c>
      <c r="AB3">
        <v>760106</v>
      </c>
      <c r="AD3">
        <v>1309911.4301</v>
      </c>
      <c r="AE3">
        <v>404964.25560000003</v>
      </c>
      <c r="AF3">
        <v>974287</v>
      </c>
      <c r="AG3">
        <v>15691.36</v>
      </c>
      <c r="AH3">
        <v>2704854.0457000001</v>
      </c>
      <c r="AI3">
        <v>3464960.0457000001</v>
      </c>
      <c r="AM3">
        <v>2365628</v>
      </c>
      <c r="AN3">
        <v>0</v>
      </c>
      <c r="AO3">
        <v>2365628</v>
      </c>
      <c r="AP3">
        <v>1741771.21</v>
      </c>
      <c r="AQ3">
        <v>-33955.321500000005</v>
      </c>
      <c r="AR3">
        <v>-60365.016000000018</v>
      </c>
      <c r="AT3">
        <v>4013078.8724999996</v>
      </c>
    </row>
    <row r="4" spans="1:46" x14ac:dyDescent="0.2">
      <c r="A4">
        <v>5757140.9678199999</v>
      </c>
      <c r="C4">
        <v>0</v>
      </c>
      <c r="D4">
        <v>0</v>
      </c>
      <c r="E4">
        <v>0</v>
      </c>
      <c r="F4">
        <v>5757140.9678199999</v>
      </c>
      <c r="J4">
        <v>297655.12150000001</v>
      </c>
      <c r="M4">
        <v>72347.532200000001</v>
      </c>
      <c r="N4">
        <v>2976.5512150000004</v>
      </c>
      <c r="O4">
        <v>34051.520114999992</v>
      </c>
      <c r="P4">
        <v>0</v>
      </c>
      <c r="Q4">
        <v>0</v>
      </c>
      <c r="R4">
        <v>109375.60352999999</v>
      </c>
      <c r="V4">
        <v>206148</v>
      </c>
      <c r="W4">
        <v>206148</v>
      </c>
      <c r="Y4">
        <v>200882.72503</v>
      </c>
      <c r="AB4">
        <v>760106</v>
      </c>
      <c r="AD4">
        <v>1323010.544401</v>
      </c>
      <c r="AE4">
        <v>413063.54071200005</v>
      </c>
      <c r="AF4">
        <v>974287</v>
      </c>
      <c r="AG4">
        <v>15848.2736</v>
      </c>
      <c r="AH4">
        <v>2726209.3587130001</v>
      </c>
      <c r="AI4">
        <v>3486315.3587130001</v>
      </c>
      <c r="AM4">
        <v>4013078.8724999996</v>
      </c>
      <c r="AN4">
        <v>0</v>
      </c>
      <c r="AO4">
        <v>4013078.8724999996</v>
      </c>
      <c r="AP4">
        <v>1751141.9678199999</v>
      </c>
      <c r="AQ4">
        <v>-34051.520114999992</v>
      </c>
      <c r="AR4">
        <v>-60536.035759999999</v>
      </c>
      <c r="AT4">
        <v>5669633.2844449999</v>
      </c>
    </row>
    <row r="5" spans="1:46" x14ac:dyDescent="0.2">
      <c r="A5">
        <v>5766503.4810007606</v>
      </c>
      <c r="C5">
        <v>0</v>
      </c>
      <c r="D5">
        <v>0</v>
      </c>
      <c r="E5">
        <v>0</v>
      </c>
      <c r="F5">
        <v>5766503.4810007606</v>
      </c>
      <c r="J5">
        <v>200882.72503</v>
      </c>
      <c r="M5">
        <v>73071.007522</v>
      </c>
      <c r="N5">
        <v>2008.8272503000001</v>
      </c>
      <c r="O5">
        <v>34145.986386149991</v>
      </c>
      <c r="P5">
        <v>0</v>
      </c>
      <c r="Q5">
        <v>0</v>
      </c>
      <c r="R5">
        <v>109225.82115844999</v>
      </c>
      <c r="V5">
        <v>235918</v>
      </c>
      <c r="W5">
        <v>235918</v>
      </c>
      <c r="Y5">
        <v>74190.546188449996</v>
      </c>
      <c r="AB5">
        <v>760106</v>
      </c>
      <c r="AD5">
        <v>1336240.6498450099</v>
      </c>
      <c r="AE5">
        <v>421324.81152624002</v>
      </c>
      <c r="AF5">
        <v>974287</v>
      </c>
      <c r="AG5">
        <v>16006.756335999999</v>
      </c>
      <c r="AH5">
        <v>2747859.2177072498</v>
      </c>
      <c r="AI5">
        <v>3507965.2177072498</v>
      </c>
      <c r="AM5">
        <v>5669633.2844449999</v>
      </c>
      <c r="AN5">
        <v>0</v>
      </c>
      <c r="AO5">
        <v>5669633.2844449999</v>
      </c>
      <c r="AP5">
        <v>1760504.4810007601</v>
      </c>
      <c r="AQ5">
        <v>-34145.986386149991</v>
      </c>
      <c r="AR5">
        <v>-60703.975797599982</v>
      </c>
      <c r="AT5">
        <v>7335287.8032620102</v>
      </c>
    </row>
    <row r="6" spans="1:46" x14ac:dyDescent="0.2">
      <c r="A6">
        <v>5775855.9068120848</v>
      </c>
      <c r="C6">
        <v>0</v>
      </c>
      <c r="D6">
        <v>0</v>
      </c>
      <c r="E6">
        <v>0</v>
      </c>
      <c r="F6">
        <v>5775855.9068120848</v>
      </c>
      <c r="J6">
        <v>74190.546188449996</v>
      </c>
      <c r="M6">
        <v>73801.717597220006</v>
      </c>
      <c r="N6">
        <v>741.90546188449991</v>
      </c>
      <c r="O6">
        <v>34238.64910341151</v>
      </c>
      <c r="P6">
        <v>0</v>
      </c>
      <c r="Q6">
        <v>0</v>
      </c>
      <c r="R6">
        <v>108782.27216251602</v>
      </c>
      <c r="V6">
        <v>647498</v>
      </c>
      <c r="W6">
        <v>647498</v>
      </c>
      <c r="Y6">
        <v>-464525.18164903397</v>
      </c>
      <c r="AB6">
        <v>760106</v>
      </c>
      <c r="AD6">
        <v>1349603.0563434602</v>
      </c>
      <c r="AE6">
        <v>429751.30775676481</v>
      </c>
      <c r="AF6">
        <v>974287</v>
      </c>
      <c r="AG6">
        <v>16166.823899360001</v>
      </c>
      <c r="AH6">
        <v>2769808.1879995852</v>
      </c>
      <c r="AI6">
        <v>3529914.1879995852</v>
      </c>
      <c r="AM6">
        <v>7335287.8032620102</v>
      </c>
      <c r="AN6">
        <v>0</v>
      </c>
      <c r="AO6">
        <v>7335287.8032620102</v>
      </c>
      <c r="AP6">
        <v>1769856.9068120844</v>
      </c>
      <c r="AQ6">
        <v>-34238.64910341151</v>
      </c>
      <c r="AR6">
        <v>-60868.709517176023</v>
      </c>
      <c r="AT6">
        <v>9010037.3514535073</v>
      </c>
    </row>
    <row r="7" spans="1:46" x14ac:dyDescent="0.2">
      <c r="A7">
        <v>5785196.3511208817</v>
      </c>
      <c r="C7">
        <v>0</v>
      </c>
      <c r="D7">
        <v>0</v>
      </c>
      <c r="E7">
        <v>0</v>
      </c>
      <c r="F7">
        <v>5785196.3511208817</v>
      </c>
      <c r="J7">
        <v>-464525.18164903397</v>
      </c>
      <c r="M7">
        <v>74539.734773192191</v>
      </c>
      <c r="N7">
        <v>-4645.2518164903395</v>
      </c>
      <c r="O7">
        <v>34329.435266913613</v>
      </c>
      <c r="P7">
        <v>0</v>
      </c>
      <c r="Q7">
        <v>0</v>
      </c>
      <c r="R7">
        <v>104223.91822361546</v>
      </c>
      <c r="V7">
        <v>366802</v>
      </c>
      <c r="W7">
        <v>366802</v>
      </c>
      <c r="Y7">
        <v>-727103.26342541841</v>
      </c>
      <c r="AB7">
        <v>760106</v>
      </c>
      <c r="AD7">
        <v>1363099.0869068946</v>
      </c>
      <c r="AE7">
        <v>438346.33391190012</v>
      </c>
      <c r="AF7">
        <v>974287</v>
      </c>
      <c r="AG7">
        <v>16328.492138353598</v>
      </c>
      <c r="AH7">
        <v>2792060.9129571482</v>
      </c>
      <c r="AI7">
        <v>3552166.9129571482</v>
      </c>
      <c r="AM7">
        <v>9010037.3514535073</v>
      </c>
      <c r="AN7">
        <v>0</v>
      </c>
      <c r="AO7">
        <v>9010037.3514535073</v>
      </c>
      <c r="AP7">
        <v>1779197.3511208827</v>
      </c>
      <c r="AQ7">
        <v>-34329.435266913613</v>
      </c>
      <c r="AR7">
        <v>-61030.10714117976</v>
      </c>
      <c r="AT7">
        <v>10693875.160166297</v>
      </c>
    </row>
    <row r="8" spans="1:46" x14ac:dyDescent="0.2">
      <c r="A8">
        <v>5794522.8672354724</v>
      </c>
      <c r="C8">
        <v>0</v>
      </c>
      <c r="D8">
        <v>0</v>
      </c>
      <c r="E8">
        <v>0</v>
      </c>
      <c r="F8">
        <v>5794522.8672354724</v>
      </c>
      <c r="J8">
        <v>-727103.26342541841</v>
      </c>
      <c r="M8">
        <v>75285.132120924129</v>
      </c>
      <c r="N8">
        <v>-7271.0326342541848</v>
      </c>
      <c r="O8">
        <v>34418.270047500111</v>
      </c>
      <c r="P8">
        <v>0</v>
      </c>
      <c r="Q8">
        <v>0</v>
      </c>
      <c r="R8">
        <v>102432.36953417005</v>
      </c>
      <c r="V8">
        <v>108908</v>
      </c>
      <c r="W8">
        <v>108908</v>
      </c>
      <c r="Y8">
        <v>-733578.89389124839</v>
      </c>
      <c r="AB8">
        <v>760106</v>
      </c>
      <c r="AD8">
        <v>1376730.0777759638</v>
      </c>
      <c r="AE8">
        <v>447113.26059013815</v>
      </c>
      <c r="AF8">
        <v>974287</v>
      </c>
      <c r="AG8">
        <v>16491.777059737138</v>
      </c>
      <c r="AH8">
        <v>2814622.1154258391</v>
      </c>
      <c r="AI8">
        <v>3574728.1154258391</v>
      </c>
      <c r="AM8">
        <v>10693875.160166297</v>
      </c>
      <c r="AN8">
        <v>0</v>
      </c>
      <c r="AO8">
        <v>10693875.160166297</v>
      </c>
      <c r="AP8">
        <v>1788523.8672354724</v>
      </c>
      <c r="AQ8">
        <v>-34418.270047500111</v>
      </c>
      <c r="AR8">
        <v>-61188.035640000198</v>
      </c>
      <c r="AT8">
        <v>12386792.721714268</v>
      </c>
    </row>
    <row r="9" spans="1:46" x14ac:dyDescent="0.2">
      <c r="A9">
        <v>1803833.454725629</v>
      </c>
      <c r="C9">
        <v>0</v>
      </c>
      <c r="D9">
        <v>0</v>
      </c>
      <c r="E9">
        <v>0</v>
      </c>
      <c r="F9">
        <v>1803833.454725629</v>
      </c>
      <c r="J9">
        <v>-733578.89389124839</v>
      </c>
      <c r="M9">
        <v>76037.983442133351</v>
      </c>
      <c r="N9">
        <v>-7335.7889389124839</v>
      </c>
      <c r="O9">
        <v>34505.076746450803</v>
      </c>
      <c r="P9">
        <v>0</v>
      </c>
      <c r="Q9">
        <v>0</v>
      </c>
      <c r="R9">
        <v>103207.27124967167</v>
      </c>
      <c r="V9">
        <v>418308</v>
      </c>
      <c r="W9">
        <v>418308</v>
      </c>
      <c r="Y9">
        <v>-1048679.6226415767</v>
      </c>
      <c r="AB9">
        <v>760106</v>
      </c>
      <c r="AD9">
        <v>1390497.378553723</v>
      </c>
      <c r="AE9">
        <v>456055.52580194082</v>
      </c>
      <c r="AF9">
        <v>974287</v>
      </c>
      <c r="AG9">
        <v>16656.694830334505</v>
      </c>
      <c r="AH9">
        <v>2837496.5991859981</v>
      </c>
      <c r="AI9">
        <v>3597602.5991859981</v>
      </c>
      <c r="AM9">
        <v>12386792.721714268</v>
      </c>
      <c r="AN9">
        <v>0</v>
      </c>
      <c r="AO9">
        <v>12386792.721714268</v>
      </c>
      <c r="AP9">
        <v>1797834.4547256287</v>
      </c>
      <c r="AQ9">
        <v>-34505.076746450803</v>
      </c>
      <c r="AR9">
        <v>-61342.358660356978</v>
      </c>
      <c r="AT9">
        <v>14088779.741033088</v>
      </c>
    </row>
    <row r="10" spans="1:46" x14ac:dyDescent="0.2">
      <c r="A10">
        <v>1813126.0582178936</v>
      </c>
      <c r="C10">
        <v>0</v>
      </c>
      <c r="D10">
        <v>0</v>
      </c>
      <c r="E10">
        <v>0</v>
      </c>
      <c r="F10">
        <v>1813126.0582178936</v>
      </c>
      <c r="J10">
        <v>-1048679.6226415767</v>
      </c>
      <c r="M10">
        <v>76798.363276554708</v>
      </c>
      <c r="N10">
        <v>-10486.796226415769</v>
      </c>
      <c r="O10">
        <v>34589.776754360544</v>
      </c>
      <c r="P10">
        <v>0</v>
      </c>
      <c r="Q10">
        <v>0</v>
      </c>
      <c r="R10">
        <v>100901.34380449948</v>
      </c>
      <c r="V10">
        <v>61848</v>
      </c>
      <c r="W10">
        <v>61848</v>
      </c>
      <c r="Y10">
        <v>-1009626.2788370773</v>
      </c>
      <c r="AB10">
        <v>760106</v>
      </c>
      <c r="AD10">
        <v>1404402.3523392607</v>
      </c>
      <c r="AE10">
        <v>465176.63631797966</v>
      </c>
      <c r="AF10">
        <v>974287</v>
      </c>
      <c r="AG10">
        <v>16823.261778637854</v>
      </c>
      <c r="AH10">
        <v>2860689.2504358781</v>
      </c>
      <c r="AI10">
        <v>3620795.2504358781</v>
      </c>
      <c r="AM10">
        <v>14088779.741033088</v>
      </c>
      <c r="AN10">
        <v>0</v>
      </c>
      <c r="AO10">
        <v>14088779.741033088</v>
      </c>
      <c r="AP10">
        <v>1807127.0582178943</v>
      </c>
      <c r="AQ10">
        <v>-34589.776754360544</v>
      </c>
      <c r="AR10">
        <v>-61492.936452196518</v>
      </c>
      <c r="AT10">
        <v>15799824.086044425</v>
      </c>
    </row>
    <row r="11" spans="1:46" x14ac:dyDescent="0.2">
      <c r="A11">
        <v>1822398.5661656407</v>
      </c>
      <c r="C11">
        <v>0</v>
      </c>
      <c r="D11">
        <v>0</v>
      </c>
      <c r="E11">
        <v>0</v>
      </c>
      <c r="F11">
        <v>1822398.5661656407</v>
      </c>
      <c r="J11">
        <v>-1009626.2788370773</v>
      </c>
      <c r="M11">
        <v>77566.346909320258</v>
      </c>
      <c r="N11">
        <v>-10096.262788370774</v>
      </c>
      <c r="O11">
        <v>34672.28950915829</v>
      </c>
      <c r="P11">
        <v>0</v>
      </c>
      <c r="Q11">
        <v>0</v>
      </c>
      <c r="R11">
        <v>102142.37363010777</v>
      </c>
      <c r="V11">
        <v>465706</v>
      </c>
      <c r="W11">
        <v>465706</v>
      </c>
      <c r="Y11">
        <v>-1373189.9052069695</v>
      </c>
      <c r="AB11">
        <v>760106</v>
      </c>
      <c r="AD11">
        <v>1418446.3758626534</v>
      </c>
      <c r="AE11">
        <v>474480.16904433927</v>
      </c>
      <c r="AF11">
        <v>974287</v>
      </c>
      <c r="AG11">
        <v>16991.494396424234</v>
      </c>
      <c r="AH11">
        <v>2884205.0393034169</v>
      </c>
      <c r="AI11">
        <v>3644311.0393034169</v>
      </c>
      <c r="AM11">
        <v>15799824.086044425</v>
      </c>
      <c r="AN11">
        <v>0</v>
      </c>
      <c r="AO11">
        <v>15799824.086044425</v>
      </c>
      <c r="AP11">
        <v>1816399.5661656405</v>
      </c>
      <c r="AQ11">
        <v>-34672.28950915829</v>
      </c>
      <c r="AR11">
        <v>-61639.62579405919</v>
      </c>
      <c r="AT11">
        <v>17519911.736906849</v>
      </c>
    </row>
    <row r="12" spans="1:46" x14ac:dyDescent="0.2">
      <c r="A12">
        <v>1831648.8095933674</v>
      </c>
      <c r="C12">
        <v>0</v>
      </c>
      <c r="D12">
        <v>0</v>
      </c>
      <c r="E12">
        <v>0</v>
      </c>
      <c r="F12">
        <v>1831648.8095933674</v>
      </c>
      <c r="J12">
        <v>-1373189.9052069695</v>
      </c>
      <c r="M12">
        <v>78342.01037841347</v>
      </c>
      <c r="N12">
        <v>-13731.899052069695</v>
      </c>
      <c r="O12">
        <v>34752.532453249085</v>
      </c>
      <c r="P12">
        <v>0</v>
      </c>
      <c r="Q12">
        <v>0</v>
      </c>
      <c r="R12">
        <v>99362.64377959285</v>
      </c>
      <c r="V12">
        <v>432088</v>
      </c>
      <c r="W12">
        <v>432088</v>
      </c>
      <c r="Y12">
        <v>-1705915.2614273769</v>
      </c>
      <c r="AB12">
        <v>760106</v>
      </c>
      <c r="AD12">
        <v>1432630.8396212801</v>
      </c>
      <c r="AE12">
        <v>483969.77242522605</v>
      </c>
      <c r="AF12">
        <v>974287</v>
      </c>
      <c r="AG12">
        <v>17161.409340388476</v>
      </c>
      <c r="AH12">
        <v>2908049.0213868949</v>
      </c>
      <c r="AI12">
        <v>3668155.0213868949</v>
      </c>
      <c r="AM12">
        <v>17519911.736906849</v>
      </c>
      <c r="AN12">
        <v>0</v>
      </c>
      <c r="AO12">
        <v>17519911.736906849</v>
      </c>
      <c r="AP12">
        <v>1825649.8095933674</v>
      </c>
      <c r="AQ12">
        <v>-34752.532453249085</v>
      </c>
      <c r="AR12">
        <v>-61782.279916887266</v>
      </c>
      <c r="AT12">
        <v>19249026.734130077</v>
      </c>
    </row>
    <row r="13" spans="1:46" x14ac:dyDescent="0.2">
      <c r="A13">
        <v>1840874.5608147101</v>
      </c>
      <c r="C13">
        <v>0</v>
      </c>
      <c r="D13">
        <v>0</v>
      </c>
      <c r="E13">
        <v>0</v>
      </c>
      <c r="F13">
        <v>1840874.5608147101</v>
      </c>
      <c r="J13">
        <v>-1705915.2614273769</v>
      </c>
      <c r="M13">
        <v>79125.430482197582</v>
      </c>
      <c r="N13">
        <v>-17059.152614273768</v>
      </c>
      <c r="O13">
        <v>34830.420989760758</v>
      </c>
      <c r="P13">
        <v>0</v>
      </c>
      <c r="Q13">
        <v>0</v>
      </c>
      <c r="R13">
        <v>96896.698857684562</v>
      </c>
      <c r="V13">
        <v>447688</v>
      </c>
      <c r="W13">
        <v>447688</v>
      </c>
      <c r="Y13">
        <v>-2056706.5625696923</v>
      </c>
      <c r="AB13">
        <v>760106</v>
      </c>
      <c r="AD13">
        <v>1446957.1480174924</v>
      </c>
      <c r="AE13">
        <v>493649.16787373053</v>
      </c>
      <c r="AF13">
        <v>974287</v>
      </c>
      <c r="AG13">
        <v>17333.023433792358</v>
      </c>
      <c r="AH13">
        <v>2932226.3393250154</v>
      </c>
      <c r="AI13">
        <v>3692332.3393250154</v>
      </c>
      <c r="AM13">
        <v>19249026.734130077</v>
      </c>
      <c r="AN13">
        <v>0</v>
      </c>
      <c r="AO13">
        <v>19249026.734130077</v>
      </c>
      <c r="AP13">
        <v>1834875.5608147099</v>
      </c>
      <c r="AQ13">
        <v>-34830.420989760758</v>
      </c>
      <c r="AR13">
        <v>-61920.748426241356</v>
      </c>
      <c r="AT13">
        <v>20987151.125528786</v>
      </c>
    </row>
    <row r="14" spans="1:46" x14ac:dyDescent="0.2">
      <c r="A14">
        <v>1850073.5321236236</v>
      </c>
      <c r="C14">
        <v>0</v>
      </c>
      <c r="D14">
        <v>0</v>
      </c>
      <c r="E14">
        <v>0</v>
      </c>
      <c r="F14">
        <v>1850073.5321236236</v>
      </c>
      <c r="J14">
        <v>-2056706.5625696923</v>
      </c>
      <c r="M14">
        <v>79916.684787019563</v>
      </c>
      <c r="N14">
        <v>-20567.065625696923</v>
      </c>
      <c r="O14">
        <v>34905.868437877143</v>
      </c>
      <c r="P14">
        <v>0</v>
      </c>
      <c r="Q14">
        <v>0</v>
      </c>
      <c r="R14">
        <v>94255.487599199783</v>
      </c>
      <c r="V14">
        <v>427668</v>
      </c>
      <c r="W14">
        <v>427668</v>
      </c>
      <c r="Y14">
        <v>-2390119.0749704922</v>
      </c>
      <c r="AB14">
        <v>760106</v>
      </c>
      <c r="AD14">
        <v>1461426.7194976674</v>
      </c>
      <c r="AE14">
        <v>503522.15123120521</v>
      </c>
      <c r="AF14">
        <v>974287</v>
      </c>
      <c r="AG14">
        <v>17506.353668130283</v>
      </c>
      <c r="AH14">
        <v>2956742.2243970032</v>
      </c>
      <c r="AI14">
        <v>3716848.2243970032</v>
      </c>
      <c r="AM14">
        <v>20987151.125528786</v>
      </c>
      <c r="AN14">
        <v>0</v>
      </c>
      <c r="AO14">
        <v>20987151.125528786</v>
      </c>
      <c r="AP14">
        <v>1844074.5321236234</v>
      </c>
      <c r="AQ14">
        <v>-34905.868437877143</v>
      </c>
      <c r="AR14">
        <v>-62054.877222892697</v>
      </c>
      <c r="AT14">
        <v>22734264.911991637</v>
      </c>
    </row>
    <row r="15" spans="1:46" x14ac:dyDescent="0.2">
      <c r="A15">
        <v>1859243.3744581931</v>
      </c>
      <c r="C15">
        <v>0</v>
      </c>
      <c r="D15">
        <v>0</v>
      </c>
      <c r="E15">
        <v>0</v>
      </c>
      <c r="F15">
        <v>1859243.3744581931</v>
      </c>
      <c r="J15">
        <v>-2390119.0749704922</v>
      </c>
      <c r="M15">
        <v>80715.851634889754</v>
      </c>
      <c r="N15">
        <v>-23901.190749704925</v>
      </c>
      <c r="O15">
        <v>34978.785987239055</v>
      </c>
      <c r="P15">
        <v>0</v>
      </c>
      <c r="Q15">
        <v>0</v>
      </c>
      <c r="R15">
        <v>91793.446872423883</v>
      </c>
      <c r="V15">
        <v>43908</v>
      </c>
      <c r="W15">
        <v>43908</v>
      </c>
      <c r="Y15">
        <v>-2342233.6280980683</v>
      </c>
      <c r="AB15">
        <v>760106</v>
      </c>
      <c r="AD15">
        <v>1476040.9866926442</v>
      </c>
      <c r="AE15">
        <v>513592.59425582929</v>
      </c>
      <c r="AF15">
        <v>974287</v>
      </c>
      <c r="AG15">
        <v>17681.417204811587</v>
      </c>
      <c r="AH15">
        <v>2981601.9981532851</v>
      </c>
      <c r="AI15">
        <v>3741707.9981532851</v>
      </c>
      <c r="AM15">
        <v>22734264.911991637</v>
      </c>
      <c r="AN15">
        <v>0</v>
      </c>
      <c r="AO15">
        <v>22734264.911991637</v>
      </c>
      <c r="AP15">
        <v>1853244.3744581928</v>
      </c>
      <c r="AQ15">
        <v>-34978.785987239055</v>
      </c>
      <c r="AR15">
        <v>-62184.508421758321</v>
      </c>
      <c r="AT15">
        <v>24490345.992040832</v>
      </c>
    </row>
    <row r="16" spans="1:46" x14ac:dyDescent="0.2">
      <c r="A16">
        <v>1868381.6760365162</v>
      </c>
      <c r="C16">
        <v>0</v>
      </c>
      <c r="D16">
        <v>0</v>
      </c>
      <c r="E16">
        <v>0</v>
      </c>
      <c r="F16">
        <v>1868381.6760365162</v>
      </c>
      <c r="J16">
        <v>-2342233.6280980683</v>
      </c>
      <c r="M16">
        <v>81523.010151238661</v>
      </c>
      <c r="N16">
        <v>-23422.336280980686</v>
      </c>
      <c r="O16">
        <v>35049.082651394281</v>
      </c>
      <c r="P16">
        <v>0</v>
      </c>
      <c r="Q16">
        <v>0</v>
      </c>
      <c r="R16">
        <v>93149.756521652249</v>
      </c>
      <c r="V16">
        <v>2895308</v>
      </c>
      <c r="W16">
        <v>2895308</v>
      </c>
      <c r="Y16">
        <v>-5144391.8715764163</v>
      </c>
      <c r="AB16">
        <v>760106</v>
      </c>
      <c r="AD16">
        <v>1490801.3965595709</v>
      </c>
      <c r="AE16">
        <v>523864.44614094589</v>
      </c>
      <c r="AF16">
        <v>974287</v>
      </c>
      <c r="AG16">
        <v>17858.231376859705</v>
      </c>
      <c r="AH16">
        <v>3006811.0740773766</v>
      </c>
      <c r="AI16">
        <v>3766917.0740773766</v>
      </c>
      <c r="AM16">
        <v>24490345.992040832</v>
      </c>
      <c r="AN16">
        <v>0</v>
      </c>
      <c r="AO16">
        <v>24490345.992040832</v>
      </c>
      <c r="AP16">
        <v>1862382.6760365162</v>
      </c>
      <c r="AQ16">
        <v>-35049.082651394281</v>
      </c>
      <c r="AR16">
        <v>-62309.480269145388</v>
      </c>
      <c r="AT16">
        <v>26255370.105156809</v>
      </c>
    </row>
    <row r="17" spans="1:46" x14ac:dyDescent="0.2">
      <c r="A17">
        <v>1877485.9609640783</v>
      </c>
      <c r="C17">
        <v>0</v>
      </c>
      <c r="D17">
        <v>0</v>
      </c>
      <c r="E17">
        <v>0</v>
      </c>
      <c r="F17">
        <v>1877485.9609640783</v>
      </c>
      <c r="J17">
        <v>-5144391.8715764163</v>
      </c>
      <c r="M17">
        <v>82338.240252751028</v>
      </c>
      <c r="N17">
        <v>-51443.918715764165</v>
      </c>
      <c r="O17">
        <v>35116.665220276671</v>
      </c>
      <c r="P17">
        <v>0</v>
      </c>
      <c r="Q17">
        <v>0</v>
      </c>
      <c r="R17">
        <v>66010.986757263541</v>
      </c>
      <c r="V17">
        <v>361108</v>
      </c>
      <c r="W17">
        <v>361108</v>
      </c>
      <c r="Y17">
        <v>-5439488.8848191528</v>
      </c>
      <c r="AB17">
        <v>760106</v>
      </c>
      <c r="AD17">
        <v>1505709.4105251662</v>
      </c>
      <c r="AE17">
        <v>534341.73506376473</v>
      </c>
      <c r="AF17">
        <v>974287</v>
      </c>
      <c r="AG17">
        <v>18036.813690628296</v>
      </c>
      <c r="AH17">
        <v>3032374.9592795591</v>
      </c>
      <c r="AI17">
        <v>3792480.9592795591</v>
      </c>
      <c r="AM17">
        <v>26255370.105156809</v>
      </c>
      <c r="AN17">
        <v>0</v>
      </c>
      <c r="AO17">
        <v>26255370.105156809</v>
      </c>
      <c r="AP17">
        <v>1871486.9609640783</v>
      </c>
      <c r="AQ17">
        <v>-35116.665220276671</v>
      </c>
      <c r="AR17">
        <v>-62429.627058269645</v>
      </c>
      <c r="AT17">
        <v>28029310.773842338</v>
      </c>
    </row>
    <row r="18" spans="1:46" x14ac:dyDescent="0.2">
      <c r="A18">
        <v>1886553.6878120564</v>
      </c>
      <c r="C18">
        <v>0</v>
      </c>
      <c r="D18">
        <v>0</v>
      </c>
      <c r="E18">
        <v>0</v>
      </c>
      <c r="F18">
        <v>1886553.6878120564</v>
      </c>
      <c r="J18">
        <v>-5439488.8848191528</v>
      </c>
      <c r="M18">
        <v>83161.622655278567</v>
      </c>
      <c r="N18">
        <v>-54394.888848191535</v>
      </c>
      <c r="O18">
        <v>35181.438211695284</v>
      </c>
      <c r="P18">
        <v>0</v>
      </c>
      <c r="Q18">
        <v>0</v>
      </c>
      <c r="R18">
        <v>63948.172018782316</v>
      </c>
      <c r="V18">
        <v>234488</v>
      </c>
      <c r="W18">
        <v>234488</v>
      </c>
      <c r="Y18">
        <v>-5610028.7128003705</v>
      </c>
      <c r="AB18">
        <v>760106</v>
      </c>
      <c r="AD18">
        <v>1520766.5046304183</v>
      </c>
      <c r="AE18">
        <v>545028.56976504007</v>
      </c>
      <c r="AF18">
        <v>974287</v>
      </c>
      <c r="AG18">
        <v>18217.181827534583</v>
      </c>
      <c r="AH18">
        <v>3058299.2562229927</v>
      </c>
      <c r="AI18">
        <v>3818405.2562229927</v>
      </c>
      <c r="AM18">
        <v>28029310.773842338</v>
      </c>
      <c r="AN18">
        <v>0</v>
      </c>
      <c r="AO18">
        <v>28029310.773842338</v>
      </c>
      <c r="AP18">
        <v>1880554.6878120564</v>
      </c>
      <c r="AQ18">
        <v>-35181.438211695284</v>
      </c>
      <c r="AR18">
        <v>-62544.779043013848</v>
      </c>
      <c r="AT18">
        <v>29812139.244399685</v>
      </c>
    </row>
    <row r="19" spans="1:46" x14ac:dyDescent="0.2">
      <c r="A19">
        <v>1895582.2481659397</v>
      </c>
      <c r="C19">
        <v>0</v>
      </c>
      <c r="D19">
        <v>0</v>
      </c>
      <c r="E19">
        <v>0</v>
      </c>
      <c r="F19">
        <v>1895582.2481659397</v>
      </c>
      <c r="J19">
        <v>-5610028.7128003705</v>
      </c>
      <c r="M19">
        <v>83993.238881831348</v>
      </c>
      <c r="N19">
        <v>-56100.287128003707</v>
      </c>
      <c r="O19">
        <v>35243.303821812413</v>
      </c>
      <c r="P19">
        <v>0</v>
      </c>
      <c r="Q19">
        <v>0</v>
      </c>
      <c r="R19">
        <v>63136.255575640054</v>
      </c>
      <c r="V19">
        <v>1579468</v>
      </c>
      <c r="W19">
        <v>1579468</v>
      </c>
      <c r="Y19">
        <v>-7126360.4572247304</v>
      </c>
      <c r="AB19">
        <v>760106</v>
      </c>
      <c r="AD19">
        <v>1535974.1696767225</v>
      </c>
      <c r="AE19">
        <v>555929.14116034086</v>
      </c>
      <c r="AF19">
        <v>974287</v>
      </c>
      <c r="AG19">
        <v>18399.35364580993</v>
      </c>
      <c r="AH19">
        <v>3084589.6644828734</v>
      </c>
      <c r="AI19">
        <v>3844695.6644828734</v>
      </c>
      <c r="AM19">
        <v>29812139.244399685</v>
      </c>
      <c r="AN19">
        <v>0</v>
      </c>
      <c r="AO19">
        <v>29812139.244399685</v>
      </c>
      <c r="AP19">
        <v>1889583.2481659395</v>
      </c>
      <c r="AQ19">
        <v>-35243.303821812413</v>
      </c>
      <c r="AR19">
        <v>-62654.762349888741</v>
      </c>
      <c r="AT19">
        <v>31603824.426393922</v>
      </c>
    </row>
    <row r="20" spans="1:46" x14ac:dyDescent="0.2">
      <c r="A20">
        <v>1904568.9651438759</v>
      </c>
      <c r="C20">
        <v>0</v>
      </c>
      <c r="D20">
        <v>0</v>
      </c>
      <c r="E20">
        <v>0</v>
      </c>
      <c r="F20">
        <v>1904568.9651438759</v>
      </c>
      <c r="J20">
        <v>-7126360.4572247304</v>
      </c>
      <c r="M20">
        <v>84833.171270649676</v>
      </c>
      <c r="N20">
        <v>-71263.604572247306</v>
      </c>
      <c r="O20">
        <v>35302.161874590696</v>
      </c>
      <c r="P20">
        <v>0</v>
      </c>
      <c r="Q20">
        <v>0</v>
      </c>
      <c r="R20">
        <v>48871.728572993066</v>
      </c>
      <c r="V20">
        <v>291688</v>
      </c>
      <c r="W20">
        <v>291688</v>
      </c>
      <c r="Y20">
        <v>-7369176.7286517378</v>
      </c>
      <c r="AB20">
        <v>760106</v>
      </c>
      <c r="AD20">
        <v>1551333.9113734898</v>
      </c>
      <c r="AE20">
        <v>567047.72398354765</v>
      </c>
      <c r="AF20">
        <v>974287</v>
      </c>
      <c r="AG20">
        <v>18583.347182268029</v>
      </c>
      <c r="AH20">
        <v>3111251.982539305</v>
      </c>
      <c r="AI20">
        <v>3871357.982539305</v>
      </c>
      <c r="AM20">
        <v>31603824.426393922</v>
      </c>
      <c r="AN20">
        <v>0</v>
      </c>
      <c r="AO20">
        <v>31603824.426393922</v>
      </c>
      <c r="AP20">
        <v>1898569.9651438762</v>
      </c>
      <c r="AQ20">
        <v>-35302.161874590696</v>
      </c>
      <c r="AR20">
        <v>-62759.398888161239</v>
      </c>
      <c r="AT20">
        <v>33404332.830775045</v>
      </c>
    </row>
    <row r="21" spans="1:46" x14ac:dyDescent="0.2">
      <c r="A21">
        <v>1913511.0918841246</v>
      </c>
      <c r="C21">
        <v>0</v>
      </c>
      <c r="D21">
        <v>0</v>
      </c>
      <c r="E21">
        <v>0</v>
      </c>
      <c r="F21">
        <v>1913511.0918841246</v>
      </c>
      <c r="J21">
        <v>-7369176.7286517378</v>
      </c>
      <c r="M21">
        <v>85681.502983356142</v>
      </c>
      <c r="N21">
        <v>-73691.767286517366</v>
      </c>
      <c r="O21">
        <v>35357.909770187958</v>
      </c>
      <c r="P21">
        <v>0</v>
      </c>
      <c r="Q21">
        <v>0</v>
      </c>
      <c r="R21">
        <v>47347.645467026734</v>
      </c>
      <c r="V21">
        <v>102006</v>
      </c>
      <c r="W21">
        <v>102006</v>
      </c>
      <c r="Y21">
        <v>-7423835.0831847098</v>
      </c>
      <c r="AB21">
        <v>760106</v>
      </c>
      <c r="AD21">
        <v>1566847.2504872242</v>
      </c>
      <c r="AE21">
        <v>578388.67846321862</v>
      </c>
      <c r="AF21">
        <v>974287</v>
      </c>
      <c r="AG21">
        <v>18769.180654090706</v>
      </c>
      <c r="AH21">
        <v>3138292.1096045338</v>
      </c>
      <c r="AI21">
        <v>3898398.1096045338</v>
      </c>
      <c r="AM21">
        <v>33404332.830775045</v>
      </c>
      <c r="AN21">
        <v>0</v>
      </c>
      <c r="AO21">
        <v>33404332.830775045</v>
      </c>
      <c r="AP21">
        <v>1907512.0918841246</v>
      </c>
      <c r="AQ21">
        <v>-35357.909770187958</v>
      </c>
      <c r="AR21">
        <v>-62858.506258111935</v>
      </c>
      <c r="AT21">
        <v>35213628.506630868</v>
      </c>
    </row>
    <row r="22" spans="1:46" x14ac:dyDescent="0.2">
      <c r="A22">
        <v>1922405.8100009803</v>
      </c>
      <c r="C22">
        <v>0</v>
      </c>
      <c r="D22">
        <v>0</v>
      </c>
      <c r="E22">
        <v>0</v>
      </c>
      <c r="F22">
        <v>1922405.8100009803</v>
      </c>
      <c r="J22">
        <v>-7423835.0831847098</v>
      </c>
      <c r="M22">
        <v>86538.318013189724</v>
      </c>
      <c r="N22">
        <v>-74238.350831847099</v>
      </c>
      <c r="O22">
        <v>35410.442432278236</v>
      </c>
      <c r="P22">
        <v>0</v>
      </c>
      <c r="Q22">
        <v>0</v>
      </c>
      <c r="R22">
        <v>47710.409613620861</v>
      </c>
      <c r="V22">
        <v>303388</v>
      </c>
      <c r="W22">
        <v>303388</v>
      </c>
      <c r="Y22">
        <v>-7679512.6735710893</v>
      </c>
      <c r="AB22">
        <v>760106</v>
      </c>
      <c r="AD22">
        <v>1582515.7229920968</v>
      </c>
      <c r="AE22">
        <v>589956.45203248307</v>
      </c>
      <c r="AF22">
        <v>974287</v>
      </c>
      <c r="AG22">
        <v>18956.872460631617</v>
      </c>
      <c r="AH22">
        <v>3165716.0474852114</v>
      </c>
      <c r="AI22">
        <v>3925822.0474852114</v>
      </c>
      <c r="AM22">
        <v>35213628.506630868</v>
      </c>
      <c r="AN22">
        <v>0</v>
      </c>
      <c r="AO22">
        <v>35213628.506630868</v>
      </c>
      <c r="AP22">
        <v>1916406.8100009803</v>
      </c>
      <c r="AQ22">
        <v>-35410.442432278236</v>
      </c>
      <c r="AR22">
        <v>-62951.897657383532</v>
      </c>
      <c r="AT22">
        <v>37031672.97654219</v>
      </c>
    </row>
    <row r="23" spans="1:46" x14ac:dyDescent="0.2">
      <c r="A23">
        <v>1931250.2280085327</v>
      </c>
      <c r="C23">
        <v>0</v>
      </c>
      <c r="D23">
        <v>0</v>
      </c>
      <c r="E23">
        <v>0</v>
      </c>
      <c r="F23">
        <v>1931250.2280085327</v>
      </c>
      <c r="J23">
        <v>-7679512.6735710893</v>
      </c>
      <c r="M23">
        <v>87403.701193321613</v>
      </c>
      <c r="N23">
        <v>-76795.126735710888</v>
      </c>
      <c r="O23">
        <v>35459.652254277171</v>
      </c>
      <c r="P23">
        <v>0</v>
      </c>
      <c r="Q23">
        <v>0</v>
      </c>
      <c r="R23">
        <v>46068.226711887895</v>
      </c>
      <c r="V23">
        <v>53788</v>
      </c>
      <c r="W23">
        <v>53788</v>
      </c>
      <c r="Y23">
        <v>-7687232.4468592014</v>
      </c>
      <c r="AB23">
        <v>760106</v>
      </c>
      <c r="AD23">
        <v>1598340.8802220174</v>
      </c>
      <c r="AE23">
        <v>601755.58107313269</v>
      </c>
      <c r="AF23">
        <v>974287</v>
      </c>
      <c r="AG23">
        <v>19146.441185237931</v>
      </c>
      <c r="AH23">
        <v>3193529.9024803881</v>
      </c>
      <c r="AI23">
        <v>3953635.9024803881</v>
      </c>
      <c r="AM23">
        <v>37031672.97654219</v>
      </c>
      <c r="AN23">
        <v>0</v>
      </c>
      <c r="AO23">
        <v>37031672.97654219</v>
      </c>
      <c r="AP23">
        <v>1925251.2280085329</v>
      </c>
      <c r="AQ23">
        <v>-35459.652254277171</v>
      </c>
      <c r="AR23">
        <v>-63039.381785381644</v>
      </c>
      <c r="AT23">
        <v>38858425.170511059</v>
      </c>
    </row>
    <row r="24" spans="1:46" x14ac:dyDescent="0.2">
      <c r="A24">
        <v>1940041.3797116037</v>
      </c>
      <c r="C24">
        <v>0</v>
      </c>
      <c r="D24">
        <v>0</v>
      </c>
      <c r="E24">
        <v>0</v>
      </c>
      <c r="F24">
        <v>1940041.3797116037</v>
      </c>
      <c r="J24">
        <v>-7687232.4468592014</v>
      </c>
      <c r="M24">
        <v>88277.738205254849</v>
      </c>
      <c r="N24">
        <v>-76872.324468592007</v>
      </c>
      <c r="O24">
        <v>35505.429044449644</v>
      </c>
      <c r="P24">
        <v>0</v>
      </c>
      <c r="Q24">
        <v>0</v>
      </c>
      <c r="R24">
        <v>46910.842781112486</v>
      </c>
      <c r="V24">
        <v>478108</v>
      </c>
      <c r="W24">
        <v>478108</v>
      </c>
      <c r="Y24">
        <v>-8118429.6040780898</v>
      </c>
      <c r="AB24">
        <v>760106</v>
      </c>
      <c r="AD24">
        <v>1614324.289024238</v>
      </c>
      <c r="AE24">
        <v>613790.69269459532</v>
      </c>
      <c r="AF24">
        <v>974287</v>
      </c>
      <c r="AG24">
        <v>19337.905597090314</v>
      </c>
      <c r="AH24">
        <v>3221739.8873159238</v>
      </c>
      <c r="AI24">
        <v>3981845.8873159238</v>
      </c>
      <c r="AM24">
        <v>38858425.170511059</v>
      </c>
      <c r="AN24">
        <v>0</v>
      </c>
      <c r="AO24">
        <v>38858425.170511059</v>
      </c>
      <c r="AP24">
        <v>1934042.3797116042</v>
      </c>
      <c r="AQ24">
        <v>-35505.429044449644</v>
      </c>
      <c r="AR24">
        <v>-63120.762745688262</v>
      </c>
      <c r="AT24">
        <v>40693841.358432531</v>
      </c>
    </row>
    <row r="25" spans="1:46" x14ac:dyDescent="0.2">
      <c r="A25">
        <v>1948776.2225631964</v>
      </c>
      <c r="C25">
        <v>0</v>
      </c>
      <c r="D25">
        <v>0</v>
      </c>
      <c r="E25">
        <v>0</v>
      </c>
      <c r="F25">
        <v>1948776.2225631964</v>
      </c>
      <c r="J25">
        <v>-8118429.6040780898</v>
      </c>
      <c r="M25">
        <v>89160.515587307382</v>
      </c>
      <c r="N25">
        <v>-81184.296040780901</v>
      </c>
      <c r="O25">
        <v>35547.659969876404</v>
      </c>
      <c r="P25">
        <v>0</v>
      </c>
      <c r="Q25">
        <v>0</v>
      </c>
      <c r="R25">
        <v>43523.879516402885</v>
      </c>
      <c r="V25">
        <v>0</v>
      </c>
      <c r="W25">
        <v>0</v>
      </c>
      <c r="Y25">
        <v>-8074905.7245616857</v>
      </c>
      <c r="AB25">
        <v>760106</v>
      </c>
      <c r="AD25">
        <v>1630467.5319144803</v>
      </c>
      <c r="AE25">
        <v>626066.50654848712</v>
      </c>
      <c r="AF25">
        <v>974287</v>
      </c>
      <c r="AG25">
        <v>19531.284653061215</v>
      </c>
      <c r="AH25">
        <v>3250352.3231160287</v>
      </c>
      <c r="AI25">
        <v>4010458.3231160287</v>
      </c>
      <c r="AM25">
        <v>40693841.358432531</v>
      </c>
      <c r="AN25">
        <v>0</v>
      </c>
      <c r="AO25">
        <v>40693841.358432531</v>
      </c>
      <c r="AP25">
        <v>1942777.2225631964</v>
      </c>
      <c r="AQ25">
        <v>-35547.659969876404</v>
      </c>
      <c r="AR25">
        <v>-63195.83994644694</v>
      </c>
      <c r="AT25">
        <v>42537875.081079401</v>
      </c>
    </row>
    <row r="26" spans="1:46" x14ac:dyDescent="0.2">
      <c r="A26">
        <v>1957451.6359877703</v>
      </c>
      <c r="C26">
        <v>0</v>
      </c>
      <c r="D26">
        <v>0</v>
      </c>
      <c r="E26">
        <v>0</v>
      </c>
      <c r="F26">
        <v>1957451.6359877703</v>
      </c>
      <c r="J26">
        <v>-8074905.7245616857</v>
      </c>
      <c r="M26">
        <v>90052.12074318048</v>
      </c>
      <c r="N26">
        <v>-80749.057245616859</v>
      </c>
      <c r="O26">
        <v>35586.229499257111</v>
      </c>
      <c r="P26">
        <v>0</v>
      </c>
      <c r="Q26">
        <v>0</v>
      </c>
      <c r="R26">
        <v>44889.292996820732</v>
      </c>
      <c r="V26">
        <v>0</v>
      </c>
      <c r="W26">
        <v>0</v>
      </c>
      <c r="Y26">
        <v>-8030016.4315648656</v>
      </c>
      <c r="AB26">
        <v>760106</v>
      </c>
      <c r="AD26">
        <v>1646772.2072336255</v>
      </c>
      <c r="AE26">
        <v>638587.83667945687</v>
      </c>
      <c r="AF26">
        <v>974287</v>
      </c>
      <c r="AG26">
        <v>19726.59749959183</v>
      </c>
      <c r="AH26">
        <v>3279373.641412674</v>
      </c>
      <c r="AI26">
        <v>4039479.641412674</v>
      </c>
      <c r="AM26">
        <v>42537875.081079401</v>
      </c>
      <c r="AN26">
        <v>0</v>
      </c>
      <c r="AO26">
        <v>42537875.081079401</v>
      </c>
      <c r="AP26">
        <v>1951452.6359877698</v>
      </c>
      <c r="AQ26">
        <v>-35586.229499257111</v>
      </c>
      <c r="AR26">
        <v>-63264.407998679322</v>
      </c>
      <c r="AT26">
        <v>44390477.079569235</v>
      </c>
    </row>
    <row r="27" spans="1:46" x14ac:dyDescent="0.2">
      <c r="A27">
        <v>2391593.7406449551</v>
      </c>
      <c r="C27">
        <v>0</v>
      </c>
      <c r="D27">
        <v>0</v>
      </c>
      <c r="E27">
        <v>0</v>
      </c>
      <c r="F27">
        <v>2391593.7406449551</v>
      </c>
      <c r="J27">
        <v>-8030016.4315648656</v>
      </c>
      <c r="M27">
        <v>90952.641950612291</v>
      </c>
      <c r="N27">
        <v>-80300.164315648653</v>
      </c>
      <c r="O27">
        <v>73918.658232302783</v>
      </c>
      <c r="P27">
        <v>0</v>
      </c>
      <c r="Q27">
        <v>0</v>
      </c>
      <c r="R27">
        <v>84571.135867266421</v>
      </c>
      <c r="V27">
        <v>0</v>
      </c>
      <c r="W27">
        <v>0</v>
      </c>
      <c r="Y27">
        <v>-7945445.2956975978</v>
      </c>
      <c r="AB27">
        <v>760106</v>
      </c>
      <c r="AD27">
        <v>1663239.9293059618</v>
      </c>
      <c r="AE27">
        <v>651359.5934130461</v>
      </c>
      <c r="AF27">
        <v>974287</v>
      </c>
      <c r="AG27">
        <v>19923.86347458775</v>
      </c>
      <c r="AH27">
        <v>3308810.3861935958</v>
      </c>
      <c r="AI27">
        <v>4068916.3861935958</v>
      </c>
      <c r="AM27">
        <v>44390477.079569235</v>
      </c>
      <c r="AN27">
        <v>0</v>
      </c>
      <c r="AO27">
        <v>44390477.079569235</v>
      </c>
      <c r="AP27">
        <v>2385594.7406449551</v>
      </c>
      <c r="AQ27">
        <v>-73918.658232302783</v>
      </c>
      <c r="AR27">
        <v>-131410.9479685383</v>
      </c>
      <c r="AT27">
        <v>46570742.214013353</v>
      </c>
    </row>
    <row r="28" spans="1:46" x14ac:dyDescent="0.2">
      <c r="A28">
        <v>2400595.3759909202</v>
      </c>
      <c r="C28">
        <v>0</v>
      </c>
      <c r="D28">
        <v>0</v>
      </c>
      <c r="E28">
        <v>0</v>
      </c>
      <c r="F28">
        <v>2400595.3759909202</v>
      </c>
      <c r="J28">
        <v>-7945445.2956975978</v>
      </c>
      <c r="M28">
        <v>91862.168370118408</v>
      </c>
      <c r="N28">
        <v>-79454.452956975991</v>
      </c>
      <c r="O28">
        <v>73990.47597790687</v>
      </c>
      <c r="P28">
        <v>0</v>
      </c>
      <c r="Q28">
        <v>0</v>
      </c>
      <c r="R28">
        <v>86398.191391049288</v>
      </c>
      <c r="V28">
        <v>0</v>
      </c>
      <c r="W28">
        <v>0</v>
      </c>
      <c r="Y28">
        <v>-7859047.1043065488</v>
      </c>
      <c r="AB28">
        <v>760106</v>
      </c>
      <c r="AD28">
        <v>1679872.3285990213</v>
      </c>
      <c r="AE28">
        <v>664386.78528130706</v>
      </c>
      <c r="AF28">
        <v>974287</v>
      </c>
      <c r="AG28">
        <v>20123.102109333628</v>
      </c>
      <c r="AH28">
        <v>3338669.2159896619</v>
      </c>
      <c r="AI28">
        <v>4098775.2159896619</v>
      </c>
      <c r="AM28">
        <v>46570742.214013353</v>
      </c>
      <c r="AN28">
        <v>0</v>
      </c>
      <c r="AO28">
        <v>46570742.214013353</v>
      </c>
      <c r="AP28">
        <v>2394596.3759909198</v>
      </c>
      <c r="AQ28">
        <v>-73990.47597790687</v>
      </c>
      <c r="AR28">
        <v>-131538.62396072331</v>
      </c>
      <c r="AT28">
        <v>48759809.490065634</v>
      </c>
    </row>
    <row r="29" spans="1:46" x14ac:dyDescent="0.2">
      <c r="A29">
        <v>2409532.282349579</v>
      </c>
      <c r="C29">
        <v>0</v>
      </c>
      <c r="D29">
        <v>0</v>
      </c>
      <c r="E29">
        <v>0</v>
      </c>
      <c r="F29">
        <v>2409532.282349579</v>
      </c>
      <c r="J29">
        <v>-7859047.1043065488</v>
      </c>
      <c r="M29">
        <v>92780.790053819568</v>
      </c>
      <c r="N29">
        <v>-78590.471043065481</v>
      </c>
      <c r="O29">
        <v>74058.67824023265</v>
      </c>
      <c r="P29">
        <v>0</v>
      </c>
      <c r="Q29">
        <v>0</v>
      </c>
      <c r="R29">
        <v>88248.997250986737</v>
      </c>
      <c r="V29">
        <v>0</v>
      </c>
      <c r="W29">
        <v>0</v>
      </c>
      <c r="Y29">
        <v>-7770798.1070555625</v>
      </c>
      <c r="AB29">
        <v>760106</v>
      </c>
      <c r="AD29">
        <v>1696671.0518850109</v>
      </c>
      <c r="AE29">
        <v>677674.52098693303</v>
      </c>
      <c r="AF29">
        <v>974287</v>
      </c>
      <c r="AG29">
        <v>20324.33313042696</v>
      </c>
      <c r="AH29">
        <v>3368956.9060023711</v>
      </c>
      <c r="AI29">
        <v>4129062.9060023711</v>
      </c>
      <c r="AM29">
        <v>48759809.490065634</v>
      </c>
      <c r="AN29">
        <v>0</v>
      </c>
      <c r="AO29">
        <v>48759809.490065634</v>
      </c>
      <c r="AP29">
        <v>2403533.2823495795</v>
      </c>
      <c r="AQ29">
        <v>-74058.67824023265</v>
      </c>
      <c r="AR29">
        <v>-131659.87242708029</v>
      </c>
      <c r="AT29">
        <v>50957624.221747905</v>
      </c>
    </row>
    <row r="30" spans="1:46" x14ac:dyDescent="0.2">
      <c r="A30">
        <v>2418401.0550322458</v>
      </c>
      <c r="C30">
        <v>0</v>
      </c>
      <c r="D30">
        <v>0</v>
      </c>
      <c r="E30">
        <v>0</v>
      </c>
      <c r="F30">
        <v>2418401.0550322458</v>
      </c>
      <c r="J30">
        <v>-7770798.1070555625</v>
      </c>
      <c r="M30">
        <v>93708.597954357771</v>
      </c>
      <c r="N30">
        <v>-77707.98107055563</v>
      </c>
      <c r="O30">
        <v>74123.14219123259</v>
      </c>
      <c r="P30">
        <v>0</v>
      </c>
      <c r="Q30">
        <v>0</v>
      </c>
      <c r="R30">
        <v>90123.75907503473</v>
      </c>
      <c r="V30">
        <v>0</v>
      </c>
      <c r="W30">
        <v>0</v>
      </c>
      <c r="Y30">
        <v>-7680674.3479805272</v>
      </c>
      <c r="AB30">
        <v>760106</v>
      </c>
      <c r="AD30">
        <v>1713637.7624038612</v>
      </c>
      <c r="AE30">
        <v>691228.01140667184</v>
      </c>
      <c r="AF30">
        <v>974287</v>
      </c>
      <c r="AG30">
        <v>20527.576461731231</v>
      </c>
      <c r="AH30">
        <v>3399680.3502722643</v>
      </c>
      <c r="AI30">
        <v>4159786.3502722643</v>
      </c>
      <c r="AM30">
        <v>50957624.221747905</v>
      </c>
      <c r="AN30">
        <v>0</v>
      </c>
      <c r="AO30">
        <v>50957624.221747905</v>
      </c>
      <c r="AP30">
        <v>2412402.0550322458</v>
      </c>
      <c r="AQ30">
        <v>-74123.14219123259</v>
      </c>
      <c r="AR30">
        <v>-131774.47500663571</v>
      </c>
      <c r="AT30">
        <v>53164128.659582287</v>
      </c>
    </row>
    <row r="31" spans="1:46" x14ac:dyDescent="0.2">
      <c r="A31">
        <v>2427198.2028554361</v>
      </c>
      <c r="C31">
        <v>0</v>
      </c>
      <c r="D31">
        <v>0</v>
      </c>
      <c r="E31">
        <v>0</v>
      </c>
      <c r="F31">
        <v>2427198.2028554361</v>
      </c>
      <c r="J31">
        <v>-7680674.3479805272</v>
      </c>
      <c r="M31">
        <v>94645.683933901353</v>
      </c>
      <c r="N31">
        <v>-76806.743479805285</v>
      </c>
      <c r="O31">
        <v>74183.742041114499</v>
      </c>
      <c r="P31">
        <v>0</v>
      </c>
      <c r="Q31">
        <v>0</v>
      </c>
      <c r="R31">
        <v>92022.682495210567</v>
      </c>
      <c r="V31">
        <v>0</v>
      </c>
      <c r="W31">
        <v>0</v>
      </c>
      <c r="Y31">
        <v>-7588651.6654853169</v>
      </c>
      <c r="AB31">
        <v>760106</v>
      </c>
      <c r="AD31">
        <v>1730774.1400279</v>
      </c>
      <c r="AE31">
        <v>705052.57163480518</v>
      </c>
      <c r="AF31">
        <v>974287</v>
      </c>
      <c r="AG31">
        <v>20732.852226348543</v>
      </c>
      <c r="AH31">
        <v>3430846.5638890537</v>
      </c>
      <c r="AI31">
        <v>4190952.5638890537</v>
      </c>
      <c r="AM31">
        <v>53164128.659582287</v>
      </c>
      <c r="AN31">
        <v>0</v>
      </c>
      <c r="AO31">
        <v>53164128.659582287</v>
      </c>
      <c r="AP31">
        <v>2421199.2028554371</v>
      </c>
      <c r="AQ31">
        <v>-74183.742041114499</v>
      </c>
      <c r="AR31">
        <v>-131882.20807309245</v>
      </c>
      <c r="AT31">
        <v>55379261.91232352</v>
      </c>
    </row>
    <row r="32" spans="1:46" x14ac:dyDescent="0.2">
      <c r="A32">
        <v>2435920.1462485641</v>
      </c>
      <c r="C32">
        <v>0</v>
      </c>
      <c r="D32">
        <v>0</v>
      </c>
      <c r="E32">
        <v>0</v>
      </c>
      <c r="F32">
        <v>2435920.1462485641</v>
      </c>
      <c r="J32">
        <v>-7588651.6654853169</v>
      </c>
      <c r="M32">
        <v>95592.140773240375</v>
      </c>
      <c r="N32">
        <v>-75886.516654853185</v>
      </c>
      <c r="O32">
        <v>74240.348974054621</v>
      </c>
      <c r="P32">
        <v>0</v>
      </c>
      <c r="Q32">
        <v>0</v>
      </c>
      <c r="R32">
        <v>93945.973092441811</v>
      </c>
      <c r="V32">
        <v>0</v>
      </c>
      <c r="W32">
        <v>0</v>
      </c>
      <c r="Y32">
        <v>-7494705.6923928754</v>
      </c>
      <c r="AB32">
        <v>760106</v>
      </c>
      <c r="AD32">
        <v>1748081.8814281793</v>
      </c>
      <c r="AE32">
        <v>719153.62306750135</v>
      </c>
      <c r="AF32">
        <v>974287</v>
      </c>
      <c r="AG32">
        <v>20940.180748612031</v>
      </c>
      <c r="AH32">
        <v>3462462.685244293</v>
      </c>
      <c r="AI32">
        <v>4222568.685244293</v>
      </c>
      <c r="AM32">
        <v>55379261.91232352</v>
      </c>
      <c r="AN32">
        <v>0</v>
      </c>
      <c r="AO32">
        <v>55379261.91232352</v>
      </c>
      <c r="AP32">
        <v>2429921.1462485637</v>
      </c>
      <c r="AQ32">
        <v>-74240.348974054621</v>
      </c>
      <c r="AR32">
        <v>-131982.84262054155</v>
      </c>
      <c r="AT32">
        <v>57602959.866977483</v>
      </c>
    </row>
    <row r="33" spans="1:46" x14ac:dyDescent="0.2">
      <c r="A33">
        <v>2444563.2153223306</v>
      </c>
      <c r="C33">
        <v>0</v>
      </c>
      <c r="D33">
        <v>0</v>
      </c>
      <c r="E33">
        <v>0</v>
      </c>
      <c r="F33">
        <v>2444563.2153223306</v>
      </c>
      <c r="J33">
        <v>-7494705.6923928754</v>
      </c>
      <c r="M33">
        <v>96548.062180972745</v>
      </c>
      <c r="N33">
        <v>-74947.056923928758</v>
      </c>
      <c r="O33">
        <v>74292.831082574688</v>
      </c>
      <c r="P33">
        <v>0</v>
      </c>
      <c r="Q33">
        <v>0</v>
      </c>
      <c r="R33">
        <v>95893.836339618676</v>
      </c>
      <c r="V33">
        <v>0</v>
      </c>
      <c r="W33">
        <v>0</v>
      </c>
      <c r="Y33">
        <v>-7398811.8560532574</v>
      </c>
      <c r="AB33">
        <v>760106</v>
      </c>
      <c r="AD33">
        <v>1765562.7002424605</v>
      </c>
      <c r="AE33">
        <v>733536.69552885124</v>
      </c>
      <c r="AF33">
        <v>974287</v>
      </c>
      <c r="AG33">
        <v>21149.582556098147</v>
      </c>
      <c r="AH33">
        <v>3494535.9783274098</v>
      </c>
      <c r="AI33">
        <v>4254641.9783274103</v>
      </c>
      <c r="AM33">
        <v>57602959.866977483</v>
      </c>
      <c r="AN33">
        <v>0</v>
      </c>
      <c r="AO33">
        <v>57602959.866977483</v>
      </c>
      <c r="AP33">
        <v>2438564.2153223301</v>
      </c>
      <c r="AQ33">
        <v>-74292.831082574688</v>
      </c>
      <c r="AR33">
        <v>-132076.14414679946</v>
      </c>
      <c r="AT33">
        <v>59835155.107070431</v>
      </c>
    </row>
    <row r="34" spans="1:46" x14ac:dyDescent="0.2">
      <c r="A34">
        <v>2453123.6478970316</v>
      </c>
      <c r="C34">
        <v>0</v>
      </c>
      <c r="D34">
        <v>0</v>
      </c>
      <c r="E34">
        <v>0</v>
      </c>
      <c r="F34">
        <v>2453123.6478970316</v>
      </c>
      <c r="J34">
        <v>-7398811.8560532574</v>
      </c>
      <c r="M34">
        <v>97513.542802782496</v>
      </c>
      <c r="N34">
        <v>-73988.118560532574</v>
      </c>
      <c r="O34">
        <v>74341.053300555592</v>
      </c>
      <c r="P34">
        <v>0</v>
      </c>
      <c r="Q34">
        <v>0</v>
      </c>
      <c r="R34">
        <v>97866.477542805515</v>
      </c>
      <c r="V34">
        <v>0</v>
      </c>
      <c r="W34">
        <v>0</v>
      </c>
      <c r="Y34">
        <v>-7300945.3785104509</v>
      </c>
      <c r="AB34">
        <v>760106</v>
      </c>
      <c r="AD34">
        <v>1783218.3272448855</v>
      </c>
      <c r="AE34">
        <v>748207.42943942838</v>
      </c>
      <c r="AF34">
        <v>974287</v>
      </c>
      <c r="AG34">
        <v>21361.078381659132</v>
      </c>
      <c r="AH34">
        <v>3527073.835065973</v>
      </c>
      <c r="AI34">
        <v>4287179.835065973</v>
      </c>
      <c r="AM34">
        <v>59835155.107070431</v>
      </c>
      <c r="AN34">
        <v>0</v>
      </c>
      <c r="AO34">
        <v>59835155.107070431</v>
      </c>
      <c r="AP34">
        <v>2447124.6478970312</v>
      </c>
      <c r="AQ34">
        <v>-74341.053300555592</v>
      </c>
      <c r="AR34">
        <v>-132161.87253432107</v>
      </c>
      <c r="AT34">
        <v>62075776.829132587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433C-28F5-394F-8541-D885256DBE80}">
  <dimension ref="A1:U75"/>
  <sheetViews>
    <sheetView workbookViewId="0">
      <selection activeCell="P17" sqref="P17:U36"/>
    </sheetView>
  </sheetViews>
  <sheetFormatPr baseColWidth="10" defaultColWidth="11" defaultRowHeight="16" x14ac:dyDescent="0.2"/>
  <cols>
    <col min="3" max="3" width="0" hidden="1" customWidth="1"/>
    <col min="4" max="4" width="36.6640625" customWidth="1"/>
  </cols>
  <sheetData>
    <row r="1" spans="1:21" x14ac:dyDescent="0.2">
      <c r="A1" s="102" t="s">
        <v>40</v>
      </c>
      <c r="B1" s="102"/>
      <c r="C1" s="102"/>
      <c r="D1" s="102"/>
      <c r="E1" s="102"/>
      <c r="F1" s="102"/>
      <c r="G1" s="102"/>
      <c r="H1" s="102"/>
      <c r="I1" s="102"/>
      <c r="J1" s="102"/>
      <c r="K1" s="102"/>
      <c r="L1" s="102"/>
      <c r="M1" s="102"/>
      <c r="N1" s="102"/>
      <c r="O1" s="102"/>
      <c r="P1" s="102"/>
      <c r="Q1" s="102"/>
      <c r="R1" s="102"/>
      <c r="S1" s="102"/>
      <c r="T1" s="102"/>
      <c r="U1" s="102"/>
    </row>
    <row r="2" spans="1:21" x14ac:dyDescent="0.2">
      <c r="A2" s="102"/>
      <c r="B2" s="102"/>
      <c r="C2" s="102"/>
      <c r="D2" s="102"/>
      <c r="E2" s="102"/>
      <c r="F2" s="102"/>
      <c r="G2" s="102"/>
      <c r="H2" s="102"/>
      <c r="I2" s="102"/>
      <c r="J2" s="102"/>
      <c r="K2" s="102"/>
      <c r="L2" s="102"/>
      <c r="M2" s="102"/>
      <c r="N2" s="102"/>
      <c r="O2" s="102"/>
      <c r="P2" s="102"/>
      <c r="Q2" s="102"/>
      <c r="R2" s="102"/>
      <c r="S2" s="102"/>
      <c r="T2" s="102"/>
      <c r="U2" s="102"/>
    </row>
    <row r="3" spans="1:21" ht="17" thickBot="1" x14ac:dyDescent="0.25">
      <c r="A3" s="104" t="s">
        <v>41</v>
      </c>
      <c r="B3" s="104"/>
      <c r="D3" t="s">
        <v>26</v>
      </c>
      <c r="E3" t="s">
        <v>108</v>
      </c>
      <c r="F3" t="s">
        <v>109</v>
      </c>
      <c r="G3" t="s">
        <v>110</v>
      </c>
      <c r="H3" t="s">
        <v>111</v>
      </c>
      <c r="I3" t="s">
        <v>112</v>
      </c>
      <c r="J3" t="s">
        <v>113</v>
      </c>
      <c r="K3" t="s">
        <v>114</v>
      </c>
      <c r="L3" t="s">
        <v>115</v>
      </c>
      <c r="M3" t="s">
        <v>116</v>
      </c>
      <c r="N3" t="s">
        <v>117</v>
      </c>
      <c r="O3" t="s">
        <v>118</v>
      </c>
      <c r="P3" s="101" t="s">
        <v>119</v>
      </c>
      <c r="Q3" s="101"/>
      <c r="R3" s="101"/>
      <c r="S3" s="101"/>
      <c r="T3" s="101"/>
      <c r="U3" s="101"/>
    </row>
    <row r="4" spans="1:21" x14ac:dyDescent="0.2">
      <c r="A4" s="103" t="s">
        <v>123</v>
      </c>
      <c r="B4" s="103"/>
      <c r="D4" s="46"/>
      <c r="E4" s="47"/>
      <c r="F4" s="47"/>
      <c r="G4" s="47"/>
      <c r="H4" s="47"/>
      <c r="I4" s="47"/>
      <c r="J4" s="47"/>
      <c r="K4" s="47"/>
      <c r="L4" s="47"/>
      <c r="M4" s="47"/>
      <c r="N4" s="47"/>
      <c r="O4" s="47"/>
      <c r="P4" s="101"/>
      <c r="Q4" s="101"/>
      <c r="R4" s="101"/>
      <c r="S4" s="101"/>
      <c r="T4" s="101"/>
      <c r="U4" s="101"/>
    </row>
    <row r="5" spans="1:21" ht="16" customHeight="1" x14ac:dyDescent="0.2">
      <c r="A5" s="103"/>
      <c r="B5" s="103"/>
      <c r="D5" s="48" t="s">
        <v>45</v>
      </c>
      <c r="E5" s="47"/>
      <c r="F5" s="47"/>
      <c r="G5" s="47"/>
      <c r="H5" s="47"/>
      <c r="I5" s="47"/>
      <c r="J5" s="47"/>
      <c r="K5" s="47"/>
      <c r="L5" s="47"/>
      <c r="M5" s="47"/>
      <c r="N5" s="47"/>
      <c r="O5" s="47"/>
      <c r="P5" s="101"/>
      <c r="Q5" s="101"/>
      <c r="R5" s="101"/>
      <c r="S5" s="101"/>
      <c r="T5" s="101"/>
      <c r="U5" s="101"/>
    </row>
    <row r="6" spans="1:21" ht="16" customHeight="1" x14ac:dyDescent="0.2">
      <c r="A6" s="103"/>
      <c r="B6" s="103"/>
      <c r="D6" s="48" t="s">
        <v>46</v>
      </c>
      <c r="E6" s="47"/>
      <c r="F6" s="47"/>
      <c r="G6" s="47"/>
      <c r="H6" s="47"/>
      <c r="I6" s="47"/>
      <c r="J6" s="47"/>
      <c r="K6" s="47"/>
      <c r="L6" s="47"/>
      <c r="M6" s="47"/>
      <c r="N6" s="47"/>
      <c r="O6" s="47"/>
      <c r="P6" s="101"/>
      <c r="Q6" s="101"/>
      <c r="R6" s="101"/>
      <c r="S6" s="101"/>
      <c r="T6" s="101"/>
      <c r="U6" s="101"/>
    </row>
    <row r="7" spans="1:21" x14ac:dyDescent="0.2">
      <c r="A7" s="103"/>
      <c r="B7" s="103"/>
      <c r="D7" s="48"/>
      <c r="E7" s="47"/>
      <c r="F7" s="47"/>
      <c r="G7" s="47"/>
      <c r="H7" s="47"/>
      <c r="I7" s="47"/>
      <c r="J7" s="47"/>
      <c r="K7" s="47"/>
      <c r="L7" s="47"/>
      <c r="M7" s="47"/>
      <c r="N7" s="47"/>
      <c r="O7" s="47"/>
      <c r="P7" s="101"/>
      <c r="Q7" s="101"/>
      <c r="R7" s="101"/>
      <c r="S7" s="101"/>
      <c r="T7" s="101"/>
      <c r="U7" s="101"/>
    </row>
    <row r="8" spans="1:21" ht="16" customHeight="1" x14ac:dyDescent="0.2">
      <c r="A8" s="103"/>
      <c r="B8" s="103"/>
      <c r="D8" s="49" t="s">
        <v>124</v>
      </c>
      <c r="E8" s="47"/>
      <c r="F8" s="47"/>
      <c r="G8" s="47"/>
      <c r="H8" s="47"/>
      <c r="I8" s="47"/>
      <c r="J8" s="47"/>
      <c r="K8" s="47"/>
      <c r="L8" s="47"/>
      <c r="M8" s="47"/>
      <c r="N8" s="47"/>
      <c r="O8" s="47"/>
      <c r="P8" s="101"/>
      <c r="Q8" s="101"/>
      <c r="R8" s="101"/>
      <c r="S8" s="101"/>
      <c r="T8" s="101"/>
      <c r="U8" s="101"/>
    </row>
    <row r="9" spans="1:21" ht="16" customHeight="1" x14ac:dyDescent="0.2">
      <c r="A9" s="103"/>
      <c r="B9" s="103"/>
      <c r="D9" s="50"/>
      <c r="E9" s="47"/>
      <c r="F9" s="47"/>
      <c r="G9" s="47"/>
      <c r="H9" s="47"/>
      <c r="I9" s="47"/>
      <c r="J9" s="47"/>
      <c r="K9" s="47"/>
      <c r="L9" s="47"/>
      <c r="M9" s="47"/>
      <c r="N9" s="47"/>
      <c r="O9" s="47"/>
      <c r="P9" s="101"/>
      <c r="Q9" s="101"/>
      <c r="R9" s="101"/>
      <c r="S9" s="101"/>
      <c r="T9" s="101"/>
      <c r="U9" s="101"/>
    </row>
    <row r="10" spans="1:21" ht="16" customHeight="1" x14ac:dyDescent="0.2">
      <c r="A10" s="103"/>
      <c r="B10" s="103"/>
      <c r="D10" s="51"/>
      <c r="E10" s="47"/>
      <c r="F10" s="47"/>
      <c r="G10" s="47"/>
      <c r="H10" s="47"/>
      <c r="I10" s="47"/>
      <c r="J10" s="47"/>
      <c r="K10" s="47"/>
      <c r="L10" s="47"/>
      <c r="M10" s="47"/>
      <c r="N10" s="47"/>
      <c r="O10" s="47"/>
      <c r="P10" s="101"/>
      <c r="Q10" s="101"/>
      <c r="R10" s="101"/>
      <c r="S10" s="101"/>
      <c r="T10" s="101"/>
      <c r="U10" s="101"/>
    </row>
    <row r="11" spans="1:21" ht="16" customHeight="1" x14ac:dyDescent="0.2">
      <c r="A11" s="103"/>
      <c r="B11" s="103"/>
      <c r="D11" s="48" t="s">
        <v>125</v>
      </c>
      <c r="E11" s="47"/>
      <c r="F11" s="47"/>
      <c r="G11" s="47"/>
      <c r="H11" s="47"/>
      <c r="I11" s="47"/>
      <c r="J11" s="47"/>
      <c r="K11" s="47"/>
      <c r="L11" s="47"/>
      <c r="M11" s="47"/>
      <c r="N11" s="47"/>
      <c r="O11" s="47"/>
      <c r="P11" s="101"/>
      <c r="Q11" s="101"/>
      <c r="R11" s="101"/>
      <c r="S11" s="101"/>
      <c r="T11" s="101"/>
      <c r="U11" s="101"/>
    </row>
    <row r="12" spans="1:21" x14ac:dyDescent="0.2">
      <c r="A12" s="103"/>
      <c r="B12" s="103"/>
      <c r="D12" s="48" t="s">
        <v>126</v>
      </c>
      <c r="E12" s="47"/>
      <c r="F12" s="47"/>
      <c r="G12" s="47"/>
      <c r="H12" s="47"/>
      <c r="I12" s="47"/>
      <c r="J12" s="47"/>
      <c r="K12" s="47"/>
      <c r="L12" s="47"/>
      <c r="M12" s="47"/>
      <c r="N12" s="47"/>
      <c r="O12" s="47"/>
      <c r="P12" s="101"/>
      <c r="Q12" s="101"/>
      <c r="R12" s="101"/>
      <c r="S12" s="101"/>
      <c r="T12" s="101"/>
      <c r="U12" s="101"/>
    </row>
    <row r="13" spans="1:21" x14ac:dyDescent="0.2">
      <c r="A13" s="103"/>
      <c r="B13" s="103"/>
      <c r="D13" s="48" t="s">
        <v>52</v>
      </c>
      <c r="E13" s="47"/>
      <c r="F13" s="47"/>
      <c r="G13" s="47"/>
      <c r="H13" s="47"/>
      <c r="I13" s="47"/>
      <c r="J13" s="47"/>
      <c r="K13" s="47"/>
      <c r="L13" s="47"/>
      <c r="M13" s="47"/>
      <c r="N13" s="47"/>
      <c r="O13" s="47"/>
      <c r="P13" s="101"/>
      <c r="Q13" s="101"/>
      <c r="R13" s="101"/>
      <c r="S13" s="101"/>
      <c r="T13" s="101"/>
      <c r="U13" s="101"/>
    </row>
    <row r="14" spans="1:21" x14ac:dyDescent="0.2">
      <c r="A14" s="103"/>
      <c r="B14" s="103"/>
      <c r="D14" s="52" t="s">
        <v>53</v>
      </c>
      <c r="E14" s="47"/>
      <c r="F14" s="47"/>
      <c r="G14" s="47"/>
      <c r="H14" s="47"/>
      <c r="I14" s="47"/>
      <c r="J14" s="47"/>
      <c r="K14" s="47"/>
      <c r="L14" s="47"/>
      <c r="M14" s="47"/>
      <c r="N14" s="47"/>
      <c r="O14" s="47"/>
      <c r="P14" s="101"/>
      <c r="Q14" s="101"/>
      <c r="R14" s="101"/>
      <c r="S14" s="101"/>
      <c r="T14" s="101"/>
      <c r="U14" s="101"/>
    </row>
    <row r="15" spans="1:21" ht="17" thickBot="1" x14ac:dyDescent="0.25">
      <c r="D15" s="53" t="s">
        <v>37</v>
      </c>
      <c r="E15" s="47"/>
      <c r="F15" s="47"/>
      <c r="G15" s="47"/>
      <c r="H15" s="47"/>
      <c r="I15" s="47"/>
      <c r="J15" s="47"/>
      <c r="K15" s="47"/>
      <c r="L15" s="47"/>
      <c r="M15" s="47"/>
      <c r="N15" s="47"/>
      <c r="O15" s="47"/>
      <c r="P15" s="101"/>
      <c r="Q15" s="101"/>
      <c r="R15" s="101"/>
      <c r="S15" s="101"/>
      <c r="T15" s="101"/>
      <c r="U15" s="101"/>
    </row>
    <row r="16" spans="1:21" ht="17" hidden="1" thickBot="1" x14ac:dyDescent="0.25">
      <c r="D16" s="26"/>
    </row>
    <row r="17" spans="4:21" x14ac:dyDescent="0.2">
      <c r="D17" s="54"/>
      <c r="E17" s="55"/>
      <c r="F17" s="55"/>
      <c r="G17" s="55"/>
      <c r="H17" s="55"/>
      <c r="I17" s="55"/>
      <c r="J17" s="55"/>
      <c r="K17" s="55"/>
      <c r="L17" s="55"/>
      <c r="M17" s="55"/>
      <c r="N17" s="55"/>
      <c r="O17" s="55"/>
      <c r="P17" s="101" t="s">
        <v>120</v>
      </c>
      <c r="Q17" s="101"/>
      <c r="R17" s="101"/>
      <c r="S17" s="101"/>
      <c r="T17" s="101"/>
      <c r="U17" s="101"/>
    </row>
    <row r="18" spans="4:21" ht="16" hidden="1" customHeight="1" x14ac:dyDescent="0.2">
      <c r="D18" s="56" t="s">
        <v>55</v>
      </c>
      <c r="E18" s="55"/>
      <c r="F18" s="55"/>
      <c r="G18" s="55"/>
      <c r="H18" s="55"/>
      <c r="I18" s="55"/>
      <c r="J18" s="55"/>
      <c r="K18" s="55"/>
      <c r="L18" s="55"/>
      <c r="M18" s="55"/>
      <c r="N18" s="55"/>
      <c r="O18" s="55"/>
      <c r="P18" s="101"/>
      <c r="Q18" s="101"/>
      <c r="R18" s="101"/>
      <c r="S18" s="101"/>
      <c r="T18" s="101"/>
      <c r="U18" s="101"/>
    </row>
    <row r="19" spans="4:21" ht="16" hidden="1" customHeight="1" x14ac:dyDescent="0.2">
      <c r="D19" s="56" t="s">
        <v>56</v>
      </c>
      <c r="E19" s="55"/>
      <c r="F19" s="55"/>
      <c r="G19" s="55"/>
      <c r="H19" s="55"/>
      <c r="I19" s="55"/>
      <c r="J19" s="55"/>
      <c r="K19" s="55"/>
      <c r="L19" s="55"/>
      <c r="M19" s="55"/>
      <c r="N19" s="55"/>
      <c r="O19" s="55"/>
      <c r="P19" s="101"/>
      <c r="Q19" s="101"/>
      <c r="R19" s="101"/>
      <c r="S19" s="101"/>
      <c r="T19" s="101"/>
      <c r="U19" s="101"/>
    </row>
    <row r="20" spans="4:21" ht="16" hidden="1" customHeight="1" x14ac:dyDescent="0.2">
      <c r="D20" s="56" t="s">
        <v>57</v>
      </c>
      <c r="E20" s="55"/>
      <c r="F20" s="55"/>
      <c r="G20" s="55"/>
      <c r="H20" s="55"/>
      <c r="I20" s="55"/>
      <c r="J20" s="55"/>
      <c r="K20" s="55"/>
      <c r="L20" s="55"/>
      <c r="M20" s="55"/>
      <c r="N20" s="55"/>
      <c r="O20" s="55"/>
      <c r="P20" s="101"/>
      <c r="Q20" s="101"/>
      <c r="R20" s="101"/>
      <c r="S20" s="101"/>
      <c r="T20" s="101"/>
      <c r="U20" s="101"/>
    </row>
    <row r="21" spans="4:21" x14ac:dyDescent="0.2">
      <c r="D21" s="56" t="s">
        <v>58</v>
      </c>
      <c r="E21" s="55"/>
      <c r="F21" s="55"/>
      <c r="G21" s="55"/>
      <c r="H21" s="55"/>
      <c r="I21" s="55"/>
      <c r="J21" s="55"/>
      <c r="K21" s="55"/>
      <c r="L21" s="55"/>
      <c r="M21" s="55"/>
      <c r="N21" s="55"/>
      <c r="O21" s="55"/>
      <c r="P21" s="101"/>
      <c r="Q21" s="101"/>
      <c r="R21" s="101"/>
      <c r="S21" s="101"/>
      <c r="T21" s="101"/>
      <c r="U21" s="101"/>
    </row>
    <row r="22" spans="4:21" ht="16" hidden="1" customHeight="1" x14ac:dyDescent="0.2">
      <c r="D22" s="56" t="s">
        <v>59</v>
      </c>
      <c r="E22" s="55"/>
      <c r="F22" s="55"/>
      <c r="G22" s="55"/>
      <c r="H22" s="55"/>
      <c r="I22" s="55"/>
      <c r="J22" s="55"/>
      <c r="K22" s="55"/>
      <c r="L22" s="55"/>
      <c r="M22" s="55"/>
      <c r="N22" s="55"/>
      <c r="O22" s="55"/>
      <c r="P22" s="101"/>
      <c r="Q22" s="101"/>
      <c r="R22" s="101"/>
      <c r="S22" s="101"/>
      <c r="T22" s="101"/>
      <c r="U22" s="101"/>
    </row>
    <row r="23" spans="4:21" ht="16" hidden="1" customHeight="1" x14ac:dyDescent="0.2">
      <c r="D23" s="56" t="s">
        <v>60</v>
      </c>
      <c r="E23" s="55"/>
      <c r="F23" s="55"/>
      <c r="G23" s="55"/>
      <c r="H23" s="55"/>
      <c r="I23" s="55"/>
      <c r="J23" s="55"/>
      <c r="K23" s="55"/>
      <c r="L23" s="55"/>
      <c r="M23" s="55"/>
      <c r="N23" s="55"/>
      <c r="O23" s="55"/>
      <c r="P23" s="101"/>
      <c r="Q23" s="101"/>
      <c r="R23" s="101"/>
      <c r="S23" s="101"/>
      <c r="T23" s="101"/>
      <c r="U23" s="101"/>
    </row>
    <row r="24" spans="4:21" ht="16" hidden="1" customHeight="1" x14ac:dyDescent="0.2">
      <c r="D24" s="56" t="s">
        <v>61</v>
      </c>
      <c r="E24" s="55"/>
      <c r="F24" s="55"/>
      <c r="G24" s="55"/>
      <c r="H24" s="55"/>
      <c r="I24" s="55"/>
      <c r="J24" s="55"/>
      <c r="K24" s="55"/>
      <c r="L24" s="55"/>
      <c r="M24" s="55"/>
      <c r="N24" s="55"/>
      <c r="O24" s="55"/>
      <c r="P24" s="101"/>
      <c r="Q24" s="101"/>
      <c r="R24" s="101"/>
      <c r="S24" s="101"/>
      <c r="T24" s="101"/>
      <c r="U24" s="101"/>
    </row>
    <row r="25" spans="4:21" ht="16" hidden="1" customHeight="1" x14ac:dyDescent="0.2">
      <c r="D25" s="56" t="s">
        <v>62</v>
      </c>
      <c r="E25" s="55"/>
      <c r="F25" s="55"/>
      <c r="G25" s="55"/>
      <c r="H25" s="55"/>
      <c r="I25" s="55"/>
      <c r="J25" s="55"/>
      <c r="K25" s="55"/>
      <c r="L25" s="55"/>
      <c r="M25" s="55"/>
      <c r="N25" s="55"/>
      <c r="O25" s="55"/>
      <c r="P25" s="101"/>
      <c r="Q25" s="101"/>
      <c r="R25" s="101"/>
      <c r="S25" s="101"/>
      <c r="T25" s="101"/>
      <c r="U25" s="101"/>
    </row>
    <row r="26" spans="4:21" ht="16" hidden="1" customHeight="1" x14ac:dyDescent="0.2">
      <c r="D26" s="56" t="s">
        <v>63</v>
      </c>
      <c r="E26" s="55"/>
      <c r="F26" s="55"/>
      <c r="G26" s="55"/>
      <c r="H26" s="55"/>
      <c r="I26" s="55"/>
      <c r="J26" s="55"/>
      <c r="K26" s="55"/>
      <c r="L26" s="55"/>
      <c r="M26" s="55"/>
      <c r="N26" s="55"/>
      <c r="O26" s="55"/>
      <c r="P26" s="101"/>
      <c r="Q26" s="101"/>
      <c r="R26" s="101"/>
      <c r="S26" s="101"/>
      <c r="T26" s="101"/>
      <c r="U26" s="101"/>
    </row>
    <row r="27" spans="4:21" x14ac:dyDescent="0.2">
      <c r="D27" s="56" t="s">
        <v>64</v>
      </c>
      <c r="E27" s="55"/>
      <c r="F27" s="55"/>
      <c r="G27" s="55"/>
      <c r="H27" s="55"/>
      <c r="I27" s="55"/>
      <c r="J27" s="55"/>
      <c r="K27" s="55"/>
      <c r="L27" s="55"/>
      <c r="M27" s="55"/>
      <c r="N27" s="55"/>
      <c r="O27" s="55"/>
      <c r="P27" s="101"/>
      <c r="Q27" s="101"/>
      <c r="R27" s="101"/>
      <c r="S27" s="101"/>
      <c r="T27" s="101"/>
      <c r="U27" s="101"/>
    </row>
    <row r="28" spans="4:21" x14ac:dyDescent="0.2">
      <c r="D28" s="57" t="s">
        <v>127</v>
      </c>
      <c r="E28" s="55"/>
      <c r="F28" s="55"/>
      <c r="G28" s="55"/>
      <c r="H28" s="55"/>
      <c r="I28" s="55"/>
      <c r="J28" s="55"/>
      <c r="K28" s="55"/>
      <c r="L28" s="55"/>
      <c r="M28" s="55"/>
      <c r="N28" s="55"/>
      <c r="O28" s="55"/>
      <c r="P28" s="101"/>
      <c r="Q28" s="101"/>
      <c r="R28" s="101"/>
      <c r="S28" s="101"/>
      <c r="T28" s="101"/>
      <c r="U28" s="101"/>
    </row>
    <row r="29" spans="4:21" x14ac:dyDescent="0.2">
      <c r="D29" s="57"/>
      <c r="E29" s="55"/>
      <c r="F29" s="55"/>
      <c r="G29" s="55"/>
      <c r="H29" s="55"/>
      <c r="I29" s="55"/>
      <c r="J29" s="55"/>
      <c r="K29" s="55"/>
      <c r="L29" s="55"/>
      <c r="M29" s="55"/>
      <c r="N29" s="55"/>
      <c r="O29" s="55"/>
      <c r="P29" s="101"/>
      <c r="Q29" s="101"/>
      <c r="R29" s="101"/>
      <c r="S29" s="101"/>
      <c r="T29" s="101"/>
      <c r="U29" s="101"/>
    </row>
    <row r="30" spans="4:21" x14ac:dyDescent="0.2">
      <c r="D30" s="56" t="str">
        <f>D50</f>
        <v>Mandatory transfer from operations</v>
      </c>
      <c r="E30" s="55"/>
      <c r="F30" s="55"/>
      <c r="G30" s="55"/>
      <c r="H30" s="55"/>
      <c r="I30" s="55"/>
      <c r="J30" s="55"/>
      <c r="K30" s="55"/>
      <c r="L30" s="55"/>
      <c r="M30" s="55"/>
      <c r="N30" s="55"/>
      <c r="O30" s="55"/>
      <c r="P30" s="101"/>
      <c r="Q30" s="101"/>
      <c r="R30" s="101"/>
      <c r="S30" s="101"/>
      <c r="T30" s="101"/>
      <c r="U30" s="101"/>
    </row>
    <row r="31" spans="4:21" ht="16" hidden="1" customHeight="1" x14ac:dyDescent="0.2">
      <c r="D31" s="58" t="s">
        <v>67</v>
      </c>
      <c r="E31" s="55"/>
      <c r="F31" s="55"/>
      <c r="G31" s="55"/>
      <c r="H31" s="55"/>
      <c r="I31" s="55"/>
      <c r="J31" s="55"/>
      <c r="K31" s="55"/>
      <c r="L31" s="55"/>
      <c r="M31" s="55"/>
      <c r="N31" s="55"/>
      <c r="O31" s="55"/>
      <c r="P31" s="101"/>
      <c r="Q31" s="101"/>
      <c r="R31" s="101"/>
      <c r="S31" s="101"/>
      <c r="T31" s="101"/>
      <c r="U31" s="101"/>
    </row>
    <row r="32" spans="4:21" x14ac:dyDescent="0.2">
      <c r="D32" s="56" t="s">
        <v>68</v>
      </c>
      <c r="E32" s="55"/>
      <c r="F32" s="55"/>
      <c r="G32" s="55"/>
      <c r="H32" s="55"/>
      <c r="I32" s="55"/>
      <c r="J32" s="55"/>
      <c r="K32" s="55"/>
      <c r="L32" s="55"/>
      <c r="M32" s="55"/>
      <c r="N32" s="55"/>
      <c r="O32" s="55"/>
      <c r="P32" s="101"/>
      <c r="Q32" s="101"/>
      <c r="R32" s="101"/>
      <c r="S32" s="101"/>
      <c r="T32" s="101"/>
      <c r="U32" s="101"/>
    </row>
    <row r="33" spans="4:21" x14ac:dyDescent="0.2">
      <c r="D33" s="56" t="s">
        <v>69</v>
      </c>
      <c r="E33" s="55"/>
      <c r="F33" s="55"/>
      <c r="G33" s="55"/>
      <c r="H33" s="55"/>
      <c r="I33" s="55"/>
      <c r="J33" s="55"/>
      <c r="K33" s="55"/>
      <c r="L33" s="55"/>
      <c r="M33" s="55"/>
      <c r="N33" s="55"/>
      <c r="O33" s="55"/>
      <c r="P33" s="101"/>
      <c r="Q33" s="101"/>
      <c r="R33" s="101"/>
      <c r="S33" s="101"/>
      <c r="T33" s="101"/>
      <c r="U33" s="101"/>
    </row>
    <row r="34" spans="4:21" ht="16" hidden="1" customHeight="1" x14ac:dyDescent="0.2">
      <c r="D34" s="56" t="s">
        <v>70</v>
      </c>
      <c r="E34" s="55"/>
      <c r="F34" s="55"/>
      <c r="G34" s="55"/>
      <c r="H34" s="55"/>
      <c r="I34" s="55"/>
      <c r="J34" s="55"/>
      <c r="K34" s="55"/>
      <c r="L34" s="55"/>
      <c r="M34" s="55"/>
      <c r="N34" s="55"/>
      <c r="O34" s="55"/>
      <c r="P34" s="101"/>
      <c r="Q34" s="101"/>
      <c r="R34" s="101"/>
      <c r="S34" s="101"/>
      <c r="T34" s="101"/>
      <c r="U34" s="101"/>
    </row>
    <row r="35" spans="4:21" x14ac:dyDescent="0.2">
      <c r="D35" s="59" t="s">
        <v>71</v>
      </c>
      <c r="E35" s="55"/>
      <c r="F35" s="55"/>
      <c r="G35" s="55"/>
      <c r="H35" s="55"/>
      <c r="I35" s="55"/>
      <c r="J35" s="55"/>
      <c r="K35" s="55"/>
      <c r="L35" s="55"/>
      <c r="M35" s="55"/>
      <c r="N35" s="55"/>
      <c r="O35" s="55"/>
      <c r="P35" s="101"/>
      <c r="Q35" s="101"/>
      <c r="R35" s="101"/>
      <c r="S35" s="101"/>
      <c r="T35" s="101"/>
      <c r="U35" s="101"/>
    </row>
    <row r="36" spans="4:21" ht="17" thickBot="1" x14ac:dyDescent="0.25">
      <c r="D36" s="60" t="s">
        <v>72</v>
      </c>
      <c r="E36" s="55"/>
      <c r="F36" s="55"/>
      <c r="G36" s="55"/>
      <c r="H36" s="55"/>
      <c r="I36" s="55"/>
      <c r="J36" s="55"/>
      <c r="K36" s="55"/>
      <c r="L36" s="55"/>
      <c r="M36" s="55"/>
      <c r="N36" s="55"/>
      <c r="O36" s="55"/>
      <c r="P36" s="101"/>
      <c r="Q36" s="101"/>
      <c r="R36" s="101"/>
      <c r="S36" s="101"/>
      <c r="T36" s="101"/>
      <c r="U36" s="101"/>
    </row>
    <row r="37" spans="4:21" ht="17" hidden="1" customHeight="1" x14ac:dyDescent="0.2">
      <c r="D37" s="26"/>
      <c r="P37" s="1"/>
      <c r="Q37" s="1"/>
      <c r="R37" s="1"/>
      <c r="S37" s="1"/>
      <c r="T37" s="1"/>
      <c r="U37" s="1"/>
    </row>
    <row r="38" spans="4:21" ht="17" hidden="1" customHeight="1" x14ac:dyDescent="0.2">
      <c r="D38" s="28" t="s">
        <v>73</v>
      </c>
      <c r="P38" s="1"/>
      <c r="Q38" s="1"/>
      <c r="R38" s="1"/>
      <c r="S38" s="1"/>
      <c r="T38" s="1"/>
      <c r="U38" s="1"/>
    </row>
    <row r="39" spans="4:21" ht="17" hidden="1" customHeight="1" x14ac:dyDescent="0.2">
      <c r="D39" s="29" t="s">
        <v>74</v>
      </c>
      <c r="P39" s="1"/>
      <c r="Q39" s="1"/>
      <c r="R39" s="1"/>
      <c r="S39" s="1"/>
      <c r="T39" s="1"/>
      <c r="U39" s="1"/>
    </row>
    <row r="40" spans="4:21" ht="17" hidden="1" customHeight="1" x14ac:dyDescent="0.2">
      <c r="D40" s="30" t="s">
        <v>75</v>
      </c>
      <c r="P40" s="1"/>
      <c r="Q40" s="1"/>
      <c r="R40" s="1"/>
      <c r="S40" s="1"/>
      <c r="T40" s="1"/>
      <c r="U40" s="1"/>
    </row>
    <row r="41" spans="4:21" ht="17" hidden="1" customHeight="1" x14ac:dyDescent="0.2">
      <c r="D41" s="30" t="s">
        <v>76</v>
      </c>
      <c r="P41" s="1"/>
      <c r="Q41" s="1"/>
      <c r="R41" s="1"/>
      <c r="S41" s="1"/>
      <c r="T41" s="1"/>
      <c r="U41" s="1"/>
    </row>
    <row r="42" spans="4:21" ht="17" hidden="1" customHeight="1" x14ac:dyDescent="0.2">
      <c r="D42" s="31" t="s">
        <v>77</v>
      </c>
      <c r="P42" s="1"/>
      <c r="Q42" s="1"/>
      <c r="R42" s="1"/>
      <c r="S42" s="1"/>
      <c r="T42" s="1"/>
      <c r="U42" s="1"/>
    </row>
    <row r="43" spans="4:21" ht="17" thickBot="1" x14ac:dyDescent="0.25">
      <c r="D43" s="68"/>
      <c r="E43" s="69"/>
      <c r="F43" s="69"/>
      <c r="G43" s="69"/>
      <c r="H43" s="69"/>
      <c r="I43" s="69"/>
      <c r="J43" s="69"/>
      <c r="K43" s="69"/>
      <c r="L43" s="69"/>
      <c r="M43" s="69"/>
      <c r="N43" s="69"/>
      <c r="O43" s="69"/>
      <c r="P43" s="101" t="s">
        <v>122</v>
      </c>
      <c r="Q43" s="101"/>
      <c r="R43" s="101"/>
      <c r="S43" s="101"/>
      <c r="T43" s="101"/>
      <c r="U43" s="101"/>
    </row>
    <row r="44" spans="4:21" ht="16" hidden="1" customHeight="1" x14ac:dyDescent="0.2">
      <c r="D44" s="33"/>
      <c r="P44" s="101"/>
      <c r="Q44" s="101"/>
      <c r="R44" s="101"/>
      <c r="S44" s="101"/>
      <c r="T44" s="101"/>
      <c r="U44" s="101"/>
    </row>
    <row r="45" spans="4:21" ht="17" hidden="1" customHeight="1" thickBot="1" x14ac:dyDescent="0.25">
      <c r="D45" s="26"/>
      <c r="P45" s="101"/>
      <c r="Q45" s="101"/>
      <c r="R45" s="101"/>
      <c r="S45" s="101"/>
      <c r="T45" s="101"/>
      <c r="U45" s="101"/>
    </row>
    <row r="46" spans="4:21" x14ac:dyDescent="0.2">
      <c r="D46" s="61"/>
      <c r="E46" s="62"/>
      <c r="F46" s="62"/>
      <c r="G46" s="62"/>
      <c r="H46" s="62"/>
      <c r="I46" s="62"/>
      <c r="J46" s="62"/>
      <c r="K46" s="62"/>
      <c r="L46" s="62"/>
      <c r="M46" s="62"/>
      <c r="N46" s="62"/>
      <c r="O46" s="62"/>
      <c r="P46" s="101"/>
      <c r="Q46" s="101"/>
      <c r="R46" s="101"/>
      <c r="S46" s="101"/>
      <c r="T46" s="101"/>
      <c r="U46" s="101"/>
    </row>
    <row r="47" spans="4:21" x14ac:dyDescent="0.2">
      <c r="D47" s="63" t="s">
        <v>80</v>
      </c>
      <c r="E47" s="62"/>
      <c r="F47" s="62"/>
      <c r="G47" s="62"/>
      <c r="H47" s="62"/>
      <c r="I47" s="62"/>
      <c r="J47" s="62"/>
      <c r="K47" s="62"/>
      <c r="L47" s="62"/>
      <c r="M47" s="62"/>
      <c r="N47" s="62"/>
      <c r="O47" s="62"/>
      <c r="P47" s="101"/>
      <c r="Q47" s="101"/>
      <c r="R47" s="101"/>
      <c r="S47" s="101"/>
      <c r="T47" s="101"/>
      <c r="U47" s="101"/>
    </row>
    <row r="48" spans="4:21" ht="16" hidden="1" customHeight="1" x14ac:dyDescent="0.2">
      <c r="D48" s="64"/>
      <c r="E48" s="62"/>
      <c r="F48" s="62"/>
      <c r="G48" s="62"/>
      <c r="H48" s="62"/>
      <c r="I48" s="62"/>
      <c r="J48" s="62"/>
      <c r="K48" s="62"/>
      <c r="L48" s="62"/>
      <c r="M48" s="62"/>
      <c r="N48" s="62"/>
      <c r="O48" s="62"/>
      <c r="P48" s="101"/>
      <c r="Q48" s="101"/>
      <c r="R48" s="101"/>
      <c r="S48" s="101"/>
      <c r="T48" s="101"/>
      <c r="U48" s="101"/>
    </row>
    <row r="49" spans="4:21" x14ac:dyDescent="0.2">
      <c r="D49" s="65"/>
      <c r="E49" s="62"/>
      <c r="F49" s="62"/>
      <c r="G49" s="62"/>
      <c r="H49" s="62"/>
      <c r="I49" s="62"/>
      <c r="J49" s="62"/>
      <c r="K49" s="62"/>
      <c r="L49" s="62"/>
      <c r="M49" s="62"/>
      <c r="N49" s="62"/>
      <c r="O49" s="62"/>
      <c r="P49" s="101"/>
      <c r="Q49" s="101"/>
      <c r="R49" s="101"/>
      <c r="S49" s="101"/>
      <c r="T49" s="101"/>
      <c r="U49" s="101"/>
    </row>
    <row r="50" spans="4:21" x14ac:dyDescent="0.2">
      <c r="D50" s="63" t="s">
        <v>81</v>
      </c>
      <c r="E50" s="62"/>
      <c r="F50" s="62"/>
      <c r="G50" s="62"/>
      <c r="H50" s="62"/>
      <c r="I50" s="62"/>
      <c r="J50" s="62"/>
      <c r="K50" s="62"/>
      <c r="L50" s="62"/>
      <c r="M50" s="62"/>
      <c r="N50" s="62"/>
      <c r="O50" s="62"/>
      <c r="P50" s="101"/>
      <c r="Q50" s="101"/>
      <c r="R50" s="101"/>
      <c r="S50" s="101"/>
      <c r="T50" s="101"/>
      <c r="U50" s="101"/>
    </row>
    <row r="51" spans="4:21" x14ac:dyDescent="0.2">
      <c r="D51" s="63" t="s">
        <v>82</v>
      </c>
      <c r="E51" s="62"/>
      <c r="F51" s="62"/>
      <c r="G51" s="62"/>
      <c r="H51" s="62"/>
      <c r="I51" s="62"/>
      <c r="J51" s="62"/>
      <c r="K51" s="62"/>
      <c r="L51" s="62"/>
      <c r="M51" s="62"/>
      <c r="N51" s="62"/>
      <c r="O51" s="62"/>
      <c r="P51" s="101"/>
      <c r="Q51" s="101"/>
      <c r="R51" s="101"/>
      <c r="S51" s="101"/>
      <c r="T51" s="101"/>
      <c r="U51" s="101"/>
    </row>
    <row r="52" spans="4:21" x14ac:dyDescent="0.2">
      <c r="D52" s="63" t="s">
        <v>83</v>
      </c>
      <c r="E52" s="62"/>
      <c r="F52" s="62"/>
      <c r="G52" s="62"/>
      <c r="H52" s="62"/>
      <c r="I52" s="62"/>
      <c r="J52" s="62"/>
      <c r="K52" s="62"/>
      <c r="L52" s="62"/>
      <c r="M52" s="62"/>
      <c r="N52" s="62"/>
      <c r="O52" s="62"/>
      <c r="P52" s="101"/>
      <c r="Q52" s="101"/>
      <c r="R52" s="101"/>
      <c r="S52" s="101"/>
      <c r="T52" s="101"/>
      <c r="U52" s="101"/>
    </row>
    <row r="53" spans="4:21" ht="16" hidden="1" customHeight="1" x14ac:dyDescent="0.2">
      <c r="D53" s="63" t="s">
        <v>84</v>
      </c>
      <c r="E53" s="62"/>
      <c r="F53" s="62"/>
      <c r="G53" s="62"/>
      <c r="H53" s="62"/>
      <c r="I53" s="62"/>
      <c r="J53" s="62"/>
      <c r="K53" s="62"/>
      <c r="L53" s="62"/>
      <c r="M53" s="62"/>
      <c r="N53" s="62"/>
      <c r="O53" s="62"/>
      <c r="P53" s="101"/>
      <c r="Q53" s="101"/>
      <c r="R53" s="101"/>
      <c r="S53" s="101"/>
      <c r="T53" s="101"/>
      <c r="U53" s="101"/>
    </row>
    <row r="54" spans="4:21" x14ac:dyDescent="0.2">
      <c r="D54" s="63" t="s">
        <v>85</v>
      </c>
      <c r="E54" s="62"/>
      <c r="F54" s="62"/>
      <c r="G54" s="62"/>
      <c r="H54" s="62"/>
      <c r="I54" s="62"/>
      <c r="J54" s="62"/>
      <c r="K54" s="62"/>
      <c r="L54" s="62"/>
      <c r="M54" s="62"/>
      <c r="N54" s="62"/>
      <c r="O54" s="62"/>
      <c r="P54" s="101"/>
      <c r="Q54" s="101"/>
      <c r="R54" s="101"/>
      <c r="S54" s="101"/>
      <c r="T54" s="101"/>
      <c r="U54" s="101"/>
    </row>
    <row r="55" spans="4:21" x14ac:dyDescent="0.2">
      <c r="D55" s="65" t="s">
        <v>86</v>
      </c>
      <c r="E55" s="62"/>
      <c r="F55" s="62"/>
      <c r="G55" s="62"/>
      <c r="H55" s="62"/>
      <c r="I55" s="62"/>
      <c r="J55" s="62"/>
      <c r="K55" s="62"/>
      <c r="L55" s="62"/>
      <c r="M55" s="62"/>
      <c r="N55" s="62"/>
      <c r="O55" s="62"/>
      <c r="P55" s="101"/>
      <c r="Q55" s="101"/>
      <c r="R55" s="101"/>
      <c r="S55" s="101"/>
      <c r="T55" s="101"/>
      <c r="U55" s="101"/>
    </row>
    <row r="56" spans="4:21" ht="16" hidden="1" customHeight="1" x14ac:dyDescent="0.2">
      <c r="D56" s="64"/>
      <c r="E56" s="62"/>
      <c r="F56" s="62"/>
      <c r="G56" s="62"/>
      <c r="H56" s="62"/>
      <c r="I56" s="62"/>
      <c r="J56" s="62"/>
      <c r="K56" s="62"/>
      <c r="L56" s="62"/>
      <c r="M56" s="62"/>
      <c r="N56" s="62"/>
      <c r="O56" s="62"/>
      <c r="P56" s="101"/>
      <c r="Q56" s="101"/>
      <c r="R56" s="101"/>
      <c r="S56" s="101"/>
      <c r="T56" s="101"/>
      <c r="U56" s="101"/>
    </row>
    <row r="57" spans="4:21" ht="16" hidden="1" customHeight="1" x14ac:dyDescent="0.2">
      <c r="D57" s="65" t="s">
        <v>87</v>
      </c>
      <c r="E57" s="62"/>
      <c r="F57" s="62"/>
      <c r="G57" s="62"/>
      <c r="H57" s="62"/>
      <c r="I57" s="62"/>
      <c r="J57" s="62"/>
      <c r="K57" s="62"/>
      <c r="L57" s="62"/>
      <c r="M57" s="62"/>
      <c r="N57" s="62"/>
      <c r="O57" s="62"/>
      <c r="P57" s="101"/>
      <c r="Q57" s="101"/>
      <c r="R57" s="101"/>
      <c r="S57" s="101"/>
      <c r="T57" s="101"/>
      <c r="U57" s="101"/>
    </row>
    <row r="58" spans="4:21" ht="16" hidden="1" customHeight="1" x14ac:dyDescent="0.2">
      <c r="D58" s="63"/>
      <c r="E58" s="62"/>
      <c r="F58" s="62"/>
      <c r="G58" s="62"/>
      <c r="H58" s="62"/>
      <c r="I58" s="62"/>
      <c r="J58" s="62"/>
      <c r="K58" s="62"/>
      <c r="L58" s="62"/>
      <c r="M58" s="62"/>
      <c r="N58" s="62"/>
      <c r="O58" s="62"/>
      <c r="P58" s="101"/>
      <c r="Q58" s="101"/>
      <c r="R58" s="101"/>
      <c r="S58" s="101"/>
      <c r="T58" s="101"/>
      <c r="U58" s="101"/>
    </row>
    <row r="59" spans="4:21" ht="16" hidden="1" customHeight="1" x14ac:dyDescent="0.2">
      <c r="D59" s="63" t="s">
        <v>88</v>
      </c>
      <c r="E59" s="62"/>
      <c r="F59" s="62"/>
      <c r="G59" s="62"/>
      <c r="H59" s="62"/>
      <c r="I59" s="62"/>
      <c r="J59" s="62"/>
      <c r="K59" s="62"/>
      <c r="L59" s="62"/>
      <c r="M59" s="62"/>
      <c r="N59" s="62"/>
      <c r="O59" s="62"/>
      <c r="P59" s="101"/>
      <c r="Q59" s="101"/>
      <c r="R59" s="101"/>
      <c r="S59" s="101"/>
      <c r="T59" s="101"/>
      <c r="U59" s="101"/>
    </row>
    <row r="60" spans="4:21" x14ac:dyDescent="0.2">
      <c r="D60" s="65" t="s">
        <v>89</v>
      </c>
      <c r="E60" s="62"/>
      <c r="F60" s="62"/>
      <c r="G60" s="62"/>
      <c r="H60" s="62"/>
      <c r="I60" s="62"/>
      <c r="J60" s="62"/>
      <c r="K60" s="62"/>
      <c r="L60" s="62"/>
      <c r="M60" s="62"/>
      <c r="N60" s="62"/>
      <c r="O60" s="62"/>
      <c r="P60" s="101"/>
      <c r="Q60" s="101"/>
      <c r="R60" s="101"/>
      <c r="S60" s="101"/>
      <c r="T60" s="101"/>
      <c r="U60" s="101"/>
    </row>
    <row r="61" spans="4:21" ht="16" hidden="1" customHeight="1" x14ac:dyDescent="0.2">
      <c r="D61" s="66"/>
      <c r="E61" s="62"/>
      <c r="F61" s="62"/>
      <c r="G61" s="62"/>
      <c r="H61" s="62"/>
      <c r="I61" s="62"/>
      <c r="J61" s="62"/>
      <c r="K61" s="62"/>
      <c r="L61" s="62"/>
      <c r="M61" s="62"/>
      <c r="N61" s="62"/>
      <c r="O61" s="62"/>
      <c r="P61" s="101"/>
      <c r="Q61" s="101"/>
      <c r="R61" s="101"/>
      <c r="S61" s="101"/>
      <c r="T61" s="101"/>
      <c r="U61" s="101"/>
    </row>
    <row r="62" spans="4:21" ht="17" thickBot="1" x14ac:dyDescent="0.25">
      <c r="D62" s="67" t="s">
        <v>90</v>
      </c>
      <c r="E62" s="62"/>
      <c r="F62" s="62"/>
      <c r="G62" s="62"/>
      <c r="H62" s="62"/>
      <c r="I62" s="62"/>
      <c r="J62" s="62"/>
      <c r="K62" s="62"/>
      <c r="L62" s="62"/>
      <c r="M62" s="62"/>
      <c r="N62" s="62"/>
      <c r="O62" s="62"/>
      <c r="P62" s="101"/>
      <c r="Q62" s="101"/>
      <c r="R62" s="101"/>
      <c r="S62" s="101"/>
      <c r="T62" s="101"/>
      <c r="U62" s="101"/>
    </row>
    <row r="63" spans="4:21" x14ac:dyDescent="0.2">
      <c r="P63" s="101" t="s">
        <v>121</v>
      </c>
      <c r="Q63" s="101"/>
      <c r="R63" s="101"/>
      <c r="S63" s="101"/>
      <c r="T63" s="101"/>
      <c r="U63" s="101"/>
    </row>
    <row r="64" spans="4:21" x14ac:dyDescent="0.2">
      <c r="P64" s="101"/>
      <c r="Q64" s="101"/>
      <c r="R64" s="101"/>
      <c r="S64" s="101"/>
      <c r="T64" s="101"/>
      <c r="U64" s="101"/>
    </row>
    <row r="65" spans="16:21" x14ac:dyDescent="0.2">
      <c r="P65" s="101"/>
      <c r="Q65" s="101"/>
      <c r="R65" s="101"/>
      <c r="S65" s="101"/>
      <c r="T65" s="101"/>
      <c r="U65" s="101"/>
    </row>
    <row r="66" spans="16:21" x14ac:dyDescent="0.2">
      <c r="P66" s="101"/>
      <c r="Q66" s="101"/>
      <c r="R66" s="101"/>
      <c r="S66" s="101"/>
      <c r="T66" s="101"/>
      <c r="U66" s="101"/>
    </row>
    <row r="67" spans="16:21" x14ac:dyDescent="0.2">
      <c r="P67" s="101"/>
      <c r="Q67" s="101"/>
      <c r="R67" s="101"/>
      <c r="S67" s="101"/>
      <c r="T67" s="101"/>
      <c r="U67" s="101"/>
    </row>
    <row r="68" spans="16:21" x14ac:dyDescent="0.2">
      <c r="P68" s="101"/>
      <c r="Q68" s="101"/>
      <c r="R68" s="101"/>
      <c r="S68" s="101"/>
      <c r="T68" s="101"/>
      <c r="U68" s="101"/>
    </row>
    <row r="69" spans="16:21" x14ac:dyDescent="0.2">
      <c r="P69" s="101"/>
      <c r="Q69" s="101"/>
      <c r="R69" s="101"/>
      <c r="S69" s="101"/>
      <c r="T69" s="101"/>
      <c r="U69" s="101"/>
    </row>
    <row r="70" spans="16:21" x14ac:dyDescent="0.2">
      <c r="P70" s="101"/>
      <c r="Q70" s="101"/>
      <c r="R70" s="101"/>
      <c r="S70" s="101"/>
      <c r="T70" s="101"/>
      <c r="U70" s="101"/>
    </row>
    <row r="71" spans="16:21" x14ac:dyDescent="0.2">
      <c r="P71" s="101"/>
      <c r="Q71" s="101"/>
      <c r="R71" s="101"/>
      <c r="S71" s="101"/>
      <c r="T71" s="101"/>
      <c r="U71" s="101"/>
    </row>
    <row r="72" spans="16:21" x14ac:dyDescent="0.2">
      <c r="P72" s="101"/>
      <c r="Q72" s="101"/>
      <c r="R72" s="101"/>
      <c r="S72" s="101"/>
      <c r="T72" s="101"/>
      <c r="U72" s="101"/>
    </row>
    <row r="73" spans="16:21" x14ac:dyDescent="0.2">
      <c r="P73" s="101"/>
      <c r="Q73" s="101"/>
      <c r="R73" s="101"/>
      <c r="S73" s="101"/>
      <c r="T73" s="101"/>
      <c r="U73" s="101"/>
    </row>
    <row r="74" spans="16:21" x14ac:dyDescent="0.2">
      <c r="P74" s="101"/>
      <c r="Q74" s="101"/>
      <c r="R74" s="101"/>
      <c r="S74" s="101"/>
      <c r="T74" s="101"/>
      <c r="U74" s="101"/>
    </row>
    <row r="75" spans="16:21" x14ac:dyDescent="0.2">
      <c r="P75" s="101"/>
      <c r="Q75" s="101"/>
      <c r="R75" s="101"/>
      <c r="S75" s="101"/>
      <c r="T75" s="101"/>
      <c r="U75" s="101"/>
    </row>
  </sheetData>
  <mergeCells count="7">
    <mergeCell ref="P63:U75"/>
    <mergeCell ref="P43:U62"/>
    <mergeCell ref="A1:U2"/>
    <mergeCell ref="A4:B14"/>
    <mergeCell ref="A3:B3"/>
    <mergeCell ref="P3:U15"/>
    <mergeCell ref="P17:U36"/>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2F218-6E04-3B44-8453-FE8B303BECEF}">
  <dimension ref="A1:A80"/>
  <sheetViews>
    <sheetView topLeftCell="A26" zoomScale="88" workbookViewId="0">
      <selection activeCell="C14" sqref="C14"/>
    </sheetView>
  </sheetViews>
  <sheetFormatPr baseColWidth="10" defaultColWidth="11" defaultRowHeight="16" x14ac:dyDescent="0.2"/>
  <cols>
    <col min="1" max="1" width="36.6640625" customWidth="1"/>
  </cols>
  <sheetData>
    <row r="1" spans="1:1" x14ac:dyDescent="0.2">
      <c r="A1" s="20" t="s">
        <v>44</v>
      </c>
    </row>
    <row r="2" spans="1:1" x14ac:dyDescent="0.2">
      <c r="A2" s="21" t="s">
        <v>45</v>
      </c>
    </row>
    <row r="3" spans="1:1" x14ac:dyDescent="0.2">
      <c r="A3" s="21" t="s">
        <v>46</v>
      </c>
    </row>
    <row r="4" spans="1:1" x14ac:dyDescent="0.2">
      <c r="A4" s="40" t="s">
        <v>47</v>
      </c>
    </row>
    <row r="5" spans="1:1" x14ac:dyDescent="0.2">
      <c r="A5" s="22" t="s">
        <v>48</v>
      </c>
    </row>
    <row r="6" spans="1:1" x14ac:dyDescent="0.2">
      <c r="A6" s="23" t="s">
        <v>49</v>
      </c>
    </row>
    <row r="7" spans="1:1" x14ac:dyDescent="0.2">
      <c r="A7" s="24"/>
    </row>
    <row r="8" spans="1:1" x14ac:dyDescent="0.2">
      <c r="A8" s="21" t="s">
        <v>50</v>
      </c>
    </row>
    <row r="9" spans="1:1" x14ac:dyDescent="0.2">
      <c r="A9" s="40" t="s">
        <v>51</v>
      </c>
    </row>
    <row r="10" spans="1:1" x14ac:dyDescent="0.2">
      <c r="A10" s="40" t="s">
        <v>52</v>
      </c>
    </row>
    <row r="11" spans="1:1" x14ac:dyDescent="0.2">
      <c r="A11" s="41" t="s">
        <v>53</v>
      </c>
    </row>
    <row r="12" spans="1:1" ht="17" thickBot="1" x14ac:dyDescent="0.25">
      <c r="A12" s="42" t="s">
        <v>37</v>
      </c>
    </row>
    <row r="13" spans="1:1" ht="17" thickBot="1" x14ac:dyDescent="0.25">
      <c r="A13" s="26"/>
    </row>
    <row r="14" spans="1:1" x14ac:dyDescent="0.2">
      <c r="A14" s="27" t="s">
        <v>54</v>
      </c>
    </row>
    <row r="15" spans="1:1" x14ac:dyDescent="0.2">
      <c r="A15" s="21" t="s">
        <v>55</v>
      </c>
    </row>
    <row r="16" spans="1:1" x14ac:dyDescent="0.2">
      <c r="A16" s="21" t="s">
        <v>56</v>
      </c>
    </row>
    <row r="17" spans="1:1" x14ac:dyDescent="0.2">
      <c r="A17" s="21" t="s">
        <v>57</v>
      </c>
    </row>
    <row r="18" spans="1:1" x14ac:dyDescent="0.2">
      <c r="A18" s="40" t="s">
        <v>58</v>
      </c>
    </row>
    <row r="19" spans="1:1" x14ac:dyDescent="0.2">
      <c r="A19" s="21" t="s">
        <v>59</v>
      </c>
    </row>
    <row r="20" spans="1:1" x14ac:dyDescent="0.2">
      <c r="A20" s="21" t="s">
        <v>60</v>
      </c>
    </row>
    <row r="21" spans="1:1" x14ac:dyDescent="0.2">
      <c r="A21" s="21" t="s">
        <v>61</v>
      </c>
    </row>
    <row r="22" spans="1:1" x14ac:dyDescent="0.2">
      <c r="A22" s="21" t="s">
        <v>62</v>
      </c>
    </row>
    <row r="23" spans="1:1" x14ac:dyDescent="0.2">
      <c r="A23" s="21" t="s">
        <v>63</v>
      </c>
    </row>
    <row r="24" spans="1:1" x14ac:dyDescent="0.2">
      <c r="A24" s="40" t="s">
        <v>64</v>
      </c>
    </row>
    <row r="25" spans="1:1" x14ac:dyDescent="0.2">
      <c r="A25" s="43" t="s">
        <v>65</v>
      </c>
    </row>
    <row r="26" spans="1:1" x14ac:dyDescent="0.2">
      <c r="A26" s="43" t="s">
        <v>66</v>
      </c>
    </row>
    <row r="27" spans="1:1" x14ac:dyDescent="0.2">
      <c r="A27" s="40" t="str">
        <f>A47</f>
        <v>Mandatory transfer from operations</v>
      </c>
    </row>
    <row r="28" spans="1:1" x14ac:dyDescent="0.2">
      <c r="A28" s="23" t="s">
        <v>67</v>
      </c>
    </row>
    <row r="29" spans="1:1" x14ac:dyDescent="0.2">
      <c r="A29" s="40" t="s">
        <v>68</v>
      </c>
    </row>
    <row r="30" spans="1:1" x14ac:dyDescent="0.2">
      <c r="A30" s="40" t="s">
        <v>69</v>
      </c>
    </row>
    <row r="31" spans="1:1" x14ac:dyDescent="0.2">
      <c r="A31" s="21" t="s">
        <v>70</v>
      </c>
    </row>
    <row r="32" spans="1:1" x14ac:dyDescent="0.2">
      <c r="A32" s="41" t="s">
        <v>71</v>
      </c>
    </row>
    <row r="33" spans="1:1" ht="17" thickBot="1" x14ac:dyDescent="0.25">
      <c r="A33" s="42" t="s">
        <v>72</v>
      </c>
    </row>
    <row r="34" spans="1:1" x14ac:dyDescent="0.2">
      <c r="A34" s="26"/>
    </row>
    <row r="35" spans="1:1" x14ac:dyDescent="0.2">
      <c r="A35" s="28" t="s">
        <v>73</v>
      </c>
    </row>
    <row r="36" spans="1:1" x14ac:dyDescent="0.2">
      <c r="A36" s="29" t="s">
        <v>74</v>
      </c>
    </row>
    <row r="37" spans="1:1" x14ac:dyDescent="0.2">
      <c r="A37" s="30" t="s">
        <v>75</v>
      </c>
    </row>
    <row r="38" spans="1:1" x14ac:dyDescent="0.2">
      <c r="A38" s="30" t="s">
        <v>76</v>
      </c>
    </row>
    <row r="39" spans="1:1" x14ac:dyDescent="0.2">
      <c r="A39" s="31" t="s">
        <v>77</v>
      </c>
    </row>
    <row r="40" spans="1:1" ht="17" thickBot="1" x14ac:dyDescent="0.25">
      <c r="A40" s="32" t="s">
        <v>78</v>
      </c>
    </row>
    <row r="41" spans="1:1" x14ac:dyDescent="0.2">
      <c r="A41" s="33"/>
    </row>
    <row r="42" spans="1:1" ht="17" thickBot="1" x14ac:dyDescent="0.25">
      <c r="A42" s="26"/>
    </row>
    <row r="43" spans="1:1" x14ac:dyDescent="0.2">
      <c r="A43" s="27" t="s">
        <v>79</v>
      </c>
    </row>
    <row r="44" spans="1:1" x14ac:dyDescent="0.2">
      <c r="A44" s="40" t="s">
        <v>80</v>
      </c>
    </row>
    <row r="45" spans="1:1" x14ac:dyDescent="0.2">
      <c r="A45" s="30"/>
    </row>
    <row r="46" spans="1:1" x14ac:dyDescent="0.2">
      <c r="A46" s="23" t="s">
        <v>23</v>
      </c>
    </row>
    <row r="47" spans="1:1" x14ac:dyDescent="0.2">
      <c r="A47" s="40" t="s">
        <v>81</v>
      </c>
    </row>
    <row r="48" spans="1:1" x14ac:dyDescent="0.2">
      <c r="A48" s="40" t="s">
        <v>82</v>
      </c>
    </row>
    <row r="49" spans="1:1" x14ac:dyDescent="0.2">
      <c r="A49" s="40" t="s">
        <v>83</v>
      </c>
    </row>
    <row r="50" spans="1:1" x14ac:dyDescent="0.2">
      <c r="A50" s="21" t="s">
        <v>84</v>
      </c>
    </row>
    <row r="51" spans="1:1" x14ac:dyDescent="0.2">
      <c r="A51" s="40" t="s">
        <v>85</v>
      </c>
    </row>
    <row r="52" spans="1:1" x14ac:dyDescent="0.2">
      <c r="A52" s="44" t="s">
        <v>86</v>
      </c>
    </row>
    <row r="53" spans="1:1" x14ac:dyDescent="0.2">
      <c r="A53" s="30"/>
    </row>
    <row r="54" spans="1:1" x14ac:dyDescent="0.2">
      <c r="A54" s="23" t="s">
        <v>87</v>
      </c>
    </row>
    <row r="55" spans="1:1" x14ac:dyDescent="0.2">
      <c r="A55" s="21"/>
    </row>
    <row r="56" spans="1:1" x14ac:dyDescent="0.2">
      <c r="A56" s="21" t="s">
        <v>88</v>
      </c>
    </row>
    <row r="57" spans="1:1" x14ac:dyDescent="0.2">
      <c r="A57" s="44" t="s">
        <v>89</v>
      </c>
    </row>
    <row r="58" spans="1:1" x14ac:dyDescent="0.2">
      <c r="A58" s="25"/>
    </row>
    <row r="59" spans="1:1" ht="17" thickBot="1" x14ac:dyDescent="0.25">
      <c r="A59" s="42" t="s">
        <v>90</v>
      </c>
    </row>
    <row r="60" spans="1:1" x14ac:dyDescent="0.2">
      <c r="A60" s="26"/>
    </row>
    <row r="61" spans="1:1" ht="17" thickBot="1" x14ac:dyDescent="0.25">
      <c r="A61" s="26" t="s">
        <v>91</v>
      </c>
    </row>
    <row r="62" spans="1:1" x14ac:dyDescent="0.2">
      <c r="A62" s="45" t="s">
        <v>92</v>
      </c>
    </row>
    <row r="63" spans="1:1" x14ac:dyDescent="0.2">
      <c r="A63" s="24" t="s">
        <v>93</v>
      </c>
    </row>
    <row r="64" spans="1:1" x14ac:dyDescent="0.2">
      <c r="A64" s="30" t="s">
        <v>94</v>
      </c>
    </row>
    <row r="65" spans="1:1" x14ac:dyDescent="0.2">
      <c r="A65" s="30" t="s">
        <v>95</v>
      </c>
    </row>
    <row r="66" spans="1:1" x14ac:dyDescent="0.2">
      <c r="A66" s="30" t="s">
        <v>96</v>
      </c>
    </row>
    <row r="67" spans="1:1" x14ac:dyDescent="0.2">
      <c r="A67" s="30" t="s">
        <v>97</v>
      </c>
    </row>
    <row r="68" spans="1:1" x14ac:dyDescent="0.2">
      <c r="A68" s="24" t="s">
        <v>98</v>
      </c>
    </row>
    <row r="69" spans="1:1" ht="17" thickBot="1" x14ac:dyDescent="0.25">
      <c r="A69" s="34" t="s">
        <v>99</v>
      </c>
    </row>
    <row r="70" spans="1:1" x14ac:dyDescent="0.2">
      <c r="A70" s="35"/>
    </row>
    <row r="71" spans="1:1" ht="17" thickBot="1" x14ac:dyDescent="0.25">
      <c r="A71" s="35"/>
    </row>
    <row r="72" spans="1:1" x14ac:dyDescent="0.2">
      <c r="A72" s="36" t="s">
        <v>100</v>
      </c>
    </row>
    <row r="73" spans="1:1" x14ac:dyDescent="0.2">
      <c r="A73" s="37" t="s">
        <v>101</v>
      </c>
    </row>
    <row r="74" spans="1:1" x14ac:dyDescent="0.2">
      <c r="A74" s="37" t="s">
        <v>102</v>
      </c>
    </row>
    <row r="75" spans="1:1" x14ac:dyDescent="0.2">
      <c r="A75" s="37" t="s">
        <v>103</v>
      </c>
    </row>
    <row r="76" spans="1:1" x14ac:dyDescent="0.2">
      <c r="A76" s="37" t="s">
        <v>104</v>
      </c>
    </row>
    <row r="77" spans="1:1" x14ac:dyDescent="0.2">
      <c r="A77" s="22" t="s">
        <v>105</v>
      </c>
    </row>
    <row r="78" spans="1:1" x14ac:dyDescent="0.2">
      <c r="A78" s="22" t="s">
        <v>106</v>
      </c>
    </row>
    <row r="79" spans="1:1" x14ac:dyDescent="0.2">
      <c r="A79" s="38"/>
    </row>
    <row r="80" spans="1:1" ht="17" thickBot="1" x14ac:dyDescent="0.25">
      <c r="A80" s="39" t="s">
        <v>107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4EB9E-CF79-A74B-B97B-146E4E0743D2}">
  <dimension ref="A3:B62"/>
  <sheetViews>
    <sheetView topLeftCell="A37" workbookViewId="0">
      <selection sqref="A1:A59"/>
    </sheetView>
  </sheetViews>
  <sheetFormatPr baseColWidth="10" defaultColWidth="11" defaultRowHeight="16" x14ac:dyDescent="0.2"/>
  <cols>
    <col min="1" max="1" width="13" bestFit="1" customWidth="1"/>
    <col min="2" max="2" width="14.1640625" bestFit="1" customWidth="1"/>
    <col min="3" max="18" width="15.5" bestFit="1" customWidth="1"/>
  </cols>
  <sheetData>
    <row r="3" spans="1:2" x14ac:dyDescent="0.2">
      <c r="A3" s="2" t="s">
        <v>28</v>
      </c>
      <c r="B3" t="s">
        <v>29</v>
      </c>
    </row>
    <row r="4" spans="1:2" x14ac:dyDescent="0.2">
      <c r="A4" s="3" t="s">
        <v>4</v>
      </c>
      <c r="B4">
        <v>2000</v>
      </c>
    </row>
    <row r="5" spans="1:2" x14ac:dyDescent="0.2">
      <c r="A5" s="3" t="s">
        <v>5</v>
      </c>
      <c r="B5">
        <v>1990</v>
      </c>
    </row>
    <row r="6" spans="1:2" x14ac:dyDescent="0.2">
      <c r="A6" s="3" t="s">
        <v>6</v>
      </c>
      <c r="B6">
        <v>1980</v>
      </c>
    </row>
    <row r="7" spans="1:2" x14ac:dyDescent="0.2">
      <c r="A7" s="3" t="s">
        <v>7</v>
      </c>
      <c r="B7">
        <v>1970</v>
      </c>
    </row>
    <row r="8" spans="1:2" x14ac:dyDescent="0.2">
      <c r="A8" s="3" t="s">
        <v>8</v>
      </c>
      <c r="B8">
        <v>1960</v>
      </c>
    </row>
    <row r="9" spans="1:2" x14ac:dyDescent="0.2">
      <c r="A9" s="3" t="s">
        <v>9</v>
      </c>
      <c r="B9">
        <v>1950</v>
      </c>
    </row>
    <row r="10" spans="1:2" x14ac:dyDescent="0.2">
      <c r="A10" s="3" t="s">
        <v>10</v>
      </c>
      <c r="B10">
        <v>1940</v>
      </c>
    </row>
    <row r="11" spans="1:2" x14ac:dyDescent="0.2">
      <c r="A11" s="3" t="s">
        <v>11</v>
      </c>
      <c r="B11">
        <v>1930</v>
      </c>
    </row>
    <row r="12" spans="1:2" x14ac:dyDescent="0.2">
      <c r="A12" s="3" t="s">
        <v>12</v>
      </c>
      <c r="B12">
        <v>1920</v>
      </c>
    </row>
    <row r="13" spans="1:2" x14ac:dyDescent="0.2">
      <c r="A13" s="3" t="s">
        <v>13</v>
      </c>
      <c r="B13">
        <v>1910</v>
      </c>
    </row>
    <row r="14" spans="1:2" x14ac:dyDescent="0.2">
      <c r="A14" s="3" t="s">
        <v>27</v>
      </c>
      <c r="B14">
        <v>19550</v>
      </c>
    </row>
    <row r="23" spans="1:2" x14ac:dyDescent="0.2">
      <c r="A23" s="2" t="s">
        <v>28</v>
      </c>
      <c r="B23" t="s">
        <v>30</v>
      </c>
    </row>
    <row r="24" spans="1:2" x14ac:dyDescent="0.2">
      <c r="A24" s="3" t="s">
        <v>12</v>
      </c>
      <c r="B24">
        <v>800</v>
      </c>
    </row>
    <row r="25" spans="1:2" x14ac:dyDescent="0.2">
      <c r="A25" s="3" t="s">
        <v>13</v>
      </c>
      <c r="B25">
        <v>800</v>
      </c>
    </row>
    <row r="26" spans="1:2" x14ac:dyDescent="0.2">
      <c r="A26" s="3" t="s">
        <v>14</v>
      </c>
      <c r="B26">
        <v>800</v>
      </c>
    </row>
    <row r="27" spans="1:2" x14ac:dyDescent="0.2">
      <c r="A27" s="3" t="s">
        <v>17</v>
      </c>
      <c r="B27">
        <v>800</v>
      </c>
    </row>
    <row r="28" spans="1:2" x14ac:dyDescent="0.2">
      <c r="A28" s="3" t="s">
        <v>15</v>
      </c>
      <c r="B28">
        <v>800</v>
      </c>
    </row>
    <row r="29" spans="1:2" x14ac:dyDescent="0.2">
      <c r="A29" s="3" t="s">
        <v>18</v>
      </c>
      <c r="B29">
        <v>800</v>
      </c>
    </row>
    <row r="30" spans="1:2" x14ac:dyDescent="0.2">
      <c r="A30" s="3" t="s">
        <v>16</v>
      </c>
      <c r="B30">
        <v>800</v>
      </c>
    </row>
    <row r="31" spans="1:2" x14ac:dyDescent="0.2">
      <c r="A31" s="3" t="s">
        <v>7</v>
      </c>
      <c r="B31">
        <v>1100</v>
      </c>
    </row>
    <row r="32" spans="1:2" x14ac:dyDescent="0.2">
      <c r="A32" s="3" t="s">
        <v>9</v>
      </c>
      <c r="B32">
        <v>1100</v>
      </c>
    </row>
    <row r="33" spans="1:2" x14ac:dyDescent="0.2">
      <c r="A33" s="3" t="s">
        <v>8</v>
      </c>
      <c r="B33">
        <v>1100</v>
      </c>
    </row>
    <row r="34" spans="1:2" x14ac:dyDescent="0.2">
      <c r="A34" s="3" t="s">
        <v>11</v>
      </c>
      <c r="B34">
        <v>1220</v>
      </c>
    </row>
    <row r="35" spans="1:2" x14ac:dyDescent="0.2">
      <c r="A35" s="3" t="s">
        <v>6</v>
      </c>
      <c r="B35">
        <v>1220</v>
      </c>
    </row>
    <row r="36" spans="1:2" x14ac:dyDescent="0.2">
      <c r="A36" s="3" t="s">
        <v>5</v>
      </c>
      <c r="B36">
        <v>1220</v>
      </c>
    </row>
    <row r="37" spans="1:2" x14ac:dyDescent="0.2">
      <c r="A37" s="3" t="s">
        <v>10</v>
      </c>
      <c r="B37">
        <v>1220</v>
      </c>
    </row>
    <row r="38" spans="1:2" x14ac:dyDescent="0.2">
      <c r="A38" s="3" t="s">
        <v>4</v>
      </c>
      <c r="B38">
        <v>1300</v>
      </c>
    </row>
    <row r="39" spans="1:2" x14ac:dyDescent="0.2">
      <c r="A39" s="3" t="s">
        <v>27</v>
      </c>
      <c r="B39">
        <v>15080</v>
      </c>
    </row>
    <row r="51" spans="1:2" x14ac:dyDescent="0.2">
      <c r="A51" s="2" t="s">
        <v>28</v>
      </c>
      <c r="B51" t="s">
        <v>31</v>
      </c>
    </row>
    <row r="52" spans="1:2" x14ac:dyDescent="0.2">
      <c r="A52" s="3" t="s">
        <v>19</v>
      </c>
      <c r="B52">
        <v>1350</v>
      </c>
    </row>
    <row r="53" spans="1:2" x14ac:dyDescent="0.2">
      <c r="A53" s="3" t="s">
        <v>20</v>
      </c>
      <c r="B53">
        <v>1340</v>
      </c>
    </row>
    <row r="54" spans="1:2" x14ac:dyDescent="0.2">
      <c r="A54" s="3" t="s">
        <v>21</v>
      </c>
      <c r="B54">
        <v>1330</v>
      </c>
    </row>
    <row r="55" spans="1:2" x14ac:dyDescent="0.2">
      <c r="A55" s="3" t="s">
        <v>12</v>
      </c>
      <c r="B55">
        <v>1120</v>
      </c>
    </row>
    <row r="56" spans="1:2" x14ac:dyDescent="0.2">
      <c r="A56" s="3" t="s">
        <v>13</v>
      </c>
      <c r="B56">
        <v>1110</v>
      </c>
    </row>
    <row r="57" spans="1:2" x14ac:dyDescent="0.2">
      <c r="A57" s="3" t="s">
        <v>14</v>
      </c>
      <c r="B57">
        <v>1100</v>
      </c>
    </row>
    <row r="58" spans="1:2" x14ac:dyDescent="0.2">
      <c r="A58" s="3" t="s">
        <v>15</v>
      </c>
      <c r="B58">
        <v>1090</v>
      </c>
    </row>
    <row r="59" spans="1:2" x14ac:dyDescent="0.2">
      <c r="A59" s="3" t="s">
        <v>16</v>
      </c>
      <c r="B59">
        <v>1080</v>
      </c>
    </row>
    <row r="60" spans="1:2" x14ac:dyDescent="0.2">
      <c r="A60" s="3" t="s">
        <v>17</v>
      </c>
      <c r="B60">
        <v>1070</v>
      </c>
    </row>
    <row r="61" spans="1:2" x14ac:dyDescent="0.2">
      <c r="A61" s="3" t="s">
        <v>18</v>
      </c>
      <c r="B61">
        <v>1060</v>
      </c>
    </row>
    <row r="62" spans="1:2" x14ac:dyDescent="0.2">
      <c r="A62" s="3" t="s">
        <v>27</v>
      </c>
      <c r="B62">
        <v>11650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F960F-88B5-3F40-B9BE-5282015C19C6}">
  <dimension ref="A1:K34"/>
  <sheetViews>
    <sheetView workbookViewId="0">
      <selection sqref="A1:A59"/>
    </sheetView>
  </sheetViews>
  <sheetFormatPr baseColWidth="10" defaultColWidth="11" defaultRowHeight="16" x14ac:dyDescent="0.2"/>
  <cols>
    <col min="1" max="1" width="16.6640625" customWidth="1"/>
    <col min="2" max="2" width="11.5" bestFit="1" customWidth="1"/>
    <col min="3" max="4" width="14.1640625" customWidth="1"/>
    <col min="10" max="10" width="13" bestFit="1" customWidth="1"/>
    <col min="11" max="11" width="14.33203125" bestFit="1" customWidth="1"/>
  </cols>
  <sheetData>
    <row r="1" spans="1:11" x14ac:dyDescent="0.2">
      <c r="A1" s="4" t="s">
        <v>3</v>
      </c>
      <c r="B1" s="5" t="s">
        <v>23</v>
      </c>
      <c r="C1" s="5" t="s">
        <v>24</v>
      </c>
      <c r="D1" s="5" t="s">
        <v>25</v>
      </c>
      <c r="E1" s="5" t="s">
        <v>42</v>
      </c>
      <c r="F1" s="5" t="s">
        <v>43</v>
      </c>
    </row>
    <row r="2" spans="1:11" x14ac:dyDescent="0.2">
      <c r="A2" s="6" t="s">
        <v>4</v>
      </c>
      <c r="B2" s="5">
        <v>2000</v>
      </c>
      <c r="C2" s="5">
        <v>1300</v>
      </c>
      <c r="D2" s="5">
        <f>B2-C2</f>
        <v>700</v>
      </c>
      <c r="E2" s="19">
        <v>3</v>
      </c>
      <c r="F2" s="19">
        <v>1</v>
      </c>
    </row>
    <row r="3" spans="1:11" x14ac:dyDescent="0.2">
      <c r="A3" s="7" t="s">
        <v>5</v>
      </c>
      <c r="B3" s="5">
        <v>1990</v>
      </c>
      <c r="C3" s="5">
        <v>1220</v>
      </c>
      <c r="D3" s="5">
        <f t="shared" ref="D3:D19" si="0">B3-C3</f>
        <v>770</v>
      </c>
      <c r="E3" s="19">
        <v>3</v>
      </c>
      <c r="F3" s="19">
        <v>1</v>
      </c>
    </row>
    <row r="4" spans="1:11" x14ac:dyDescent="0.2">
      <c r="A4" s="6" t="s">
        <v>6</v>
      </c>
      <c r="B4" s="5">
        <v>1980</v>
      </c>
      <c r="C4" s="5">
        <v>1220</v>
      </c>
      <c r="D4" s="5">
        <f t="shared" si="0"/>
        <v>760</v>
      </c>
      <c r="E4" s="19">
        <v>2</v>
      </c>
      <c r="F4" s="19">
        <v>2</v>
      </c>
    </row>
    <row r="5" spans="1:11" x14ac:dyDescent="0.2">
      <c r="A5" s="7" t="s">
        <v>7</v>
      </c>
      <c r="B5" s="5">
        <v>1970</v>
      </c>
      <c r="C5" s="5">
        <v>1100</v>
      </c>
      <c r="D5" s="5">
        <f t="shared" si="0"/>
        <v>870</v>
      </c>
      <c r="E5" s="19">
        <v>1</v>
      </c>
      <c r="F5" s="19">
        <v>2</v>
      </c>
    </row>
    <row r="6" spans="1:11" x14ac:dyDescent="0.2">
      <c r="A6" s="6" t="s">
        <v>8</v>
      </c>
      <c r="B6" s="5">
        <v>1960</v>
      </c>
      <c r="C6" s="5">
        <v>1100</v>
      </c>
      <c r="D6" s="5">
        <f t="shared" si="0"/>
        <v>860</v>
      </c>
      <c r="E6" s="19">
        <v>1</v>
      </c>
      <c r="F6" s="19">
        <v>2</v>
      </c>
    </row>
    <row r="7" spans="1:11" x14ac:dyDescent="0.2">
      <c r="A7" s="7" t="s">
        <v>9</v>
      </c>
      <c r="B7" s="5">
        <v>1950</v>
      </c>
      <c r="C7" s="5">
        <v>1100</v>
      </c>
      <c r="D7" s="5">
        <f t="shared" si="0"/>
        <v>850</v>
      </c>
      <c r="E7" s="19">
        <v>1</v>
      </c>
      <c r="F7" s="19">
        <v>2</v>
      </c>
    </row>
    <row r="8" spans="1:11" x14ac:dyDescent="0.2">
      <c r="A8" s="6" t="s">
        <v>10</v>
      </c>
      <c r="B8" s="5">
        <v>1940</v>
      </c>
      <c r="C8" s="5">
        <v>1220</v>
      </c>
      <c r="D8" s="5">
        <f t="shared" si="0"/>
        <v>720</v>
      </c>
      <c r="E8" s="19">
        <v>1</v>
      </c>
      <c r="F8" s="19">
        <v>2</v>
      </c>
    </row>
    <row r="9" spans="1:11" x14ac:dyDescent="0.2">
      <c r="A9" s="7" t="s">
        <v>11</v>
      </c>
      <c r="B9" s="5">
        <v>1930</v>
      </c>
      <c r="C9" s="5">
        <v>1220</v>
      </c>
      <c r="D9" s="5">
        <f t="shared" si="0"/>
        <v>710</v>
      </c>
      <c r="E9" s="19">
        <v>1</v>
      </c>
      <c r="F9" s="19">
        <v>1</v>
      </c>
    </row>
    <row r="10" spans="1:11" x14ac:dyDescent="0.2">
      <c r="A10" s="6" t="s">
        <v>12</v>
      </c>
      <c r="B10" s="5">
        <v>1920</v>
      </c>
      <c r="C10" s="5">
        <v>800</v>
      </c>
      <c r="D10" s="5">
        <f t="shared" si="0"/>
        <v>1120</v>
      </c>
      <c r="E10" s="19">
        <v>1</v>
      </c>
      <c r="F10" s="19">
        <v>1</v>
      </c>
    </row>
    <row r="11" spans="1:11" x14ac:dyDescent="0.2">
      <c r="A11" s="7" t="s">
        <v>13</v>
      </c>
      <c r="B11" s="5">
        <v>1910</v>
      </c>
      <c r="C11" s="5">
        <v>800</v>
      </c>
      <c r="D11" s="5">
        <f t="shared" si="0"/>
        <v>1110</v>
      </c>
      <c r="E11" s="19">
        <v>1</v>
      </c>
      <c r="F11" s="19">
        <v>1</v>
      </c>
    </row>
    <row r="12" spans="1:11" x14ac:dyDescent="0.2">
      <c r="A12" s="6" t="s">
        <v>14</v>
      </c>
      <c r="B12" s="5">
        <v>1900</v>
      </c>
      <c r="C12" s="5">
        <v>800</v>
      </c>
      <c r="D12" s="5">
        <f t="shared" si="0"/>
        <v>1100</v>
      </c>
      <c r="E12" s="19">
        <v>3</v>
      </c>
      <c r="F12" s="19">
        <v>1</v>
      </c>
    </row>
    <row r="13" spans="1:11" x14ac:dyDescent="0.2">
      <c r="A13" s="7" t="s">
        <v>15</v>
      </c>
      <c r="B13" s="5">
        <v>1890</v>
      </c>
      <c r="C13" s="5">
        <v>800</v>
      </c>
      <c r="D13" s="5">
        <f t="shared" si="0"/>
        <v>1090</v>
      </c>
      <c r="E13" s="19">
        <v>3</v>
      </c>
      <c r="F13" s="19">
        <v>1</v>
      </c>
    </row>
    <row r="14" spans="1:11" x14ac:dyDescent="0.2">
      <c r="A14" s="6" t="s">
        <v>16</v>
      </c>
      <c r="B14" s="5">
        <v>1880</v>
      </c>
      <c r="C14" s="5">
        <v>800</v>
      </c>
      <c r="D14" s="5">
        <f t="shared" si="0"/>
        <v>1080</v>
      </c>
      <c r="E14" s="19">
        <v>1</v>
      </c>
      <c r="F14" s="19">
        <v>3</v>
      </c>
      <c r="J14" s="2" t="s">
        <v>28</v>
      </c>
      <c r="K14" t="s">
        <v>30</v>
      </c>
    </row>
    <row r="15" spans="1:11" x14ac:dyDescent="0.2">
      <c r="A15" s="7" t="s">
        <v>17</v>
      </c>
      <c r="B15" s="5">
        <v>1870</v>
      </c>
      <c r="C15" s="5">
        <v>800</v>
      </c>
      <c r="D15" s="5">
        <f t="shared" si="0"/>
        <v>1070</v>
      </c>
      <c r="E15" s="19">
        <v>1</v>
      </c>
      <c r="F15" s="19">
        <v>3</v>
      </c>
      <c r="J15" s="3" t="s">
        <v>4</v>
      </c>
      <c r="K15">
        <v>1300</v>
      </c>
    </row>
    <row r="16" spans="1:11" x14ac:dyDescent="0.2">
      <c r="A16" s="6" t="s">
        <v>18</v>
      </c>
      <c r="B16" s="5">
        <v>1860</v>
      </c>
      <c r="C16" s="5">
        <v>800</v>
      </c>
      <c r="D16" s="5">
        <f t="shared" si="0"/>
        <v>1060</v>
      </c>
      <c r="E16" s="19">
        <v>1</v>
      </c>
      <c r="F16" s="19">
        <v>3</v>
      </c>
      <c r="J16" s="3" t="s">
        <v>5</v>
      </c>
      <c r="K16">
        <v>1220</v>
      </c>
    </row>
    <row r="17" spans="1:11" x14ac:dyDescent="0.2">
      <c r="A17" s="7" t="s">
        <v>19</v>
      </c>
      <c r="B17" s="5">
        <v>1850</v>
      </c>
      <c r="C17" s="5">
        <v>500</v>
      </c>
      <c r="D17" s="5">
        <f t="shared" si="0"/>
        <v>1350</v>
      </c>
      <c r="E17" s="19">
        <v>2</v>
      </c>
      <c r="F17" s="19">
        <v>3</v>
      </c>
      <c r="J17" s="3" t="s">
        <v>6</v>
      </c>
      <c r="K17">
        <v>1220</v>
      </c>
    </row>
    <row r="18" spans="1:11" x14ac:dyDescent="0.2">
      <c r="A18" s="6" t="s">
        <v>20</v>
      </c>
      <c r="B18" s="5">
        <v>1840</v>
      </c>
      <c r="C18" s="5">
        <v>500</v>
      </c>
      <c r="D18" s="5">
        <f t="shared" si="0"/>
        <v>1340</v>
      </c>
      <c r="E18" s="19">
        <v>2</v>
      </c>
      <c r="F18" s="19">
        <v>3</v>
      </c>
      <c r="J18" s="3" t="s">
        <v>7</v>
      </c>
      <c r="K18">
        <v>1100</v>
      </c>
    </row>
    <row r="19" spans="1:11" x14ac:dyDescent="0.2">
      <c r="A19" s="7" t="s">
        <v>21</v>
      </c>
      <c r="B19" s="5">
        <v>1830</v>
      </c>
      <c r="C19" s="5">
        <v>500</v>
      </c>
      <c r="D19" s="5">
        <f t="shared" si="0"/>
        <v>1330</v>
      </c>
      <c r="E19" s="19">
        <v>2</v>
      </c>
      <c r="F19" s="19">
        <v>3</v>
      </c>
      <c r="J19" s="3" t="s">
        <v>8</v>
      </c>
      <c r="K19">
        <v>1100</v>
      </c>
    </row>
    <row r="20" spans="1:11" x14ac:dyDescent="0.2">
      <c r="A20" s="15" t="s">
        <v>38</v>
      </c>
      <c r="B20" s="16">
        <f>SUM(B2:B19)</f>
        <v>34470</v>
      </c>
      <c r="C20" s="16">
        <f t="shared" ref="C20:D20" si="1">SUM(C2:C19)</f>
        <v>16580</v>
      </c>
      <c r="D20" s="16">
        <f t="shared" si="1"/>
        <v>17890</v>
      </c>
      <c r="E20" s="19">
        <v>2</v>
      </c>
      <c r="F20" s="19">
        <v>3</v>
      </c>
      <c r="J20" s="3" t="s">
        <v>9</v>
      </c>
      <c r="K20">
        <v>1100</v>
      </c>
    </row>
    <row r="21" spans="1:11" x14ac:dyDescent="0.2">
      <c r="J21" s="3" t="s">
        <v>10</v>
      </c>
      <c r="K21">
        <v>1220</v>
      </c>
    </row>
    <row r="22" spans="1:11" x14ac:dyDescent="0.2">
      <c r="J22" s="3" t="s">
        <v>11</v>
      </c>
      <c r="K22">
        <v>1220</v>
      </c>
    </row>
    <row r="23" spans="1:11" x14ac:dyDescent="0.2">
      <c r="J23" s="3" t="s">
        <v>12</v>
      </c>
      <c r="K23">
        <v>800</v>
      </c>
    </row>
    <row r="24" spans="1:11" x14ac:dyDescent="0.2">
      <c r="J24" s="3" t="s">
        <v>13</v>
      </c>
      <c r="K24">
        <v>800</v>
      </c>
    </row>
    <row r="25" spans="1:11" x14ac:dyDescent="0.2">
      <c r="J25" s="3" t="s">
        <v>14</v>
      </c>
      <c r="K25">
        <v>800</v>
      </c>
    </row>
    <row r="26" spans="1:11" x14ac:dyDescent="0.2">
      <c r="J26" s="3" t="s">
        <v>15</v>
      </c>
      <c r="K26">
        <v>800</v>
      </c>
    </row>
    <row r="27" spans="1:11" x14ac:dyDescent="0.2">
      <c r="J27" s="3" t="s">
        <v>16</v>
      </c>
      <c r="K27">
        <v>800</v>
      </c>
    </row>
    <row r="28" spans="1:11" x14ac:dyDescent="0.2">
      <c r="J28" s="3" t="s">
        <v>17</v>
      </c>
      <c r="K28">
        <v>800</v>
      </c>
    </row>
    <row r="29" spans="1:11" x14ac:dyDescent="0.2">
      <c r="J29" s="3" t="s">
        <v>18</v>
      </c>
      <c r="K29">
        <v>800</v>
      </c>
    </row>
    <row r="30" spans="1:11" x14ac:dyDescent="0.2">
      <c r="J30" s="3" t="s">
        <v>19</v>
      </c>
      <c r="K30">
        <v>500</v>
      </c>
    </row>
    <row r="31" spans="1:11" x14ac:dyDescent="0.2">
      <c r="J31" s="3" t="s">
        <v>20</v>
      </c>
      <c r="K31">
        <v>500</v>
      </c>
    </row>
    <row r="32" spans="1:11" x14ac:dyDescent="0.2">
      <c r="J32" s="3" t="s">
        <v>21</v>
      </c>
      <c r="K32">
        <v>500</v>
      </c>
    </row>
    <row r="33" spans="10:11" x14ac:dyDescent="0.2">
      <c r="J33" s="3" t="s">
        <v>38</v>
      </c>
      <c r="K33">
        <v>16580</v>
      </c>
    </row>
    <row r="34" spans="10:11" x14ac:dyDescent="0.2">
      <c r="J34" s="3" t="s">
        <v>27</v>
      </c>
      <c r="K34">
        <v>33160</v>
      </c>
    </row>
  </sheetData>
  <pageMargins left="0.7" right="0.7" top="0.75" bottom="0.75" header="0.3" footer="0.3"/>
  <pageSetup orientation="portrait" horizontalDpi="0" verticalDpi="0"/>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833C3-8A35-0849-92A8-8E7517F668B4}">
  <dimension ref="A1:AT34"/>
  <sheetViews>
    <sheetView zoomScale="75" workbookViewId="0">
      <selection activeCell="AU1" sqref="AU1:AU1048576"/>
    </sheetView>
  </sheetViews>
  <sheetFormatPr baseColWidth="10" defaultColWidth="11" defaultRowHeight="16" x14ac:dyDescent="0.2"/>
  <cols>
    <col min="1" max="1" width="11.6640625" customWidth="1"/>
    <col min="3" max="3" width="31.6640625" customWidth="1"/>
    <col min="4" max="4" width="19" customWidth="1"/>
    <col min="5" max="5" width="30.83203125" customWidth="1"/>
    <col min="6" max="6" width="34.33203125" customWidth="1"/>
    <col min="7" max="7" width="20" style="5" customWidth="1"/>
    <col min="8" max="8" width="17" style="5" customWidth="1"/>
    <col min="9" max="9" width="26" customWidth="1"/>
    <col min="10" max="10" width="13" bestFit="1" customWidth="1"/>
    <col min="11" max="11" width="14.6640625" customWidth="1"/>
    <col min="12" max="12" width="12.83203125" customWidth="1"/>
    <col min="13" max="13" width="21" customWidth="1"/>
    <col min="14" max="14" width="22.5" customWidth="1"/>
    <col min="15" max="15" width="34.5" customWidth="1"/>
    <col min="16" max="16" width="11" customWidth="1"/>
    <col min="17" max="17" width="12.33203125" customWidth="1"/>
    <col min="18" max="18" width="11" bestFit="1" customWidth="1"/>
    <col min="19" max="19" width="18.33203125" customWidth="1"/>
    <col min="20" max="20" width="14" customWidth="1"/>
    <col min="21" max="22" width="10.83203125" customWidth="1"/>
    <col min="23" max="23" width="23.1640625" customWidth="1"/>
    <col min="24" max="24" width="32.5" customWidth="1"/>
    <col min="25" max="25" width="26.6640625" customWidth="1"/>
    <col min="26" max="26" width="14.83203125" customWidth="1"/>
    <col min="27" max="27" width="28.83203125" customWidth="1"/>
    <col min="28" max="28" width="15.6640625" customWidth="1"/>
    <col min="29" max="29" width="25.6640625" customWidth="1"/>
    <col min="30" max="30" width="21.5" customWidth="1"/>
    <col min="31" max="31" width="26.5" customWidth="1"/>
    <col min="32" max="32" width="39.33203125" customWidth="1"/>
    <col min="33" max="33" width="24.33203125" customWidth="1"/>
    <col min="34" max="34" width="30.5" customWidth="1"/>
    <col min="35" max="35" width="28.1640625" customWidth="1"/>
    <col min="36" max="36" width="25.6640625" customWidth="1"/>
    <col min="38" max="38" width="31.83203125" customWidth="1"/>
    <col min="39" max="39" width="33.6640625" customWidth="1"/>
    <col min="40" max="40" width="18.83203125" customWidth="1"/>
    <col min="41" max="41" width="28.1640625" customWidth="1"/>
    <col min="42" max="42" width="22.6640625" customWidth="1"/>
    <col min="43" max="43" width="19" customWidth="1"/>
    <col min="44" max="44" width="31.6640625" customWidth="1"/>
    <col min="45" max="45" width="18.5" customWidth="1"/>
    <col min="46" max="46" width="25.6640625" customWidth="1"/>
  </cols>
  <sheetData>
    <row r="1" spans="1:46" x14ac:dyDescent="0.2">
      <c r="A1" t="s">
        <v>131</v>
      </c>
      <c r="B1" t="s">
        <v>130</v>
      </c>
      <c r="C1" s="5" t="s">
        <v>45</v>
      </c>
      <c r="D1" s="5" t="s">
        <v>46</v>
      </c>
      <c r="E1" s="5" t="s">
        <v>48</v>
      </c>
      <c r="F1" s="5" t="s">
        <v>50</v>
      </c>
      <c r="G1" s="5" t="s">
        <v>51</v>
      </c>
      <c r="H1" s="5" t="s">
        <v>52</v>
      </c>
      <c r="I1" s="5" t="s">
        <v>53</v>
      </c>
      <c r="J1" s="5" t="s">
        <v>128</v>
      </c>
      <c r="K1" s="5" t="s">
        <v>37</v>
      </c>
      <c r="L1" s="5" t="s">
        <v>26</v>
      </c>
      <c r="M1" s="5" t="s">
        <v>56</v>
      </c>
      <c r="N1" s="5" t="s">
        <v>57</v>
      </c>
      <c r="O1" s="5" t="s">
        <v>58</v>
      </c>
      <c r="P1" s="5" t="s">
        <v>60</v>
      </c>
      <c r="Q1" s="5" t="s">
        <v>61</v>
      </c>
      <c r="R1" s="5" t="s">
        <v>62</v>
      </c>
      <c r="S1" s="5" t="s">
        <v>63</v>
      </c>
      <c r="T1" s="5" t="s">
        <v>64</v>
      </c>
      <c r="U1" s="5" t="s">
        <v>65</v>
      </c>
      <c r="V1" s="5" t="s">
        <v>66</v>
      </c>
      <c r="W1" s="5" t="s">
        <v>129</v>
      </c>
      <c r="X1" s="5" t="s">
        <v>81</v>
      </c>
      <c r="Y1" s="5" t="s">
        <v>67</v>
      </c>
      <c r="Z1" s="5" t="s">
        <v>68</v>
      </c>
      <c r="AA1" s="5" t="s">
        <v>69</v>
      </c>
      <c r="AB1" s="5" t="s">
        <v>70</v>
      </c>
      <c r="AC1" s="5" t="s">
        <v>71</v>
      </c>
      <c r="AD1" s="5" t="s">
        <v>72</v>
      </c>
      <c r="AE1" s="5" t="s">
        <v>73</v>
      </c>
      <c r="AF1" s="5" t="s">
        <v>74</v>
      </c>
      <c r="AG1" s="5" t="s">
        <v>75</v>
      </c>
      <c r="AH1" s="5" t="s">
        <v>76</v>
      </c>
      <c r="AI1" s="5" t="s">
        <v>77</v>
      </c>
      <c r="AJ1" s="5" t="s">
        <v>78</v>
      </c>
      <c r="AK1" s="5" t="s">
        <v>132</v>
      </c>
      <c r="AL1" s="5" t="s">
        <v>80</v>
      </c>
      <c r="AM1" s="5" t="s">
        <v>133</v>
      </c>
      <c r="AN1" s="5" t="s">
        <v>82</v>
      </c>
      <c r="AO1" s="5" t="s">
        <v>83</v>
      </c>
      <c r="AP1" s="5" t="s">
        <v>85</v>
      </c>
      <c r="AQ1" s="5" t="s">
        <v>86</v>
      </c>
      <c r="AR1" s="5" t="s">
        <v>88</v>
      </c>
      <c r="AS1" s="5" t="s">
        <v>89</v>
      </c>
      <c r="AT1" s="5" t="s">
        <v>90</v>
      </c>
    </row>
    <row r="2" spans="1:46" x14ac:dyDescent="0.2">
      <c r="A2" t="s">
        <v>4</v>
      </c>
      <c r="B2">
        <v>2018</v>
      </c>
      <c r="C2" s="5">
        <v>939708</v>
      </c>
      <c r="D2" s="5">
        <v>834512</v>
      </c>
      <c r="E2" s="5">
        <v>0</v>
      </c>
      <c r="F2" s="5">
        <v>0</v>
      </c>
      <c r="G2" s="5">
        <v>172968</v>
      </c>
      <c r="H2" s="5">
        <v>6410638</v>
      </c>
      <c r="I2" s="5">
        <v>6000</v>
      </c>
      <c r="J2" s="5">
        <f t="shared" ref="J2:J34" si="0">E2+F2+G2</f>
        <v>172968</v>
      </c>
      <c r="K2" s="5">
        <v>8363826</v>
      </c>
      <c r="L2" s="5"/>
      <c r="M2" s="5">
        <v>705284</v>
      </c>
      <c r="N2" s="5">
        <v>473440</v>
      </c>
      <c r="O2" s="5">
        <v>1178724</v>
      </c>
      <c r="P2" s="5">
        <v>637600</v>
      </c>
      <c r="Q2" s="5">
        <v>0</v>
      </c>
      <c r="R2" s="5">
        <v>0</v>
      </c>
      <c r="S2" s="5">
        <v>0</v>
      </c>
      <c r="T2" s="5">
        <v>637600</v>
      </c>
      <c r="U2" s="5">
        <v>87094</v>
      </c>
      <c r="V2" s="5">
        <v>-3312.96</v>
      </c>
      <c r="W2" s="5">
        <f t="shared" ref="W2:W34" si="1">U2+V2</f>
        <v>83781.039999999994</v>
      </c>
      <c r="X2" s="5">
        <v>156286</v>
      </c>
      <c r="Y2" s="5">
        <v>2056391.04</v>
      </c>
      <c r="Z2" s="5">
        <v>283820</v>
      </c>
      <c r="AA2" s="5">
        <v>1970266</v>
      </c>
      <c r="AB2" s="5">
        <v>0</v>
      </c>
      <c r="AC2" s="5">
        <v>5000000</v>
      </c>
      <c r="AD2" s="5">
        <v>-689522.96</v>
      </c>
      <c r="AE2" s="5">
        <v>9053348.9600000009</v>
      </c>
      <c r="AF2" s="5"/>
      <c r="AG2" s="5">
        <v>0</v>
      </c>
      <c r="AH2" s="5">
        <v>0</v>
      </c>
      <c r="AI2" s="5">
        <v>0</v>
      </c>
      <c r="AJ2" s="5">
        <v>9053348.9600000009</v>
      </c>
      <c r="AK2" s="5"/>
      <c r="AL2" s="5">
        <v>538818</v>
      </c>
      <c r="AM2" s="5">
        <v>156286</v>
      </c>
      <c r="AN2" s="5">
        <v>9994</v>
      </c>
      <c r="AO2" s="5">
        <v>182130.70319999999</v>
      </c>
      <c r="AP2" s="5">
        <v>200</v>
      </c>
      <c r="AQ2" s="5">
        <v>348610.70319999999</v>
      </c>
      <c r="AR2" s="5">
        <v>30576</v>
      </c>
      <c r="AS2" s="5">
        <v>30576</v>
      </c>
      <c r="AT2" s="5">
        <v>856852.70319999999</v>
      </c>
    </row>
    <row r="3" spans="1:46" x14ac:dyDescent="0.2">
      <c r="A3" t="s">
        <v>4</v>
      </c>
      <c r="B3">
        <v>2019</v>
      </c>
      <c r="C3" s="5">
        <v>949105.08</v>
      </c>
      <c r="D3" s="5">
        <v>851202.24</v>
      </c>
      <c r="E3" s="5">
        <v>0</v>
      </c>
      <c r="F3" s="5">
        <v>0</v>
      </c>
      <c r="G3" s="5">
        <v>176427.36000000002</v>
      </c>
      <c r="H3" s="5">
        <v>5458538.1979999999</v>
      </c>
      <c r="I3" s="5">
        <v>6000</v>
      </c>
      <c r="J3" s="5">
        <f t="shared" si="0"/>
        <v>176427.36000000002</v>
      </c>
      <c r="K3" s="5">
        <v>7441272.8779999996</v>
      </c>
      <c r="L3" s="5"/>
      <c r="M3" s="5">
        <v>719389.68</v>
      </c>
      <c r="N3" s="5">
        <v>482908.8</v>
      </c>
      <c r="O3" s="5">
        <v>1202298.48</v>
      </c>
      <c r="P3" s="5">
        <v>650352</v>
      </c>
      <c r="Q3" s="5">
        <v>0</v>
      </c>
      <c r="R3" s="5">
        <v>0</v>
      </c>
      <c r="S3" s="5">
        <v>0</v>
      </c>
      <c r="T3" s="5">
        <v>650352</v>
      </c>
      <c r="U3" s="5">
        <v>88835.88</v>
      </c>
      <c r="V3" s="5">
        <v>-3379.2192</v>
      </c>
      <c r="W3" s="5">
        <f t="shared" si="1"/>
        <v>85456.660799999998</v>
      </c>
      <c r="X3" s="5">
        <v>157848.86000000002</v>
      </c>
      <c r="Y3" s="5">
        <v>2095956.0008</v>
      </c>
      <c r="Z3" s="5">
        <v>289496.40000000002</v>
      </c>
      <c r="AA3" s="5">
        <v>1970266</v>
      </c>
      <c r="AB3" s="5">
        <v>0</v>
      </c>
      <c r="AC3" s="5">
        <v>5000000</v>
      </c>
      <c r="AD3" s="5">
        <v>-644281.59920000006</v>
      </c>
      <c r="AE3" s="5">
        <v>8085554.4771999996</v>
      </c>
      <c r="AF3" s="5"/>
      <c r="AG3" s="5">
        <v>0</v>
      </c>
      <c r="AH3" s="5">
        <v>0</v>
      </c>
      <c r="AI3" s="5">
        <v>0</v>
      </c>
      <c r="AJ3" s="5">
        <v>8085554.4771999996</v>
      </c>
      <c r="AK3" s="5"/>
      <c r="AL3" s="5">
        <v>856852.70319999999</v>
      </c>
      <c r="AM3" s="5">
        <v>157848.86000000002</v>
      </c>
      <c r="AN3" s="5">
        <v>8568.527032</v>
      </c>
      <c r="AO3" s="5">
        <v>94136.926463999989</v>
      </c>
      <c r="AP3" s="5">
        <v>180</v>
      </c>
      <c r="AQ3" s="5">
        <v>260734.31349600002</v>
      </c>
      <c r="AR3" s="5">
        <v>908306</v>
      </c>
      <c r="AS3" s="5">
        <v>908306</v>
      </c>
      <c r="AT3" s="5">
        <v>209281.01669600001</v>
      </c>
    </row>
    <row r="4" spans="1:46" x14ac:dyDescent="0.2">
      <c r="A4" t="s">
        <v>4</v>
      </c>
      <c r="B4">
        <v>2020</v>
      </c>
      <c r="C4" s="5">
        <v>958596.13080000004</v>
      </c>
      <c r="D4" s="5">
        <v>868226.28480000002</v>
      </c>
      <c r="E4" s="5">
        <v>0</v>
      </c>
      <c r="F4" s="5">
        <v>0</v>
      </c>
      <c r="G4" s="5">
        <v>179955.90719999999</v>
      </c>
      <c r="H4" s="5">
        <v>5486717.3270040005</v>
      </c>
      <c r="I4" s="5">
        <v>6000</v>
      </c>
      <c r="J4" s="5">
        <f t="shared" si="0"/>
        <v>179955.90719999999</v>
      </c>
      <c r="K4" s="5">
        <v>7499495.6498040007</v>
      </c>
      <c r="L4" s="5"/>
      <c r="M4" s="5">
        <v>733777.47360000003</v>
      </c>
      <c r="N4" s="5">
        <v>492566.97600000002</v>
      </c>
      <c r="O4" s="5">
        <v>1226344.4495999999</v>
      </c>
      <c r="P4" s="5">
        <v>663359.04</v>
      </c>
      <c r="Q4" s="5">
        <v>0</v>
      </c>
      <c r="R4" s="5">
        <v>0</v>
      </c>
      <c r="S4" s="5">
        <v>0</v>
      </c>
      <c r="T4" s="5">
        <v>663359.04</v>
      </c>
      <c r="U4" s="5">
        <v>90612.597599999994</v>
      </c>
      <c r="V4" s="5">
        <v>-3446.8035840000002</v>
      </c>
      <c r="W4" s="5">
        <f t="shared" si="1"/>
        <v>87165.794016</v>
      </c>
      <c r="X4" s="5">
        <v>159427.3486</v>
      </c>
      <c r="Y4" s="5">
        <v>2136296.632216</v>
      </c>
      <c r="Z4" s="5">
        <v>295286.32799999998</v>
      </c>
      <c r="AA4" s="5">
        <v>1970266</v>
      </c>
      <c r="AB4" s="5">
        <v>0</v>
      </c>
      <c r="AC4" s="5">
        <v>5000000</v>
      </c>
      <c r="AD4" s="5">
        <v>-598151.03978400026</v>
      </c>
      <c r="AE4" s="5">
        <v>8097646.689588001</v>
      </c>
      <c r="AF4" s="5"/>
      <c r="AG4" s="5">
        <v>0</v>
      </c>
      <c r="AH4" s="5">
        <v>0</v>
      </c>
      <c r="AI4" s="5">
        <v>0</v>
      </c>
      <c r="AJ4" s="5">
        <v>8097646.689588001</v>
      </c>
      <c r="AK4" s="5"/>
      <c r="AL4" s="5">
        <v>209281.01669600001</v>
      </c>
      <c r="AM4" s="5">
        <v>159427.3486</v>
      </c>
      <c r="AN4" s="5">
        <v>2092.8101669600001</v>
      </c>
      <c r="AO4" s="5">
        <v>94337.81463528001</v>
      </c>
      <c r="AP4" s="5">
        <v>160</v>
      </c>
      <c r="AQ4" s="5">
        <v>256017.97340224002</v>
      </c>
      <c r="AR4" s="5">
        <v>346166</v>
      </c>
      <c r="AS4" s="5">
        <v>346166</v>
      </c>
      <c r="AT4" s="5">
        <v>119132.99009824003</v>
      </c>
    </row>
    <row r="5" spans="1:46" x14ac:dyDescent="0.2">
      <c r="A5" t="s">
        <v>4</v>
      </c>
      <c r="B5">
        <v>2021</v>
      </c>
      <c r="C5" s="5">
        <v>968182.09210799995</v>
      </c>
      <c r="D5" s="5">
        <v>885590.81049599999</v>
      </c>
      <c r="E5" s="5">
        <v>0</v>
      </c>
      <c r="F5" s="5">
        <v>0</v>
      </c>
      <c r="G5" s="5">
        <v>183555.02534399999</v>
      </c>
      <c r="H5" s="5">
        <v>5515171.3897782322</v>
      </c>
      <c r="I5" s="5">
        <v>6000</v>
      </c>
      <c r="J5" s="5">
        <f t="shared" si="0"/>
        <v>183555.02534399999</v>
      </c>
      <c r="K5" s="5">
        <v>7558499.3177262321</v>
      </c>
      <c r="L5" s="5"/>
      <c r="M5" s="5">
        <v>748453.02307199989</v>
      </c>
      <c r="N5" s="5">
        <v>502418.31551999995</v>
      </c>
      <c r="O5" s="5">
        <v>1250871.3385919998</v>
      </c>
      <c r="P5" s="5">
        <v>676626.22080000001</v>
      </c>
      <c r="Q5" s="5">
        <v>0</v>
      </c>
      <c r="R5" s="5">
        <v>0</v>
      </c>
      <c r="S5" s="5">
        <v>0</v>
      </c>
      <c r="T5" s="5">
        <v>676626.22080000001</v>
      </c>
      <c r="U5" s="5">
        <v>92424.849552</v>
      </c>
      <c r="V5" s="5">
        <v>-3515.7396556799999</v>
      </c>
      <c r="W5" s="5">
        <f t="shared" si="1"/>
        <v>88909.109896320006</v>
      </c>
      <c r="X5" s="5">
        <v>161021.62208599999</v>
      </c>
      <c r="Y5" s="5">
        <v>2177428.2913743197</v>
      </c>
      <c r="Z5" s="5">
        <v>301192.05455999996</v>
      </c>
      <c r="AA5" s="5">
        <v>1970266</v>
      </c>
      <c r="AB5" s="5">
        <v>0</v>
      </c>
      <c r="AC5" s="5">
        <v>5000000</v>
      </c>
      <c r="AD5" s="5">
        <v>-551113.65406567976</v>
      </c>
      <c r="AE5" s="5">
        <v>8109612.9717919119</v>
      </c>
      <c r="AF5" s="5"/>
      <c r="AG5" s="5">
        <v>0</v>
      </c>
      <c r="AH5" s="5">
        <v>0</v>
      </c>
      <c r="AI5" s="5">
        <v>0</v>
      </c>
      <c r="AJ5" s="5">
        <v>8109612.9717919119</v>
      </c>
      <c r="AK5" s="5"/>
      <c r="AL5" s="5">
        <v>119132.99009824003</v>
      </c>
      <c r="AM5" s="5">
        <v>161021.62208599999</v>
      </c>
      <c r="AN5" s="5">
        <v>1191.3299009824004</v>
      </c>
      <c r="AO5" s="5">
        <v>94532.517390405555</v>
      </c>
      <c r="AP5" s="5">
        <v>140</v>
      </c>
      <c r="AQ5" s="5">
        <v>256885.46937738796</v>
      </c>
      <c r="AR5" s="5">
        <v>123300</v>
      </c>
      <c r="AS5" s="5">
        <v>123300</v>
      </c>
      <c r="AT5" s="5">
        <v>252718.45947562798</v>
      </c>
    </row>
    <row r="6" spans="1:46" x14ac:dyDescent="0.2">
      <c r="A6" t="s">
        <v>4</v>
      </c>
      <c r="B6">
        <v>2022</v>
      </c>
      <c r="C6" s="5">
        <v>977863.91302908002</v>
      </c>
      <c r="D6" s="5">
        <v>903302.62670591997</v>
      </c>
      <c r="E6" s="5">
        <v>0</v>
      </c>
      <c r="F6" s="5">
        <v>0</v>
      </c>
      <c r="G6" s="5">
        <v>187226.12585087999</v>
      </c>
      <c r="H6" s="5">
        <v>5543903.4281959198</v>
      </c>
      <c r="I6" s="5">
        <v>6000</v>
      </c>
      <c r="J6" s="5">
        <f t="shared" si="0"/>
        <v>187226.12585087999</v>
      </c>
      <c r="K6" s="5">
        <v>7618296.0937818</v>
      </c>
      <c r="L6" s="5"/>
      <c r="M6" s="5">
        <v>763422.08353344002</v>
      </c>
      <c r="N6" s="5">
        <v>512466.68183039996</v>
      </c>
      <c r="O6" s="5">
        <v>1275888.7653638399</v>
      </c>
      <c r="P6" s="5">
        <v>690158.74521600001</v>
      </c>
      <c r="Q6" s="5">
        <v>0</v>
      </c>
      <c r="R6" s="5">
        <v>0</v>
      </c>
      <c r="S6" s="5">
        <v>0</v>
      </c>
      <c r="T6" s="5">
        <v>690158.74521600001</v>
      </c>
      <c r="U6" s="5">
        <v>94273.346543039996</v>
      </c>
      <c r="V6" s="5">
        <v>-3586.0544487935999</v>
      </c>
      <c r="W6" s="5">
        <f t="shared" si="1"/>
        <v>90687.292094246397</v>
      </c>
      <c r="X6" s="5">
        <v>162631.83830686001</v>
      </c>
      <c r="Y6" s="5">
        <v>2219366.6409809459</v>
      </c>
      <c r="Z6" s="5">
        <v>307215.89565119997</v>
      </c>
      <c r="AA6" s="5">
        <v>1970266</v>
      </c>
      <c r="AB6" s="5">
        <v>0</v>
      </c>
      <c r="AC6" s="5">
        <v>5000000</v>
      </c>
      <c r="AD6" s="5">
        <v>-503151.46336785425</v>
      </c>
      <c r="AE6" s="5">
        <v>8121447.5571496543</v>
      </c>
      <c r="AF6" s="5"/>
      <c r="AG6" s="5">
        <v>0</v>
      </c>
      <c r="AH6" s="5">
        <v>0</v>
      </c>
      <c r="AI6" s="5">
        <v>0</v>
      </c>
      <c r="AJ6" s="5">
        <v>8121447.5571496543</v>
      </c>
      <c r="AK6" s="5"/>
      <c r="AL6" s="5">
        <v>252718.45947562798</v>
      </c>
      <c r="AM6" s="5">
        <v>162631.83830686001</v>
      </c>
      <c r="AN6" s="5">
        <v>2527.1845947562797</v>
      </c>
      <c r="AO6" s="5">
        <v>94720.808989257945</v>
      </c>
      <c r="AP6" s="5">
        <v>0</v>
      </c>
      <c r="AQ6" s="5">
        <v>259879.83189087425</v>
      </c>
      <c r="AR6" s="5">
        <v>1911130</v>
      </c>
      <c r="AS6" s="5">
        <v>1911130</v>
      </c>
      <c r="AT6" s="5">
        <v>-1398531.7086334978</v>
      </c>
    </row>
    <row r="7" spans="1:46" x14ac:dyDescent="0.2">
      <c r="A7" t="s">
        <v>4</v>
      </c>
      <c r="B7">
        <v>2023</v>
      </c>
      <c r="C7" s="5">
        <v>987642.55215937074</v>
      </c>
      <c r="D7" s="5">
        <v>921368.67924003839</v>
      </c>
      <c r="E7" s="5">
        <v>0</v>
      </c>
      <c r="F7" s="5">
        <v>0</v>
      </c>
      <c r="G7" s="5">
        <v>190970.64836789761</v>
      </c>
      <c r="H7" s="5">
        <v>5572916.5238372181</v>
      </c>
      <c r="I7" s="5">
        <v>6000</v>
      </c>
      <c r="J7" s="5">
        <f t="shared" si="0"/>
        <v>190970.64836789761</v>
      </c>
      <c r="K7" s="5">
        <v>7678898.4036045242</v>
      </c>
      <c r="L7" s="5"/>
      <c r="M7" s="5">
        <v>778690.5252041088</v>
      </c>
      <c r="N7" s="5">
        <v>522716.01546700799</v>
      </c>
      <c r="O7" s="5">
        <v>1301406.5406711167</v>
      </c>
      <c r="P7" s="5">
        <v>703961.92012032005</v>
      </c>
      <c r="Q7" s="5">
        <v>0</v>
      </c>
      <c r="R7" s="5">
        <v>0</v>
      </c>
      <c r="S7" s="5">
        <v>0</v>
      </c>
      <c r="T7" s="5">
        <v>703961.92012032005</v>
      </c>
      <c r="U7" s="5">
        <v>96158.813473900795</v>
      </c>
      <c r="V7" s="5">
        <v>-3657.7755377694721</v>
      </c>
      <c r="W7" s="5">
        <f t="shared" si="1"/>
        <v>92501.037936131324</v>
      </c>
      <c r="X7" s="5">
        <v>164258.15668992858</v>
      </c>
      <c r="Y7" s="5">
        <v>2262127.6554174968</v>
      </c>
      <c r="Z7" s="5">
        <v>313360.21356422402</v>
      </c>
      <c r="AA7" s="5">
        <v>1970266</v>
      </c>
      <c r="AB7" s="5">
        <v>0</v>
      </c>
      <c r="AC7" s="5">
        <v>5000000</v>
      </c>
      <c r="AD7" s="5">
        <v>-454246.13101827912</v>
      </c>
      <c r="AE7" s="5">
        <v>8133144.5346228033</v>
      </c>
      <c r="AF7" s="5"/>
      <c r="AG7" s="5">
        <v>0</v>
      </c>
      <c r="AH7" s="5">
        <v>0</v>
      </c>
      <c r="AI7" s="5">
        <v>0</v>
      </c>
      <c r="AJ7" s="5">
        <v>8133144.5346228033</v>
      </c>
      <c r="AK7" s="5"/>
      <c r="AL7" s="5">
        <v>-1398531.7086334978</v>
      </c>
      <c r="AM7" s="5">
        <v>164258.15668992858</v>
      </c>
      <c r="AN7" s="5">
        <v>-13985.317086334977</v>
      </c>
      <c r="AO7" s="5">
        <v>94902.458156597728</v>
      </c>
      <c r="AP7" s="5">
        <v>0</v>
      </c>
      <c r="AQ7" s="5">
        <v>245175.29776019132</v>
      </c>
      <c r="AR7" s="5">
        <v>1031226</v>
      </c>
      <c r="AS7" s="5">
        <v>1031226</v>
      </c>
      <c r="AT7" s="5">
        <v>-2184582.4108733064</v>
      </c>
    </row>
    <row r="8" spans="1:46" x14ac:dyDescent="0.2">
      <c r="A8" t="s">
        <v>4</v>
      </c>
      <c r="B8">
        <v>2024</v>
      </c>
      <c r="C8" s="5">
        <v>997518.97768096463</v>
      </c>
      <c r="D8" s="5">
        <v>939796.05282483925</v>
      </c>
      <c r="E8" s="5">
        <v>0</v>
      </c>
      <c r="F8" s="5">
        <v>0</v>
      </c>
      <c r="G8" s="5">
        <v>194790.06133525557</v>
      </c>
      <c r="H8" s="5">
        <v>5602213.7985995421</v>
      </c>
      <c r="I8" s="5">
        <v>6000</v>
      </c>
      <c r="J8" s="5">
        <f t="shared" si="0"/>
        <v>194790.06133525557</v>
      </c>
      <c r="K8" s="5">
        <v>7740318.8904406019</v>
      </c>
      <c r="L8" s="5"/>
      <c r="M8" s="5">
        <v>794264.33570819104</v>
      </c>
      <c r="N8" s="5">
        <v>533170.33577634825</v>
      </c>
      <c r="O8" s="5">
        <v>1327434.6714845393</v>
      </c>
      <c r="P8" s="5">
        <v>718041.1585227265</v>
      </c>
      <c r="Q8" s="5">
        <v>0</v>
      </c>
      <c r="R8" s="5">
        <v>0</v>
      </c>
      <c r="S8" s="5">
        <v>0</v>
      </c>
      <c r="T8" s="5">
        <v>718041.1585227265</v>
      </c>
      <c r="U8" s="5">
        <v>98081.989743378828</v>
      </c>
      <c r="V8" s="5">
        <v>-3730.9310485248616</v>
      </c>
      <c r="W8" s="5">
        <f t="shared" si="1"/>
        <v>94351.058694853971</v>
      </c>
      <c r="X8" s="5">
        <v>165900.7382568279</v>
      </c>
      <c r="Y8" s="5">
        <v>2305727.6269589476</v>
      </c>
      <c r="Z8" s="5">
        <v>319627.41783550847</v>
      </c>
      <c r="AA8" s="5">
        <v>1970266</v>
      </c>
      <c r="AB8" s="5">
        <v>0</v>
      </c>
      <c r="AC8" s="5">
        <v>5000000</v>
      </c>
      <c r="AD8" s="5">
        <v>-404378.9552055439</v>
      </c>
      <c r="AE8" s="5">
        <v>8144697.8456461458</v>
      </c>
      <c r="AF8" s="5"/>
      <c r="AG8" s="5">
        <v>0</v>
      </c>
      <c r="AH8" s="5">
        <v>0</v>
      </c>
      <c r="AI8" s="5">
        <v>0</v>
      </c>
      <c r="AJ8" s="5">
        <v>8144697.8456461458</v>
      </c>
      <c r="AK8" s="5"/>
      <c r="AL8" s="5">
        <v>-2184582.4108733064</v>
      </c>
      <c r="AM8" s="5">
        <v>165900.7382568279</v>
      </c>
      <c r="AN8" s="5">
        <v>-21845.824108733064</v>
      </c>
      <c r="AO8" s="5">
        <v>95077.227961159864</v>
      </c>
      <c r="AP8" s="5">
        <v>0</v>
      </c>
      <c r="AQ8" s="5">
        <v>239132.1421092547</v>
      </c>
      <c r="AR8" s="5">
        <v>639080</v>
      </c>
      <c r="AS8" s="5">
        <v>639080</v>
      </c>
      <c r="AT8" s="5">
        <v>-2584530.2687640516</v>
      </c>
    </row>
    <row r="9" spans="1:46" x14ac:dyDescent="0.2">
      <c r="A9" t="s">
        <v>4</v>
      </c>
      <c r="B9">
        <v>2025</v>
      </c>
      <c r="C9" s="5">
        <v>1007494.167457774</v>
      </c>
      <c r="D9" s="5">
        <v>958591.97388133581</v>
      </c>
      <c r="E9" s="5">
        <v>0</v>
      </c>
      <c r="F9" s="5">
        <v>0</v>
      </c>
      <c r="G9" s="5">
        <v>198685.86256196062</v>
      </c>
      <c r="H9" s="5">
        <v>5631798.4153184956</v>
      </c>
      <c r="I9" s="5">
        <v>6000</v>
      </c>
      <c r="J9" s="5">
        <f t="shared" si="0"/>
        <v>198685.86256196062</v>
      </c>
      <c r="K9" s="5">
        <v>7802570.4192195665</v>
      </c>
      <c r="L9" s="5"/>
      <c r="M9" s="5">
        <v>810149.62242235465</v>
      </c>
      <c r="N9" s="5">
        <v>543833.74249187508</v>
      </c>
      <c r="O9" s="5">
        <v>1353983.3649142296</v>
      </c>
      <c r="P9" s="5">
        <v>732401.98169318086</v>
      </c>
      <c r="Q9" s="5">
        <v>0</v>
      </c>
      <c r="R9" s="5">
        <v>0</v>
      </c>
      <c r="S9" s="5">
        <v>0</v>
      </c>
      <c r="T9" s="5">
        <v>732401.98169318086</v>
      </c>
      <c r="U9" s="5">
        <v>100043.62953824637</v>
      </c>
      <c r="V9" s="5">
        <v>-3805.5496694953581</v>
      </c>
      <c r="W9" s="5">
        <f t="shared" si="1"/>
        <v>96238.079868751011</v>
      </c>
      <c r="X9" s="5">
        <v>167559.74563939613</v>
      </c>
      <c r="Y9" s="5">
        <v>2350183.1721155578</v>
      </c>
      <c r="Z9" s="5">
        <v>326019.96619221859</v>
      </c>
      <c r="AA9" s="5">
        <v>1970266</v>
      </c>
      <c r="AB9" s="5">
        <v>0</v>
      </c>
      <c r="AC9" s="5">
        <v>0</v>
      </c>
      <c r="AD9" s="5">
        <v>4646469.1383077763</v>
      </c>
      <c r="AE9" s="5">
        <v>3156101.2809117902</v>
      </c>
      <c r="AF9" s="5"/>
      <c r="AG9" s="5">
        <v>0</v>
      </c>
      <c r="AH9" s="5">
        <v>0</v>
      </c>
      <c r="AI9" s="5">
        <v>0</v>
      </c>
      <c r="AJ9" s="5">
        <v>3156101.2809117902</v>
      </c>
      <c r="AK9" s="5"/>
      <c r="AL9" s="5">
        <v>-2584530.2687640516</v>
      </c>
      <c r="AM9" s="5">
        <v>167559.74563939613</v>
      </c>
      <c r="AN9" s="5">
        <v>-25845.302687640517</v>
      </c>
      <c r="AO9" s="5">
        <v>95244.875692227521</v>
      </c>
      <c r="AP9" s="5">
        <v>0</v>
      </c>
      <c r="AQ9" s="5">
        <v>236959.31864398316</v>
      </c>
      <c r="AR9" s="5">
        <v>4797738</v>
      </c>
      <c r="AS9" s="5">
        <v>4797738</v>
      </c>
      <c r="AT9" s="5">
        <v>-7145308.9501200682</v>
      </c>
    </row>
    <row r="10" spans="1:46" x14ac:dyDescent="0.2">
      <c r="A10" t="s">
        <v>4</v>
      </c>
      <c r="B10">
        <v>2026</v>
      </c>
      <c r="C10" s="5">
        <v>1017569.1091323521</v>
      </c>
      <c r="D10" s="5">
        <v>977763.81335896265</v>
      </c>
      <c r="E10" s="5">
        <v>0</v>
      </c>
      <c r="F10" s="5">
        <v>0</v>
      </c>
      <c r="G10" s="5">
        <v>202659.57981319987</v>
      </c>
      <c r="H10" s="5">
        <v>5661673.5783995725</v>
      </c>
      <c r="I10" s="5">
        <v>6000</v>
      </c>
      <c r="J10" s="5">
        <f t="shared" si="0"/>
        <v>202659.57981319987</v>
      </c>
      <c r="K10" s="5">
        <v>7865666.0807040874</v>
      </c>
      <c r="L10" s="5"/>
      <c r="M10" s="5">
        <v>826352.6148708018</v>
      </c>
      <c r="N10" s="5">
        <v>554710.41734171263</v>
      </c>
      <c r="O10" s="5">
        <v>1381063.0322125144</v>
      </c>
      <c r="P10" s="5">
        <v>747050.02132704447</v>
      </c>
      <c r="Q10" s="5">
        <v>0</v>
      </c>
      <c r="R10" s="5">
        <v>0</v>
      </c>
      <c r="S10" s="5">
        <v>0</v>
      </c>
      <c r="T10" s="5">
        <v>747050.02132704447</v>
      </c>
      <c r="U10" s="5">
        <v>102044.50212901131</v>
      </c>
      <c r="V10" s="5">
        <v>-3881.6606628852655</v>
      </c>
      <c r="W10" s="5">
        <f t="shared" si="1"/>
        <v>98162.841466126047</v>
      </c>
      <c r="X10" s="5">
        <v>169235.34309579016</v>
      </c>
      <c r="Y10" s="5">
        <v>2395511.2381014749</v>
      </c>
      <c r="Z10" s="5">
        <v>332540.365516063</v>
      </c>
      <c r="AA10" s="5">
        <v>1970266</v>
      </c>
      <c r="AB10" s="5">
        <v>0</v>
      </c>
      <c r="AC10" s="5">
        <v>0</v>
      </c>
      <c r="AD10" s="5">
        <v>4698317.6036175378</v>
      </c>
      <c r="AE10" s="5">
        <v>3167348.4770865496</v>
      </c>
      <c r="AF10" s="5"/>
      <c r="AG10" s="5">
        <v>0</v>
      </c>
      <c r="AH10" s="5">
        <v>0</v>
      </c>
      <c r="AI10" s="5">
        <v>0</v>
      </c>
      <c r="AJ10" s="5">
        <v>3167348.4770865496</v>
      </c>
      <c r="AK10" s="5"/>
      <c r="AL10" s="5">
        <v>-7145308.9501200682</v>
      </c>
      <c r="AM10" s="5">
        <v>169235.34309579016</v>
      </c>
      <c r="AN10" s="5">
        <v>-71453.08950120068</v>
      </c>
      <c r="AO10" s="5">
        <v>95405.15273363507</v>
      </c>
      <c r="AP10" s="5">
        <v>0</v>
      </c>
      <c r="AQ10" s="5">
        <v>193187.40632822455</v>
      </c>
      <c r="AR10" s="5">
        <v>501866</v>
      </c>
      <c r="AS10" s="5">
        <v>501866</v>
      </c>
      <c r="AT10" s="5">
        <v>-7453987.5437918436</v>
      </c>
    </row>
    <row r="11" spans="1:46" x14ac:dyDescent="0.2">
      <c r="A11" t="s">
        <v>4</v>
      </c>
      <c r="B11">
        <v>2027</v>
      </c>
      <c r="C11" s="5">
        <v>1027744.8002236756</v>
      </c>
      <c r="D11" s="5">
        <v>997319.08962614182</v>
      </c>
      <c r="E11" s="5">
        <v>0</v>
      </c>
      <c r="F11" s="5">
        <v>0</v>
      </c>
      <c r="G11" s="5">
        <v>206712.77140946386</v>
      </c>
      <c r="H11" s="5">
        <v>3721576.5344608538</v>
      </c>
      <c r="I11" s="5">
        <v>6000</v>
      </c>
      <c r="J11" s="5">
        <f t="shared" si="0"/>
        <v>206712.77140946386</v>
      </c>
      <c r="K11" s="5">
        <v>5959353.1957201352</v>
      </c>
      <c r="L11" s="5"/>
      <c r="M11" s="5">
        <v>842879.66716821783</v>
      </c>
      <c r="N11" s="5">
        <v>565804.6256885468</v>
      </c>
      <c r="O11" s="5">
        <v>1408684.2928567645</v>
      </c>
      <c r="P11" s="5">
        <v>761991.02175358543</v>
      </c>
      <c r="Q11" s="5">
        <v>0</v>
      </c>
      <c r="R11" s="5">
        <v>0</v>
      </c>
      <c r="S11" s="5">
        <v>0</v>
      </c>
      <c r="T11" s="5">
        <v>761991.02175358543</v>
      </c>
      <c r="U11" s="5">
        <v>104085.39217159153</v>
      </c>
      <c r="V11" s="5">
        <v>-3959.2938761429709</v>
      </c>
      <c r="W11" s="5">
        <f t="shared" si="1"/>
        <v>100126.09829544857</v>
      </c>
      <c r="X11" s="5">
        <v>170927.69652674807</v>
      </c>
      <c r="Y11" s="5">
        <v>2441729.1094325464</v>
      </c>
      <c r="Z11" s="5">
        <v>339191.17282638425</v>
      </c>
      <c r="AA11" s="5">
        <v>0</v>
      </c>
      <c r="AB11" s="5">
        <v>0</v>
      </c>
      <c r="AC11" s="5">
        <v>0</v>
      </c>
      <c r="AD11" s="5">
        <v>2780920.2822589306</v>
      </c>
      <c r="AE11" s="5">
        <v>3178432.9134612046</v>
      </c>
      <c r="AF11" s="5"/>
      <c r="AG11" s="5">
        <v>0</v>
      </c>
      <c r="AH11" s="5">
        <v>0</v>
      </c>
      <c r="AI11" s="5">
        <v>0</v>
      </c>
      <c r="AJ11" s="5">
        <v>3178432.9134612046</v>
      </c>
      <c r="AK11" s="5"/>
      <c r="AL11" s="5">
        <v>-7453987.5437918436</v>
      </c>
      <c r="AM11" s="5">
        <v>170927.69652674807</v>
      </c>
      <c r="AN11" s="5">
        <v>-74539.875437918439</v>
      </c>
      <c r="AO11" s="5">
        <v>95557.804435146361</v>
      </c>
      <c r="AP11" s="5">
        <v>0</v>
      </c>
      <c r="AQ11" s="5">
        <v>191945.62552397599</v>
      </c>
      <c r="AR11" s="5">
        <v>19000</v>
      </c>
      <c r="AS11" s="5">
        <v>19000</v>
      </c>
      <c r="AT11" s="5">
        <v>-7281041.9182678675</v>
      </c>
    </row>
    <row r="12" spans="1:46" x14ac:dyDescent="0.2">
      <c r="A12" t="s">
        <v>4</v>
      </c>
      <c r="B12">
        <v>2028</v>
      </c>
      <c r="C12" s="5">
        <v>1038022.2482259123</v>
      </c>
      <c r="D12" s="5">
        <v>1017265.4714186648</v>
      </c>
      <c r="E12" s="5">
        <v>0</v>
      </c>
      <c r="F12" s="5">
        <v>0</v>
      </c>
      <c r="G12" s="5">
        <v>210847.02683765316</v>
      </c>
      <c r="H12" s="5">
        <v>3752042.572986898</v>
      </c>
      <c r="I12" s="5">
        <v>6000</v>
      </c>
      <c r="J12" s="5">
        <f t="shared" si="0"/>
        <v>210847.02683765316</v>
      </c>
      <c r="K12" s="5">
        <v>6024177.3194691278</v>
      </c>
      <c r="L12" s="5"/>
      <c r="M12" s="5">
        <v>859737.26051158225</v>
      </c>
      <c r="N12" s="5">
        <v>577120.71820231783</v>
      </c>
      <c r="O12" s="5">
        <v>1436857.9787139001</v>
      </c>
      <c r="P12" s="5">
        <v>777230.84218865715</v>
      </c>
      <c r="Q12" s="5">
        <v>0</v>
      </c>
      <c r="R12" s="5">
        <v>0</v>
      </c>
      <c r="S12" s="5">
        <v>0</v>
      </c>
      <c r="T12" s="5">
        <v>777230.84218865715</v>
      </c>
      <c r="U12" s="5">
        <v>106167.10001502337</v>
      </c>
      <c r="V12" s="5">
        <v>-4038.4797536658307</v>
      </c>
      <c r="W12" s="5">
        <f t="shared" si="1"/>
        <v>102128.62026135754</v>
      </c>
      <c r="X12" s="5">
        <v>172636.97349201553</v>
      </c>
      <c r="Y12" s="5">
        <v>2488854.4146559304</v>
      </c>
      <c r="Z12" s="5">
        <v>345974.99628291198</v>
      </c>
      <c r="AA12" s="5">
        <v>0</v>
      </c>
      <c r="AB12" s="5">
        <v>0</v>
      </c>
      <c r="AC12" s="5">
        <v>0</v>
      </c>
      <c r="AD12" s="5">
        <v>2834829.4109388422</v>
      </c>
      <c r="AE12" s="5">
        <v>3189347.9085302856</v>
      </c>
      <c r="AF12" s="5"/>
      <c r="AG12" s="5">
        <v>0</v>
      </c>
      <c r="AH12" s="5">
        <v>0</v>
      </c>
      <c r="AI12" s="5">
        <v>0</v>
      </c>
      <c r="AJ12" s="5">
        <v>3189347.9085302856</v>
      </c>
      <c r="AK12" s="5"/>
      <c r="AL12" s="5">
        <v>-7281041.9182678675</v>
      </c>
      <c r="AM12" s="5">
        <v>172636.97349201553</v>
      </c>
      <c r="AN12" s="5">
        <v>-72810.41918267867</v>
      </c>
      <c r="AO12" s="5">
        <v>95702.569981156194</v>
      </c>
      <c r="AP12" s="5">
        <v>0</v>
      </c>
      <c r="AQ12" s="5">
        <v>195529.12429049306</v>
      </c>
      <c r="AR12" s="5">
        <v>2463760</v>
      </c>
      <c r="AS12" s="5">
        <v>2463760</v>
      </c>
      <c r="AT12" s="5">
        <v>-9549272.7939773761</v>
      </c>
    </row>
    <row r="13" spans="1:46" x14ac:dyDescent="0.2">
      <c r="A13" t="s">
        <v>4</v>
      </c>
      <c r="B13">
        <v>2029</v>
      </c>
      <c r="C13" s="5">
        <v>1048402.4707081713</v>
      </c>
      <c r="D13" s="5">
        <v>1037610.7808470378</v>
      </c>
      <c r="E13" s="5">
        <v>0</v>
      </c>
      <c r="F13" s="5">
        <v>0</v>
      </c>
      <c r="G13" s="5">
        <v>215063.96737440617</v>
      </c>
      <c r="H13" s="5">
        <v>3782809.0269940235</v>
      </c>
      <c r="I13" s="5">
        <v>6000</v>
      </c>
      <c r="J13" s="5">
        <f t="shared" si="0"/>
        <v>215063.96737440617</v>
      </c>
      <c r="K13" s="5">
        <v>6089886.2459236383</v>
      </c>
      <c r="L13" s="5"/>
      <c r="M13" s="5">
        <v>876932.00572181377</v>
      </c>
      <c r="N13" s="5">
        <v>588663.13256636402</v>
      </c>
      <c r="O13" s="5">
        <v>1465595.1382881778</v>
      </c>
      <c r="P13" s="5">
        <v>792775.45903243008</v>
      </c>
      <c r="Q13" s="5">
        <v>0</v>
      </c>
      <c r="R13" s="5">
        <v>0</v>
      </c>
      <c r="S13" s="5">
        <v>0</v>
      </c>
      <c r="T13" s="5">
        <v>792775.45903243008</v>
      </c>
      <c r="U13" s="5">
        <v>108290.44201532382</v>
      </c>
      <c r="V13" s="5">
        <v>-4119.2493487391466</v>
      </c>
      <c r="W13" s="5">
        <f t="shared" si="1"/>
        <v>104171.19266658467</v>
      </c>
      <c r="X13" s="5">
        <v>174363.34322693566</v>
      </c>
      <c r="Y13" s="5">
        <v>2536905.1332141282</v>
      </c>
      <c r="Z13" s="5">
        <v>352894.49620857014</v>
      </c>
      <c r="AA13" s="5">
        <v>0</v>
      </c>
      <c r="AB13" s="5">
        <v>0</v>
      </c>
      <c r="AC13" s="5">
        <v>0</v>
      </c>
      <c r="AD13" s="5">
        <v>2889799.6294226982</v>
      </c>
      <c r="AE13" s="5">
        <v>3200086.6165009402</v>
      </c>
      <c r="AF13" s="5"/>
      <c r="AG13" s="5">
        <v>0</v>
      </c>
      <c r="AH13" s="5">
        <v>0</v>
      </c>
      <c r="AI13" s="5">
        <v>0</v>
      </c>
      <c r="AJ13" s="5">
        <v>3200086.6165009402</v>
      </c>
      <c r="AK13" s="5"/>
      <c r="AL13" s="5">
        <v>-9549272.7939773761</v>
      </c>
      <c r="AM13" s="5">
        <v>174363.34322693566</v>
      </c>
      <c r="AN13" s="5">
        <v>-95492.727939773758</v>
      </c>
      <c r="AO13" s="5">
        <v>95839.182256659304</v>
      </c>
      <c r="AP13" s="5">
        <v>0</v>
      </c>
      <c r="AQ13" s="5">
        <v>174709.79754382122</v>
      </c>
      <c r="AR13" s="5">
        <v>150606</v>
      </c>
      <c r="AS13" s="5">
        <v>150606</v>
      </c>
      <c r="AT13" s="5">
        <v>-9525168.9964335542</v>
      </c>
    </row>
    <row r="14" spans="1:46" x14ac:dyDescent="0.2">
      <c r="A14" t="s">
        <v>4</v>
      </c>
      <c r="B14">
        <v>2030</v>
      </c>
      <c r="C14" s="5">
        <v>1058886.4954152531</v>
      </c>
      <c r="D14" s="5">
        <v>1058362.9964639787</v>
      </c>
      <c r="E14" s="5">
        <v>0</v>
      </c>
      <c r="F14" s="5">
        <v>0</v>
      </c>
      <c r="G14" s="5">
        <v>219365.24672189433</v>
      </c>
      <c r="H14" s="5">
        <v>3813879.2737072157</v>
      </c>
      <c r="I14" s="5">
        <v>6000</v>
      </c>
      <c r="J14" s="5">
        <f t="shared" si="0"/>
        <v>219365.24672189433</v>
      </c>
      <c r="K14" s="5">
        <v>6156494.0123083424</v>
      </c>
      <c r="L14" s="5"/>
      <c r="M14" s="5">
        <v>894470.64583625016</v>
      </c>
      <c r="N14" s="5">
        <v>600436.39521769143</v>
      </c>
      <c r="O14" s="5">
        <v>1494907.0410539415</v>
      </c>
      <c r="P14" s="5">
        <v>808630.96821307892</v>
      </c>
      <c r="Q14" s="5">
        <v>0</v>
      </c>
      <c r="R14" s="5">
        <v>0</v>
      </c>
      <c r="S14" s="5">
        <v>0</v>
      </c>
      <c r="T14" s="5">
        <v>808630.96821307892</v>
      </c>
      <c r="U14" s="5">
        <v>110456.25085563032</v>
      </c>
      <c r="V14" s="5">
        <v>-4201.6343357139303</v>
      </c>
      <c r="W14" s="5">
        <f t="shared" si="1"/>
        <v>106254.6165199164</v>
      </c>
      <c r="X14" s="5">
        <v>176106.97665920501</v>
      </c>
      <c r="Y14" s="5">
        <v>2585899.6024461417</v>
      </c>
      <c r="Z14" s="5">
        <v>359952.38613274158</v>
      </c>
      <c r="AA14" s="5">
        <v>0</v>
      </c>
      <c r="AB14" s="5">
        <v>0</v>
      </c>
      <c r="AC14" s="5">
        <v>0</v>
      </c>
      <c r="AD14" s="5">
        <v>2945851.988578883</v>
      </c>
      <c r="AE14" s="5">
        <v>3210642.0237294594</v>
      </c>
      <c r="AF14" s="5"/>
      <c r="AG14" s="5">
        <v>0</v>
      </c>
      <c r="AH14" s="5">
        <v>0</v>
      </c>
      <c r="AI14" s="5">
        <v>0</v>
      </c>
      <c r="AJ14" s="5">
        <v>3210642.0237294594</v>
      </c>
      <c r="AK14" s="5"/>
      <c r="AL14" s="5">
        <v>-9525168.9964335542</v>
      </c>
      <c r="AM14" s="5">
        <v>176106.97665920501</v>
      </c>
      <c r="AN14" s="5">
        <v>-95251.689964335543</v>
      </c>
      <c r="AO14" s="5">
        <v>95967.367710431383</v>
      </c>
      <c r="AP14" s="5">
        <v>0</v>
      </c>
      <c r="AQ14" s="5">
        <v>176822.65440530085</v>
      </c>
      <c r="AR14" s="5">
        <v>268760</v>
      </c>
      <c r="AS14" s="5">
        <v>268760</v>
      </c>
      <c r="AT14" s="5">
        <v>-9617106.3420282528</v>
      </c>
    </row>
    <row r="15" spans="1:46" x14ac:dyDescent="0.2">
      <c r="A15" t="s">
        <v>4</v>
      </c>
      <c r="B15">
        <v>2031</v>
      </c>
      <c r="C15" s="5">
        <v>1069475.3603694057</v>
      </c>
      <c r="D15" s="5">
        <v>1079530.2563932582</v>
      </c>
      <c r="E15" s="5">
        <v>0</v>
      </c>
      <c r="F15" s="5">
        <v>0</v>
      </c>
      <c r="G15" s="5">
        <v>223752.55165633222</v>
      </c>
      <c r="H15" s="5">
        <v>3845256.7352488572</v>
      </c>
      <c r="I15" s="5">
        <v>6000</v>
      </c>
      <c r="J15" s="5">
        <f t="shared" si="0"/>
        <v>223752.55165633222</v>
      </c>
      <c r="K15" s="5">
        <v>6224014.9036678541</v>
      </c>
      <c r="L15" s="5"/>
      <c r="M15" s="5">
        <v>912360.05875297508</v>
      </c>
      <c r="N15" s="5">
        <v>612445.12312204519</v>
      </c>
      <c r="O15" s="5">
        <v>1524805.1818750203</v>
      </c>
      <c r="P15" s="5">
        <v>824803.58757734043</v>
      </c>
      <c r="Q15" s="5">
        <v>0</v>
      </c>
      <c r="R15" s="5">
        <v>0</v>
      </c>
      <c r="S15" s="5">
        <v>0</v>
      </c>
      <c r="T15" s="5">
        <v>824803.58757734043</v>
      </c>
      <c r="U15" s="5">
        <v>112665.37587274292</v>
      </c>
      <c r="V15" s="5">
        <v>-4285.6670224282079</v>
      </c>
      <c r="W15" s="5">
        <f t="shared" si="1"/>
        <v>108379.70885031471</v>
      </c>
      <c r="X15" s="5">
        <v>177868.04642579707</v>
      </c>
      <c r="Y15" s="5">
        <v>2635856.5247284723</v>
      </c>
      <c r="Z15" s="5">
        <v>367151.4338553964</v>
      </c>
      <c r="AA15" s="5">
        <v>0</v>
      </c>
      <c r="AB15" s="5">
        <v>0</v>
      </c>
      <c r="AC15" s="5">
        <v>0</v>
      </c>
      <c r="AD15" s="5">
        <v>3003007.9585838686</v>
      </c>
      <c r="AE15" s="5">
        <v>3221006.9450839856</v>
      </c>
      <c r="AF15" s="5"/>
      <c r="AG15" s="5">
        <v>0</v>
      </c>
      <c r="AH15" s="5">
        <v>0</v>
      </c>
      <c r="AI15" s="5">
        <v>0</v>
      </c>
      <c r="AJ15" s="5">
        <v>3221006.9450839856</v>
      </c>
      <c r="AK15" s="5"/>
      <c r="AL15" s="5">
        <v>-9617106.3420282528</v>
      </c>
      <c r="AM15" s="5">
        <v>177868.04642579707</v>
      </c>
      <c r="AN15" s="5">
        <v>-96171.063420282531</v>
      </c>
      <c r="AO15" s="5">
        <v>96086.846215365193</v>
      </c>
      <c r="AP15" s="5">
        <v>0</v>
      </c>
      <c r="AQ15" s="5">
        <v>177783.82922087974</v>
      </c>
      <c r="AR15" s="5">
        <v>181800</v>
      </c>
      <c r="AS15" s="5">
        <v>181800</v>
      </c>
      <c r="AT15" s="5">
        <v>-9621122.512807373</v>
      </c>
    </row>
    <row r="16" spans="1:46" x14ac:dyDescent="0.2">
      <c r="A16" t="s">
        <v>4</v>
      </c>
      <c r="B16">
        <v>2032</v>
      </c>
      <c r="C16" s="5">
        <v>1080170.1139730997</v>
      </c>
      <c r="D16" s="5">
        <v>1101120.8615211237</v>
      </c>
      <c r="E16" s="5">
        <v>0</v>
      </c>
      <c r="F16" s="5">
        <v>0</v>
      </c>
      <c r="G16" s="5">
        <v>228227.60268945887</v>
      </c>
      <c r="H16" s="5">
        <v>3876944.8793395204</v>
      </c>
      <c r="I16" s="5">
        <v>6000</v>
      </c>
      <c r="J16" s="5">
        <f t="shared" si="0"/>
        <v>228227.60268945887</v>
      </c>
      <c r="K16" s="5">
        <v>6292463.4575232025</v>
      </c>
      <c r="L16" s="5"/>
      <c r="M16" s="5">
        <v>930607.25992803473</v>
      </c>
      <c r="N16" s="5">
        <v>624694.0255844862</v>
      </c>
      <c r="O16" s="5">
        <v>1555301.2855125209</v>
      </c>
      <c r="P16" s="5">
        <v>841299.65932888724</v>
      </c>
      <c r="Q16" s="5">
        <v>0</v>
      </c>
      <c r="R16" s="5">
        <v>0</v>
      </c>
      <c r="S16" s="5">
        <v>0</v>
      </c>
      <c r="T16" s="5">
        <v>841299.65932888724</v>
      </c>
      <c r="U16" s="5">
        <v>114918.68339019778</v>
      </c>
      <c r="V16" s="5">
        <v>-4371.3803628767728</v>
      </c>
      <c r="W16" s="5">
        <f t="shared" si="1"/>
        <v>110547.303027321</v>
      </c>
      <c r="X16" s="5">
        <v>179646.72689005508</v>
      </c>
      <c r="Y16" s="5">
        <v>2686794.9747587843</v>
      </c>
      <c r="Z16" s="5">
        <v>374494.46253250435</v>
      </c>
      <c r="AA16" s="5">
        <v>0</v>
      </c>
      <c r="AB16" s="5">
        <v>0</v>
      </c>
      <c r="AC16" s="5">
        <v>0</v>
      </c>
      <c r="AD16" s="5">
        <v>3061289.4372912887</v>
      </c>
      <c r="AE16" s="5">
        <v>3231174.0202319138</v>
      </c>
      <c r="AF16" s="5"/>
      <c r="AG16" s="5">
        <v>0</v>
      </c>
      <c r="AH16" s="5">
        <v>0</v>
      </c>
      <c r="AI16" s="5">
        <v>0</v>
      </c>
      <c r="AJ16" s="5">
        <v>3231174.0202319138</v>
      </c>
      <c r="AK16" s="5"/>
      <c r="AL16" s="5">
        <v>-9621122.512807373</v>
      </c>
      <c r="AM16" s="5">
        <v>179646.72689005508</v>
      </c>
      <c r="AN16" s="5">
        <v>-96211.22512807374</v>
      </c>
      <c r="AO16" s="5">
        <v>96197.330925904942</v>
      </c>
      <c r="AP16" s="5">
        <v>0</v>
      </c>
      <c r="AQ16" s="5">
        <v>179632.83268788629</v>
      </c>
      <c r="AR16" s="5">
        <v>2223716</v>
      </c>
      <c r="AS16" s="5">
        <v>2223716</v>
      </c>
      <c r="AT16" s="5">
        <v>-11665205.680119487</v>
      </c>
    </row>
    <row r="17" spans="1:46" x14ac:dyDescent="0.2">
      <c r="A17" t="s">
        <v>4</v>
      </c>
      <c r="B17">
        <v>2033</v>
      </c>
      <c r="C17" s="5">
        <v>1090971.8151128306</v>
      </c>
      <c r="D17" s="5">
        <v>1123143.2787515458</v>
      </c>
      <c r="E17" s="5">
        <v>0</v>
      </c>
      <c r="F17" s="5">
        <v>0</v>
      </c>
      <c r="G17" s="5">
        <v>232792.15474324799</v>
      </c>
      <c r="H17" s="5">
        <v>3908947.2200110266</v>
      </c>
      <c r="I17" s="5">
        <v>6000</v>
      </c>
      <c r="J17" s="5">
        <f t="shared" si="0"/>
        <v>232792.15474324799</v>
      </c>
      <c r="K17" s="5">
        <v>6361854.4686186519</v>
      </c>
      <c r="L17" s="5"/>
      <c r="M17" s="5">
        <v>949219.40512659517</v>
      </c>
      <c r="N17" s="5">
        <v>637187.90609617578</v>
      </c>
      <c r="O17" s="5">
        <v>1586407.3112227709</v>
      </c>
      <c r="P17" s="5">
        <v>858125.65251546481</v>
      </c>
      <c r="Q17" s="5">
        <v>0</v>
      </c>
      <c r="R17" s="5">
        <v>0</v>
      </c>
      <c r="S17" s="5">
        <v>0</v>
      </c>
      <c r="T17" s="5">
        <v>858125.65251546481</v>
      </c>
      <c r="U17" s="5">
        <v>117217.05705800171</v>
      </c>
      <c r="V17" s="5">
        <v>-4458.8079701343067</v>
      </c>
      <c r="W17" s="5">
        <f t="shared" si="1"/>
        <v>112758.2490878674</v>
      </c>
      <c r="X17" s="5">
        <v>181443.19415895556</v>
      </c>
      <c r="Y17" s="5">
        <v>2738734.4069850589</v>
      </c>
      <c r="Z17" s="5">
        <v>381984.35178315436</v>
      </c>
      <c r="AA17" s="5">
        <v>0</v>
      </c>
      <c r="AB17" s="5">
        <v>0</v>
      </c>
      <c r="AC17" s="5">
        <v>0</v>
      </c>
      <c r="AD17" s="5">
        <v>3120718.7587682134</v>
      </c>
      <c r="AE17" s="5">
        <v>3241135.7098504384</v>
      </c>
      <c r="AF17" s="5"/>
      <c r="AG17" s="5">
        <v>0</v>
      </c>
      <c r="AH17" s="5">
        <v>0</v>
      </c>
      <c r="AI17" s="5">
        <v>0</v>
      </c>
      <c r="AJ17" s="5">
        <v>3241135.7098504384</v>
      </c>
      <c r="AK17" s="5"/>
      <c r="AL17" s="5">
        <v>-11665205.680119487</v>
      </c>
      <c r="AM17" s="5">
        <v>181443.19415895556</v>
      </c>
      <c r="AN17" s="5">
        <v>-116652.05680119488</v>
      </c>
      <c r="AO17" s="5">
        <v>96298.528132517808</v>
      </c>
      <c r="AP17" s="5">
        <v>0</v>
      </c>
      <c r="AQ17" s="5">
        <v>161089.66549027851</v>
      </c>
      <c r="AR17" s="5">
        <v>374190</v>
      </c>
      <c r="AS17" s="5">
        <v>374190</v>
      </c>
      <c r="AT17" s="5">
        <v>-11878306.014629208</v>
      </c>
    </row>
    <row r="18" spans="1:46" x14ac:dyDescent="0.2">
      <c r="A18" t="s">
        <v>4</v>
      </c>
      <c r="B18">
        <v>2034</v>
      </c>
      <c r="C18" s="5">
        <v>1101881.5332639592</v>
      </c>
      <c r="D18" s="5">
        <v>1145606.1443265767</v>
      </c>
      <c r="E18" s="5">
        <v>0</v>
      </c>
      <c r="F18" s="5">
        <v>0</v>
      </c>
      <c r="G18" s="5">
        <v>237447.99783811299</v>
      </c>
      <c r="H18" s="5">
        <v>3941267.3183320258</v>
      </c>
      <c r="I18" s="5">
        <v>6000</v>
      </c>
      <c r="J18" s="5">
        <f t="shared" si="0"/>
        <v>237447.99783811299</v>
      </c>
      <c r="K18" s="5">
        <v>6432202.9937606752</v>
      </c>
      <c r="L18" s="5"/>
      <c r="M18" s="5">
        <v>968203.79322912719</v>
      </c>
      <c r="N18" s="5">
        <v>649931.66421809932</v>
      </c>
      <c r="O18" s="5">
        <v>1618135.4574472266</v>
      </c>
      <c r="P18" s="5">
        <v>875288.16556577419</v>
      </c>
      <c r="Q18" s="5">
        <v>0</v>
      </c>
      <c r="R18" s="5">
        <v>0</v>
      </c>
      <c r="S18" s="5">
        <v>0</v>
      </c>
      <c r="T18" s="5">
        <v>875288.16556577419</v>
      </c>
      <c r="U18" s="5">
        <v>119561.39819916176</v>
      </c>
      <c r="V18" s="5">
        <v>-4547.9841295369943</v>
      </c>
      <c r="W18" s="5">
        <f t="shared" si="1"/>
        <v>115013.41406962476</v>
      </c>
      <c r="X18" s="5">
        <v>183257.6261005452</v>
      </c>
      <c r="Y18" s="5">
        <v>2791694.6631831713</v>
      </c>
      <c r="Z18" s="5">
        <v>389624.03881881753</v>
      </c>
      <c r="AA18" s="5">
        <v>0</v>
      </c>
      <c r="AB18" s="5">
        <v>0</v>
      </c>
      <c r="AC18" s="5">
        <v>0</v>
      </c>
      <c r="AD18" s="5">
        <v>3181318.7020019889</v>
      </c>
      <c r="AE18" s="5">
        <v>3250884.2917586863</v>
      </c>
      <c r="AF18" s="5"/>
      <c r="AG18" s="5">
        <v>0</v>
      </c>
      <c r="AH18" s="5">
        <v>0</v>
      </c>
      <c r="AI18" s="5">
        <v>0</v>
      </c>
      <c r="AJ18" s="5">
        <v>3250884.2917586863</v>
      </c>
      <c r="AK18" s="5"/>
      <c r="AL18" s="5">
        <v>-11878306.014629208</v>
      </c>
      <c r="AM18" s="5">
        <v>183257.6261005452</v>
      </c>
      <c r="AN18" s="5">
        <v>-118783.06014629207</v>
      </c>
      <c r="AO18" s="5">
        <v>96390.137113143923</v>
      </c>
      <c r="AP18" s="5">
        <v>0</v>
      </c>
      <c r="AQ18" s="5">
        <v>160864.70306739706</v>
      </c>
      <c r="AR18" s="5">
        <v>389740</v>
      </c>
      <c r="AS18" s="5">
        <v>389740</v>
      </c>
      <c r="AT18" s="5">
        <v>-12107181.311561812</v>
      </c>
    </row>
    <row r="19" spans="1:46" x14ac:dyDescent="0.2">
      <c r="A19" t="s">
        <v>4</v>
      </c>
      <c r="B19">
        <v>2035</v>
      </c>
      <c r="C19" s="5">
        <v>1112900.3485965987</v>
      </c>
      <c r="D19" s="5">
        <v>1168518.2672131085</v>
      </c>
      <c r="E19" s="5">
        <v>0</v>
      </c>
      <c r="F19" s="5">
        <v>0</v>
      </c>
      <c r="G19" s="5">
        <v>242196.95779487526</v>
      </c>
      <c r="H19" s="5">
        <v>3973908.7831463078</v>
      </c>
      <c r="I19" s="5">
        <v>6000</v>
      </c>
      <c r="J19" s="5">
        <f t="shared" si="0"/>
        <v>242196.95779487526</v>
      </c>
      <c r="K19" s="5">
        <v>6503524.3567508906</v>
      </c>
      <c r="L19" s="5"/>
      <c r="M19" s="5">
        <v>987567.86909370986</v>
      </c>
      <c r="N19" s="5">
        <v>662930.29750246136</v>
      </c>
      <c r="O19" s="5">
        <v>1650498.1665961712</v>
      </c>
      <c r="P19" s="5">
        <v>892793.92887708975</v>
      </c>
      <c r="Q19" s="5">
        <v>0</v>
      </c>
      <c r="R19" s="5">
        <v>0</v>
      </c>
      <c r="S19" s="5">
        <v>0</v>
      </c>
      <c r="T19" s="5">
        <v>892793.92887708975</v>
      </c>
      <c r="U19" s="5">
        <v>121952.626163145</v>
      </c>
      <c r="V19" s="5">
        <v>-4638.9438121277344</v>
      </c>
      <c r="W19" s="5">
        <f t="shared" si="1"/>
        <v>117313.68235101727</v>
      </c>
      <c r="X19" s="5">
        <v>185090.20236155065</v>
      </c>
      <c r="Y19" s="5">
        <v>2845695.9801858291</v>
      </c>
      <c r="Z19" s="5">
        <v>397416.51959519391</v>
      </c>
      <c r="AA19" s="5">
        <v>0</v>
      </c>
      <c r="AB19" s="5">
        <v>0</v>
      </c>
      <c r="AC19" s="5">
        <v>0</v>
      </c>
      <c r="AD19" s="5">
        <v>3243112.4997810228</v>
      </c>
      <c r="AE19" s="5">
        <v>3260411.8569698678</v>
      </c>
      <c r="AF19" s="5"/>
      <c r="AG19" s="5">
        <v>0</v>
      </c>
      <c r="AH19" s="5">
        <v>0</v>
      </c>
      <c r="AI19" s="5">
        <v>0</v>
      </c>
      <c r="AJ19" s="5">
        <v>3260411.8569698678</v>
      </c>
      <c r="AK19" s="5"/>
      <c r="AL19" s="5">
        <v>-12107181.311561812</v>
      </c>
      <c r="AM19" s="5">
        <v>185090.20236155065</v>
      </c>
      <c r="AN19" s="5">
        <v>-121071.8131156181</v>
      </c>
      <c r="AO19" s="5">
        <v>96471.849981562293</v>
      </c>
      <c r="AP19" s="5">
        <v>0</v>
      </c>
      <c r="AQ19" s="5">
        <v>160490.23922749484</v>
      </c>
      <c r="AR19" s="5">
        <v>435356</v>
      </c>
      <c r="AS19" s="5">
        <v>435356</v>
      </c>
      <c r="AT19" s="5">
        <v>-12382047.072334316</v>
      </c>
    </row>
    <row r="20" spans="1:46" x14ac:dyDescent="0.2">
      <c r="A20" t="s">
        <v>4</v>
      </c>
      <c r="B20">
        <v>2036</v>
      </c>
      <c r="C20" s="5">
        <v>1124029.3520825647</v>
      </c>
      <c r="D20" s="5">
        <v>1191888.6325573705</v>
      </c>
      <c r="E20" s="5">
        <v>0</v>
      </c>
      <c r="F20" s="5">
        <v>0</v>
      </c>
      <c r="G20" s="5">
        <v>247040.89695077273</v>
      </c>
      <c r="H20" s="5">
        <v>4006875.2718241103</v>
      </c>
      <c r="I20" s="5">
        <v>6000</v>
      </c>
      <c r="J20" s="5">
        <f t="shared" si="0"/>
        <v>247040.89695077273</v>
      </c>
      <c r="K20" s="5">
        <v>6575834.1534148185</v>
      </c>
      <c r="L20" s="5"/>
      <c r="M20" s="5">
        <v>1007319.226475584</v>
      </c>
      <c r="N20" s="5">
        <v>676188.9034525106</v>
      </c>
      <c r="O20" s="5">
        <v>1683508.1299280946</v>
      </c>
      <c r="P20" s="5">
        <v>910649.80745463143</v>
      </c>
      <c r="Q20" s="5">
        <v>0</v>
      </c>
      <c r="R20" s="5">
        <v>0</v>
      </c>
      <c r="S20" s="5">
        <v>0</v>
      </c>
      <c r="T20" s="5">
        <v>910649.80745463143</v>
      </c>
      <c r="U20" s="5">
        <v>124391.67868640789</v>
      </c>
      <c r="V20" s="5">
        <v>-4731.7226883702888</v>
      </c>
      <c r="W20" s="5">
        <f t="shared" si="1"/>
        <v>119659.95599803761</v>
      </c>
      <c r="X20" s="5">
        <v>186941.10438516617</v>
      </c>
      <c r="Y20" s="5">
        <v>2900758.9977659294</v>
      </c>
      <c r="Z20" s="5">
        <v>405364.84998709772</v>
      </c>
      <c r="AA20" s="5">
        <v>0</v>
      </c>
      <c r="AB20" s="5">
        <v>0</v>
      </c>
      <c r="AC20" s="5">
        <v>0</v>
      </c>
      <c r="AD20" s="5">
        <v>3306123.847753027</v>
      </c>
      <c r="AE20" s="5">
        <v>3269710.3056617915</v>
      </c>
      <c r="AF20" s="5"/>
      <c r="AG20" s="5">
        <v>0</v>
      </c>
      <c r="AH20" s="5">
        <v>0</v>
      </c>
      <c r="AI20" s="5">
        <v>0</v>
      </c>
      <c r="AJ20" s="5">
        <v>3269710.3056617915</v>
      </c>
      <c r="AK20" s="5"/>
      <c r="AL20" s="5">
        <v>-12382047.072334316</v>
      </c>
      <c r="AM20" s="5">
        <v>186941.10438516617</v>
      </c>
      <c r="AN20" s="5">
        <v>-123820.47072334317</v>
      </c>
      <c r="AO20" s="5">
        <v>96543.351532610614</v>
      </c>
      <c r="AP20" s="5">
        <v>0</v>
      </c>
      <c r="AQ20" s="5">
        <v>159663.9851944336</v>
      </c>
      <c r="AR20" s="5">
        <v>52520</v>
      </c>
      <c r="AS20" s="5">
        <v>52520</v>
      </c>
      <c r="AT20" s="5">
        <v>-12274903.087139882</v>
      </c>
    </row>
    <row r="21" spans="1:46" x14ac:dyDescent="0.2">
      <c r="A21" t="s">
        <v>4</v>
      </c>
      <c r="B21">
        <v>2037</v>
      </c>
      <c r="C21" s="5">
        <v>1135269.6456033902</v>
      </c>
      <c r="D21" s="5">
        <v>1215726.4052085178</v>
      </c>
      <c r="E21" s="5">
        <v>0</v>
      </c>
      <c r="F21" s="5">
        <v>0</v>
      </c>
      <c r="G21" s="5">
        <v>251981.71488978819</v>
      </c>
      <c r="H21" s="5">
        <v>4040170.4910266362</v>
      </c>
      <c r="I21" s="5">
        <v>6000</v>
      </c>
      <c r="J21" s="5">
        <f t="shared" si="0"/>
        <v>251981.71488978819</v>
      </c>
      <c r="K21" s="5">
        <v>6649148.2567283325</v>
      </c>
      <c r="L21" s="5"/>
      <c r="M21" s="5">
        <v>1027465.6110050955</v>
      </c>
      <c r="N21" s="5">
        <v>689712.68152156076</v>
      </c>
      <c r="O21" s="5">
        <v>1717178.2925266563</v>
      </c>
      <c r="P21" s="5">
        <v>928862.80360372411</v>
      </c>
      <c r="Q21" s="5">
        <v>0</v>
      </c>
      <c r="R21" s="5">
        <v>0</v>
      </c>
      <c r="S21" s="5">
        <v>0</v>
      </c>
      <c r="T21" s="5">
        <v>928862.80360372411</v>
      </c>
      <c r="U21" s="5">
        <v>126879.51226013605</v>
      </c>
      <c r="V21" s="5">
        <v>-4826.3571421376937</v>
      </c>
      <c r="W21" s="5">
        <f t="shared" si="1"/>
        <v>122053.15511799835</v>
      </c>
      <c r="X21" s="5">
        <v>188810.51542901777</v>
      </c>
      <c r="Y21" s="5">
        <v>2956904.7666773964</v>
      </c>
      <c r="Z21" s="5">
        <v>413472.14698683965</v>
      </c>
      <c r="AA21" s="5">
        <v>0</v>
      </c>
      <c r="AB21" s="5">
        <v>0</v>
      </c>
      <c r="AC21" s="5">
        <v>0</v>
      </c>
      <c r="AD21" s="5">
        <v>3370376.9136642362</v>
      </c>
      <c r="AE21" s="5">
        <v>3278771.3430640963</v>
      </c>
      <c r="AF21" s="5"/>
      <c r="AG21" s="5">
        <v>0</v>
      </c>
      <c r="AH21" s="5">
        <v>0</v>
      </c>
      <c r="AI21" s="5">
        <v>0</v>
      </c>
      <c r="AJ21" s="5">
        <v>3278771.3430640963</v>
      </c>
      <c r="AK21" s="5"/>
      <c r="AL21" s="5">
        <v>-12274903.087139882</v>
      </c>
      <c r="AM21" s="5">
        <v>188810.51542901777</v>
      </c>
      <c r="AN21" s="5">
        <v>-122749.03087139883</v>
      </c>
      <c r="AO21" s="5">
        <v>96604.319084194009</v>
      </c>
      <c r="AP21" s="5">
        <v>0</v>
      </c>
      <c r="AQ21" s="5">
        <v>162665.80364181293</v>
      </c>
      <c r="AR21" s="5">
        <v>66300</v>
      </c>
      <c r="AS21" s="5">
        <v>66300</v>
      </c>
      <c r="AT21" s="5">
        <v>-12178537.283498071</v>
      </c>
    </row>
    <row r="22" spans="1:46" x14ac:dyDescent="0.2">
      <c r="A22" t="s">
        <v>4</v>
      </c>
      <c r="B22">
        <v>2038</v>
      </c>
      <c r="C22" s="5">
        <v>1146622.3420594241</v>
      </c>
      <c r="D22" s="5">
        <v>1240040.9333126883</v>
      </c>
      <c r="E22" s="5">
        <v>0</v>
      </c>
      <c r="F22" s="5">
        <v>0</v>
      </c>
      <c r="G22" s="5">
        <v>257021.34918758398</v>
      </c>
      <c r="H22" s="5">
        <v>4073798.1974840621</v>
      </c>
      <c r="I22" s="5">
        <v>6000</v>
      </c>
      <c r="J22" s="5">
        <f t="shared" si="0"/>
        <v>257021.34918758398</v>
      </c>
      <c r="K22" s="5">
        <v>6723482.8220437579</v>
      </c>
      <c r="L22" s="5"/>
      <c r="M22" s="5">
        <v>1048014.9232251976</v>
      </c>
      <c r="N22" s="5">
        <v>703506.93515199202</v>
      </c>
      <c r="O22" s="5">
        <v>1751521.8583771896</v>
      </c>
      <c r="P22" s="5">
        <v>947440.05967579863</v>
      </c>
      <c r="Q22" s="5">
        <v>0</v>
      </c>
      <c r="R22" s="5">
        <v>0</v>
      </c>
      <c r="S22" s="5">
        <v>0</v>
      </c>
      <c r="T22" s="5">
        <v>947440.05967579863</v>
      </c>
      <c r="U22" s="5">
        <v>129417.10250533879</v>
      </c>
      <c r="V22" s="5">
        <v>-4922.8842849804487</v>
      </c>
      <c r="W22" s="5">
        <f t="shared" si="1"/>
        <v>124494.21822035834</v>
      </c>
      <c r="X22" s="5">
        <v>190698.62058330799</v>
      </c>
      <c r="Y22" s="5">
        <v>3014154.7568566543</v>
      </c>
      <c r="Z22" s="5">
        <v>421741.58992657647</v>
      </c>
      <c r="AA22" s="5">
        <v>0</v>
      </c>
      <c r="AB22" s="5">
        <v>0</v>
      </c>
      <c r="AC22" s="5">
        <v>0</v>
      </c>
      <c r="AD22" s="5">
        <v>3435896.346783231</v>
      </c>
      <c r="AE22" s="5">
        <v>3287586.4752605269</v>
      </c>
      <c r="AF22" s="5"/>
      <c r="AG22" s="5">
        <v>0</v>
      </c>
      <c r="AH22" s="5">
        <v>0</v>
      </c>
      <c r="AI22" s="5">
        <v>0</v>
      </c>
      <c r="AJ22" s="5">
        <v>3287586.4752605269</v>
      </c>
      <c r="AK22" s="5"/>
      <c r="AL22" s="5">
        <v>-12178537.283498071</v>
      </c>
      <c r="AM22" s="5">
        <v>190698.62058330799</v>
      </c>
      <c r="AN22" s="5">
        <v>-121785.37283498071</v>
      </c>
      <c r="AO22" s="5">
        <v>96654.422316018376</v>
      </c>
      <c r="AP22" s="5">
        <v>0</v>
      </c>
      <c r="AQ22" s="5">
        <v>165567.67006434564</v>
      </c>
      <c r="AR22" s="5">
        <v>171926</v>
      </c>
      <c r="AS22" s="5">
        <v>171926</v>
      </c>
      <c r="AT22" s="5">
        <v>-12184895.613433724</v>
      </c>
    </row>
    <row r="23" spans="1:46" x14ac:dyDescent="0.2">
      <c r="A23" t="s">
        <v>4</v>
      </c>
      <c r="B23">
        <v>2039</v>
      </c>
      <c r="C23" s="5">
        <v>1158088.5654800183</v>
      </c>
      <c r="D23" s="5">
        <v>1264841.751978942</v>
      </c>
      <c r="E23" s="5">
        <v>0</v>
      </c>
      <c r="F23" s="5">
        <v>0</v>
      </c>
      <c r="G23" s="5">
        <v>262161.77617133566</v>
      </c>
      <c r="H23" s="5">
        <v>4107762.198787258</v>
      </c>
      <c r="I23" s="5">
        <v>6000</v>
      </c>
      <c r="J23" s="5">
        <f t="shared" si="0"/>
        <v>262161.77617133566</v>
      </c>
      <c r="K23" s="5">
        <v>6798854.2924175542</v>
      </c>
      <c r="L23" s="5"/>
      <c r="M23" s="5">
        <v>1068975.2216897015</v>
      </c>
      <c r="N23" s="5">
        <v>717577.07385503186</v>
      </c>
      <c r="O23" s="5">
        <v>1786552.2955447333</v>
      </c>
      <c r="P23" s="5">
        <v>966388.86086931452</v>
      </c>
      <c r="Q23" s="5">
        <v>0</v>
      </c>
      <c r="R23" s="5">
        <v>0</v>
      </c>
      <c r="S23" s="5">
        <v>0</v>
      </c>
      <c r="T23" s="5">
        <v>966388.86086931452</v>
      </c>
      <c r="U23" s="5">
        <v>132005.44455544555</v>
      </c>
      <c r="V23" s="5">
        <v>-5021.3419706800569</v>
      </c>
      <c r="W23" s="5">
        <f t="shared" si="1"/>
        <v>126984.10258476548</v>
      </c>
      <c r="X23" s="5">
        <v>192605.60678914105</v>
      </c>
      <c r="Y23" s="5">
        <v>3072530.8657879541</v>
      </c>
      <c r="Z23" s="5">
        <v>430176.421725108</v>
      </c>
      <c r="AA23" s="5">
        <v>0</v>
      </c>
      <c r="AB23" s="5">
        <v>0</v>
      </c>
      <c r="AC23" s="5">
        <v>0</v>
      </c>
      <c r="AD23" s="5">
        <v>3502707.2875130619</v>
      </c>
      <c r="AE23" s="5">
        <v>3296147.0049044923</v>
      </c>
      <c r="AF23" s="5"/>
      <c r="AG23" s="5">
        <v>0</v>
      </c>
      <c r="AH23" s="5">
        <v>0</v>
      </c>
      <c r="AI23" s="5">
        <v>0</v>
      </c>
      <c r="AJ23" s="5">
        <v>3296147.0049044923</v>
      </c>
      <c r="AK23" s="5"/>
      <c r="AL23" s="5">
        <v>-12184895.613433724</v>
      </c>
      <c r="AM23" s="5">
        <v>192605.60678914105</v>
      </c>
      <c r="AN23" s="5">
        <v>-121848.95613433723</v>
      </c>
      <c r="AO23" s="5">
        <v>96693.323104980722</v>
      </c>
      <c r="AP23" s="5">
        <v>0</v>
      </c>
      <c r="AQ23" s="5">
        <v>167449.97375978454</v>
      </c>
      <c r="AR23" s="5">
        <v>89180</v>
      </c>
      <c r="AS23" s="5">
        <v>89180</v>
      </c>
      <c r="AT23" s="5">
        <v>-12106625.639673941</v>
      </c>
    </row>
    <row r="24" spans="1:46" x14ac:dyDescent="0.2">
      <c r="A24" t="s">
        <v>4</v>
      </c>
      <c r="B24">
        <v>2040</v>
      </c>
      <c r="C24" s="5">
        <v>1169669.4511348188</v>
      </c>
      <c r="D24" s="5">
        <v>1290138.587018521</v>
      </c>
      <c r="E24" s="5">
        <v>0</v>
      </c>
      <c r="F24" s="5">
        <v>0</v>
      </c>
      <c r="G24" s="5">
        <v>267405.01169476239</v>
      </c>
      <c r="H24" s="5">
        <v>4142066.3541935086</v>
      </c>
      <c r="I24" s="5">
        <v>6000</v>
      </c>
      <c r="J24" s="5">
        <f t="shared" si="0"/>
        <v>267405.01169476239</v>
      </c>
      <c r="K24" s="5">
        <v>6875279.4040416107</v>
      </c>
      <c r="L24" s="5"/>
      <c r="M24" s="5">
        <v>1090354.7261234955</v>
      </c>
      <c r="N24" s="5">
        <v>731928.61533213244</v>
      </c>
      <c r="O24" s="5">
        <v>1822283.3414556279</v>
      </c>
      <c r="P24" s="5">
        <v>985716.63808670093</v>
      </c>
      <c r="Q24" s="5">
        <v>0</v>
      </c>
      <c r="R24" s="5">
        <v>0</v>
      </c>
      <c r="S24" s="5">
        <v>0</v>
      </c>
      <c r="T24" s="5">
        <v>985716.63808670093</v>
      </c>
      <c r="U24" s="5">
        <v>134645.55344655446</v>
      </c>
      <c r="V24" s="5">
        <v>-5121.7688100936584</v>
      </c>
      <c r="W24" s="5">
        <f t="shared" si="1"/>
        <v>129523.7846364608</v>
      </c>
      <c r="X24" s="5">
        <v>194531.6628570325</v>
      </c>
      <c r="Y24" s="5">
        <v>3132055.4270358221</v>
      </c>
      <c r="Z24" s="5">
        <v>438779.95015961019</v>
      </c>
      <c r="AA24" s="5">
        <v>0</v>
      </c>
      <c r="AB24" s="5">
        <v>0</v>
      </c>
      <c r="AC24" s="5">
        <v>0</v>
      </c>
      <c r="AD24" s="5">
        <v>3570835.3771954323</v>
      </c>
      <c r="AE24" s="5">
        <v>3304444.0268461783</v>
      </c>
      <c r="AF24" s="5"/>
      <c r="AG24" s="5">
        <v>0</v>
      </c>
      <c r="AH24" s="5">
        <v>0</v>
      </c>
      <c r="AI24" s="5">
        <v>0</v>
      </c>
      <c r="AJ24" s="5">
        <v>3304444.0268461783</v>
      </c>
      <c r="AK24" s="5"/>
      <c r="AL24" s="5">
        <v>-12106625.639673941</v>
      </c>
      <c r="AM24" s="5">
        <v>194531.6628570325</v>
      </c>
      <c r="AN24" s="5">
        <v>-121066.25639673939</v>
      </c>
      <c r="AO24" s="5">
        <v>96720.675357148706</v>
      </c>
      <c r="AP24" s="5">
        <v>0</v>
      </c>
      <c r="AQ24" s="5">
        <v>170186.08181744179</v>
      </c>
      <c r="AR24" s="5">
        <v>1368622</v>
      </c>
      <c r="AS24" s="5">
        <v>1368622</v>
      </c>
      <c r="AT24" s="5">
        <v>-13305061.557856498</v>
      </c>
    </row>
    <row r="25" spans="1:46" x14ac:dyDescent="0.2">
      <c r="A25" t="s">
        <v>4</v>
      </c>
      <c r="B25">
        <v>2041</v>
      </c>
      <c r="C25" s="5">
        <v>1181366.1456461668</v>
      </c>
      <c r="D25" s="5">
        <v>1315941.3587588912</v>
      </c>
      <c r="E25" s="5">
        <v>0</v>
      </c>
      <c r="F25" s="5">
        <v>0</v>
      </c>
      <c r="G25" s="5">
        <v>272753.11192865757</v>
      </c>
      <c r="H25" s="5">
        <v>4176714.5754464725</v>
      </c>
      <c r="I25" s="5">
        <v>6000</v>
      </c>
      <c r="J25" s="5">
        <f t="shared" si="0"/>
        <v>272753.11192865757</v>
      </c>
      <c r="K25" s="5">
        <v>6952775.1917801881</v>
      </c>
      <c r="L25" s="5"/>
      <c r="M25" s="5">
        <v>1112161.8206459652</v>
      </c>
      <c r="N25" s="5">
        <v>746567.18763877498</v>
      </c>
      <c r="O25" s="5">
        <v>1858729.0082847401</v>
      </c>
      <c r="P25" s="5">
        <v>1005430.9708484347</v>
      </c>
      <c r="Q25" s="5">
        <v>0</v>
      </c>
      <c r="R25" s="5">
        <v>0</v>
      </c>
      <c r="S25" s="5">
        <v>0</v>
      </c>
      <c r="T25" s="5">
        <v>1005430.9708484347</v>
      </c>
      <c r="U25" s="5">
        <v>137338.46451548554</v>
      </c>
      <c r="V25" s="5">
        <v>-5224.2041862955311</v>
      </c>
      <c r="W25" s="5">
        <f t="shared" si="1"/>
        <v>132114.26032919</v>
      </c>
      <c r="X25" s="5">
        <v>196476.97948560279</v>
      </c>
      <c r="Y25" s="5">
        <v>3192751.218947967</v>
      </c>
      <c r="Z25" s="5">
        <v>447555.54916280229</v>
      </c>
      <c r="AA25" s="5">
        <v>0</v>
      </c>
      <c r="AB25" s="5">
        <v>0</v>
      </c>
      <c r="AC25" s="5">
        <v>0</v>
      </c>
      <c r="AD25" s="5">
        <v>3640306.7681107693</v>
      </c>
      <c r="AE25" s="5">
        <v>3312468.4236694188</v>
      </c>
      <c r="AF25" s="5"/>
      <c r="AG25" s="5">
        <v>0</v>
      </c>
      <c r="AH25" s="5">
        <v>0</v>
      </c>
      <c r="AI25" s="5">
        <v>0</v>
      </c>
      <c r="AJ25" s="5">
        <v>3312468.4236694188</v>
      </c>
      <c r="AK25" s="5"/>
      <c r="AL25" s="5">
        <v>-13305061.557856498</v>
      </c>
      <c r="AM25" s="5">
        <v>196476.97948560279</v>
      </c>
      <c r="AN25" s="5">
        <v>-133050.61557856499</v>
      </c>
      <c r="AO25" s="5">
        <v>96736.124836260729</v>
      </c>
      <c r="AP25" s="5">
        <v>0</v>
      </c>
      <c r="AQ25" s="5">
        <v>160162.48874329851</v>
      </c>
      <c r="AR25" s="5">
        <v>0</v>
      </c>
      <c r="AS25" s="5">
        <v>0</v>
      </c>
      <c r="AT25" s="5">
        <v>-13144899.069113199</v>
      </c>
    </row>
    <row r="26" spans="1:46" x14ac:dyDescent="0.2">
      <c r="A26" t="s">
        <v>4</v>
      </c>
      <c r="B26">
        <v>2042</v>
      </c>
      <c r="C26" s="5">
        <v>1193179.8071026288</v>
      </c>
      <c r="D26" s="5">
        <v>1342260.1859340691</v>
      </c>
      <c r="E26" s="5">
        <v>0</v>
      </c>
      <c r="F26" s="5">
        <v>0</v>
      </c>
      <c r="G26" s="5">
        <v>278208.17416723073</v>
      </c>
      <c r="H26" s="5">
        <v>4211710.8276106631</v>
      </c>
      <c r="I26" s="5">
        <v>6000</v>
      </c>
      <c r="J26" s="5">
        <f t="shared" si="0"/>
        <v>278208.17416723073</v>
      </c>
      <c r="K26" s="5">
        <v>7031358.9948145915</v>
      </c>
      <c r="L26" s="5"/>
      <c r="M26" s="5">
        <v>1134405.0570588845</v>
      </c>
      <c r="N26" s="5">
        <v>761498.53139155055</v>
      </c>
      <c r="O26" s="5">
        <v>1895903.5884504351</v>
      </c>
      <c r="P26" s="5">
        <v>1025539.5902654035</v>
      </c>
      <c r="Q26" s="5">
        <v>0</v>
      </c>
      <c r="R26" s="5">
        <v>0</v>
      </c>
      <c r="S26" s="5">
        <v>0</v>
      </c>
      <c r="T26" s="5">
        <v>1025539.5902654035</v>
      </c>
      <c r="U26" s="5">
        <v>140085.23380579526</v>
      </c>
      <c r="V26" s="5">
        <v>-5328.6882700214419</v>
      </c>
      <c r="W26" s="5">
        <f t="shared" si="1"/>
        <v>134756.54553577382</v>
      </c>
      <c r="X26" s="5">
        <v>198441.74928045887</v>
      </c>
      <c r="Y26" s="5">
        <v>3254641.4735320713</v>
      </c>
      <c r="Z26" s="5">
        <v>456506.66014605836</v>
      </c>
      <c r="AA26" s="5">
        <v>0</v>
      </c>
      <c r="AB26" s="5">
        <v>0</v>
      </c>
      <c r="AC26" s="5">
        <v>0</v>
      </c>
      <c r="AD26" s="5">
        <v>3711148.1336781299</v>
      </c>
      <c r="AE26" s="5">
        <v>3320210.8611364616</v>
      </c>
      <c r="AF26" s="5"/>
      <c r="AG26" s="5">
        <v>0</v>
      </c>
      <c r="AH26" s="5">
        <v>0</v>
      </c>
      <c r="AI26" s="5">
        <v>0</v>
      </c>
      <c r="AJ26" s="5">
        <v>3320210.8611364616</v>
      </c>
      <c r="AK26" s="5"/>
      <c r="AL26" s="5">
        <v>-13144899.069113199</v>
      </c>
      <c r="AM26" s="5">
        <v>198441.74928045887</v>
      </c>
      <c r="AN26" s="5">
        <v>-131448.990691132</v>
      </c>
      <c r="AO26" s="5">
        <v>96739.308988674617</v>
      </c>
      <c r="AP26" s="5">
        <v>0</v>
      </c>
      <c r="AQ26" s="5">
        <v>163732.06757800147</v>
      </c>
      <c r="AR26" s="5">
        <v>0</v>
      </c>
      <c r="AS26" s="5">
        <v>0</v>
      </c>
      <c r="AT26" s="5">
        <v>-12981167.001535198</v>
      </c>
    </row>
    <row r="27" spans="1:46" x14ac:dyDescent="0.2">
      <c r="A27" t="s">
        <v>4</v>
      </c>
      <c r="B27">
        <v>2043</v>
      </c>
      <c r="C27" s="5">
        <v>1205111.6051736551</v>
      </c>
      <c r="D27" s="5">
        <v>1369105.3896527505</v>
      </c>
      <c r="E27" s="5">
        <v>0</v>
      </c>
      <c r="F27" s="5">
        <v>0</v>
      </c>
      <c r="G27" s="5">
        <v>283772.33765057533</v>
      </c>
      <c r="H27" s="5">
        <v>4247059.1299207238</v>
      </c>
      <c r="I27" s="5">
        <v>6000</v>
      </c>
      <c r="J27" s="5">
        <f t="shared" si="0"/>
        <v>283772.33765057533</v>
      </c>
      <c r="K27" s="5">
        <v>7111048.4623977039</v>
      </c>
      <c r="L27" s="5"/>
      <c r="M27" s="5">
        <v>1157093.1582000623</v>
      </c>
      <c r="N27" s="5">
        <v>776728.5020193815</v>
      </c>
      <c r="O27" s="5">
        <v>1933821.660219444</v>
      </c>
      <c r="P27" s="5">
        <v>1046050.3820707116</v>
      </c>
      <c r="Q27" s="5">
        <v>0</v>
      </c>
      <c r="R27" s="5">
        <v>0</v>
      </c>
      <c r="S27" s="5">
        <v>0</v>
      </c>
      <c r="T27" s="5">
        <v>1046050.3820707116</v>
      </c>
      <c r="U27" s="5">
        <v>142886.93848191114</v>
      </c>
      <c r="V27" s="5">
        <v>-5435.2620354218707</v>
      </c>
      <c r="W27" s="5">
        <f t="shared" si="1"/>
        <v>137451.67644648926</v>
      </c>
      <c r="X27" s="5">
        <v>-884919.91661336832</v>
      </c>
      <c r="Y27" s="5">
        <v>2232403.8021232765</v>
      </c>
      <c r="Z27" s="5">
        <v>465636.79334897955</v>
      </c>
      <c r="AA27" s="5">
        <v>0</v>
      </c>
      <c r="AB27" s="5">
        <v>0</v>
      </c>
      <c r="AC27" s="5">
        <v>0</v>
      </c>
      <c r="AD27" s="5">
        <v>2698040.5954722562</v>
      </c>
      <c r="AE27" s="5">
        <v>4413007.8669254482</v>
      </c>
      <c r="AF27" s="5"/>
      <c r="AG27" s="5">
        <v>0</v>
      </c>
      <c r="AH27" s="5">
        <v>0</v>
      </c>
      <c r="AI27" s="5">
        <v>0</v>
      </c>
      <c r="AJ27" s="5">
        <v>4413007.8669254482</v>
      </c>
      <c r="AK27" s="5"/>
      <c r="AL27" s="5">
        <v>-12981167.001535198</v>
      </c>
      <c r="AM27" s="5">
        <v>200426.16677326348</v>
      </c>
      <c r="AN27" s="5">
        <v>-129811.67001535198</v>
      </c>
      <c r="AO27" s="5">
        <v>194411.00426949057</v>
      </c>
      <c r="AP27" s="5">
        <v>0</v>
      </c>
      <c r="AQ27" s="5">
        <v>265025.50102740206</v>
      </c>
      <c r="AR27" s="5">
        <v>0</v>
      </c>
      <c r="AS27" s="5">
        <v>0</v>
      </c>
      <c r="AT27" s="5">
        <v>-12716141.500507794</v>
      </c>
    </row>
    <row r="28" spans="1:46" x14ac:dyDescent="0.2">
      <c r="A28" t="s">
        <v>4</v>
      </c>
      <c r="B28">
        <v>2044</v>
      </c>
      <c r="C28" s="5">
        <v>1217162.7212253916</v>
      </c>
      <c r="D28" s="5">
        <v>1396487.4974458055</v>
      </c>
      <c r="E28" s="5">
        <v>0</v>
      </c>
      <c r="F28" s="5">
        <v>0</v>
      </c>
      <c r="G28" s="5">
        <v>289447.78440358688</v>
      </c>
      <c r="H28" s="5">
        <v>4282763.5566457659</v>
      </c>
      <c r="I28" s="5">
        <v>6000</v>
      </c>
      <c r="J28" s="5">
        <f t="shared" si="0"/>
        <v>289447.78440358688</v>
      </c>
      <c r="K28" s="5">
        <v>7191861.5597205497</v>
      </c>
      <c r="L28" s="5"/>
      <c r="M28" s="5">
        <v>1180235.0213640637</v>
      </c>
      <c r="N28" s="5">
        <v>792263.0720597693</v>
      </c>
      <c r="O28" s="5">
        <v>1972498.0934238331</v>
      </c>
      <c r="P28" s="5">
        <v>1066971.389712126</v>
      </c>
      <c r="Q28" s="5">
        <v>0</v>
      </c>
      <c r="R28" s="5">
        <v>0</v>
      </c>
      <c r="S28" s="5">
        <v>0</v>
      </c>
      <c r="T28" s="5">
        <v>1066971.389712126</v>
      </c>
      <c r="U28" s="5">
        <v>145744.67725154941</v>
      </c>
      <c r="V28" s="5">
        <v>-5543.9672761303082</v>
      </c>
      <c r="W28" s="5">
        <f t="shared" si="1"/>
        <v>140200.7099754191</v>
      </c>
      <c r="X28" s="5">
        <v>-883917.78577950201</v>
      </c>
      <c r="Y28" s="5">
        <v>2295752.4073318765</v>
      </c>
      <c r="Z28" s="5">
        <v>474949.52921595919</v>
      </c>
      <c r="AA28" s="5">
        <v>0</v>
      </c>
      <c r="AB28" s="5">
        <v>0</v>
      </c>
      <c r="AC28" s="5">
        <v>0</v>
      </c>
      <c r="AD28" s="5">
        <v>2770701.9365478358</v>
      </c>
      <c r="AE28" s="5">
        <v>4421159.6231727134</v>
      </c>
      <c r="AF28" s="5"/>
      <c r="AG28" s="5">
        <v>0</v>
      </c>
      <c r="AH28" s="5">
        <v>0</v>
      </c>
      <c r="AI28" s="5">
        <v>0</v>
      </c>
      <c r="AJ28" s="5">
        <v>4421159.6231727134</v>
      </c>
      <c r="AK28" s="5"/>
      <c r="AL28" s="5">
        <v>-12716141.500507794</v>
      </c>
      <c r="AM28" s="5">
        <v>202430.4284409961</v>
      </c>
      <c r="AN28" s="5">
        <v>-127161.41500507796</v>
      </c>
      <c r="AO28" s="5">
        <v>194478.72771604048</v>
      </c>
      <c r="AP28" s="5">
        <v>0</v>
      </c>
      <c r="AQ28" s="5">
        <v>269747.74115195859</v>
      </c>
      <c r="AR28" s="5">
        <v>0</v>
      </c>
      <c r="AS28" s="5">
        <v>0</v>
      </c>
      <c r="AT28" s="5">
        <v>-12446393.759355836</v>
      </c>
    </row>
    <row r="29" spans="1:46" x14ac:dyDescent="0.2">
      <c r="A29" t="s">
        <v>4</v>
      </c>
      <c r="B29">
        <v>2045</v>
      </c>
      <c r="C29" s="5">
        <v>1229334.3484376452</v>
      </c>
      <c r="D29" s="5">
        <v>1424417.2473947215</v>
      </c>
      <c r="E29" s="5">
        <v>0</v>
      </c>
      <c r="F29" s="5">
        <v>0</v>
      </c>
      <c r="G29" s="5">
        <v>295236.74009165855</v>
      </c>
      <c r="H29" s="5">
        <v>4318828.2379690651</v>
      </c>
      <c r="I29" s="5">
        <v>6000</v>
      </c>
      <c r="J29" s="5">
        <f t="shared" si="0"/>
        <v>295236.74009165855</v>
      </c>
      <c r="K29" s="5">
        <v>7273816.5738930907</v>
      </c>
      <c r="L29" s="5"/>
      <c r="M29" s="5">
        <v>1203839.7217913447</v>
      </c>
      <c r="N29" s="5">
        <v>808108.33350096457</v>
      </c>
      <c r="O29" s="5">
        <v>2011948.0552923093</v>
      </c>
      <c r="P29" s="5">
        <v>1088310.8175063683</v>
      </c>
      <c r="Q29" s="5">
        <v>0</v>
      </c>
      <c r="R29" s="5">
        <v>0</v>
      </c>
      <c r="S29" s="5">
        <v>0</v>
      </c>
      <c r="T29" s="5">
        <v>1088310.8175063683</v>
      </c>
      <c r="U29" s="5">
        <v>148659.57079658034</v>
      </c>
      <c r="V29" s="5">
        <v>-5654.8466216529132</v>
      </c>
      <c r="W29" s="5">
        <f t="shared" si="1"/>
        <v>143004.72417492743</v>
      </c>
      <c r="X29" s="5">
        <v>-882905.63363729697</v>
      </c>
      <c r="Y29" s="5">
        <v>2360357.963336308</v>
      </c>
      <c r="Z29" s="5">
        <v>484448.5198002783</v>
      </c>
      <c r="AA29" s="5">
        <v>0</v>
      </c>
      <c r="AB29" s="5">
        <v>0</v>
      </c>
      <c r="AC29" s="5">
        <v>0</v>
      </c>
      <c r="AD29" s="5">
        <v>2844806.4831365864</v>
      </c>
      <c r="AE29" s="5">
        <v>4429010.0907565039</v>
      </c>
      <c r="AF29" s="5"/>
      <c r="AG29" s="5">
        <v>0</v>
      </c>
      <c r="AH29" s="5">
        <v>0</v>
      </c>
      <c r="AI29" s="5">
        <v>0</v>
      </c>
      <c r="AJ29" s="5">
        <v>4429010.0907565039</v>
      </c>
      <c r="AK29" s="5"/>
      <c r="AL29" s="5">
        <v>-12446393.759355836</v>
      </c>
      <c r="AM29" s="5">
        <v>204454.73272540601</v>
      </c>
      <c r="AN29" s="5">
        <v>-124463.93759355837</v>
      </c>
      <c r="AO29" s="5">
        <v>194533.94838313301</v>
      </c>
      <c r="AP29" s="5">
        <v>0</v>
      </c>
      <c r="AQ29" s="5">
        <v>274524.74351498066</v>
      </c>
      <c r="AR29" s="5">
        <v>199998</v>
      </c>
      <c r="AS29" s="5">
        <v>199998</v>
      </c>
      <c r="AT29" s="5">
        <v>-12371867.015840854</v>
      </c>
    </row>
    <row r="30" spans="1:46" x14ac:dyDescent="0.2">
      <c r="A30" t="s">
        <v>4</v>
      </c>
      <c r="B30">
        <v>2046</v>
      </c>
      <c r="C30" s="5">
        <v>1241627.6919220218</v>
      </c>
      <c r="D30" s="5">
        <v>1452905.5923426161</v>
      </c>
      <c r="E30" s="5">
        <v>0</v>
      </c>
      <c r="F30" s="5">
        <v>0</v>
      </c>
      <c r="G30" s="5">
        <v>301141.47489349177</v>
      </c>
      <c r="H30" s="5">
        <v>4355257.3608834054</v>
      </c>
      <c r="I30" s="5">
        <v>6000</v>
      </c>
      <c r="J30" s="5">
        <f t="shared" si="0"/>
        <v>301141.47489349177</v>
      </c>
      <c r="K30" s="5">
        <v>7356932.1200415352</v>
      </c>
      <c r="L30" s="5"/>
      <c r="M30" s="5">
        <v>1227916.516227172</v>
      </c>
      <c r="N30" s="5">
        <v>824270.50017098396</v>
      </c>
      <c r="O30" s="5">
        <v>2052187.0163981561</v>
      </c>
      <c r="P30" s="5">
        <v>1110077.0338564957</v>
      </c>
      <c r="Q30" s="5">
        <v>0</v>
      </c>
      <c r="R30" s="5">
        <v>0</v>
      </c>
      <c r="S30" s="5">
        <v>0</v>
      </c>
      <c r="T30" s="5">
        <v>1110077.0338564957</v>
      </c>
      <c r="U30" s="5">
        <v>151632.762212512</v>
      </c>
      <c r="V30" s="5">
        <v>-5767.9435540859731</v>
      </c>
      <c r="W30" s="5">
        <f t="shared" si="1"/>
        <v>145864.81865842603</v>
      </c>
      <c r="X30" s="5">
        <v>-881883.35997366998</v>
      </c>
      <c r="Y30" s="5">
        <v>2426245.5089394078</v>
      </c>
      <c r="Z30" s="5">
        <v>494137.49019628396</v>
      </c>
      <c r="AA30" s="5">
        <v>0</v>
      </c>
      <c r="AB30" s="5">
        <v>0</v>
      </c>
      <c r="AC30" s="5">
        <v>0</v>
      </c>
      <c r="AD30" s="5">
        <v>2920382.9991356917</v>
      </c>
      <c r="AE30" s="5">
        <v>4436549.1209058436</v>
      </c>
      <c r="AF30" s="5"/>
      <c r="AG30" s="5">
        <v>0</v>
      </c>
      <c r="AH30" s="5">
        <v>0</v>
      </c>
      <c r="AI30" s="5">
        <v>0</v>
      </c>
      <c r="AJ30" s="5">
        <v>4436549.1209058436</v>
      </c>
      <c r="AK30" s="5"/>
      <c r="AL30" s="5">
        <v>-12371867.015840854</v>
      </c>
      <c r="AM30" s="5">
        <v>206499.28005266006</v>
      </c>
      <c r="AN30" s="5">
        <v>-123718.67015840855</v>
      </c>
      <c r="AO30" s="5">
        <v>194576.27764269506</v>
      </c>
      <c r="AP30" s="5">
        <v>0</v>
      </c>
      <c r="AQ30" s="5">
        <v>277356.88753694657</v>
      </c>
      <c r="AR30" s="5">
        <v>0</v>
      </c>
      <c r="AS30" s="5">
        <v>0</v>
      </c>
      <c r="AT30" s="5">
        <v>-12094510.128303908</v>
      </c>
    </row>
    <row r="31" spans="1:46" x14ac:dyDescent="0.2">
      <c r="A31" t="s">
        <v>4</v>
      </c>
      <c r="B31">
        <v>2047</v>
      </c>
      <c r="C31" s="5">
        <v>1254043.9688412421</v>
      </c>
      <c r="D31" s="5">
        <v>1481963.7041894682</v>
      </c>
      <c r="E31" s="5">
        <v>0</v>
      </c>
      <c r="F31" s="5">
        <v>0</v>
      </c>
      <c r="G31" s="5">
        <v>307164.3043913616</v>
      </c>
      <c r="H31" s="5">
        <v>4392055.1701023532</v>
      </c>
      <c r="I31" s="5">
        <v>6000</v>
      </c>
      <c r="J31" s="5">
        <f t="shared" si="0"/>
        <v>307164.3043913616</v>
      </c>
      <c r="K31" s="5">
        <v>7441227.1475244258</v>
      </c>
      <c r="L31" s="5"/>
      <c r="M31" s="5">
        <v>1252474.8465517152</v>
      </c>
      <c r="N31" s="5">
        <v>840755.91017440357</v>
      </c>
      <c r="O31" s="5">
        <v>2093230.7567261187</v>
      </c>
      <c r="P31" s="5">
        <v>1132278.5745336255</v>
      </c>
      <c r="Q31" s="5">
        <v>0</v>
      </c>
      <c r="R31" s="5">
        <v>0</v>
      </c>
      <c r="S31" s="5">
        <v>0</v>
      </c>
      <c r="T31" s="5">
        <v>1132278.5745336255</v>
      </c>
      <c r="U31" s="5">
        <v>154665.4174567622</v>
      </c>
      <c r="V31" s="5">
        <v>-5883.3024251676916</v>
      </c>
      <c r="W31" s="5">
        <f t="shared" si="1"/>
        <v>148782.1150315945</v>
      </c>
      <c r="X31" s="5">
        <v>-880850.86357340671</v>
      </c>
      <c r="Y31" s="5">
        <v>2493440.5827179323</v>
      </c>
      <c r="Z31" s="5">
        <v>504020.24000020954</v>
      </c>
      <c r="AA31" s="5">
        <v>0</v>
      </c>
      <c r="AB31" s="5">
        <v>0</v>
      </c>
      <c r="AC31" s="5">
        <v>0</v>
      </c>
      <c r="AD31" s="5">
        <v>2997460.8227181416</v>
      </c>
      <c r="AE31" s="5">
        <v>4443766.3248062842</v>
      </c>
      <c r="AF31" s="5"/>
      <c r="AG31" s="5">
        <v>0</v>
      </c>
      <c r="AH31" s="5">
        <v>0</v>
      </c>
      <c r="AI31" s="5">
        <v>0</v>
      </c>
      <c r="AJ31" s="5">
        <v>4443766.3248062842</v>
      </c>
      <c r="AK31" s="5"/>
      <c r="AL31" s="5">
        <v>-12094510.128303908</v>
      </c>
      <c r="AM31" s="5">
        <v>208564.27285318667</v>
      </c>
      <c r="AN31" s="5">
        <v>-120945.1012830391</v>
      </c>
      <c r="AO31" s="5">
        <v>194605.31770836739</v>
      </c>
      <c r="AP31" s="5">
        <v>0</v>
      </c>
      <c r="AQ31" s="5">
        <v>282224.48927851499</v>
      </c>
      <c r="AR31" s="5">
        <v>0</v>
      </c>
      <c r="AS31" s="5">
        <v>0</v>
      </c>
      <c r="AT31" s="5">
        <v>-11812285.639025394</v>
      </c>
    </row>
    <row r="32" spans="1:46" x14ac:dyDescent="0.2">
      <c r="A32" t="s">
        <v>4</v>
      </c>
      <c r="B32">
        <v>2048</v>
      </c>
      <c r="C32" s="5">
        <v>1266584.4085296546</v>
      </c>
      <c r="D32" s="5">
        <v>1511602.9782732576</v>
      </c>
      <c r="E32" s="5">
        <v>0</v>
      </c>
      <c r="F32" s="5">
        <v>0</v>
      </c>
      <c r="G32" s="5">
        <v>313307.59047918883</v>
      </c>
      <c r="H32" s="5">
        <v>4429225.9689877843</v>
      </c>
      <c r="I32" s="5">
        <v>6000</v>
      </c>
      <c r="J32" s="5">
        <f t="shared" si="0"/>
        <v>313307.59047918883</v>
      </c>
      <c r="K32" s="5">
        <v>7526720.9462698856</v>
      </c>
      <c r="L32" s="5"/>
      <c r="M32" s="5">
        <v>1277524.3434827495</v>
      </c>
      <c r="N32" s="5">
        <v>857571.02837789163</v>
      </c>
      <c r="O32" s="5">
        <v>2135095.3718606411</v>
      </c>
      <c r="P32" s="5">
        <v>1154924.1460242982</v>
      </c>
      <c r="Q32" s="5">
        <v>0</v>
      </c>
      <c r="R32" s="5">
        <v>0</v>
      </c>
      <c r="S32" s="5">
        <v>0</v>
      </c>
      <c r="T32" s="5">
        <v>1154924.1460242982</v>
      </c>
      <c r="U32" s="5">
        <v>157758.72580589747</v>
      </c>
      <c r="V32" s="5">
        <v>-6000.968473671046</v>
      </c>
      <c r="W32" s="5">
        <f t="shared" si="1"/>
        <v>151757.75733222644</v>
      </c>
      <c r="X32" s="5">
        <v>-879808.04220914072</v>
      </c>
      <c r="Y32" s="5">
        <v>2561969.2330080243</v>
      </c>
      <c r="Z32" s="5">
        <v>514100.64480021381</v>
      </c>
      <c r="AA32" s="5">
        <v>0</v>
      </c>
      <c r="AB32" s="5">
        <v>0</v>
      </c>
      <c r="AC32" s="5">
        <v>0</v>
      </c>
      <c r="AD32" s="5">
        <v>3076069.8778082379</v>
      </c>
      <c r="AE32" s="5">
        <v>4450651.0684616473</v>
      </c>
      <c r="AF32" s="5"/>
      <c r="AG32" s="5">
        <v>0</v>
      </c>
      <c r="AH32" s="5">
        <v>0</v>
      </c>
      <c r="AI32" s="5">
        <v>0</v>
      </c>
      <c r="AJ32" s="5">
        <v>4450651.0684616473</v>
      </c>
      <c r="AK32" s="5"/>
      <c r="AL32" s="5">
        <v>-11812285.639025394</v>
      </c>
      <c r="AM32" s="5">
        <v>210649.91558171858</v>
      </c>
      <c r="AN32" s="5">
        <v>-118122.85639025393</v>
      </c>
      <c r="AO32" s="5">
        <v>194620.66143848142</v>
      </c>
      <c r="AP32" s="5">
        <v>0</v>
      </c>
      <c r="AQ32" s="5">
        <v>287147.7206299461</v>
      </c>
      <c r="AR32" s="5">
        <v>0</v>
      </c>
      <c r="AS32" s="5">
        <v>0</v>
      </c>
      <c r="AT32" s="5">
        <v>-11525137.918395447</v>
      </c>
    </row>
    <row r="33" spans="1:46" x14ac:dyDescent="0.2">
      <c r="A33" t="s">
        <v>4</v>
      </c>
      <c r="B33">
        <v>2049</v>
      </c>
      <c r="C33" s="5">
        <v>1279250.2526149508</v>
      </c>
      <c r="D33" s="5">
        <v>1541835.0378387226</v>
      </c>
      <c r="E33" s="5">
        <v>0</v>
      </c>
      <c r="F33" s="5">
        <v>0</v>
      </c>
      <c r="G33" s="5">
        <v>319573.74228877254</v>
      </c>
      <c r="H33" s="5">
        <v>4466774.1204939447</v>
      </c>
      <c r="I33" s="5">
        <v>6000</v>
      </c>
      <c r="J33" s="5">
        <f t="shared" si="0"/>
        <v>319573.74228877254</v>
      </c>
      <c r="K33" s="5">
        <v>7613433.153236391</v>
      </c>
      <c r="L33" s="5"/>
      <c r="M33" s="5">
        <v>1303074.8303524042</v>
      </c>
      <c r="N33" s="5">
        <v>874722.44894544932</v>
      </c>
      <c r="O33" s="5">
        <v>2177797.2792978534</v>
      </c>
      <c r="P33" s="5">
        <v>1178022.6289447839</v>
      </c>
      <c r="Q33" s="5">
        <v>0</v>
      </c>
      <c r="R33" s="5">
        <v>0</v>
      </c>
      <c r="S33" s="5">
        <v>0</v>
      </c>
      <c r="T33" s="5">
        <v>1178022.6289447839</v>
      </c>
      <c r="U33" s="5">
        <v>160913.90032201537</v>
      </c>
      <c r="V33" s="5">
        <v>-6120.9878431444658</v>
      </c>
      <c r="W33" s="5">
        <f t="shared" si="1"/>
        <v>154792.91247887092</v>
      </c>
      <c r="X33" s="5">
        <v>-878754.79263123218</v>
      </c>
      <c r="Y33" s="5">
        <v>2631858.0280902758</v>
      </c>
      <c r="Z33" s="5">
        <v>524382.65769621788</v>
      </c>
      <c r="AA33" s="5">
        <v>0</v>
      </c>
      <c r="AB33" s="5">
        <v>0</v>
      </c>
      <c r="AC33" s="5">
        <v>0</v>
      </c>
      <c r="AD33" s="5">
        <v>3156240.6857864936</v>
      </c>
      <c r="AE33" s="5">
        <v>4457192.4674498979</v>
      </c>
      <c r="AF33" s="5"/>
      <c r="AG33" s="5">
        <v>0</v>
      </c>
      <c r="AH33" s="5">
        <v>0</v>
      </c>
      <c r="AI33" s="5">
        <v>0</v>
      </c>
      <c r="AJ33" s="5">
        <v>4457192.4674498979</v>
      </c>
      <c r="AK33" s="5"/>
      <c r="AL33" s="5">
        <v>-11525137.918395447</v>
      </c>
      <c r="AM33" s="5">
        <v>212756.4147375357</v>
      </c>
      <c r="AN33" s="5">
        <v>-115251.37918395447</v>
      </c>
      <c r="AO33" s="5">
        <v>194621.89213495702</v>
      </c>
      <c r="AP33" s="5">
        <v>0</v>
      </c>
      <c r="AQ33" s="5">
        <v>292126.92768853821</v>
      </c>
      <c r="AR33" s="5">
        <v>0</v>
      </c>
      <c r="AS33" s="5">
        <v>0</v>
      </c>
      <c r="AT33" s="5">
        <v>-11233010.990706909</v>
      </c>
    </row>
    <row r="34" spans="1:46" x14ac:dyDescent="0.2">
      <c r="A34" t="s">
        <v>4</v>
      </c>
      <c r="B34">
        <v>2050</v>
      </c>
      <c r="C34" s="5">
        <v>1292042.7551411006</v>
      </c>
      <c r="D34" s="5">
        <v>1572671.7385954973</v>
      </c>
      <c r="E34" s="5">
        <v>0</v>
      </c>
      <c r="F34" s="5">
        <v>0</v>
      </c>
      <c r="G34" s="5">
        <v>325965.21713454806</v>
      </c>
      <c r="H34" s="5">
        <v>4504704.0481283851</v>
      </c>
      <c r="I34" s="5">
        <v>6000</v>
      </c>
      <c r="J34" s="5">
        <f t="shared" si="0"/>
        <v>325965.21713454806</v>
      </c>
      <c r="K34" s="5">
        <v>7701383.7589995302</v>
      </c>
      <c r="L34" s="5"/>
      <c r="M34" s="5">
        <v>1329136.3269594526</v>
      </c>
      <c r="N34" s="5">
        <v>892216.89792435849</v>
      </c>
      <c r="O34" s="5">
        <v>2221353.2248838111</v>
      </c>
      <c r="P34" s="5">
        <v>1201583.0815236799</v>
      </c>
      <c r="Q34" s="5">
        <v>0</v>
      </c>
      <c r="R34" s="5">
        <v>0</v>
      </c>
      <c r="S34" s="5">
        <v>0</v>
      </c>
      <c r="T34" s="5">
        <v>1201583.0815236799</v>
      </c>
      <c r="U34" s="5">
        <v>164132.17832845572</v>
      </c>
      <c r="V34" s="5">
        <v>-6243.4076000073565</v>
      </c>
      <c r="W34" s="5">
        <f t="shared" si="1"/>
        <v>157888.77072844835</v>
      </c>
      <c r="X34" s="5">
        <v>-877691.01055754442</v>
      </c>
      <c r="Y34" s="5">
        <v>2703134.0665783947</v>
      </c>
      <c r="Z34" s="5">
        <v>534870.31085014238</v>
      </c>
      <c r="AA34" s="5">
        <v>0</v>
      </c>
      <c r="AB34" s="5">
        <v>0</v>
      </c>
      <c r="AC34" s="5">
        <v>0</v>
      </c>
      <c r="AD34" s="5">
        <v>3238004.3774285372</v>
      </c>
      <c r="AE34" s="5">
        <v>4463379.381570993</v>
      </c>
      <c r="AF34" s="5"/>
      <c r="AG34" s="5">
        <v>0</v>
      </c>
      <c r="AH34" s="5">
        <v>0</v>
      </c>
      <c r="AI34" s="5">
        <v>0</v>
      </c>
      <c r="AJ34" s="5">
        <v>4463379.381570993</v>
      </c>
      <c r="AK34" s="5"/>
      <c r="AL34" s="5">
        <v>-11233010.990706909</v>
      </c>
      <c r="AM34" s="5">
        <v>214883.97888491111</v>
      </c>
      <c r="AN34" s="5">
        <v>-112330.1099070691</v>
      </c>
      <c r="AO34" s="5">
        <v>194608.58333803929</v>
      </c>
      <c r="AP34" s="5">
        <v>0</v>
      </c>
      <c r="AQ34" s="5">
        <v>297162.45231588127</v>
      </c>
      <c r="AR34" s="5">
        <v>0</v>
      </c>
      <c r="AS34" s="5">
        <v>0</v>
      </c>
      <c r="AT34" s="5">
        <v>-10935848.538391028</v>
      </c>
    </row>
  </sheetData>
  <phoneticPr fontId="3"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7BC1D-0554-8B4E-B2BB-4C1713EE0266}">
  <dimension ref="A1:AT35"/>
  <sheetViews>
    <sheetView workbookViewId="0">
      <selection activeCell="AH2" sqref="A2:XFD2"/>
    </sheetView>
  </sheetViews>
  <sheetFormatPr baseColWidth="10" defaultColWidth="11" defaultRowHeight="16" x14ac:dyDescent="0.2"/>
  <cols>
    <col min="1" max="1" width="12.5" customWidth="1"/>
    <col min="3" max="3" width="31.83203125" customWidth="1"/>
    <col min="4" max="4" width="14.5" customWidth="1"/>
    <col min="5" max="5" width="30.6640625" customWidth="1"/>
    <col min="6" max="7" width="11" customWidth="1"/>
    <col min="8" max="8" width="17.6640625" customWidth="1"/>
    <col min="9" max="9" width="26.6640625" customWidth="1"/>
    <col min="11" max="11" width="15.6640625" customWidth="1"/>
    <col min="12" max="12" width="11" customWidth="1"/>
    <col min="13" max="13" width="21.83203125" customWidth="1"/>
    <col min="14" max="14" width="23.6640625" customWidth="1"/>
    <col min="15" max="15" width="35.5" customWidth="1"/>
    <col min="16" max="16" width="12" customWidth="1"/>
    <col min="17" max="17" width="13.5" customWidth="1"/>
    <col min="19" max="19" width="19.33203125" customWidth="1"/>
    <col min="20" max="20" width="15" customWidth="1"/>
    <col min="21" max="21" width="11.5" customWidth="1"/>
    <col min="22" max="22" width="11.6640625" customWidth="1"/>
    <col min="23" max="23" width="23.33203125" customWidth="1"/>
    <col min="24" max="24" width="34" customWidth="1"/>
    <col min="25" max="25" width="27.33203125" customWidth="1"/>
    <col min="26" max="26" width="16" customWidth="1"/>
    <col min="27" max="27" width="29.83203125" customWidth="1"/>
    <col min="28" max="28" width="16.5" customWidth="1"/>
    <col min="29" max="29" width="26.1640625" customWidth="1"/>
    <col min="30" max="30" width="22.33203125" customWidth="1"/>
    <col min="31" max="31" width="27.1640625" customWidth="1"/>
    <col min="32" max="32" width="40" customWidth="1"/>
    <col min="33" max="33" width="24.6640625" customWidth="1"/>
    <col min="34" max="34" width="30.33203125" customWidth="1"/>
    <col min="35" max="35" width="28.1640625" customWidth="1"/>
    <col min="36" max="36" width="26.33203125" customWidth="1"/>
    <col min="37" max="37" width="11" customWidth="1"/>
    <col min="38" max="38" width="32.83203125" customWidth="1"/>
    <col min="39" max="39" width="35" customWidth="1"/>
    <col min="40" max="40" width="19.6640625" customWidth="1"/>
    <col min="41" max="41" width="28.83203125" customWidth="1"/>
    <col min="42" max="42" width="23.1640625" customWidth="1"/>
    <col min="43" max="43" width="20.1640625" customWidth="1"/>
    <col min="44" max="44" width="32.1640625" customWidth="1"/>
    <col min="45" max="45" width="19.6640625" customWidth="1"/>
    <col min="46" max="46" width="27.1640625" customWidth="1"/>
  </cols>
  <sheetData>
    <row r="1" spans="1:46" x14ac:dyDescent="0.2">
      <c r="A1" s="72"/>
      <c r="B1" s="73"/>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5"/>
    </row>
    <row r="2" spans="1:46" s="70" customFormat="1" ht="68" x14ac:dyDescent="0.2">
      <c r="A2" s="70" t="s">
        <v>131</v>
      </c>
      <c r="B2" s="70" t="s">
        <v>130</v>
      </c>
      <c r="C2" s="70" t="s">
        <v>45</v>
      </c>
      <c r="D2" s="70" t="s">
        <v>46</v>
      </c>
      <c r="E2" s="70" t="s">
        <v>48</v>
      </c>
      <c r="F2" s="70" t="s">
        <v>50</v>
      </c>
      <c r="G2" s="70" t="s">
        <v>51</v>
      </c>
      <c r="H2" s="70" t="s">
        <v>52</v>
      </c>
      <c r="I2" s="70" t="s">
        <v>53</v>
      </c>
      <c r="J2" s="70" t="s">
        <v>154</v>
      </c>
      <c r="K2" s="70" t="s">
        <v>37</v>
      </c>
      <c r="L2" s="70" t="s">
        <v>26</v>
      </c>
      <c r="M2" s="70" t="s">
        <v>56</v>
      </c>
      <c r="N2" s="70" t="s">
        <v>57</v>
      </c>
      <c r="O2" s="70" t="s">
        <v>58</v>
      </c>
      <c r="P2" s="70" t="s">
        <v>60</v>
      </c>
      <c r="Q2" s="70" t="s">
        <v>61</v>
      </c>
      <c r="R2" s="70" t="s">
        <v>62</v>
      </c>
      <c r="S2" s="70" t="s">
        <v>63</v>
      </c>
      <c r="T2" s="70" t="s">
        <v>64</v>
      </c>
      <c r="U2" s="70" t="s">
        <v>65</v>
      </c>
      <c r="V2" s="70" t="s">
        <v>66</v>
      </c>
      <c r="W2" s="70" t="s">
        <v>127</v>
      </c>
      <c r="X2" s="70" t="s">
        <v>81</v>
      </c>
      <c r="Y2" s="70" t="s">
        <v>67</v>
      </c>
      <c r="Z2" s="70" t="s">
        <v>68</v>
      </c>
      <c r="AA2" s="70" t="s">
        <v>69</v>
      </c>
      <c r="AB2" s="70" t="s">
        <v>70</v>
      </c>
      <c r="AC2" s="70" t="s">
        <v>71</v>
      </c>
      <c r="AD2" s="70" t="s">
        <v>72</v>
      </c>
      <c r="AE2" s="70" t="s">
        <v>73</v>
      </c>
      <c r="AF2" s="70" t="s">
        <v>74</v>
      </c>
      <c r="AG2" s="70" t="s">
        <v>75</v>
      </c>
      <c r="AH2" s="70" t="s">
        <v>76</v>
      </c>
      <c r="AI2" s="70" t="s">
        <v>77</v>
      </c>
      <c r="AJ2" s="70" t="s">
        <v>78</v>
      </c>
      <c r="AK2" s="70" t="s">
        <v>132</v>
      </c>
      <c r="AL2" s="70" t="s">
        <v>80</v>
      </c>
      <c r="AM2" s="70" t="s">
        <v>155</v>
      </c>
      <c r="AN2" s="70" t="s">
        <v>82</v>
      </c>
      <c r="AO2" s="70" t="s">
        <v>83</v>
      </c>
      <c r="AP2" s="70" t="s">
        <v>85</v>
      </c>
      <c r="AQ2" s="70" t="s">
        <v>86</v>
      </c>
      <c r="AR2" s="70" t="s">
        <v>88</v>
      </c>
      <c r="AS2" s="70" t="s">
        <v>89</v>
      </c>
      <c r="AT2" s="70" t="s">
        <v>90</v>
      </c>
    </row>
    <row r="3" spans="1:46" x14ac:dyDescent="0.2">
      <c r="A3" t="s">
        <v>5</v>
      </c>
      <c r="B3">
        <v>2018</v>
      </c>
      <c r="C3">
        <v>380898</v>
      </c>
      <c r="D3">
        <v>291658</v>
      </c>
      <c r="E3">
        <v>0</v>
      </c>
      <c r="F3">
        <v>0</v>
      </c>
      <c r="G3">
        <v>113674</v>
      </c>
      <c r="H3">
        <v>3640816</v>
      </c>
      <c r="I3">
        <v>5999</v>
      </c>
      <c r="J3">
        <f>SUM(E3,F3,G3,)</f>
        <v>113674</v>
      </c>
      <c r="K3">
        <v>4433045</v>
      </c>
      <c r="M3">
        <v>353038</v>
      </c>
      <c r="N3">
        <v>204790</v>
      </c>
      <c r="O3">
        <v>557828</v>
      </c>
      <c r="P3">
        <v>124884</v>
      </c>
      <c r="Q3">
        <v>0</v>
      </c>
      <c r="R3">
        <v>0</v>
      </c>
      <c r="S3">
        <v>0</v>
      </c>
      <c r="T3">
        <v>124884</v>
      </c>
      <c r="U3">
        <v>16120</v>
      </c>
      <c r="V3">
        <v>0</v>
      </c>
      <c r="W3">
        <f>U3+V3</f>
        <v>16120</v>
      </c>
      <c r="X3">
        <v>70922</v>
      </c>
      <c r="Y3">
        <v>769754</v>
      </c>
      <c r="Z3">
        <v>184786</v>
      </c>
      <c r="AA3">
        <v>760106</v>
      </c>
      <c r="AB3">
        <v>0</v>
      </c>
      <c r="AC3">
        <v>4000000</v>
      </c>
      <c r="AD3">
        <v>-2285354</v>
      </c>
      <c r="AE3">
        <v>6718399</v>
      </c>
      <c r="AG3">
        <v>0</v>
      </c>
      <c r="AH3">
        <v>0</v>
      </c>
      <c r="AI3">
        <v>0</v>
      </c>
      <c r="AJ3">
        <v>6718399</v>
      </c>
      <c r="AL3">
        <v>122108</v>
      </c>
      <c r="AM3">
        <v>70922</v>
      </c>
      <c r="AN3">
        <v>1880</v>
      </c>
      <c r="AO3">
        <v>122058</v>
      </c>
      <c r="AP3">
        <v>198</v>
      </c>
      <c r="AQ3">
        <v>195058</v>
      </c>
      <c r="AR3">
        <v>67308</v>
      </c>
      <c r="AS3">
        <v>67308</v>
      </c>
      <c r="AT3">
        <v>249858</v>
      </c>
    </row>
    <row r="4" spans="1:46" x14ac:dyDescent="0.2">
      <c r="A4" t="s">
        <v>5</v>
      </c>
      <c r="B4">
        <v>2019</v>
      </c>
      <c r="C4">
        <v>384706.98</v>
      </c>
      <c r="D4">
        <v>297491.16000000003</v>
      </c>
      <c r="E4">
        <v>0</v>
      </c>
      <c r="F4">
        <v>0</v>
      </c>
      <c r="G4">
        <v>115947.48</v>
      </c>
      <c r="H4">
        <v>2676653.17</v>
      </c>
      <c r="I4">
        <v>5999</v>
      </c>
      <c r="J4">
        <f t="shared" ref="J4:J35" si="0">SUM(E4,F4,G4,)</f>
        <v>115947.48</v>
      </c>
      <c r="K4">
        <v>3480797.79</v>
      </c>
      <c r="M4">
        <v>360098.76</v>
      </c>
      <c r="N4">
        <v>208885.80000000002</v>
      </c>
      <c r="O4">
        <v>568984.56000000006</v>
      </c>
      <c r="P4">
        <v>127381.68000000001</v>
      </c>
      <c r="Q4">
        <v>0</v>
      </c>
      <c r="R4">
        <v>0</v>
      </c>
      <c r="S4">
        <v>0</v>
      </c>
      <c r="T4">
        <v>127381.68000000001</v>
      </c>
      <c r="U4">
        <v>16442.400000000001</v>
      </c>
      <c r="V4">
        <v>0</v>
      </c>
      <c r="W4">
        <f t="shared" ref="W4:W35" si="1">U4+V4</f>
        <v>16442.400000000001</v>
      </c>
      <c r="X4">
        <v>71631.22</v>
      </c>
      <c r="Y4">
        <v>784439.8600000001</v>
      </c>
      <c r="Z4">
        <v>188481.72</v>
      </c>
      <c r="AA4">
        <v>760106</v>
      </c>
      <c r="AB4">
        <v>0</v>
      </c>
      <c r="AC4">
        <v>4000000</v>
      </c>
      <c r="AD4">
        <v>-2266972.42</v>
      </c>
      <c r="AE4">
        <v>5747770.21</v>
      </c>
      <c r="AG4">
        <v>0</v>
      </c>
      <c r="AH4">
        <v>0</v>
      </c>
      <c r="AI4">
        <v>0</v>
      </c>
      <c r="AJ4">
        <v>5747770.21</v>
      </c>
      <c r="AL4">
        <v>249858</v>
      </c>
      <c r="AM4">
        <v>71631.22</v>
      </c>
      <c r="AN4">
        <v>2498.58</v>
      </c>
      <c r="AO4">
        <v>33955.321500000005</v>
      </c>
      <c r="AP4">
        <v>0</v>
      </c>
      <c r="AQ4">
        <v>108085.12150000001</v>
      </c>
      <c r="AR4">
        <v>60288</v>
      </c>
      <c r="AS4">
        <v>60288</v>
      </c>
      <c r="AT4">
        <v>297655.12150000001</v>
      </c>
    </row>
    <row r="5" spans="1:46" x14ac:dyDescent="0.2">
      <c r="A5" t="s">
        <v>5</v>
      </c>
      <c r="B5">
        <v>2020</v>
      </c>
      <c r="C5">
        <v>388554.04979999998</v>
      </c>
      <c r="D5">
        <v>303440.98320000002</v>
      </c>
      <c r="E5">
        <v>0</v>
      </c>
      <c r="F5">
        <v>0</v>
      </c>
      <c r="G5">
        <v>118266.4296</v>
      </c>
      <c r="H5">
        <v>2692650.20462</v>
      </c>
      <c r="I5">
        <v>5999</v>
      </c>
      <c r="J5">
        <f t="shared" si="0"/>
        <v>118266.4296</v>
      </c>
      <c r="K5">
        <v>3508910.6672200002</v>
      </c>
      <c r="M5">
        <v>367300.7352</v>
      </c>
      <c r="N5">
        <v>213063.516</v>
      </c>
      <c r="O5">
        <v>580364.25120000006</v>
      </c>
      <c r="P5">
        <v>129929.31359999999</v>
      </c>
      <c r="Q5">
        <v>0</v>
      </c>
      <c r="R5">
        <v>0</v>
      </c>
      <c r="S5">
        <v>0</v>
      </c>
      <c r="T5">
        <v>129929.31359999999</v>
      </c>
      <c r="U5">
        <v>16771.248</v>
      </c>
      <c r="V5">
        <v>0</v>
      </c>
      <c r="W5">
        <f t="shared" si="1"/>
        <v>16771.248</v>
      </c>
      <c r="X5">
        <v>72347.532200000001</v>
      </c>
      <c r="Y5">
        <v>799412.34500000009</v>
      </c>
      <c r="Z5">
        <v>192251.35440000001</v>
      </c>
      <c r="AA5">
        <v>760106</v>
      </c>
      <c r="AB5">
        <v>0</v>
      </c>
      <c r="AC5">
        <v>4000000</v>
      </c>
      <c r="AD5">
        <v>-2248230.3005999997</v>
      </c>
      <c r="AE5">
        <v>5757140.9678199999</v>
      </c>
      <c r="AG5">
        <v>0</v>
      </c>
      <c r="AH5">
        <v>0</v>
      </c>
      <c r="AI5">
        <v>0</v>
      </c>
      <c r="AJ5">
        <v>5757140.9678199999</v>
      </c>
      <c r="AL5">
        <v>297655.12150000001</v>
      </c>
      <c r="AM5">
        <v>72347.532200000001</v>
      </c>
      <c r="AN5">
        <v>2976.5512150000004</v>
      </c>
      <c r="AO5">
        <v>34051.520114999992</v>
      </c>
      <c r="AP5">
        <v>0</v>
      </c>
      <c r="AQ5">
        <v>109375.60352999999</v>
      </c>
      <c r="AR5">
        <v>206148</v>
      </c>
      <c r="AS5">
        <v>206148</v>
      </c>
      <c r="AT5">
        <v>200882.72503</v>
      </c>
    </row>
    <row r="6" spans="1:46" x14ac:dyDescent="0.2">
      <c r="A6" t="s">
        <v>5</v>
      </c>
      <c r="B6">
        <v>2021</v>
      </c>
      <c r="C6">
        <v>392439.59029799997</v>
      </c>
      <c r="D6">
        <v>309509.80286399997</v>
      </c>
      <c r="E6">
        <v>0</v>
      </c>
      <c r="F6">
        <v>0</v>
      </c>
      <c r="G6">
        <v>120631.75819199999</v>
      </c>
      <c r="H6">
        <v>2708802.8277127603</v>
      </c>
      <c r="I6">
        <v>5999</v>
      </c>
      <c r="J6">
        <f t="shared" si="0"/>
        <v>120631.75819199999</v>
      </c>
      <c r="K6">
        <v>3537382.9790667603</v>
      </c>
      <c r="M6">
        <v>374646.74990399997</v>
      </c>
      <c r="N6">
        <v>217324.78631999998</v>
      </c>
      <c r="O6">
        <v>591971.53622399992</v>
      </c>
      <c r="P6">
        <v>132527.89987199998</v>
      </c>
      <c r="Q6">
        <v>0</v>
      </c>
      <c r="R6">
        <v>0</v>
      </c>
      <c r="S6">
        <v>0</v>
      </c>
      <c r="T6">
        <v>132527.89987199998</v>
      </c>
      <c r="U6">
        <v>17106.67296</v>
      </c>
      <c r="V6">
        <v>0</v>
      </c>
      <c r="W6">
        <f t="shared" si="1"/>
        <v>17106.67296</v>
      </c>
      <c r="X6">
        <v>73071.007522</v>
      </c>
      <c r="Y6">
        <v>814677.1165779999</v>
      </c>
      <c r="Z6">
        <v>196096.38148799998</v>
      </c>
      <c r="AA6">
        <v>760106</v>
      </c>
      <c r="AB6">
        <v>0</v>
      </c>
      <c r="AC6">
        <v>4000000</v>
      </c>
      <c r="AD6">
        <v>-2229120.5019340003</v>
      </c>
      <c r="AE6">
        <v>5766503.4810007606</v>
      </c>
      <c r="AG6">
        <v>0</v>
      </c>
      <c r="AH6">
        <v>0</v>
      </c>
      <c r="AI6">
        <v>0</v>
      </c>
      <c r="AJ6">
        <v>5766503.4810007606</v>
      </c>
      <c r="AL6">
        <v>200882.72503</v>
      </c>
      <c r="AM6">
        <v>73071.007522</v>
      </c>
      <c r="AN6">
        <v>2008.8272503000001</v>
      </c>
      <c r="AO6">
        <v>34145.986386149991</v>
      </c>
      <c r="AP6">
        <v>0</v>
      </c>
      <c r="AQ6">
        <v>109225.82115844999</v>
      </c>
      <c r="AR6">
        <v>235918</v>
      </c>
      <c r="AS6">
        <v>235918</v>
      </c>
      <c r="AT6">
        <v>74190.546188449996</v>
      </c>
    </row>
    <row r="7" spans="1:46" x14ac:dyDescent="0.2">
      <c r="A7" t="s">
        <v>5</v>
      </c>
      <c r="B7">
        <v>2022</v>
      </c>
      <c r="C7">
        <v>396363.98620098003</v>
      </c>
      <c r="D7">
        <v>315699.99892127997</v>
      </c>
      <c r="E7">
        <v>0</v>
      </c>
      <c r="F7">
        <v>0</v>
      </c>
      <c r="G7">
        <v>123044.39335584</v>
      </c>
      <c r="H7">
        <v>2725112.7862860844</v>
      </c>
      <c r="I7">
        <v>5999</v>
      </c>
      <c r="J7">
        <f t="shared" si="0"/>
        <v>123044.39335584</v>
      </c>
      <c r="K7">
        <v>3566220.1647641845</v>
      </c>
      <c r="M7">
        <v>382139.68490207999</v>
      </c>
      <c r="N7">
        <v>221671.28204639998</v>
      </c>
      <c r="O7">
        <v>603810.96694848</v>
      </c>
      <c r="P7">
        <v>135178.45786944</v>
      </c>
      <c r="Q7">
        <v>0</v>
      </c>
      <c r="R7">
        <v>0</v>
      </c>
      <c r="S7">
        <v>0</v>
      </c>
      <c r="T7">
        <v>135178.45786944</v>
      </c>
      <c r="U7">
        <v>17448.806419199998</v>
      </c>
      <c r="V7">
        <v>0</v>
      </c>
      <c r="W7">
        <f t="shared" si="1"/>
        <v>17448.806419199998</v>
      </c>
      <c r="X7">
        <v>73801.717597220006</v>
      </c>
      <c r="Y7">
        <v>830239.94883433997</v>
      </c>
      <c r="Z7">
        <v>200018.30911775999</v>
      </c>
      <c r="AA7">
        <v>760106</v>
      </c>
      <c r="AB7">
        <v>0</v>
      </c>
      <c r="AC7">
        <v>4000000</v>
      </c>
      <c r="AD7">
        <v>-2209635.7420479003</v>
      </c>
      <c r="AE7">
        <v>5775855.9068120848</v>
      </c>
      <c r="AG7">
        <v>0</v>
      </c>
      <c r="AH7">
        <v>0</v>
      </c>
      <c r="AI7">
        <v>0</v>
      </c>
      <c r="AJ7">
        <v>5775855.9068120848</v>
      </c>
      <c r="AL7">
        <v>74190.546188449996</v>
      </c>
      <c r="AM7">
        <v>73801.717597220006</v>
      </c>
      <c r="AN7">
        <v>741.90546188449991</v>
      </c>
      <c r="AO7">
        <v>34238.64910341151</v>
      </c>
      <c r="AP7">
        <v>0</v>
      </c>
      <c r="AQ7">
        <v>108782.27216251602</v>
      </c>
      <c r="AR7">
        <v>647498</v>
      </c>
      <c r="AS7">
        <v>647498</v>
      </c>
      <c r="AT7">
        <v>-464525.18164903397</v>
      </c>
    </row>
    <row r="8" spans="1:46" x14ac:dyDescent="0.2">
      <c r="A8" t="s">
        <v>5</v>
      </c>
      <c r="B8">
        <v>2023</v>
      </c>
      <c r="C8">
        <v>400327.62606298976</v>
      </c>
      <c r="D8">
        <v>322013.99889970559</v>
      </c>
      <c r="E8">
        <v>0</v>
      </c>
      <c r="F8">
        <v>0</v>
      </c>
      <c r="G8">
        <v>125505.28122295681</v>
      </c>
      <c r="H8">
        <v>2741581.8508704002</v>
      </c>
      <c r="I8">
        <v>5999</v>
      </c>
      <c r="J8">
        <f t="shared" si="0"/>
        <v>125505.28122295681</v>
      </c>
      <c r="K8">
        <v>3595427.7570560523</v>
      </c>
      <c r="M8">
        <v>389782.47860012163</v>
      </c>
      <c r="N8">
        <v>226104.70768732802</v>
      </c>
      <c r="O8">
        <v>615887.18628744967</v>
      </c>
      <c r="P8">
        <v>137882.02702682881</v>
      </c>
      <c r="Q8">
        <v>0</v>
      </c>
      <c r="R8">
        <v>0</v>
      </c>
      <c r="S8">
        <v>0</v>
      </c>
      <c r="T8">
        <v>137882.02702682881</v>
      </c>
      <c r="U8">
        <v>17797.782547584</v>
      </c>
      <c r="V8">
        <v>0</v>
      </c>
      <c r="W8">
        <f t="shared" si="1"/>
        <v>17797.782547584</v>
      </c>
      <c r="X8">
        <v>74539.734773192191</v>
      </c>
      <c r="Y8">
        <v>846106.73063505476</v>
      </c>
      <c r="Z8">
        <v>204018.6753001152</v>
      </c>
      <c r="AA8">
        <v>760106</v>
      </c>
      <c r="AB8">
        <v>0</v>
      </c>
      <c r="AC8">
        <v>4000000</v>
      </c>
      <c r="AD8">
        <v>-2189768.5940648299</v>
      </c>
      <c r="AE8">
        <v>5785196.3511208817</v>
      </c>
      <c r="AG8">
        <v>0</v>
      </c>
      <c r="AH8">
        <v>0</v>
      </c>
      <c r="AI8">
        <v>0</v>
      </c>
      <c r="AJ8">
        <v>5785196.3511208817</v>
      </c>
      <c r="AL8">
        <v>-464525.18164903397</v>
      </c>
      <c r="AM8">
        <v>74539.734773192191</v>
      </c>
      <c r="AN8">
        <v>-4645.2518164903395</v>
      </c>
      <c r="AO8">
        <v>34329.435266913613</v>
      </c>
      <c r="AP8">
        <v>0</v>
      </c>
      <c r="AQ8">
        <v>104223.91822361546</v>
      </c>
      <c r="AR8">
        <v>366802</v>
      </c>
      <c r="AS8">
        <v>366802</v>
      </c>
      <c r="AT8">
        <v>-727103.26342541841</v>
      </c>
    </row>
    <row r="9" spans="1:46" x14ac:dyDescent="0.2">
      <c r="A9" t="s">
        <v>5</v>
      </c>
      <c r="B9">
        <v>2024</v>
      </c>
      <c r="C9">
        <v>404330.90232361975</v>
      </c>
      <c r="D9">
        <v>328454.27887769975</v>
      </c>
      <c r="E9">
        <v>0</v>
      </c>
      <c r="F9">
        <v>0</v>
      </c>
      <c r="G9">
        <v>128015.38684741594</v>
      </c>
      <c r="H9">
        <v>2758211.8158928785</v>
      </c>
      <c r="I9">
        <v>5999</v>
      </c>
      <c r="J9">
        <f t="shared" si="0"/>
        <v>128015.38684741594</v>
      </c>
      <c r="K9">
        <v>3625011.3839416141</v>
      </c>
      <c r="M9">
        <v>397578.12817212404</v>
      </c>
      <c r="N9">
        <v>230626.80184107457</v>
      </c>
      <c r="O9">
        <v>628204.93001319864</v>
      </c>
      <c r="P9">
        <v>140639.6675673654</v>
      </c>
      <c r="Q9">
        <v>0</v>
      </c>
      <c r="R9">
        <v>0</v>
      </c>
      <c r="S9">
        <v>0</v>
      </c>
      <c r="T9">
        <v>140639.6675673654</v>
      </c>
      <c r="U9">
        <v>18153.738198535681</v>
      </c>
      <c r="V9">
        <v>0</v>
      </c>
      <c r="W9">
        <f t="shared" si="1"/>
        <v>18153.738198535681</v>
      </c>
      <c r="X9">
        <v>75285.132120924129</v>
      </c>
      <c r="Y9">
        <v>862283.4679000238</v>
      </c>
      <c r="Z9">
        <v>208099.04880611753</v>
      </c>
      <c r="AA9">
        <v>760106</v>
      </c>
      <c r="AB9">
        <v>0</v>
      </c>
      <c r="AC9">
        <v>4000000</v>
      </c>
      <c r="AD9">
        <v>-2169511.4832938584</v>
      </c>
      <c r="AE9">
        <v>5794522.8672354724</v>
      </c>
      <c r="AG9">
        <v>0</v>
      </c>
      <c r="AH9">
        <v>0</v>
      </c>
      <c r="AI9">
        <v>0</v>
      </c>
      <c r="AJ9">
        <v>5794522.8672354724</v>
      </c>
      <c r="AL9">
        <v>-727103.26342541841</v>
      </c>
      <c r="AM9">
        <v>75285.132120924129</v>
      </c>
      <c r="AN9">
        <v>-7271.0326342541848</v>
      </c>
      <c r="AO9">
        <v>34418.270047500111</v>
      </c>
      <c r="AP9">
        <v>0</v>
      </c>
      <c r="AQ9">
        <v>102432.36953417005</v>
      </c>
      <c r="AR9">
        <v>108908</v>
      </c>
      <c r="AS9">
        <v>108908</v>
      </c>
      <c r="AT9">
        <v>-733578.89389124839</v>
      </c>
    </row>
    <row r="10" spans="1:46" x14ac:dyDescent="0.2">
      <c r="A10" t="s">
        <v>5</v>
      </c>
      <c r="B10">
        <v>2025</v>
      </c>
      <c r="C10">
        <v>408374.21134685585</v>
      </c>
      <c r="D10">
        <v>335023.36445525364</v>
      </c>
      <c r="E10">
        <v>0</v>
      </c>
      <c r="F10">
        <v>0</v>
      </c>
      <c r="G10">
        <v>130575.69458436423</v>
      </c>
      <c r="H10">
        <v>2775004.50005821</v>
      </c>
      <c r="I10">
        <v>5999</v>
      </c>
      <c r="J10">
        <f t="shared" si="0"/>
        <v>130575.69458436423</v>
      </c>
      <c r="K10">
        <v>3654976.7704446837</v>
      </c>
      <c r="M10">
        <v>405529.69073556643</v>
      </c>
      <c r="N10">
        <v>235239.337877896</v>
      </c>
      <c r="O10">
        <v>640769.02861346246</v>
      </c>
      <c r="P10">
        <v>143452.46091871266</v>
      </c>
      <c r="Q10">
        <v>0</v>
      </c>
      <c r="R10">
        <v>0</v>
      </c>
      <c r="S10">
        <v>0</v>
      </c>
      <c r="T10">
        <v>143452.46091871266</v>
      </c>
      <c r="U10">
        <v>18516.812962506392</v>
      </c>
      <c r="V10">
        <v>0</v>
      </c>
      <c r="W10">
        <f t="shared" si="1"/>
        <v>18516.812962506392</v>
      </c>
      <c r="X10">
        <v>76037.983442133351</v>
      </c>
      <c r="Y10">
        <v>878776.28593681497</v>
      </c>
      <c r="Z10">
        <v>212261.02978223981</v>
      </c>
      <c r="AA10">
        <v>760106</v>
      </c>
      <c r="AB10">
        <v>0</v>
      </c>
      <c r="AC10">
        <v>0</v>
      </c>
      <c r="AD10">
        <v>1851143.3157190548</v>
      </c>
      <c r="AE10">
        <v>1803833.454725629</v>
      </c>
      <c r="AG10">
        <v>0</v>
      </c>
      <c r="AH10">
        <v>0</v>
      </c>
      <c r="AI10">
        <v>0</v>
      </c>
      <c r="AJ10">
        <v>1803833.454725629</v>
      </c>
      <c r="AL10">
        <v>-733578.89389124839</v>
      </c>
      <c r="AM10">
        <v>76037.983442133351</v>
      </c>
      <c r="AN10">
        <v>-7335.7889389124839</v>
      </c>
      <c r="AO10">
        <v>34505.076746450803</v>
      </c>
      <c r="AP10">
        <v>0</v>
      </c>
      <c r="AQ10">
        <v>103207.27124967167</v>
      </c>
      <c r="AR10">
        <v>418308</v>
      </c>
      <c r="AS10">
        <v>418308</v>
      </c>
      <c r="AT10">
        <v>-1048679.6226415767</v>
      </c>
    </row>
    <row r="11" spans="1:46" x14ac:dyDescent="0.2">
      <c r="A11" t="s">
        <v>5</v>
      </c>
      <c r="B11">
        <v>2026</v>
      </c>
      <c r="C11">
        <v>412457.9534603245</v>
      </c>
      <c r="D11">
        <v>341723.83174435876</v>
      </c>
      <c r="E11">
        <v>0</v>
      </c>
      <c r="F11">
        <v>0</v>
      </c>
      <c r="G11">
        <v>133187.20847605154</v>
      </c>
      <c r="H11">
        <v>2791961.7467361735</v>
      </c>
      <c r="I11">
        <v>5999</v>
      </c>
      <c r="J11">
        <f t="shared" si="0"/>
        <v>133187.20847605154</v>
      </c>
      <c r="K11">
        <v>3685329.7404169082</v>
      </c>
      <c r="M11">
        <v>413640.28455027781</v>
      </c>
      <c r="N11">
        <v>239944.12463545395</v>
      </c>
      <c r="O11">
        <v>653584.40918573178</v>
      </c>
      <c r="P11">
        <v>146321.51013708694</v>
      </c>
      <c r="Q11">
        <v>0</v>
      </c>
      <c r="R11">
        <v>0</v>
      </c>
      <c r="S11">
        <v>0</v>
      </c>
      <c r="T11">
        <v>146321.51013708694</v>
      </c>
      <c r="U11">
        <v>18887.149221756521</v>
      </c>
      <c r="V11">
        <v>0</v>
      </c>
      <c r="W11">
        <f t="shared" si="1"/>
        <v>18887.149221756521</v>
      </c>
      <c r="X11">
        <v>76798.363276554708</v>
      </c>
      <c r="Y11">
        <v>895591.43182112998</v>
      </c>
      <c r="Z11">
        <v>216506.25037788463</v>
      </c>
      <c r="AA11">
        <v>760106</v>
      </c>
      <c r="AB11">
        <v>0</v>
      </c>
      <c r="AC11">
        <v>0</v>
      </c>
      <c r="AD11">
        <v>1872203.6821990146</v>
      </c>
      <c r="AE11">
        <v>1813126.0582178936</v>
      </c>
      <c r="AG11">
        <v>0</v>
      </c>
      <c r="AH11">
        <v>0</v>
      </c>
      <c r="AI11">
        <v>0</v>
      </c>
      <c r="AJ11">
        <v>1813126.0582178936</v>
      </c>
      <c r="AL11">
        <v>-1048679.6226415767</v>
      </c>
      <c r="AM11">
        <v>76798.363276554708</v>
      </c>
      <c r="AN11">
        <v>-10486.796226415769</v>
      </c>
      <c r="AO11">
        <v>34589.776754360544</v>
      </c>
      <c r="AP11">
        <v>0</v>
      </c>
      <c r="AQ11">
        <v>100901.34380449948</v>
      </c>
      <c r="AR11">
        <v>61848</v>
      </c>
      <c r="AS11">
        <v>61848</v>
      </c>
      <c r="AT11">
        <v>-1009626.2788370773</v>
      </c>
    </row>
    <row r="12" spans="1:46" x14ac:dyDescent="0.2">
      <c r="A12" t="s">
        <v>5</v>
      </c>
      <c r="B12">
        <v>2027</v>
      </c>
      <c r="C12">
        <v>416582.53299492778</v>
      </c>
      <c r="D12">
        <v>348558.30837924592</v>
      </c>
      <c r="E12">
        <v>0</v>
      </c>
      <c r="F12">
        <v>0</v>
      </c>
      <c r="G12">
        <v>135850.95264557257</v>
      </c>
      <c r="H12">
        <v>2048979.4243561234</v>
      </c>
      <c r="I12">
        <v>5999</v>
      </c>
      <c r="J12">
        <f t="shared" si="0"/>
        <v>135850.95264557257</v>
      </c>
      <c r="K12">
        <v>2955970.21837587</v>
      </c>
      <c r="M12">
        <v>421913.09024128335</v>
      </c>
      <c r="N12">
        <v>244743.00712816304</v>
      </c>
      <c r="O12">
        <v>666656.09736944642</v>
      </c>
      <c r="P12">
        <v>149247.94033982867</v>
      </c>
      <c r="Q12">
        <v>0</v>
      </c>
      <c r="R12">
        <v>0</v>
      </c>
      <c r="S12">
        <v>0</v>
      </c>
      <c r="T12">
        <v>149247.94033982867</v>
      </c>
      <c r="U12">
        <v>19264.892206191649</v>
      </c>
      <c r="V12">
        <v>0</v>
      </c>
      <c r="W12">
        <f t="shared" si="1"/>
        <v>19264.892206191649</v>
      </c>
      <c r="X12">
        <v>77566.346909320258</v>
      </c>
      <c r="Y12">
        <v>912735.27682478691</v>
      </c>
      <c r="Z12">
        <v>220836.37538544234</v>
      </c>
      <c r="AA12">
        <v>0</v>
      </c>
      <c r="AB12">
        <v>0</v>
      </c>
      <c r="AC12">
        <v>0</v>
      </c>
      <c r="AD12">
        <v>1133571.6522102293</v>
      </c>
      <c r="AE12">
        <v>1822398.5661656407</v>
      </c>
      <c r="AG12">
        <v>0</v>
      </c>
      <c r="AH12">
        <v>0</v>
      </c>
      <c r="AI12">
        <v>0</v>
      </c>
      <c r="AJ12">
        <v>1822398.5661656407</v>
      </c>
      <c r="AL12">
        <v>-1009626.2788370773</v>
      </c>
      <c r="AM12">
        <v>77566.346909320258</v>
      </c>
      <c r="AN12">
        <v>-10096.262788370774</v>
      </c>
      <c r="AO12">
        <v>34672.28950915829</v>
      </c>
      <c r="AP12">
        <v>0</v>
      </c>
      <c r="AQ12">
        <v>102142.37363010777</v>
      </c>
      <c r="AR12">
        <v>465706</v>
      </c>
      <c r="AS12">
        <v>465706</v>
      </c>
      <c r="AT12">
        <v>-1373189.9052069695</v>
      </c>
    </row>
    <row r="13" spans="1:46" x14ac:dyDescent="0.2">
      <c r="A13" t="s">
        <v>5</v>
      </c>
      <c r="B13">
        <v>2028</v>
      </c>
      <c r="C13">
        <v>420748.35832487704</v>
      </c>
      <c r="D13">
        <v>355529.47454683087</v>
      </c>
      <c r="E13">
        <v>0</v>
      </c>
      <c r="F13">
        <v>0</v>
      </c>
      <c r="G13">
        <v>138567.97169848401</v>
      </c>
      <c r="H13">
        <v>2066271.426808516</v>
      </c>
      <c r="I13">
        <v>5999</v>
      </c>
      <c r="J13">
        <f t="shared" si="0"/>
        <v>138567.97169848401</v>
      </c>
      <c r="K13">
        <v>2987116.231378708</v>
      </c>
      <c r="M13">
        <v>430351.35204610904</v>
      </c>
      <c r="N13">
        <v>249637.8672707263</v>
      </c>
      <c r="O13">
        <v>679989.21931683528</v>
      </c>
      <c r="P13">
        <v>152232.89914662525</v>
      </c>
      <c r="Q13">
        <v>0</v>
      </c>
      <c r="R13">
        <v>0</v>
      </c>
      <c r="S13">
        <v>0</v>
      </c>
      <c r="T13">
        <v>152232.89914662525</v>
      </c>
      <c r="U13">
        <v>19650.190050315483</v>
      </c>
      <c r="V13">
        <v>0</v>
      </c>
      <c r="W13">
        <f t="shared" si="1"/>
        <v>19650.190050315483</v>
      </c>
      <c r="X13">
        <v>78342.01037841347</v>
      </c>
      <c r="Y13">
        <v>930214.31889218953</v>
      </c>
      <c r="Z13">
        <v>225253.1028931512</v>
      </c>
      <c r="AA13">
        <v>0</v>
      </c>
      <c r="AB13">
        <v>0</v>
      </c>
      <c r="AC13">
        <v>0</v>
      </c>
      <c r="AD13">
        <v>1155467.4217853406</v>
      </c>
      <c r="AE13">
        <v>1831648.8095933674</v>
      </c>
      <c r="AG13">
        <v>0</v>
      </c>
      <c r="AH13">
        <v>0</v>
      </c>
      <c r="AI13">
        <v>0</v>
      </c>
      <c r="AJ13">
        <v>1831648.8095933674</v>
      </c>
      <c r="AL13">
        <v>-1373189.9052069695</v>
      </c>
      <c r="AM13">
        <v>78342.01037841347</v>
      </c>
      <c r="AN13">
        <v>-13731.899052069695</v>
      </c>
      <c r="AO13">
        <v>34752.532453249085</v>
      </c>
      <c r="AP13">
        <v>0</v>
      </c>
      <c r="AQ13">
        <v>99362.64377959285</v>
      </c>
      <c r="AR13">
        <v>432088</v>
      </c>
      <c r="AS13">
        <v>432088</v>
      </c>
      <c r="AT13">
        <v>-1705915.2614273769</v>
      </c>
    </row>
    <row r="14" spans="1:46" x14ac:dyDescent="0.2">
      <c r="A14" t="s">
        <v>5</v>
      </c>
      <c r="B14">
        <v>2029</v>
      </c>
      <c r="C14">
        <v>424955.84190812573</v>
      </c>
      <c r="D14">
        <v>362640.06403776741</v>
      </c>
      <c r="E14">
        <v>0</v>
      </c>
      <c r="F14">
        <v>0</v>
      </c>
      <c r="G14">
        <v>141339.33113245366</v>
      </c>
      <c r="H14">
        <v>2083733.6738536265</v>
      </c>
      <c r="I14">
        <v>5999</v>
      </c>
      <c r="J14">
        <f t="shared" si="0"/>
        <v>141339.33113245366</v>
      </c>
      <c r="K14">
        <v>3018667.9109319733</v>
      </c>
      <c r="M14">
        <v>438958.37908703118</v>
      </c>
      <c r="N14">
        <v>254630.62461614079</v>
      </c>
      <c r="O14">
        <v>693589.00370317197</v>
      </c>
      <c r="P14">
        <v>155277.55712955771</v>
      </c>
      <c r="Q14">
        <v>0</v>
      </c>
      <c r="R14">
        <v>0</v>
      </c>
      <c r="S14">
        <v>0</v>
      </c>
      <c r="T14">
        <v>155277.55712955771</v>
      </c>
      <c r="U14">
        <v>20043.19385132179</v>
      </c>
      <c r="V14">
        <v>0</v>
      </c>
      <c r="W14">
        <f t="shared" si="1"/>
        <v>20043.19385132179</v>
      </c>
      <c r="X14">
        <v>79125.430482197582</v>
      </c>
      <c r="Y14">
        <v>948035.18516624905</v>
      </c>
      <c r="Z14">
        <v>229758.16495101416</v>
      </c>
      <c r="AA14">
        <v>0</v>
      </c>
      <c r="AB14">
        <v>0</v>
      </c>
      <c r="AC14">
        <v>0</v>
      </c>
      <c r="AD14">
        <v>1177793.3501172632</v>
      </c>
      <c r="AE14">
        <v>1840874.5608147101</v>
      </c>
      <c r="AG14">
        <v>0</v>
      </c>
      <c r="AH14">
        <v>0</v>
      </c>
      <c r="AI14">
        <v>0</v>
      </c>
      <c r="AJ14">
        <v>1840874.5608147101</v>
      </c>
      <c r="AL14">
        <v>-1705915.2614273769</v>
      </c>
      <c r="AM14">
        <v>79125.430482197582</v>
      </c>
      <c r="AN14">
        <v>-17059.152614273768</v>
      </c>
      <c r="AO14">
        <v>34830.420989760758</v>
      </c>
      <c r="AP14">
        <v>0</v>
      </c>
      <c r="AQ14">
        <v>96896.698857684562</v>
      </c>
      <c r="AR14">
        <v>447688</v>
      </c>
      <c r="AS14">
        <v>447688</v>
      </c>
      <c r="AT14">
        <v>-2056706.5625696923</v>
      </c>
    </row>
    <row r="15" spans="1:46" x14ac:dyDescent="0.2">
      <c r="A15" t="s">
        <v>5</v>
      </c>
      <c r="B15">
        <v>2030</v>
      </c>
      <c r="C15">
        <v>429205.400327207</v>
      </c>
      <c r="D15">
        <v>369892.86531852285</v>
      </c>
      <c r="E15">
        <v>0</v>
      </c>
      <c r="F15">
        <v>0</v>
      </c>
      <c r="G15">
        <v>144166.11775510278</v>
      </c>
      <c r="H15">
        <v>2101368.1115375776</v>
      </c>
      <c r="I15">
        <v>5999</v>
      </c>
      <c r="J15">
        <f t="shared" si="0"/>
        <v>144166.11775510278</v>
      </c>
      <c r="K15">
        <v>3050631.4949384104</v>
      </c>
      <c r="M15">
        <v>447737.54666877183</v>
      </c>
      <c r="N15">
        <v>259723.23710846365</v>
      </c>
      <c r="O15">
        <v>707460.78377723554</v>
      </c>
      <c r="P15">
        <v>158383.10827214891</v>
      </c>
      <c r="Q15">
        <v>0</v>
      </c>
      <c r="R15">
        <v>0</v>
      </c>
      <c r="S15">
        <v>0</v>
      </c>
      <c r="T15">
        <v>158383.10827214891</v>
      </c>
      <c r="U15">
        <v>20444.057728348231</v>
      </c>
      <c r="V15">
        <v>0</v>
      </c>
      <c r="W15">
        <f t="shared" si="1"/>
        <v>20444.057728348231</v>
      </c>
      <c r="X15">
        <v>79916.684787019563</v>
      </c>
      <c r="Y15">
        <v>966204.63456475222</v>
      </c>
      <c r="Z15">
        <v>234353.32825003448</v>
      </c>
      <c r="AA15">
        <v>0</v>
      </c>
      <c r="AB15">
        <v>0</v>
      </c>
      <c r="AC15">
        <v>0</v>
      </c>
      <c r="AD15">
        <v>1200557.9628147867</v>
      </c>
      <c r="AE15">
        <v>1850073.5321236236</v>
      </c>
      <c r="AG15">
        <v>0</v>
      </c>
      <c r="AH15">
        <v>0</v>
      </c>
      <c r="AI15">
        <v>0</v>
      </c>
      <c r="AJ15">
        <v>1850073.5321236236</v>
      </c>
      <c r="AL15">
        <v>-2056706.5625696923</v>
      </c>
      <c r="AM15">
        <v>79916.684787019563</v>
      </c>
      <c r="AN15">
        <v>-20567.065625696923</v>
      </c>
      <c r="AO15">
        <v>34905.868437877143</v>
      </c>
      <c r="AP15">
        <v>0</v>
      </c>
      <c r="AQ15">
        <v>94255.487599199783</v>
      </c>
      <c r="AR15">
        <v>427668</v>
      </c>
      <c r="AS15">
        <v>427668</v>
      </c>
      <c r="AT15">
        <v>-2390119.0749704922</v>
      </c>
    </row>
    <row r="16" spans="1:46" x14ac:dyDescent="0.2">
      <c r="A16" t="s">
        <v>5</v>
      </c>
      <c r="B16">
        <v>2031</v>
      </c>
      <c r="C16">
        <v>433497.45433047909</v>
      </c>
      <c r="D16">
        <v>377290.72262489324</v>
      </c>
      <c r="E16">
        <v>0</v>
      </c>
      <c r="F16">
        <v>0</v>
      </c>
      <c r="G16">
        <v>147049.44011020483</v>
      </c>
      <c r="H16">
        <v>2119176.712615828</v>
      </c>
      <c r="I16">
        <v>5999</v>
      </c>
      <c r="J16">
        <f t="shared" si="0"/>
        <v>147049.44011020483</v>
      </c>
      <c r="K16">
        <v>3083013.3296814053</v>
      </c>
      <c r="M16">
        <v>456692.29760214727</v>
      </c>
      <c r="N16">
        <v>264917.7018506329</v>
      </c>
      <c r="O16">
        <v>721609.99945278023</v>
      </c>
      <c r="P16">
        <v>161550.77043759188</v>
      </c>
      <c r="Q16">
        <v>0</v>
      </c>
      <c r="R16">
        <v>0</v>
      </c>
      <c r="S16">
        <v>0</v>
      </c>
      <c r="T16">
        <v>161550.77043759188</v>
      </c>
      <c r="U16">
        <v>20852.938882915194</v>
      </c>
      <c r="V16">
        <v>0</v>
      </c>
      <c r="W16">
        <f t="shared" si="1"/>
        <v>20852.938882915194</v>
      </c>
      <c r="X16">
        <v>80715.851634889754</v>
      </c>
      <c r="Y16">
        <v>984729.56040817709</v>
      </c>
      <c r="Z16">
        <v>239040.39481503516</v>
      </c>
      <c r="AA16">
        <v>0</v>
      </c>
      <c r="AB16">
        <v>0</v>
      </c>
      <c r="AC16">
        <v>0</v>
      </c>
      <c r="AD16">
        <v>1223769.9552232123</v>
      </c>
      <c r="AE16">
        <v>1859243.3744581931</v>
      </c>
      <c r="AG16">
        <v>0</v>
      </c>
      <c r="AH16">
        <v>0</v>
      </c>
      <c r="AI16">
        <v>0</v>
      </c>
      <c r="AJ16">
        <v>1859243.3744581931</v>
      </c>
      <c r="AL16">
        <v>-2390119.0749704922</v>
      </c>
      <c r="AM16">
        <v>80715.851634889754</v>
      </c>
      <c r="AN16">
        <v>-23901.190749704925</v>
      </c>
      <c r="AO16">
        <v>34978.785987239055</v>
      </c>
      <c r="AP16">
        <v>0</v>
      </c>
      <c r="AQ16">
        <v>91793.446872423883</v>
      </c>
      <c r="AR16">
        <v>43908</v>
      </c>
      <c r="AS16">
        <v>43908</v>
      </c>
      <c r="AT16">
        <v>-2342233.6280980683</v>
      </c>
    </row>
    <row r="17" spans="1:46" x14ac:dyDescent="0.2">
      <c r="A17" t="s">
        <v>5</v>
      </c>
      <c r="B17">
        <v>2032</v>
      </c>
      <c r="C17">
        <v>437832.42887378397</v>
      </c>
      <c r="D17">
        <v>384836.53707739117</v>
      </c>
      <c r="E17">
        <v>0</v>
      </c>
      <c r="F17">
        <v>0</v>
      </c>
      <c r="G17">
        <v>149990.42891240894</v>
      </c>
      <c r="H17">
        <v>2137161.4769842597</v>
      </c>
      <c r="I17">
        <v>5999</v>
      </c>
      <c r="J17">
        <f t="shared" si="0"/>
        <v>149990.42891240894</v>
      </c>
      <c r="K17">
        <v>3115819.8718478438</v>
      </c>
      <c r="M17">
        <v>465826.14355419023</v>
      </c>
      <c r="N17">
        <v>270216.05588764558</v>
      </c>
      <c r="O17">
        <v>736042.19944183575</v>
      </c>
      <c r="P17">
        <v>164781.78584634373</v>
      </c>
      <c r="Q17">
        <v>0</v>
      </c>
      <c r="R17">
        <v>0</v>
      </c>
      <c r="S17">
        <v>0</v>
      </c>
      <c r="T17">
        <v>164781.78584634373</v>
      </c>
      <c r="U17">
        <v>21269.997660573499</v>
      </c>
      <c r="V17">
        <v>0</v>
      </c>
      <c r="W17">
        <f t="shared" si="1"/>
        <v>21269.997660573499</v>
      </c>
      <c r="X17">
        <v>81523.010151238661</v>
      </c>
      <c r="Y17">
        <v>1003616.9930999916</v>
      </c>
      <c r="Z17">
        <v>243821.20271133591</v>
      </c>
      <c r="AA17">
        <v>0</v>
      </c>
      <c r="AB17">
        <v>0</v>
      </c>
      <c r="AC17">
        <v>0</v>
      </c>
      <c r="AD17">
        <v>1247438.1958113275</v>
      </c>
      <c r="AE17">
        <v>1868381.6760365162</v>
      </c>
      <c r="AG17">
        <v>0</v>
      </c>
      <c r="AH17">
        <v>0</v>
      </c>
      <c r="AI17">
        <v>0</v>
      </c>
      <c r="AJ17">
        <v>1868381.6760365162</v>
      </c>
      <c r="AL17">
        <v>-2342233.6280980683</v>
      </c>
      <c r="AM17">
        <v>81523.010151238661</v>
      </c>
      <c r="AN17">
        <v>-23422.336280980686</v>
      </c>
      <c r="AO17">
        <v>35049.082651394281</v>
      </c>
      <c r="AP17">
        <v>0</v>
      </c>
      <c r="AQ17">
        <v>93149.756521652249</v>
      </c>
      <c r="AR17">
        <v>2895308</v>
      </c>
      <c r="AS17">
        <v>2895308</v>
      </c>
      <c r="AT17">
        <v>-5144391.8715764163</v>
      </c>
    </row>
    <row r="18" spans="1:46" x14ac:dyDescent="0.2">
      <c r="A18" t="s">
        <v>5</v>
      </c>
      <c r="B18">
        <v>2033</v>
      </c>
      <c r="C18">
        <v>442210.75316252169</v>
      </c>
      <c r="D18">
        <v>392533.26781893888</v>
      </c>
      <c r="E18">
        <v>0</v>
      </c>
      <c r="F18">
        <v>0</v>
      </c>
      <c r="G18">
        <v>152990.23749065708</v>
      </c>
      <c r="H18">
        <v>2155324.4321180023</v>
      </c>
      <c r="I18">
        <v>5999</v>
      </c>
      <c r="J18">
        <f t="shared" si="0"/>
        <v>152990.23749065708</v>
      </c>
      <c r="K18">
        <v>3149057.6905901199</v>
      </c>
      <c r="M18">
        <v>475142.66642527393</v>
      </c>
      <c r="N18">
        <v>275620.37700539845</v>
      </c>
      <c r="O18">
        <v>750763.04343067238</v>
      </c>
      <c r="P18">
        <v>168077.42156327056</v>
      </c>
      <c r="Q18">
        <v>0</v>
      </c>
      <c r="R18">
        <v>0</v>
      </c>
      <c r="S18">
        <v>0</v>
      </c>
      <c r="T18">
        <v>168077.42156327056</v>
      </c>
      <c r="U18">
        <v>21695.397613784964</v>
      </c>
      <c r="V18">
        <v>0</v>
      </c>
      <c r="W18">
        <f t="shared" si="1"/>
        <v>21695.397613784964</v>
      </c>
      <c r="X18">
        <v>82338.240252751028</v>
      </c>
      <c r="Y18">
        <v>1022874.102860479</v>
      </c>
      <c r="Z18">
        <v>248697.62676556254</v>
      </c>
      <c r="AA18">
        <v>0</v>
      </c>
      <c r="AB18">
        <v>0</v>
      </c>
      <c r="AC18">
        <v>0</v>
      </c>
      <c r="AD18">
        <v>1271571.7296260416</v>
      </c>
      <c r="AE18">
        <v>1877485.9609640783</v>
      </c>
      <c r="AG18">
        <v>0</v>
      </c>
      <c r="AH18">
        <v>0</v>
      </c>
      <c r="AI18">
        <v>0</v>
      </c>
      <c r="AJ18">
        <v>1877485.9609640783</v>
      </c>
      <c r="AL18">
        <v>-5144391.8715764163</v>
      </c>
      <c r="AM18">
        <v>82338.240252751028</v>
      </c>
      <c r="AN18">
        <v>-51443.918715764165</v>
      </c>
      <c r="AO18">
        <v>35116.665220276671</v>
      </c>
      <c r="AP18">
        <v>0</v>
      </c>
      <c r="AQ18">
        <v>66010.986757263541</v>
      </c>
      <c r="AR18">
        <v>361108</v>
      </c>
      <c r="AS18">
        <v>361108</v>
      </c>
      <c r="AT18">
        <v>-5439488.8848191528</v>
      </c>
    </row>
    <row r="19" spans="1:46" x14ac:dyDescent="0.2">
      <c r="A19" t="s">
        <v>5</v>
      </c>
      <c r="B19">
        <v>2034</v>
      </c>
      <c r="C19">
        <v>446632.86069414701</v>
      </c>
      <c r="D19">
        <v>400383.93317531771</v>
      </c>
      <c r="E19">
        <v>0</v>
      </c>
      <c r="F19">
        <v>0</v>
      </c>
      <c r="G19">
        <v>156050.04224047024</v>
      </c>
      <c r="H19">
        <v>2173667.6335181566</v>
      </c>
      <c r="I19">
        <v>5999</v>
      </c>
      <c r="J19">
        <f t="shared" si="0"/>
        <v>156050.04224047024</v>
      </c>
      <c r="K19">
        <v>3182733.4696280914</v>
      </c>
      <c r="M19">
        <v>484645.51975377952</v>
      </c>
      <c r="N19">
        <v>281132.78454550647</v>
      </c>
      <c r="O19">
        <v>765778.30429928598</v>
      </c>
      <c r="P19">
        <v>171438.96999453599</v>
      </c>
      <c r="Q19">
        <v>0</v>
      </c>
      <c r="R19">
        <v>0</v>
      </c>
      <c r="S19">
        <v>0</v>
      </c>
      <c r="T19">
        <v>171438.96999453599</v>
      </c>
      <c r="U19">
        <v>22129.305566060666</v>
      </c>
      <c r="V19">
        <v>0</v>
      </c>
      <c r="W19">
        <f t="shared" si="1"/>
        <v>22129.305566060666</v>
      </c>
      <c r="X19">
        <v>83161.622655278567</v>
      </c>
      <c r="Y19">
        <v>1042508.2025151612</v>
      </c>
      <c r="Z19">
        <v>253671.57930087383</v>
      </c>
      <c r="AA19">
        <v>0</v>
      </c>
      <c r="AB19">
        <v>0</v>
      </c>
      <c r="AC19">
        <v>0</v>
      </c>
      <c r="AD19">
        <v>1296179.781816035</v>
      </c>
      <c r="AE19">
        <v>1886553.6878120564</v>
      </c>
      <c r="AG19">
        <v>0</v>
      </c>
      <c r="AH19">
        <v>0</v>
      </c>
      <c r="AI19">
        <v>0</v>
      </c>
      <c r="AJ19">
        <v>1886553.6878120564</v>
      </c>
      <c r="AL19">
        <v>-5439488.8848191528</v>
      </c>
      <c r="AM19">
        <v>83161.622655278567</v>
      </c>
      <c r="AN19">
        <v>-54394.888848191535</v>
      </c>
      <c r="AO19">
        <v>35181.438211695284</v>
      </c>
      <c r="AP19">
        <v>0</v>
      </c>
      <c r="AQ19">
        <v>63948.172018782316</v>
      </c>
      <c r="AR19">
        <v>234488</v>
      </c>
      <c r="AS19">
        <v>234488</v>
      </c>
      <c r="AT19">
        <v>-5610028.7128003705</v>
      </c>
    </row>
    <row r="20" spans="1:46" x14ac:dyDescent="0.2">
      <c r="A20" t="s">
        <v>5</v>
      </c>
      <c r="B20">
        <v>2035</v>
      </c>
      <c r="C20">
        <v>451099.18930108851</v>
      </c>
      <c r="D20">
        <v>408391.61183882412</v>
      </c>
      <c r="E20">
        <v>0</v>
      </c>
      <c r="F20">
        <v>0</v>
      </c>
      <c r="G20">
        <v>159171.04308527964</v>
      </c>
      <c r="H20">
        <v>2192193.1651665503</v>
      </c>
      <c r="I20">
        <v>5999</v>
      </c>
      <c r="J20">
        <f t="shared" si="0"/>
        <v>159171.04308527964</v>
      </c>
      <c r="K20">
        <v>3216854.0093917428</v>
      </c>
      <c r="M20">
        <v>494338.43014885514</v>
      </c>
      <c r="N20">
        <v>286755.44023641659</v>
      </c>
      <c r="O20">
        <v>781093.87038527173</v>
      </c>
      <c r="P20">
        <v>174867.74939442673</v>
      </c>
      <c r="Q20">
        <v>0</v>
      </c>
      <c r="R20">
        <v>0</v>
      </c>
      <c r="S20">
        <v>0</v>
      </c>
      <c r="T20">
        <v>174867.74939442673</v>
      </c>
      <c r="U20">
        <v>22571.891677381882</v>
      </c>
      <c r="V20">
        <v>0</v>
      </c>
      <c r="W20">
        <f t="shared" si="1"/>
        <v>22571.891677381882</v>
      </c>
      <c r="X20">
        <v>83993.238881831348</v>
      </c>
      <c r="Y20">
        <v>1062526.7503389118</v>
      </c>
      <c r="Z20">
        <v>258745.01088689134</v>
      </c>
      <c r="AA20">
        <v>0</v>
      </c>
      <c r="AB20">
        <v>0</v>
      </c>
      <c r="AC20">
        <v>0</v>
      </c>
      <c r="AD20">
        <v>1321271.7612258031</v>
      </c>
      <c r="AE20">
        <v>1895582.2481659397</v>
      </c>
      <c r="AG20">
        <v>0</v>
      </c>
      <c r="AH20">
        <v>0</v>
      </c>
      <c r="AI20">
        <v>0</v>
      </c>
      <c r="AJ20">
        <v>1895582.2481659397</v>
      </c>
      <c r="AL20">
        <v>-5610028.7128003705</v>
      </c>
      <c r="AM20">
        <v>83993.238881831348</v>
      </c>
      <c r="AN20">
        <v>-56100.287128003707</v>
      </c>
      <c r="AO20">
        <v>35243.303821812413</v>
      </c>
      <c r="AP20">
        <v>0</v>
      </c>
      <c r="AQ20">
        <v>63136.255575640054</v>
      </c>
      <c r="AR20">
        <v>1579468</v>
      </c>
      <c r="AS20">
        <v>1579468</v>
      </c>
      <c r="AT20">
        <v>-7126360.4572247304</v>
      </c>
    </row>
    <row r="21" spans="1:46" x14ac:dyDescent="0.2">
      <c r="A21" t="s">
        <v>5</v>
      </c>
      <c r="B21">
        <v>2036</v>
      </c>
      <c r="C21">
        <v>455610.18119409942</v>
      </c>
      <c r="D21">
        <v>416559.44407560054</v>
      </c>
      <c r="E21">
        <v>0</v>
      </c>
      <c r="F21">
        <v>0</v>
      </c>
      <c r="G21">
        <v>162354.46394698523</v>
      </c>
      <c r="H21">
        <v>2210903.1399886915</v>
      </c>
      <c r="I21">
        <v>5999</v>
      </c>
      <c r="J21">
        <f t="shared" si="0"/>
        <v>162354.46394698523</v>
      </c>
      <c r="K21">
        <v>3251426.2292053765</v>
      </c>
      <c r="M21">
        <v>504225.19875183218</v>
      </c>
      <c r="N21">
        <v>292490.5490411449</v>
      </c>
      <c r="O21">
        <v>796715.74779297714</v>
      </c>
      <c r="P21">
        <v>178365.10438231524</v>
      </c>
      <c r="Q21">
        <v>0</v>
      </c>
      <c r="R21">
        <v>0</v>
      </c>
      <c r="S21">
        <v>0</v>
      </c>
      <c r="T21">
        <v>178365.10438231524</v>
      </c>
      <c r="U21">
        <v>23023.329510929518</v>
      </c>
      <c r="V21">
        <v>0</v>
      </c>
      <c r="W21">
        <f t="shared" si="1"/>
        <v>23023.329510929518</v>
      </c>
      <c r="X21">
        <v>84833.171270649676</v>
      </c>
      <c r="Y21">
        <v>1082937.3529568715</v>
      </c>
      <c r="Z21">
        <v>263919.91110462911</v>
      </c>
      <c r="AA21">
        <v>0</v>
      </c>
      <c r="AB21">
        <v>0</v>
      </c>
      <c r="AC21">
        <v>0</v>
      </c>
      <c r="AD21">
        <v>1346857.2640615006</v>
      </c>
      <c r="AE21">
        <v>1904568.9651438759</v>
      </c>
      <c r="AG21">
        <v>0</v>
      </c>
      <c r="AH21">
        <v>0</v>
      </c>
      <c r="AI21">
        <v>0</v>
      </c>
      <c r="AJ21">
        <v>1904568.9651438759</v>
      </c>
      <c r="AL21">
        <v>-7126360.4572247304</v>
      </c>
      <c r="AM21">
        <v>84833.171270649676</v>
      </c>
      <c r="AN21">
        <v>-71263.604572247306</v>
      </c>
      <c r="AO21">
        <v>35302.161874590696</v>
      </c>
      <c r="AP21">
        <v>0</v>
      </c>
      <c r="AQ21">
        <v>48871.728572993066</v>
      </c>
      <c r="AR21">
        <v>291688</v>
      </c>
      <c r="AS21">
        <v>291688</v>
      </c>
      <c r="AT21">
        <v>-7369176.7286517378</v>
      </c>
    </row>
    <row r="22" spans="1:46" x14ac:dyDescent="0.2">
      <c r="A22" t="s">
        <v>5</v>
      </c>
      <c r="B22">
        <v>2037</v>
      </c>
      <c r="C22">
        <v>460166.28300604032</v>
      </c>
      <c r="D22">
        <v>424890.63295711257</v>
      </c>
      <c r="E22">
        <v>0</v>
      </c>
      <c r="F22">
        <v>0</v>
      </c>
      <c r="G22">
        <v>165601.55322592493</v>
      </c>
      <c r="H22">
        <v>2229799.7003250709</v>
      </c>
      <c r="I22">
        <v>5999</v>
      </c>
      <c r="J22">
        <f t="shared" si="0"/>
        <v>165601.55322592493</v>
      </c>
      <c r="K22">
        <v>3286457.1695141485</v>
      </c>
      <c r="M22">
        <v>514309.7027268688</v>
      </c>
      <c r="N22">
        <v>298340.36002196779</v>
      </c>
      <c r="O22">
        <v>812650.06274883659</v>
      </c>
      <c r="P22">
        <v>181932.40646996154</v>
      </c>
      <c r="Q22">
        <v>0</v>
      </c>
      <c r="R22">
        <v>0</v>
      </c>
      <c r="S22">
        <v>0</v>
      </c>
      <c r="T22">
        <v>181932.40646996154</v>
      </c>
      <c r="U22">
        <v>23483.796101148106</v>
      </c>
      <c r="V22">
        <v>0</v>
      </c>
      <c r="W22">
        <f t="shared" si="1"/>
        <v>23483.796101148106</v>
      </c>
      <c r="X22">
        <v>85681.502983356142</v>
      </c>
      <c r="Y22">
        <v>1103747.7683033023</v>
      </c>
      <c r="Z22">
        <v>269198.3093267217</v>
      </c>
      <c r="AA22">
        <v>0</v>
      </c>
      <c r="AB22">
        <v>0</v>
      </c>
      <c r="AC22">
        <v>0</v>
      </c>
      <c r="AD22">
        <v>1372946.0776300239</v>
      </c>
      <c r="AE22">
        <v>1913511.0918841246</v>
      </c>
      <c r="AG22">
        <v>0</v>
      </c>
      <c r="AH22">
        <v>0</v>
      </c>
      <c r="AI22">
        <v>0</v>
      </c>
      <c r="AJ22">
        <v>1913511.0918841246</v>
      </c>
      <c r="AL22">
        <v>-7369176.7286517378</v>
      </c>
      <c r="AM22">
        <v>85681.502983356142</v>
      </c>
      <c r="AN22">
        <v>-73691.767286517366</v>
      </c>
      <c r="AO22">
        <v>35357.909770187958</v>
      </c>
      <c r="AP22">
        <v>0</v>
      </c>
      <c r="AQ22">
        <v>47347.645467026734</v>
      </c>
      <c r="AR22">
        <v>102006</v>
      </c>
      <c r="AS22">
        <v>102006</v>
      </c>
      <c r="AT22">
        <v>-7423835.0831847098</v>
      </c>
    </row>
    <row r="23" spans="1:46" x14ac:dyDescent="0.2">
      <c r="A23" t="s">
        <v>5</v>
      </c>
      <c r="B23">
        <v>2038</v>
      </c>
      <c r="C23">
        <v>464767.94583610073</v>
      </c>
      <c r="D23">
        <v>433388.44561625482</v>
      </c>
      <c r="E23">
        <v>0</v>
      </c>
      <c r="F23">
        <v>0</v>
      </c>
      <c r="G23">
        <v>168913.58429044342</v>
      </c>
      <c r="H23">
        <v>2248885.0184109723</v>
      </c>
      <c r="I23">
        <v>5999</v>
      </c>
      <c r="J23">
        <f t="shared" si="0"/>
        <v>168913.58429044342</v>
      </c>
      <c r="K23">
        <v>3321953.9941537715</v>
      </c>
      <c r="M23">
        <v>524595.89678140625</v>
      </c>
      <c r="N23">
        <v>304307.16722240718</v>
      </c>
      <c r="O23">
        <v>828903.06400381343</v>
      </c>
      <c r="P23">
        <v>185571.0545993608</v>
      </c>
      <c r="Q23">
        <v>0</v>
      </c>
      <c r="R23">
        <v>0</v>
      </c>
      <c r="S23">
        <v>0</v>
      </c>
      <c r="T23">
        <v>185571.0545993608</v>
      </c>
      <c r="U23">
        <v>23953.472023171071</v>
      </c>
      <c r="V23">
        <v>0</v>
      </c>
      <c r="W23">
        <f t="shared" si="1"/>
        <v>23953.472023171071</v>
      </c>
      <c r="X23">
        <v>86538.318013189724</v>
      </c>
      <c r="Y23">
        <v>1124965.9086395351</v>
      </c>
      <c r="Z23">
        <v>274582.27551325614</v>
      </c>
      <c r="AA23">
        <v>0</v>
      </c>
      <c r="AB23">
        <v>0</v>
      </c>
      <c r="AC23">
        <v>0</v>
      </c>
      <c r="AD23">
        <v>1399548.1841527913</v>
      </c>
      <c r="AE23">
        <v>1922405.8100009803</v>
      </c>
      <c r="AG23">
        <v>0</v>
      </c>
      <c r="AH23">
        <v>0</v>
      </c>
      <c r="AI23">
        <v>0</v>
      </c>
      <c r="AJ23">
        <v>1922405.8100009803</v>
      </c>
      <c r="AL23">
        <v>-7423835.0831847098</v>
      </c>
      <c r="AM23">
        <v>86538.318013189724</v>
      </c>
      <c r="AN23">
        <v>-74238.350831847099</v>
      </c>
      <c r="AO23">
        <v>35410.442432278236</v>
      </c>
      <c r="AP23">
        <v>0</v>
      </c>
      <c r="AQ23">
        <v>47710.409613620861</v>
      </c>
      <c r="AR23">
        <v>303388</v>
      </c>
      <c r="AS23">
        <v>303388</v>
      </c>
      <c r="AT23">
        <v>-7679512.6735710893</v>
      </c>
    </row>
    <row r="24" spans="1:46" x14ac:dyDescent="0.2">
      <c r="A24" t="s">
        <v>5</v>
      </c>
      <c r="B24">
        <v>2039</v>
      </c>
      <c r="C24">
        <v>469415.62529446173</v>
      </c>
      <c r="D24">
        <v>442056.21452857991</v>
      </c>
      <c r="E24">
        <v>0</v>
      </c>
      <c r="F24">
        <v>0</v>
      </c>
      <c r="G24">
        <v>172291.85597625229</v>
      </c>
      <c r="H24">
        <v>2268161.2968649538</v>
      </c>
      <c r="I24">
        <v>5999</v>
      </c>
      <c r="J24">
        <f t="shared" si="0"/>
        <v>172291.85597625229</v>
      </c>
      <c r="K24">
        <v>3357923.9926642478</v>
      </c>
      <c r="M24">
        <v>535087.81471703434</v>
      </c>
      <c r="N24">
        <v>310393.3105668553</v>
      </c>
      <c r="O24">
        <v>845481.12528388971</v>
      </c>
      <c r="P24">
        <v>189282.47569134799</v>
      </c>
      <c r="Q24">
        <v>0</v>
      </c>
      <c r="R24">
        <v>0</v>
      </c>
      <c r="S24">
        <v>0</v>
      </c>
      <c r="T24">
        <v>189282.47569134799</v>
      </c>
      <c r="U24">
        <v>24432.54146363449</v>
      </c>
      <c r="V24">
        <v>0</v>
      </c>
      <c r="W24">
        <f t="shared" si="1"/>
        <v>24432.54146363449</v>
      </c>
      <c r="X24">
        <v>87403.701193321613</v>
      </c>
      <c r="Y24">
        <v>1146599.8436321937</v>
      </c>
      <c r="Z24">
        <v>280073.92102352128</v>
      </c>
      <c r="AA24">
        <v>0</v>
      </c>
      <c r="AB24">
        <v>0</v>
      </c>
      <c r="AC24">
        <v>0</v>
      </c>
      <c r="AD24">
        <v>1426673.7646557151</v>
      </c>
      <c r="AE24">
        <v>1931250.2280085327</v>
      </c>
      <c r="AG24">
        <v>0</v>
      </c>
      <c r="AH24">
        <v>0</v>
      </c>
      <c r="AI24">
        <v>0</v>
      </c>
      <c r="AJ24">
        <v>1931250.2280085327</v>
      </c>
      <c r="AL24">
        <v>-7679512.6735710893</v>
      </c>
      <c r="AM24">
        <v>87403.701193321613</v>
      </c>
      <c r="AN24">
        <v>-76795.126735710888</v>
      </c>
      <c r="AO24">
        <v>35459.652254277171</v>
      </c>
      <c r="AP24">
        <v>0</v>
      </c>
      <c r="AQ24">
        <v>46068.226711887895</v>
      </c>
      <c r="AR24">
        <v>53788</v>
      </c>
      <c r="AS24">
        <v>53788</v>
      </c>
      <c r="AT24">
        <v>-7687232.4468592014</v>
      </c>
    </row>
    <row r="25" spans="1:46" x14ac:dyDescent="0.2">
      <c r="A25" t="s">
        <v>5</v>
      </c>
      <c r="B25">
        <v>2040</v>
      </c>
      <c r="C25">
        <v>474109.78154740646</v>
      </c>
      <c r="D25">
        <v>450897.33881915151</v>
      </c>
      <c r="E25">
        <v>0</v>
      </c>
      <c r="F25">
        <v>0</v>
      </c>
      <c r="G25">
        <v>175737.69309577736</v>
      </c>
      <c r="H25">
        <v>2287630.7691861647</v>
      </c>
      <c r="I25">
        <v>5999</v>
      </c>
      <c r="J25">
        <f t="shared" si="0"/>
        <v>175737.69309577736</v>
      </c>
      <c r="K25">
        <v>3394374.5826484999</v>
      </c>
      <c r="M25">
        <v>545789.57101137505</v>
      </c>
      <c r="N25">
        <v>316601.1767781924</v>
      </c>
      <c r="O25">
        <v>862390.74778956745</v>
      </c>
      <c r="P25">
        <v>193068.12520517496</v>
      </c>
      <c r="Q25">
        <v>0</v>
      </c>
      <c r="R25">
        <v>0</v>
      </c>
      <c r="S25">
        <v>0</v>
      </c>
      <c r="T25">
        <v>193068.12520517496</v>
      </c>
      <c r="U25">
        <v>24921.192292907181</v>
      </c>
      <c r="V25">
        <v>0</v>
      </c>
      <c r="W25">
        <f t="shared" si="1"/>
        <v>24921.192292907181</v>
      </c>
      <c r="X25">
        <v>88277.738205254849</v>
      </c>
      <c r="Y25">
        <v>1168657.8034929044</v>
      </c>
      <c r="Z25">
        <v>285675.39944399172</v>
      </c>
      <c r="AA25">
        <v>0</v>
      </c>
      <c r="AB25">
        <v>0</v>
      </c>
      <c r="AC25">
        <v>0</v>
      </c>
      <c r="AD25">
        <v>1454333.2029368961</v>
      </c>
      <c r="AE25">
        <v>1940041.3797116037</v>
      </c>
      <c r="AG25">
        <v>0</v>
      </c>
      <c r="AH25">
        <v>0</v>
      </c>
      <c r="AI25">
        <v>0</v>
      </c>
      <c r="AJ25">
        <v>1940041.3797116037</v>
      </c>
      <c r="AL25">
        <v>-7687232.4468592014</v>
      </c>
      <c r="AM25">
        <v>88277.738205254849</v>
      </c>
      <c r="AN25">
        <v>-76872.324468592007</v>
      </c>
      <c r="AO25">
        <v>35505.429044449644</v>
      </c>
      <c r="AP25">
        <v>0</v>
      </c>
      <c r="AQ25">
        <v>46910.842781112486</v>
      </c>
      <c r="AR25">
        <v>478108</v>
      </c>
      <c r="AS25">
        <v>478108</v>
      </c>
      <c r="AT25">
        <v>-8118429.6040780898</v>
      </c>
    </row>
    <row r="26" spans="1:46" x14ac:dyDescent="0.2">
      <c r="A26" t="s">
        <v>5</v>
      </c>
      <c r="B26">
        <v>2041</v>
      </c>
      <c r="C26">
        <v>478850.87936288043</v>
      </c>
      <c r="D26">
        <v>459915.28559553449</v>
      </c>
      <c r="E26">
        <v>0</v>
      </c>
      <c r="F26">
        <v>0</v>
      </c>
      <c r="G26">
        <v>179252.44695769285</v>
      </c>
      <c r="H26">
        <v>2307295.7002606699</v>
      </c>
      <c r="I26">
        <v>5999</v>
      </c>
      <c r="J26">
        <f t="shared" si="0"/>
        <v>179252.44695769285</v>
      </c>
      <c r="K26">
        <v>3431313.3121767775</v>
      </c>
      <c r="M26">
        <v>556705.36243160244</v>
      </c>
      <c r="N26">
        <v>322933.20031375618</v>
      </c>
      <c r="O26">
        <v>879638.56274535856</v>
      </c>
      <c r="P26">
        <v>196929.48770927842</v>
      </c>
      <c r="Q26">
        <v>0</v>
      </c>
      <c r="R26">
        <v>0</v>
      </c>
      <c r="S26">
        <v>0</v>
      </c>
      <c r="T26">
        <v>196929.48770927842</v>
      </c>
      <c r="U26">
        <v>25419.616138765319</v>
      </c>
      <c r="V26">
        <v>0</v>
      </c>
      <c r="W26">
        <f t="shared" si="1"/>
        <v>25419.616138765319</v>
      </c>
      <c r="X26">
        <v>89160.515587307382</v>
      </c>
      <c r="Y26">
        <v>1191148.1821807097</v>
      </c>
      <c r="Z26">
        <v>291388.90743287146</v>
      </c>
      <c r="AA26">
        <v>0</v>
      </c>
      <c r="AB26">
        <v>0</v>
      </c>
      <c r="AC26">
        <v>0</v>
      </c>
      <c r="AD26">
        <v>1482537.0896135811</v>
      </c>
      <c r="AE26">
        <v>1948776.2225631964</v>
      </c>
      <c r="AG26">
        <v>0</v>
      </c>
      <c r="AH26">
        <v>0</v>
      </c>
      <c r="AI26">
        <v>0</v>
      </c>
      <c r="AJ26">
        <v>1948776.2225631964</v>
      </c>
      <c r="AL26">
        <v>-8118429.6040780898</v>
      </c>
      <c r="AM26">
        <v>89160.515587307382</v>
      </c>
      <c r="AN26">
        <v>-81184.296040780901</v>
      </c>
      <c r="AO26">
        <v>35547.659969876404</v>
      </c>
      <c r="AP26">
        <v>0</v>
      </c>
      <c r="AQ26">
        <v>43523.879516402885</v>
      </c>
      <c r="AR26">
        <v>0</v>
      </c>
      <c r="AS26">
        <v>0</v>
      </c>
      <c r="AT26">
        <v>-8074905.7245616857</v>
      </c>
    </row>
    <row r="27" spans="1:46" x14ac:dyDescent="0.2">
      <c r="A27" t="s">
        <v>5</v>
      </c>
      <c r="B27">
        <v>2042</v>
      </c>
      <c r="C27">
        <v>483639.38815650938</v>
      </c>
      <c r="D27">
        <v>469113.5913074452</v>
      </c>
      <c r="E27">
        <v>0</v>
      </c>
      <c r="F27">
        <v>0</v>
      </c>
      <c r="G27">
        <v>182837.49589684673</v>
      </c>
      <c r="H27">
        <v>2327158.3868769482</v>
      </c>
      <c r="I27">
        <v>5999</v>
      </c>
      <c r="J27">
        <f t="shared" si="0"/>
        <v>182837.49589684673</v>
      </c>
      <c r="K27">
        <v>3468747.8622377496</v>
      </c>
      <c r="M27">
        <v>567839.46968023444</v>
      </c>
      <c r="N27">
        <v>329391.86432003131</v>
      </c>
      <c r="O27">
        <v>897231.33400026569</v>
      </c>
      <c r="P27">
        <v>200868.077463464</v>
      </c>
      <c r="Q27">
        <v>0</v>
      </c>
      <c r="R27">
        <v>0</v>
      </c>
      <c r="S27">
        <v>0</v>
      </c>
      <c r="T27">
        <v>200868.077463464</v>
      </c>
      <c r="U27">
        <v>25928.008461540627</v>
      </c>
      <c r="V27">
        <v>0</v>
      </c>
      <c r="W27">
        <f t="shared" si="1"/>
        <v>25928.008461540627</v>
      </c>
      <c r="X27">
        <v>90052.12074318048</v>
      </c>
      <c r="Y27">
        <v>1214079.5406684505</v>
      </c>
      <c r="Z27">
        <v>297216.68558152893</v>
      </c>
      <c r="AA27">
        <v>0</v>
      </c>
      <c r="AB27">
        <v>0</v>
      </c>
      <c r="AC27">
        <v>0</v>
      </c>
      <c r="AD27">
        <v>1511296.2262499793</v>
      </c>
      <c r="AE27">
        <v>1957451.6359877703</v>
      </c>
      <c r="AG27">
        <v>0</v>
      </c>
      <c r="AH27">
        <v>0</v>
      </c>
      <c r="AI27">
        <v>0</v>
      </c>
      <c r="AJ27">
        <v>1957451.6359877703</v>
      </c>
      <c r="AL27">
        <v>-8074905.7245616857</v>
      </c>
      <c r="AM27">
        <v>90052.12074318048</v>
      </c>
      <c r="AN27">
        <v>-80749.057245616859</v>
      </c>
      <c r="AO27">
        <v>35586.229499257111</v>
      </c>
      <c r="AP27">
        <v>0</v>
      </c>
      <c r="AQ27">
        <v>44889.292996820732</v>
      </c>
      <c r="AR27">
        <v>0</v>
      </c>
      <c r="AS27">
        <v>0</v>
      </c>
      <c r="AT27">
        <v>-8030016.4315648656</v>
      </c>
    </row>
    <row r="28" spans="1:46" x14ac:dyDescent="0.2">
      <c r="A28" t="s">
        <v>5</v>
      </c>
      <c r="B28">
        <v>2043</v>
      </c>
      <c r="C28">
        <v>488475.78203807451</v>
      </c>
      <c r="D28">
        <v>478495.8631335941</v>
      </c>
      <c r="E28">
        <v>0</v>
      </c>
      <c r="F28">
        <v>0</v>
      </c>
      <c r="G28">
        <v>186494.24581478367</v>
      </c>
      <c r="H28">
        <v>2347221.158250744</v>
      </c>
      <c r="I28">
        <v>5999</v>
      </c>
      <c r="J28">
        <f t="shared" si="0"/>
        <v>186494.24581478367</v>
      </c>
      <c r="K28">
        <v>3506686.0492371963</v>
      </c>
      <c r="M28">
        <v>579196.25907383917</v>
      </c>
      <c r="N28">
        <v>335979.70160643198</v>
      </c>
      <c r="O28">
        <v>915175.96068027115</v>
      </c>
      <c r="P28">
        <v>204885.43901273329</v>
      </c>
      <c r="Q28">
        <v>0</v>
      </c>
      <c r="R28">
        <v>0</v>
      </c>
      <c r="S28">
        <v>0</v>
      </c>
      <c r="T28">
        <v>204885.43901273329</v>
      </c>
      <c r="U28">
        <v>26446.568630771439</v>
      </c>
      <c r="V28">
        <v>0</v>
      </c>
      <c r="W28">
        <f t="shared" si="1"/>
        <v>26446.568630771439</v>
      </c>
      <c r="X28">
        <v>-334576.67902469385</v>
      </c>
      <c r="Y28">
        <v>811931.28929908201</v>
      </c>
      <c r="Z28">
        <v>303161.01929315954</v>
      </c>
      <c r="AA28">
        <v>0</v>
      </c>
      <c r="AB28">
        <v>0</v>
      </c>
      <c r="AC28">
        <v>0</v>
      </c>
      <c r="AD28">
        <v>1115092.3085922415</v>
      </c>
      <c r="AE28">
        <v>2391593.7406449551</v>
      </c>
      <c r="AG28">
        <v>0</v>
      </c>
      <c r="AH28">
        <v>0</v>
      </c>
      <c r="AI28">
        <v>0</v>
      </c>
      <c r="AJ28">
        <v>2391593.7406449551</v>
      </c>
      <c r="AL28">
        <v>-8030016.4315648656</v>
      </c>
      <c r="AM28">
        <v>90952.641950612291</v>
      </c>
      <c r="AN28">
        <v>-80300.164315648653</v>
      </c>
      <c r="AO28">
        <v>73918.658232302783</v>
      </c>
      <c r="AP28">
        <v>0</v>
      </c>
      <c r="AQ28">
        <v>84571.135867266421</v>
      </c>
      <c r="AR28">
        <v>0</v>
      </c>
      <c r="AS28">
        <v>0</v>
      </c>
      <c r="AT28">
        <v>-7945445.2956975978</v>
      </c>
    </row>
    <row r="29" spans="1:46" x14ac:dyDescent="0.2">
      <c r="A29" t="s">
        <v>5</v>
      </c>
      <c r="B29">
        <v>2044</v>
      </c>
      <c r="C29">
        <v>493360.53985845525</v>
      </c>
      <c r="D29">
        <v>488065.78039626603</v>
      </c>
      <c r="E29">
        <v>0</v>
      </c>
      <c r="F29">
        <v>0</v>
      </c>
      <c r="G29">
        <v>190224.13073107935</v>
      </c>
      <c r="H29">
        <v>2367486.3765594531</v>
      </c>
      <c r="I29">
        <v>5999</v>
      </c>
      <c r="J29">
        <f t="shared" si="0"/>
        <v>190224.13073107935</v>
      </c>
      <c r="K29">
        <v>3545135.8275452536</v>
      </c>
      <c r="M29">
        <v>590780.18425531604</v>
      </c>
      <c r="N29">
        <v>342699.29563856067</v>
      </c>
      <c r="O29">
        <v>933479.47989387671</v>
      </c>
      <c r="P29">
        <v>208983.14779298796</v>
      </c>
      <c r="Q29">
        <v>0</v>
      </c>
      <c r="R29">
        <v>0</v>
      </c>
      <c r="S29">
        <v>0</v>
      </c>
      <c r="T29">
        <v>208983.14779298796</v>
      </c>
      <c r="U29">
        <v>26975.500003386871</v>
      </c>
      <c r="V29">
        <v>0</v>
      </c>
      <c r="W29">
        <f t="shared" si="1"/>
        <v>26975.500003386871</v>
      </c>
      <c r="X29">
        <v>-334121.91581494082</v>
      </c>
      <c r="Y29">
        <v>835316.21187531063</v>
      </c>
      <c r="Z29">
        <v>309224.23967902275</v>
      </c>
      <c r="AA29">
        <v>0</v>
      </c>
      <c r="AB29">
        <v>0</v>
      </c>
      <c r="AC29">
        <v>0</v>
      </c>
      <c r="AD29">
        <v>1144540.4515543333</v>
      </c>
      <c r="AE29">
        <v>2400595.3759909202</v>
      </c>
      <c r="AG29">
        <v>0</v>
      </c>
      <c r="AH29">
        <v>0</v>
      </c>
      <c r="AI29">
        <v>0</v>
      </c>
      <c r="AJ29">
        <v>2400595.3759909202</v>
      </c>
      <c r="AL29">
        <v>-7945445.2956975978</v>
      </c>
      <c r="AM29">
        <v>91862.168370118408</v>
      </c>
      <c r="AN29">
        <v>-79454.452956975991</v>
      </c>
      <c r="AO29">
        <v>73990.47597790687</v>
      </c>
      <c r="AP29">
        <v>0</v>
      </c>
      <c r="AQ29">
        <v>86398.191391049288</v>
      </c>
      <c r="AR29">
        <v>0</v>
      </c>
      <c r="AS29">
        <v>0</v>
      </c>
      <c r="AT29">
        <v>-7859047.1043065488</v>
      </c>
    </row>
    <row r="30" spans="1:46" x14ac:dyDescent="0.2">
      <c r="A30" t="s">
        <v>5</v>
      </c>
      <c r="B30">
        <v>2045</v>
      </c>
      <c r="C30">
        <v>498294.14525703964</v>
      </c>
      <c r="D30">
        <v>497827.09600419126</v>
      </c>
      <c r="E30">
        <v>0</v>
      </c>
      <c r="F30">
        <v>0</v>
      </c>
      <c r="G30">
        <v>194028.6133457009</v>
      </c>
      <c r="H30">
        <v>2387956.4374862164</v>
      </c>
      <c r="I30">
        <v>5999</v>
      </c>
      <c r="J30">
        <f t="shared" si="0"/>
        <v>194028.6133457009</v>
      </c>
      <c r="K30">
        <v>3584105.2920931485</v>
      </c>
      <c r="M30">
        <v>602595.78794042219</v>
      </c>
      <c r="N30">
        <v>349553.28155133181</v>
      </c>
      <c r="O30">
        <v>952149.06949175405</v>
      </c>
      <c r="P30">
        <v>213162.8107488477</v>
      </c>
      <c r="Q30">
        <v>0</v>
      </c>
      <c r="R30">
        <v>0</v>
      </c>
      <c r="S30">
        <v>0</v>
      </c>
      <c r="T30">
        <v>213162.8107488477</v>
      </c>
      <c r="U30">
        <v>27515.010003454605</v>
      </c>
      <c r="V30">
        <v>0</v>
      </c>
      <c r="W30">
        <f t="shared" si="1"/>
        <v>27515.010003454605</v>
      </c>
      <c r="X30">
        <v>-333662.60497309023</v>
      </c>
      <c r="Y30">
        <v>859164.28527096601</v>
      </c>
      <c r="Z30">
        <v>315408.72447260312</v>
      </c>
      <c r="AA30">
        <v>0</v>
      </c>
      <c r="AB30">
        <v>0</v>
      </c>
      <c r="AC30">
        <v>0</v>
      </c>
      <c r="AD30">
        <v>1174573.0097435692</v>
      </c>
      <c r="AE30">
        <v>2409532.282349579</v>
      </c>
      <c r="AG30">
        <v>0</v>
      </c>
      <c r="AH30">
        <v>0</v>
      </c>
      <c r="AI30">
        <v>0</v>
      </c>
      <c r="AJ30">
        <v>2409532.282349579</v>
      </c>
      <c r="AL30">
        <v>-7859047.1043065488</v>
      </c>
      <c r="AM30">
        <v>92780.790053819568</v>
      </c>
      <c r="AN30">
        <v>-78590.471043065481</v>
      </c>
      <c r="AO30">
        <v>74058.67824023265</v>
      </c>
      <c r="AP30">
        <v>0</v>
      </c>
      <c r="AQ30">
        <v>88248.997250986737</v>
      </c>
      <c r="AR30">
        <v>0</v>
      </c>
      <c r="AS30">
        <v>0</v>
      </c>
      <c r="AT30">
        <v>-7770798.1070555625</v>
      </c>
    </row>
    <row r="31" spans="1:46" x14ac:dyDescent="0.2">
      <c r="A31" t="s">
        <v>5</v>
      </c>
      <c r="B31">
        <v>2046</v>
      </c>
      <c r="C31">
        <v>503277.08670961007</v>
      </c>
      <c r="D31">
        <v>507783.63792427519</v>
      </c>
      <c r="E31">
        <v>0</v>
      </c>
      <c r="F31">
        <v>0</v>
      </c>
      <c r="G31">
        <v>197909.18561261497</v>
      </c>
      <c r="H31">
        <v>2408633.7707739174</v>
      </c>
      <c r="I31">
        <v>5999</v>
      </c>
      <c r="J31">
        <f t="shared" si="0"/>
        <v>197909.18561261497</v>
      </c>
      <c r="K31">
        <v>3623602.6810204177</v>
      </c>
      <c r="M31">
        <v>614647.7036992308</v>
      </c>
      <c r="N31">
        <v>356544.3471823585</v>
      </c>
      <c r="O31">
        <v>971192.0508815893</v>
      </c>
      <c r="P31">
        <v>217426.06696382471</v>
      </c>
      <c r="Q31">
        <v>0</v>
      </c>
      <c r="R31">
        <v>0</v>
      </c>
      <c r="S31">
        <v>0</v>
      </c>
      <c r="T31">
        <v>217426.06696382471</v>
      </c>
      <c r="U31">
        <v>28065.310203523703</v>
      </c>
      <c r="V31">
        <v>0</v>
      </c>
      <c r="W31">
        <f t="shared" si="1"/>
        <v>28065.310203523703</v>
      </c>
      <c r="X31">
        <v>-333198.70102282113</v>
      </c>
      <c r="Y31">
        <v>883484.72702611645</v>
      </c>
      <c r="Z31">
        <v>321716.89896205527</v>
      </c>
      <c r="AA31">
        <v>0</v>
      </c>
      <c r="AB31">
        <v>0</v>
      </c>
      <c r="AC31">
        <v>0</v>
      </c>
      <c r="AD31">
        <v>1205201.6259881717</v>
      </c>
      <c r="AE31">
        <v>2418401.0550322458</v>
      </c>
      <c r="AG31">
        <v>0</v>
      </c>
      <c r="AH31">
        <v>0</v>
      </c>
      <c r="AI31">
        <v>0</v>
      </c>
      <c r="AJ31">
        <v>2418401.0550322458</v>
      </c>
      <c r="AL31">
        <v>-7770798.1070555625</v>
      </c>
      <c r="AM31">
        <v>93708.597954357771</v>
      </c>
      <c r="AN31">
        <v>-77707.98107055563</v>
      </c>
      <c r="AO31">
        <v>74123.14219123259</v>
      </c>
      <c r="AP31">
        <v>0</v>
      </c>
      <c r="AQ31">
        <v>90123.75907503473</v>
      </c>
      <c r="AR31">
        <v>0</v>
      </c>
      <c r="AS31">
        <v>0</v>
      </c>
      <c r="AT31">
        <v>-7680674.3479805272</v>
      </c>
    </row>
    <row r="32" spans="1:46" x14ac:dyDescent="0.2">
      <c r="A32" t="s">
        <v>5</v>
      </c>
      <c r="B32">
        <v>2047</v>
      </c>
      <c r="C32">
        <v>508309.85757670616</v>
      </c>
      <c r="D32">
        <v>517939.31068276061</v>
      </c>
      <c r="E32">
        <v>0</v>
      </c>
      <c r="F32">
        <v>0</v>
      </c>
      <c r="G32">
        <v>201867.36932486724</v>
      </c>
      <c r="H32">
        <v>2429520.8407892659</v>
      </c>
      <c r="I32">
        <v>5999</v>
      </c>
      <c r="J32">
        <f t="shared" si="0"/>
        <v>201867.36932486724</v>
      </c>
      <c r="K32">
        <v>3663636.3783735996</v>
      </c>
      <c r="M32">
        <v>626940.65777321532</v>
      </c>
      <c r="N32">
        <v>363675.23412600561</v>
      </c>
      <c r="O32">
        <v>990615.89189922088</v>
      </c>
      <c r="P32">
        <v>221774.58830310116</v>
      </c>
      <c r="Q32">
        <v>0</v>
      </c>
      <c r="R32">
        <v>0</v>
      </c>
      <c r="S32">
        <v>0</v>
      </c>
      <c r="T32">
        <v>221774.58830310116</v>
      </c>
      <c r="U32">
        <v>28626.616407594171</v>
      </c>
      <c r="V32">
        <v>0</v>
      </c>
      <c r="W32">
        <f t="shared" si="1"/>
        <v>28626.616407594171</v>
      </c>
      <c r="X32">
        <v>-332730.15803304932</v>
      </c>
      <c r="Y32">
        <v>908286.93857686699</v>
      </c>
      <c r="Z32">
        <v>328151.23694129632</v>
      </c>
      <c r="AA32">
        <v>0</v>
      </c>
      <c r="AB32">
        <v>0</v>
      </c>
      <c r="AC32">
        <v>0</v>
      </c>
      <c r="AD32">
        <v>1236438.1755181632</v>
      </c>
      <c r="AE32">
        <v>2427198.2028554361</v>
      </c>
      <c r="AG32">
        <v>0</v>
      </c>
      <c r="AH32">
        <v>0</v>
      </c>
      <c r="AI32">
        <v>0</v>
      </c>
      <c r="AJ32">
        <v>2427198.2028554361</v>
      </c>
      <c r="AL32">
        <v>-7680674.3479805272</v>
      </c>
      <c r="AM32">
        <v>94645.683933901353</v>
      </c>
      <c r="AN32">
        <v>-76806.743479805285</v>
      </c>
      <c r="AO32">
        <v>74183.742041114499</v>
      </c>
      <c r="AP32">
        <v>0</v>
      </c>
      <c r="AQ32">
        <v>92022.682495210567</v>
      </c>
      <c r="AR32">
        <v>0</v>
      </c>
      <c r="AS32">
        <v>0</v>
      </c>
      <c r="AT32">
        <v>-7588651.6654853169</v>
      </c>
    </row>
    <row r="33" spans="1:46" x14ac:dyDescent="0.2">
      <c r="A33" t="s">
        <v>5</v>
      </c>
      <c r="B33">
        <v>2048</v>
      </c>
      <c r="C33">
        <v>513392.95615247334</v>
      </c>
      <c r="D33">
        <v>528298.09689641581</v>
      </c>
      <c r="E33">
        <v>0</v>
      </c>
      <c r="F33">
        <v>0</v>
      </c>
      <c r="G33">
        <v>205904.7167113646</v>
      </c>
      <c r="H33">
        <v>2450620.1470971676</v>
      </c>
      <c r="I33">
        <v>5999</v>
      </c>
      <c r="J33">
        <f t="shared" si="0"/>
        <v>205904.7167113646</v>
      </c>
      <c r="K33">
        <v>3704214.9168574214</v>
      </c>
      <c r="M33">
        <v>639479.47092867969</v>
      </c>
      <c r="N33">
        <v>370948.73880852578</v>
      </c>
      <c r="O33">
        <v>1010428.2097372054</v>
      </c>
      <c r="P33">
        <v>226210.0800691632</v>
      </c>
      <c r="Q33">
        <v>0</v>
      </c>
      <c r="R33">
        <v>0</v>
      </c>
      <c r="S33">
        <v>0</v>
      </c>
      <c r="T33">
        <v>226210.0800691632</v>
      </c>
      <c r="U33">
        <v>29199.148735746057</v>
      </c>
      <c r="V33">
        <v>0</v>
      </c>
      <c r="W33">
        <f t="shared" si="1"/>
        <v>29199.148735746057</v>
      </c>
      <c r="X33">
        <v>-332256.92961337982</v>
      </c>
      <c r="Y33">
        <v>933580.50892873481</v>
      </c>
      <c r="Z33">
        <v>334714.26168012229</v>
      </c>
      <c r="AA33">
        <v>0</v>
      </c>
      <c r="AB33">
        <v>0</v>
      </c>
      <c r="AC33">
        <v>0</v>
      </c>
      <c r="AD33">
        <v>1268294.770608857</v>
      </c>
      <c r="AE33">
        <v>2435920.1462485641</v>
      </c>
      <c r="AG33">
        <v>0</v>
      </c>
      <c r="AH33">
        <v>0</v>
      </c>
      <c r="AI33">
        <v>0</v>
      </c>
      <c r="AJ33">
        <v>2435920.1462485641</v>
      </c>
      <c r="AL33">
        <v>-7588651.6654853169</v>
      </c>
      <c r="AM33">
        <v>95592.140773240375</v>
      </c>
      <c r="AN33">
        <v>-75886.516654853185</v>
      </c>
      <c r="AO33">
        <v>74240.348974054621</v>
      </c>
      <c r="AP33">
        <v>0</v>
      </c>
      <c r="AQ33">
        <v>93945.973092441811</v>
      </c>
      <c r="AR33">
        <v>0</v>
      </c>
      <c r="AS33">
        <v>0</v>
      </c>
      <c r="AT33">
        <v>-7494705.6923928754</v>
      </c>
    </row>
    <row r="34" spans="1:46" x14ac:dyDescent="0.2">
      <c r="A34" t="s">
        <v>5</v>
      </c>
      <c r="B34">
        <v>2049</v>
      </c>
      <c r="C34">
        <v>518526.88571399788</v>
      </c>
      <c r="D34">
        <v>538864.05883434403</v>
      </c>
      <c r="E34">
        <v>0</v>
      </c>
      <c r="F34">
        <v>0</v>
      </c>
      <c r="G34">
        <v>210022.81104559184</v>
      </c>
      <c r="H34">
        <v>2471934.2250455646</v>
      </c>
      <c r="I34">
        <v>5999</v>
      </c>
      <c r="J34">
        <f t="shared" si="0"/>
        <v>210022.81104559184</v>
      </c>
      <c r="K34">
        <v>3745346.9806394982</v>
      </c>
      <c r="M34">
        <v>652269.06034725311</v>
      </c>
      <c r="N34">
        <v>378367.71358469618</v>
      </c>
      <c r="O34">
        <v>1030636.7739319493</v>
      </c>
      <c r="P34">
        <v>230734.28167054639</v>
      </c>
      <c r="Q34">
        <v>0</v>
      </c>
      <c r="R34">
        <v>0</v>
      </c>
      <c r="S34">
        <v>0</v>
      </c>
      <c r="T34">
        <v>230734.28167054639</v>
      </c>
      <c r="U34">
        <v>29783.131710460973</v>
      </c>
      <c r="V34">
        <v>0</v>
      </c>
      <c r="W34">
        <f t="shared" si="1"/>
        <v>29783.131710460973</v>
      </c>
      <c r="X34">
        <v>-331778.96890951361</v>
      </c>
      <c r="Y34">
        <v>959375.21840344276</v>
      </c>
      <c r="Z34">
        <v>341408.54691372463</v>
      </c>
      <c r="AA34">
        <v>0</v>
      </c>
      <c r="AB34">
        <v>0</v>
      </c>
      <c r="AC34">
        <v>0</v>
      </c>
      <c r="AD34">
        <v>1300783.7653171674</v>
      </c>
      <c r="AE34">
        <v>2444563.2153223306</v>
      </c>
      <c r="AG34">
        <v>0</v>
      </c>
      <c r="AH34">
        <v>0</v>
      </c>
      <c r="AI34">
        <v>0</v>
      </c>
      <c r="AJ34">
        <v>2444563.2153223306</v>
      </c>
      <c r="AL34">
        <v>-7494705.6923928754</v>
      </c>
      <c r="AM34">
        <v>96548.062180972745</v>
      </c>
      <c r="AN34">
        <v>-74947.056923928758</v>
      </c>
      <c r="AO34">
        <v>74292.831082574688</v>
      </c>
      <c r="AP34">
        <v>0</v>
      </c>
      <c r="AQ34">
        <v>95893.836339618676</v>
      </c>
      <c r="AR34">
        <v>0</v>
      </c>
      <c r="AS34">
        <v>0</v>
      </c>
      <c r="AT34">
        <v>-7398811.8560532574</v>
      </c>
    </row>
    <row r="35" spans="1:46" x14ac:dyDescent="0.2">
      <c r="A35" t="s">
        <v>5</v>
      </c>
      <c r="B35">
        <v>2050</v>
      </c>
      <c r="C35">
        <v>523712.15457113803</v>
      </c>
      <c r="D35">
        <v>549641.34001103102</v>
      </c>
      <c r="E35">
        <v>0</v>
      </c>
      <c r="F35">
        <v>0</v>
      </c>
      <c r="G35">
        <v>214223.26726650374</v>
      </c>
      <c r="H35">
        <v>2493465.6463609654</v>
      </c>
      <c r="I35">
        <v>5999</v>
      </c>
      <c r="J35">
        <f t="shared" si="0"/>
        <v>214223.26726650374</v>
      </c>
      <c r="K35">
        <v>3787041.4082096382</v>
      </c>
      <c r="M35">
        <v>665314.44155419839</v>
      </c>
      <c r="N35">
        <v>385935.0678563902</v>
      </c>
      <c r="O35">
        <v>1051249.5094105885</v>
      </c>
      <c r="P35">
        <v>235348.96730395738</v>
      </c>
      <c r="Q35">
        <v>0</v>
      </c>
      <c r="R35">
        <v>0</v>
      </c>
      <c r="S35">
        <v>0</v>
      </c>
      <c r="T35">
        <v>235348.96730395738</v>
      </c>
      <c r="U35">
        <v>30378.794344670197</v>
      </c>
      <c r="V35">
        <v>0</v>
      </c>
      <c r="W35">
        <f t="shared" si="1"/>
        <v>30378.794344670197</v>
      </c>
      <c r="X35">
        <v>-331296.22859860875</v>
      </c>
      <c r="Y35">
        <v>985681.04246060725</v>
      </c>
      <c r="Z35">
        <v>348236.71785199922</v>
      </c>
      <c r="AA35">
        <v>0</v>
      </c>
      <c r="AB35">
        <v>0</v>
      </c>
      <c r="AC35">
        <v>0</v>
      </c>
      <c r="AD35">
        <v>1333917.7603126066</v>
      </c>
      <c r="AE35">
        <v>2453123.6478970316</v>
      </c>
      <c r="AG35">
        <v>0</v>
      </c>
      <c r="AH35">
        <v>0</v>
      </c>
      <c r="AI35">
        <v>0</v>
      </c>
      <c r="AJ35">
        <v>2453123.6478970316</v>
      </c>
      <c r="AL35">
        <v>-7398811.8560532574</v>
      </c>
      <c r="AM35">
        <v>97513.542802782496</v>
      </c>
      <c r="AN35">
        <v>-73988.118560532574</v>
      </c>
      <c r="AO35">
        <v>74341.053300555592</v>
      </c>
      <c r="AP35">
        <v>0</v>
      </c>
      <c r="AQ35">
        <v>97866.477542805515</v>
      </c>
      <c r="AR35">
        <v>0</v>
      </c>
      <c r="AS35">
        <v>0</v>
      </c>
      <c r="AT35">
        <v>-7300945.3785104509</v>
      </c>
    </row>
  </sheetData>
  <phoneticPr fontId="3"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F90BA-0775-42BC-9F6C-A57E142F3AA2}">
  <dimension ref="A1:AR34"/>
  <sheetViews>
    <sheetView workbookViewId="0">
      <selection sqref="A1:AR34"/>
    </sheetView>
  </sheetViews>
  <sheetFormatPr baseColWidth="10" defaultColWidth="8.83203125" defaultRowHeight="16" x14ac:dyDescent="0.2"/>
  <cols>
    <col min="1" max="1" width="12" customWidth="1"/>
    <col min="3" max="3" width="32" customWidth="1"/>
    <col min="4" max="4" width="13.5" customWidth="1"/>
    <col min="5" max="5" width="31.83203125" customWidth="1"/>
    <col min="6" max="6" width="35" customWidth="1"/>
    <col min="7" max="7" width="20.33203125" customWidth="1"/>
    <col min="8" max="8" width="17.1640625" customWidth="1"/>
    <col min="9" max="9" width="26.6640625" customWidth="1"/>
    <col min="11" max="11" width="15" customWidth="1"/>
    <col min="12" max="12" width="21.83203125" customWidth="1"/>
    <col min="13" max="13" width="23.5" customWidth="1"/>
    <col min="14" max="14" width="36" customWidth="1"/>
    <col min="15" max="15" width="11.1640625" customWidth="1"/>
    <col min="16" max="16" width="12.6640625" customWidth="1"/>
    <col min="18" max="18" width="18.83203125" customWidth="1"/>
    <col min="19" max="19" width="14.1640625" customWidth="1"/>
    <col min="20" max="20" width="11" customWidth="1"/>
    <col min="21" max="21" width="11.1640625" customWidth="1"/>
    <col min="22" max="22" width="23.83203125" customWidth="1"/>
    <col min="23" max="23" width="34" customWidth="1"/>
    <col min="24" max="24" width="27.33203125" customWidth="1"/>
    <col min="25" max="25" width="15.1640625" customWidth="1"/>
    <col min="26" max="26" width="30" customWidth="1"/>
    <col min="27" max="27" width="16.1640625" customWidth="1"/>
    <col min="28" max="28" width="26.1640625" customWidth="1"/>
    <col min="29" max="29" width="21.83203125" customWidth="1"/>
    <col min="30" max="30" width="27.33203125" customWidth="1"/>
    <col min="31" max="31" width="40.6640625" customWidth="1"/>
    <col min="32" max="32" width="24.83203125" customWidth="1"/>
    <col min="33" max="33" width="31.6640625" customWidth="1"/>
    <col min="34" max="34" width="28.6640625" customWidth="1"/>
    <col min="35" max="35" width="26.6640625" customWidth="1"/>
    <col min="36" max="36" width="32.5" customWidth="1"/>
    <col min="37" max="37" width="35" customWidth="1"/>
    <col min="38" max="38" width="19.1640625" customWidth="1"/>
    <col min="39" max="39" width="29" customWidth="1"/>
    <col min="40" max="40" width="23.1640625" customWidth="1"/>
    <col min="41" max="41" width="19.1640625" customWidth="1"/>
    <col min="42" max="42" width="32.6640625" customWidth="1"/>
    <col min="43" max="43" width="18.6640625" customWidth="1"/>
    <col min="44" max="44" width="26.33203125" customWidth="1"/>
  </cols>
  <sheetData>
    <row r="1" spans="1:44" s="70" customFormat="1" ht="17" x14ac:dyDescent="0.2">
      <c r="A1" s="70" t="s">
        <v>131</v>
      </c>
      <c r="B1" s="70" t="s">
        <v>130</v>
      </c>
      <c r="C1" s="70" t="s">
        <v>45</v>
      </c>
      <c r="D1" s="70" t="s">
        <v>46</v>
      </c>
      <c r="E1" s="70" t="s">
        <v>48</v>
      </c>
      <c r="F1" s="70" t="s">
        <v>50</v>
      </c>
      <c r="G1" s="70" t="s">
        <v>51</v>
      </c>
      <c r="H1" s="70" t="s">
        <v>52</v>
      </c>
      <c r="I1" s="70" t="s">
        <v>53</v>
      </c>
      <c r="J1" s="70" t="s">
        <v>154</v>
      </c>
      <c r="K1" s="70" t="s">
        <v>37</v>
      </c>
      <c r="L1" s="70" t="s">
        <v>56</v>
      </c>
      <c r="M1" s="70" t="s">
        <v>57</v>
      </c>
      <c r="N1" s="70" t="s">
        <v>58</v>
      </c>
      <c r="O1" s="70" t="s">
        <v>60</v>
      </c>
      <c r="P1" s="70" t="s">
        <v>61</v>
      </c>
      <c r="Q1" s="70" t="s">
        <v>62</v>
      </c>
      <c r="R1" s="70" t="s">
        <v>63</v>
      </c>
      <c r="S1" s="70" t="s">
        <v>64</v>
      </c>
      <c r="T1" s="70" t="s">
        <v>65</v>
      </c>
      <c r="U1" s="70" t="s">
        <v>66</v>
      </c>
      <c r="V1" s="70" t="s">
        <v>156</v>
      </c>
      <c r="W1" s="70" t="s">
        <v>81</v>
      </c>
      <c r="X1" s="70" t="s">
        <v>67</v>
      </c>
      <c r="Y1" s="70" t="s">
        <v>68</v>
      </c>
      <c r="Z1" s="70" t="s">
        <v>69</v>
      </c>
      <c r="AA1" s="70" t="s">
        <v>70</v>
      </c>
      <c r="AB1" s="70" t="s">
        <v>71</v>
      </c>
      <c r="AC1" s="70" t="s">
        <v>72</v>
      </c>
      <c r="AD1" s="70" t="s">
        <v>73</v>
      </c>
      <c r="AE1" s="70" t="s">
        <v>74</v>
      </c>
      <c r="AF1" s="70" t="s">
        <v>75</v>
      </c>
      <c r="AG1" s="70" t="s">
        <v>76</v>
      </c>
      <c r="AH1" s="70" t="s">
        <v>77</v>
      </c>
      <c r="AI1" s="70" t="s">
        <v>78</v>
      </c>
      <c r="AJ1" s="70" t="s">
        <v>80</v>
      </c>
      <c r="AK1" s="70" t="s">
        <v>157</v>
      </c>
      <c r="AL1" s="70" t="s">
        <v>82</v>
      </c>
      <c r="AM1" s="70" t="s">
        <v>83</v>
      </c>
      <c r="AN1" s="70" t="s">
        <v>85</v>
      </c>
      <c r="AO1" s="70" t="s">
        <v>86</v>
      </c>
      <c r="AP1" s="70" t="s">
        <v>88</v>
      </c>
      <c r="AQ1" s="70" t="s">
        <v>89</v>
      </c>
      <c r="AR1" s="70" t="s">
        <v>90</v>
      </c>
    </row>
    <row r="2" spans="1:44" x14ac:dyDescent="0.2">
      <c r="A2" t="s">
        <v>18</v>
      </c>
      <c r="B2">
        <v>2018</v>
      </c>
      <c r="C2">
        <v>496900</v>
      </c>
      <c r="D2">
        <v>400132</v>
      </c>
      <c r="E2">
        <v>0</v>
      </c>
      <c r="F2">
        <v>0</v>
      </c>
      <c r="G2">
        <v>700</v>
      </c>
      <c r="H2">
        <v>3591418</v>
      </c>
      <c r="I2">
        <v>5986</v>
      </c>
      <c r="J2">
        <f>SUM(E2:G2)</f>
        <v>700</v>
      </c>
      <c r="K2">
        <v>4495136</v>
      </c>
      <c r="L2">
        <v>322420</v>
      </c>
      <c r="M2">
        <v>138772</v>
      </c>
      <c r="N2">
        <v>461192</v>
      </c>
      <c r="O2">
        <v>173416</v>
      </c>
      <c r="P2">
        <v>0</v>
      </c>
      <c r="Q2">
        <v>0</v>
      </c>
      <c r="R2">
        <v>0</v>
      </c>
      <c r="S2">
        <v>173416</v>
      </c>
      <c r="T2">
        <v>26116</v>
      </c>
      <c r="U2">
        <v>36740</v>
      </c>
      <c r="V2">
        <f>T2+U2</f>
        <v>62856</v>
      </c>
      <c r="W2">
        <v>81012</v>
      </c>
      <c r="X2">
        <v>778476</v>
      </c>
      <c r="Y2">
        <v>227606</v>
      </c>
      <c r="Z2">
        <v>729458</v>
      </c>
      <c r="AA2">
        <v>0</v>
      </c>
      <c r="AB2">
        <v>0</v>
      </c>
      <c r="AC2">
        <v>1735540</v>
      </c>
      <c r="AD2">
        <v>2759596</v>
      </c>
      <c r="AF2">
        <v>0</v>
      </c>
      <c r="AG2">
        <v>0</v>
      </c>
      <c r="AH2">
        <v>0</v>
      </c>
      <c r="AI2">
        <v>2759596</v>
      </c>
      <c r="AJ2">
        <v>1007834</v>
      </c>
      <c r="AK2">
        <v>81012</v>
      </c>
      <c r="AL2">
        <v>12774</v>
      </c>
      <c r="AM2">
        <v>123912.45</v>
      </c>
      <c r="AN2">
        <v>172</v>
      </c>
      <c r="AO2">
        <v>217870.45</v>
      </c>
      <c r="AP2">
        <v>236808</v>
      </c>
      <c r="AQ2">
        <v>236808</v>
      </c>
      <c r="AR2">
        <v>988896.45</v>
      </c>
    </row>
    <row r="3" spans="1:44" x14ac:dyDescent="0.2">
      <c r="A3" t="s">
        <v>18</v>
      </c>
      <c r="B3">
        <v>2019</v>
      </c>
      <c r="C3">
        <v>501869</v>
      </c>
      <c r="D3">
        <v>408134.64</v>
      </c>
      <c r="E3">
        <v>0</v>
      </c>
      <c r="F3">
        <v>0</v>
      </c>
      <c r="G3">
        <v>714</v>
      </c>
      <c r="H3">
        <v>2628702.7999999998</v>
      </c>
      <c r="I3">
        <v>5986</v>
      </c>
      <c r="J3">
        <f t="shared" ref="J3:J34" si="0">SUM(E3:G3)</f>
        <v>714</v>
      </c>
      <c r="K3">
        <v>3545406.44</v>
      </c>
      <c r="L3">
        <v>328868.40000000002</v>
      </c>
      <c r="M3">
        <v>141547.44</v>
      </c>
      <c r="N3">
        <v>470415.84</v>
      </c>
      <c r="O3">
        <v>176884.32</v>
      </c>
      <c r="P3">
        <v>0</v>
      </c>
      <c r="Q3">
        <v>0</v>
      </c>
      <c r="R3">
        <v>0</v>
      </c>
      <c r="S3">
        <v>176884.32</v>
      </c>
      <c r="T3">
        <v>26638.32</v>
      </c>
      <c r="U3">
        <v>37474.800000000003</v>
      </c>
      <c r="V3">
        <f t="shared" ref="V3:V34" si="1">T3+U3</f>
        <v>64113.120000000003</v>
      </c>
      <c r="W3">
        <v>81822.12</v>
      </c>
      <c r="X3">
        <v>793235.4</v>
      </c>
      <c r="Y3">
        <v>232158.12</v>
      </c>
      <c r="Z3">
        <v>729458</v>
      </c>
      <c r="AA3">
        <v>0</v>
      </c>
      <c r="AB3">
        <v>0</v>
      </c>
      <c r="AC3">
        <v>1754851.52</v>
      </c>
      <c r="AD3">
        <v>1790554.92</v>
      </c>
      <c r="AF3">
        <v>0</v>
      </c>
      <c r="AG3">
        <v>0</v>
      </c>
      <c r="AH3">
        <v>0</v>
      </c>
      <c r="AI3">
        <v>1790554.92</v>
      </c>
      <c r="AJ3">
        <v>988896.45</v>
      </c>
      <c r="AK3">
        <v>81822.12</v>
      </c>
      <c r="AL3">
        <v>9888.9645</v>
      </c>
      <c r="AM3">
        <v>35953.111799999999</v>
      </c>
      <c r="AN3">
        <v>0</v>
      </c>
      <c r="AO3">
        <v>127664.1963</v>
      </c>
      <c r="AP3">
        <v>381414</v>
      </c>
      <c r="AQ3">
        <v>381414</v>
      </c>
      <c r="AR3">
        <v>735146.64629999991</v>
      </c>
    </row>
    <row r="4" spans="1:44" x14ac:dyDescent="0.2">
      <c r="A4" t="s">
        <v>18</v>
      </c>
      <c r="B4">
        <v>2020</v>
      </c>
      <c r="C4">
        <v>506887.69</v>
      </c>
      <c r="D4">
        <v>416297.33279999997</v>
      </c>
      <c r="E4">
        <v>0</v>
      </c>
      <c r="F4">
        <v>0</v>
      </c>
      <c r="G4">
        <v>728.28</v>
      </c>
      <c r="H4">
        <v>2646153.2429200001</v>
      </c>
      <c r="I4">
        <v>5986</v>
      </c>
      <c r="J4">
        <f t="shared" si="0"/>
        <v>728.28</v>
      </c>
      <c r="K4">
        <v>3576052.5457199998</v>
      </c>
      <c r="L4">
        <v>335445.76799999998</v>
      </c>
      <c r="M4">
        <v>144378.38879999999</v>
      </c>
      <c r="N4">
        <v>479824.1568</v>
      </c>
      <c r="O4">
        <v>180422.00640000001</v>
      </c>
      <c r="P4">
        <v>0</v>
      </c>
      <c r="Q4">
        <v>0</v>
      </c>
      <c r="R4">
        <v>0</v>
      </c>
      <c r="S4">
        <v>180422.00640000001</v>
      </c>
      <c r="T4">
        <v>27171.0864</v>
      </c>
      <c r="U4">
        <v>38224.296000000002</v>
      </c>
      <c r="V4">
        <f t="shared" si="1"/>
        <v>65395.382400000002</v>
      </c>
      <c r="W4">
        <v>82640.341199999995</v>
      </c>
      <c r="X4">
        <v>808281.88680000009</v>
      </c>
      <c r="Y4">
        <v>236801.2824</v>
      </c>
      <c r="Z4">
        <v>729458</v>
      </c>
      <c r="AA4">
        <v>0</v>
      </c>
      <c r="AB4">
        <v>0</v>
      </c>
      <c r="AC4">
        <v>1774541.1692000001</v>
      </c>
      <c r="AD4">
        <v>1801511.3765199997</v>
      </c>
      <c r="AF4">
        <v>0</v>
      </c>
      <c r="AG4">
        <v>0</v>
      </c>
      <c r="AH4">
        <v>0</v>
      </c>
      <c r="AI4">
        <v>1801511.3765199997</v>
      </c>
      <c r="AJ4">
        <v>735146.64629999991</v>
      </c>
      <c r="AK4">
        <v>82640.341199999995</v>
      </c>
      <c r="AL4">
        <v>7351.4664629999988</v>
      </c>
      <c r="AM4">
        <v>36192.874229999987</v>
      </c>
      <c r="AN4">
        <v>0</v>
      </c>
      <c r="AO4">
        <v>126184.68189299999</v>
      </c>
      <c r="AP4">
        <v>160940</v>
      </c>
      <c r="AQ4">
        <v>160940</v>
      </c>
      <c r="AR4">
        <v>700391.32819299994</v>
      </c>
    </row>
    <row r="5" spans="1:44" x14ac:dyDescent="0.2">
      <c r="A5" t="s">
        <v>18</v>
      </c>
      <c r="B5">
        <v>2021</v>
      </c>
      <c r="C5">
        <v>511956.56689999998</v>
      </c>
      <c r="D5">
        <v>424623.27945599996</v>
      </c>
      <c r="E5">
        <v>0</v>
      </c>
      <c r="F5">
        <v>0</v>
      </c>
      <c r="G5">
        <v>742.84559999999999</v>
      </c>
      <c r="H5">
        <v>2663778.3272357602</v>
      </c>
      <c r="I5">
        <v>5986</v>
      </c>
      <c r="J5">
        <f t="shared" si="0"/>
        <v>742.84559999999999</v>
      </c>
      <c r="K5">
        <v>3607087.0191917601</v>
      </c>
      <c r="L5">
        <v>342154.68335999997</v>
      </c>
      <c r="M5">
        <v>147265.956576</v>
      </c>
      <c r="N5">
        <v>489420.63993599999</v>
      </c>
      <c r="O5">
        <v>184030.446528</v>
      </c>
      <c r="P5">
        <v>0</v>
      </c>
      <c r="Q5">
        <v>0</v>
      </c>
      <c r="R5">
        <v>0</v>
      </c>
      <c r="S5">
        <v>184030.446528</v>
      </c>
      <c r="T5">
        <v>27714.508127999998</v>
      </c>
      <c r="U5">
        <v>38988.781919999994</v>
      </c>
      <c r="V5">
        <f t="shared" si="1"/>
        <v>66703.290047999995</v>
      </c>
      <c r="W5">
        <v>83466.744611999995</v>
      </c>
      <c r="X5">
        <v>823621.12112399982</v>
      </c>
      <c r="Y5">
        <v>241537.30804799998</v>
      </c>
      <c r="Z5">
        <v>729458</v>
      </c>
      <c r="AA5">
        <v>0</v>
      </c>
      <c r="AB5">
        <v>0</v>
      </c>
      <c r="AC5">
        <v>1794616.4291719999</v>
      </c>
      <c r="AD5">
        <v>1812470.5900197602</v>
      </c>
      <c r="AF5">
        <v>0</v>
      </c>
      <c r="AG5">
        <v>0</v>
      </c>
      <c r="AH5">
        <v>0</v>
      </c>
      <c r="AI5">
        <v>1812470.5900197602</v>
      </c>
      <c r="AJ5">
        <v>700391.32819299994</v>
      </c>
      <c r="AK5">
        <v>83466.744611999995</v>
      </c>
      <c r="AL5">
        <v>7003.9132819299994</v>
      </c>
      <c r="AM5">
        <v>36432.311202539997</v>
      </c>
      <c r="AN5">
        <v>0</v>
      </c>
      <c r="AO5">
        <v>126902.96909646998</v>
      </c>
      <c r="AP5">
        <v>568232</v>
      </c>
      <c r="AQ5">
        <v>568232</v>
      </c>
      <c r="AR5">
        <v>259062.29728946986</v>
      </c>
    </row>
    <row r="6" spans="1:44" x14ac:dyDescent="0.2">
      <c r="A6" t="s">
        <v>18</v>
      </c>
      <c r="B6">
        <v>2022</v>
      </c>
      <c r="C6">
        <v>517076.13256900001</v>
      </c>
      <c r="D6">
        <v>433115.74504512001</v>
      </c>
      <c r="E6">
        <v>0</v>
      </c>
      <c r="F6">
        <v>0</v>
      </c>
      <c r="G6">
        <v>757.70251199999996</v>
      </c>
      <c r="H6">
        <v>2681580.0790467141</v>
      </c>
      <c r="I6">
        <v>5986</v>
      </c>
      <c r="J6">
        <f t="shared" si="0"/>
        <v>757.70251199999996</v>
      </c>
      <c r="K6">
        <v>3638515.6591728339</v>
      </c>
      <c r="L6">
        <v>348997.77702719998</v>
      </c>
      <c r="M6">
        <v>150211.27570751999</v>
      </c>
      <c r="N6">
        <v>499209.05273471994</v>
      </c>
      <c r="O6">
        <v>187711.05545856</v>
      </c>
      <c r="P6">
        <v>0</v>
      </c>
      <c r="Q6">
        <v>0</v>
      </c>
      <c r="R6">
        <v>0</v>
      </c>
      <c r="S6">
        <v>187711.05545856</v>
      </c>
      <c r="T6">
        <v>28268.79829056</v>
      </c>
      <c r="U6">
        <v>39768.557558399996</v>
      </c>
      <c r="V6">
        <f t="shared" si="1"/>
        <v>68037.355848959996</v>
      </c>
      <c r="W6">
        <v>84301.412058119997</v>
      </c>
      <c r="X6">
        <v>839258.87610035995</v>
      </c>
      <c r="Y6">
        <v>246368.05420896001</v>
      </c>
      <c r="Z6">
        <v>729458</v>
      </c>
      <c r="AA6">
        <v>0</v>
      </c>
      <c r="AB6">
        <v>0</v>
      </c>
      <c r="AC6">
        <v>1815084.9303093199</v>
      </c>
      <c r="AD6">
        <v>1823430.728863514</v>
      </c>
      <c r="AF6">
        <v>0</v>
      </c>
      <c r="AG6">
        <v>0</v>
      </c>
      <c r="AH6">
        <v>0</v>
      </c>
      <c r="AI6">
        <v>1823430.728863514</v>
      </c>
      <c r="AJ6">
        <v>259062.29728946986</v>
      </c>
      <c r="AK6">
        <v>84301.412058119997</v>
      </c>
      <c r="AL6">
        <v>2590.6229728946987</v>
      </c>
      <c r="AM6">
        <v>36671.365001410202</v>
      </c>
      <c r="AN6">
        <v>0</v>
      </c>
      <c r="AO6">
        <v>123563.40003242489</v>
      </c>
      <c r="AP6">
        <v>280014</v>
      </c>
      <c r="AQ6">
        <v>280014</v>
      </c>
      <c r="AR6">
        <v>102611.69732189475</v>
      </c>
    </row>
    <row r="7" spans="1:44" x14ac:dyDescent="0.2">
      <c r="A7" t="s">
        <v>18</v>
      </c>
      <c r="B7">
        <v>2023</v>
      </c>
      <c r="C7">
        <v>522246.89389468997</v>
      </c>
      <c r="D7">
        <v>441778.0599460224</v>
      </c>
      <c r="E7">
        <v>0</v>
      </c>
      <c r="F7">
        <v>0</v>
      </c>
      <c r="G7">
        <v>772.85656224000002</v>
      </c>
      <c r="H7">
        <v>2699560.5525225694</v>
      </c>
      <c r="I7">
        <v>5986</v>
      </c>
      <c r="J7">
        <f t="shared" si="0"/>
        <v>772.85656224000002</v>
      </c>
      <c r="K7">
        <v>3670344.362925522</v>
      </c>
      <c r="L7">
        <v>355977.73256774398</v>
      </c>
      <c r="M7">
        <v>153215.50122167039</v>
      </c>
      <c r="N7">
        <v>509193.2337894144</v>
      </c>
      <c r="O7">
        <v>191465.2765677312</v>
      </c>
      <c r="P7">
        <v>0</v>
      </c>
      <c r="Q7">
        <v>0</v>
      </c>
      <c r="R7">
        <v>0</v>
      </c>
      <c r="S7">
        <v>191465.2765677312</v>
      </c>
      <c r="T7">
        <v>28834.1742563712</v>
      </c>
      <c r="U7">
        <v>40563.928709567997</v>
      </c>
      <c r="V7">
        <f t="shared" si="1"/>
        <v>69398.102965939193</v>
      </c>
      <c r="W7">
        <v>85144.426178701193</v>
      </c>
      <c r="X7">
        <v>855201.039501786</v>
      </c>
      <c r="Y7">
        <v>251295.4152931392</v>
      </c>
      <c r="Z7">
        <v>729458</v>
      </c>
      <c r="AA7">
        <v>0</v>
      </c>
      <c r="AB7">
        <v>0</v>
      </c>
      <c r="AC7">
        <v>1835954.4547949252</v>
      </c>
      <c r="AD7">
        <v>1834389.9081305969</v>
      </c>
      <c r="AF7">
        <v>0</v>
      </c>
      <c r="AG7">
        <v>0</v>
      </c>
      <c r="AH7">
        <v>0</v>
      </c>
      <c r="AI7">
        <v>1834389.9081305969</v>
      </c>
      <c r="AJ7">
        <v>102611.69732189475</v>
      </c>
      <c r="AK7">
        <v>85144.426178701193</v>
      </c>
      <c r="AL7">
        <v>1026.1169732189476</v>
      </c>
      <c r="AM7">
        <v>36909.976244005979</v>
      </c>
      <c r="AN7">
        <v>0</v>
      </c>
      <c r="AO7">
        <v>123080.51939592612</v>
      </c>
      <c r="AP7">
        <v>1649762</v>
      </c>
      <c r="AQ7">
        <v>1649762</v>
      </c>
      <c r="AR7">
        <v>-1424069.7832821792</v>
      </c>
    </row>
    <row r="8" spans="1:44" x14ac:dyDescent="0.2">
      <c r="A8" t="s">
        <v>18</v>
      </c>
      <c r="B8">
        <v>2024</v>
      </c>
      <c r="C8">
        <v>527469.36283363693</v>
      </c>
      <c r="D8">
        <v>450613.62114494288</v>
      </c>
      <c r="E8">
        <v>0</v>
      </c>
      <c r="F8">
        <v>0</v>
      </c>
      <c r="G8">
        <v>788.31369348480007</v>
      </c>
      <c r="H8">
        <v>2717721.8303579194</v>
      </c>
      <c r="I8">
        <v>5986</v>
      </c>
      <c r="J8">
        <f t="shared" si="0"/>
        <v>788.31369348480007</v>
      </c>
      <c r="K8">
        <v>3702579.128029984</v>
      </c>
      <c r="L8">
        <v>363097.28721909889</v>
      </c>
      <c r="M8">
        <v>156279.81124610381</v>
      </c>
      <c r="N8">
        <v>519377.09846520273</v>
      </c>
      <c r="O8">
        <v>195294.58209908585</v>
      </c>
      <c r="P8">
        <v>0</v>
      </c>
      <c r="Q8">
        <v>0</v>
      </c>
      <c r="R8">
        <v>0</v>
      </c>
      <c r="S8">
        <v>195294.58209908585</v>
      </c>
      <c r="T8">
        <v>29410.857741498625</v>
      </c>
      <c r="U8">
        <v>41375.207283759366</v>
      </c>
      <c r="V8">
        <f t="shared" si="1"/>
        <v>70786.065025257994</v>
      </c>
      <c r="W8">
        <v>85995.87044048823</v>
      </c>
      <c r="X8">
        <v>871453.61603003473</v>
      </c>
      <c r="Y8">
        <v>256321.323599002</v>
      </c>
      <c r="Z8">
        <v>729458</v>
      </c>
      <c r="AA8">
        <v>0</v>
      </c>
      <c r="AB8">
        <v>0</v>
      </c>
      <c r="AC8">
        <v>1857232.9396290367</v>
      </c>
      <c r="AD8">
        <v>1845346.1884009473</v>
      </c>
      <c r="AF8">
        <v>0</v>
      </c>
      <c r="AG8">
        <v>0</v>
      </c>
      <c r="AH8">
        <v>0</v>
      </c>
      <c r="AI8">
        <v>1845346.1884009473</v>
      </c>
      <c r="AJ8">
        <v>-1424069.7832821792</v>
      </c>
      <c r="AK8">
        <v>85995.87044048823</v>
      </c>
      <c r="AL8">
        <v>-14240.697832821792</v>
      </c>
      <c r="AM8">
        <v>37148.083842879387</v>
      </c>
      <c r="AN8">
        <v>0</v>
      </c>
      <c r="AO8">
        <v>108903.25645054583</v>
      </c>
      <c r="AP8">
        <v>637626</v>
      </c>
      <c r="AQ8">
        <v>637626</v>
      </c>
      <c r="AR8">
        <v>-1952792.5268316334</v>
      </c>
    </row>
    <row r="9" spans="1:44" x14ac:dyDescent="0.2">
      <c r="A9" t="s">
        <v>18</v>
      </c>
      <c r="B9">
        <v>2025</v>
      </c>
      <c r="C9">
        <v>532744.05646197323</v>
      </c>
      <c r="D9">
        <v>459625.89356784162</v>
      </c>
      <c r="E9">
        <v>0</v>
      </c>
      <c r="F9">
        <v>0</v>
      </c>
      <c r="G9">
        <v>804.07996735449592</v>
      </c>
      <c r="H9">
        <v>2006608.0242350209</v>
      </c>
      <c r="I9">
        <v>5986</v>
      </c>
      <c r="J9">
        <f t="shared" si="0"/>
        <v>804.07996735449592</v>
      </c>
      <c r="K9">
        <v>3005768.0542321904</v>
      </c>
      <c r="L9">
        <v>370359.23296348081</v>
      </c>
      <c r="M9">
        <v>159405.40747102586</v>
      </c>
      <c r="N9">
        <v>529764.6404345067</v>
      </c>
      <c r="O9">
        <v>199200.47374106752</v>
      </c>
      <c r="P9">
        <v>0</v>
      </c>
      <c r="Q9">
        <v>0</v>
      </c>
      <c r="R9">
        <v>0</v>
      </c>
      <c r="S9">
        <v>199200.47374106752</v>
      </c>
      <c r="T9">
        <v>29999.074896328591</v>
      </c>
      <c r="U9">
        <v>42202.711429434537</v>
      </c>
      <c r="V9">
        <f t="shared" si="1"/>
        <v>72201.786325763125</v>
      </c>
      <c r="W9">
        <v>86855.829144893083</v>
      </c>
      <c r="X9">
        <v>888022.72964623047</v>
      </c>
      <c r="Y9">
        <v>261447.75007098197</v>
      </c>
      <c r="Z9">
        <v>0</v>
      </c>
      <c r="AA9">
        <v>0</v>
      </c>
      <c r="AB9">
        <v>0</v>
      </c>
      <c r="AC9">
        <v>1149470.4797172125</v>
      </c>
      <c r="AD9">
        <v>1856297.5745149779</v>
      </c>
      <c r="AF9">
        <v>0</v>
      </c>
      <c r="AG9">
        <v>0</v>
      </c>
      <c r="AH9">
        <v>0</v>
      </c>
      <c r="AI9">
        <v>1856297.5745149779</v>
      </c>
      <c r="AJ9">
        <v>-1952792.5268316334</v>
      </c>
      <c r="AK9">
        <v>86855.829144893083</v>
      </c>
      <c r="AL9">
        <v>-19527.925268316336</v>
      </c>
      <c r="AM9">
        <v>37385.624966470168</v>
      </c>
      <c r="AN9">
        <v>0</v>
      </c>
      <c r="AO9">
        <v>104713.52884304692</v>
      </c>
      <c r="AP9">
        <v>956092</v>
      </c>
      <c r="AQ9">
        <v>956092</v>
      </c>
      <c r="AR9">
        <v>-2804170.9979885863</v>
      </c>
    </row>
    <row r="10" spans="1:44" x14ac:dyDescent="0.2">
      <c r="A10" t="s">
        <v>18</v>
      </c>
      <c r="B10">
        <v>2026</v>
      </c>
      <c r="C10">
        <v>538071.49702659308</v>
      </c>
      <c r="D10">
        <v>468818.41143919853</v>
      </c>
      <c r="E10">
        <v>0</v>
      </c>
      <c r="F10">
        <v>0</v>
      </c>
      <c r="G10">
        <v>820.16156670158591</v>
      </c>
      <c r="H10">
        <v>2025137.2752948976</v>
      </c>
      <c r="I10">
        <v>5986</v>
      </c>
      <c r="J10">
        <f t="shared" si="0"/>
        <v>820.16156670158591</v>
      </c>
      <c r="K10">
        <v>3038833.3453273908</v>
      </c>
      <c r="L10">
        <v>377766.41762275045</v>
      </c>
      <c r="M10">
        <v>162593.51562044639</v>
      </c>
      <c r="N10">
        <v>540359.93324319681</v>
      </c>
      <c r="O10">
        <v>203184.48321588887</v>
      </c>
      <c r="P10">
        <v>0</v>
      </c>
      <c r="Q10">
        <v>0</v>
      </c>
      <c r="R10">
        <v>0</v>
      </c>
      <c r="S10">
        <v>203184.48321588887</v>
      </c>
      <c r="T10">
        <v>30599.056394255167</v>
      </c>
      <c r="U10">
        <v>43046.765658023236</v>
      </c>
      <c r="V10">
        <f t="shared" si="1"/>
        <v>73645.82205227841</v>
      </c>
      <c r="W10">
        <v>87724.387436342033</v>
      </c>
      <c r="X10">
        <v>904914.62594770605</v>
      </c>
      <c r="Y10">
        <v>266676.70507240167</v>
      </c>
      <c r="Z10">
        <v>0</v>
      </c>
      <c r="AA10">
        <v>0</v>
      </c>
      <c r="AB10">
        <v>0</v>
      </c>
      <c r="AC10">
        <v>1171591.3310201077</v>
      </c>
      <c r="AD10">
        <v>1867242.0143072831</v>
      </c>
      <c r="AF10">
        <v>0</v>
      </c>
      <c r="AG10">
        <v>0</v>
      </c>
      <c r="AH10">
        <v>0</v>
      </c>
      <c r="AI10">
        <v>1867242.0143072831</v>
      </c>
      <c r="AJ10">
        <v>-2804170.9979885863</v>
      </c>
      <c r="AK10">
        <v>87724.387436342033</v>
      </c>
      <c r="AL10">
        <v>-28041.709979885865</v>
      </c>
      <c r="AM10">
        <v>37622.534999000127</v>
      </c>
      <c r="AN10">
        <v>0</v>
      </c>
      <c r="AO10">
        <v>97305.212455456291</v>
      </c>
      <c r="AP10">
        <v>306670</v>
      </c>
      <c r="AQ10">
        <v>306670</v>
      </c>
      <c r="AR10">
        <v>-3013535.7855331302</v>
      </c>
    </row>
    <row r="11" spans="1:44" x14ac:dyDescent="0.2">
      <c r="A11" t="s">
        <v>18</v>
      </c>
      <c r="B11">
        <v>2027</v>
      </c>
      <c r="C11">
        <v>543452.21199685906</v>
      </c>
      <c r="D11">
        <v>478194.77966798248</v>
      </c>
      <c r="E11">
        <v>0</v>
      </c>
      <c r="F11">
        <v>0</v>
      </c>
      <c r="G11">
        <v>836.56479803561763</v>
      </c>
      <c r="H11">
        <v>2043853.7546169176</v>
      </c>
      <c r="I11">
        <v>5986</v>
      </c>
      <c r="J11">
        <f t="shared" si="0"/>
        <v>836.56479803561763</v>
      </c>
      <c r="K11">
        <v>3072323.3110797945</v>
      </c>
      <c r="L11">
        <v>385321.74597520544</v>
      </c>
      <c r="M11">
        <v>165845.38593285531</v>
      </c>
      <c r="N11">
        <v>551167.13190806075</v>
      </c>
      <c r="O11">
        <v>207248.17288020666</v>
      </c>
      <c r="P11">
        <v>0</v>
      </c>
      <c r="Q11">
        <v>0</v>
      </c>
      <c r="R11">
        <v>0</v>
      </c>
      <c r="S11">
        <v>207248.17288020666</v>
      </c>
      <c r="T11">
        <v>31211.037522140268</v>
      </c>
      <c r="U11">
        <v>43907.700971183702</v>
      </c>
      <c r="V11">
        <f t="shared" si="1"/>
        <v>75118.738493323966</v>
      </c>
      <c r="W11">
        <v>88601.631310705459</v>
      </c>
      <c r="X11">
        <v>922135.67459229694</v>
      </c>
      <c r="Y11">
        <v>272010.2391738497</v>
      </c>
      <c r="Z11">
        <v>0</v>
      </c>
      <c r="AA11">
        <v>0</v>
      </c>
      <c r="AB11">
        <v>0</v>
      </c>
      <c r="AC11">
        <v>1194145.9137661466</v>
      </c>
      <c r="AD11">
        <v>1878177.3973136479</v>
      </c>
      <c r="AF11">
        <v>0</v>
      </c>
      <c r="AG11">
        <v>0</v>
      </c>
      <c r="AH11">
        <v>0</v>
      </c>
      <c r="AI11">
        <v>1878177.3973136479</v>
      </c>
      <c r="AJ11">
        <v>-3013535.7855331302</v>
      </c>
      <c r="AK11">
        <v>88601.631310705459</v>
      </c>
      <c r="AL11">
        <v>-30135.357855331305</v>
      </c>
      <c r="AM11">
        <v>37858.747499512661</v>
      </c>
      <c r="AN11">
        <v>0</v>
      </c>
      <c r="AO11">
        <v>96325.020954886815</v>
      </c>
      <c r="AP11">
        <v>365952</v>
      </c>
      <c r="AQ11">
        <v>365952</v>
      </c>
      <c r="AR11">
        <v>-3283162.7645782437</v>
      </c>
    </row>
    <row r="12" spans="1:44" x14ac:dyDescent="0.2">
      <c r="A12" t="s">
        <v>18</v>
      </c>
      <c r="B12">
        <v>2028</v>
      </c>
      <c r="C12">
        <v>548886.7341168276</v>
      </c>
      <c r="D12">
        <v>487758.67526134214</v>
      </c>
      <c r="E12">
        <v>0</v>
      </c>
      <c r="F12">
        <v>0</v>
      </c>
      <c r="G12">
        <v>853.29609399633</v>
      </c>
      <c r="H12">
        <v>2062759.6637070146</v>
      </c>
      <c r="I12">
        <v>5986</v>
      </c>
      <c r="J12">
        <f t="shared" si="0"/>
        <v>853.29609399633</v>
      </c>
      <c r="K12">
        <v>3106244.3691791808</v>
      </c>
      <c r="L12">
        <v>393028.1808947096</v>
      </c>
      <c r="M12">
        <v>169162.29365151245</v>
      </c>
      <c r="N12">
        <v>562190.47454622202</v>
      </c>
      <c r="O12">
        <v>211393.13633781081</v>
      </c>
      <c r="P12">
        <v>0</v>
      </c>
      <c r="Q12">
        <v>0</v>
      </c>
      <c r="R12">
        <v>0</v>
      </c>
      <c r="S12">
        <v>211393.13633781081</v>
      </c>
      <c r="T12">
        <v>31835.258272583076</v>
      </c>
      <c r="U12">
        <v>44785.854990607375</v>
      </c>
      <c r="V12">
        <f t="shared" si="1"/>
        <v>76621.113263190447</v>
      </c>
      <c r="W12">
        <v>89487.647623812518</v>
      </c>
      <c r="X12">
        <v>939692.37177103583</v>
      </c>
      <c r="Y12">
        <v>277450.4439573267</v>
      </c>
      <c r="Z12">
        <v>0</v>
      </c>
      <c r="AA12">
        <v>0</v>
      </c>
      <c r="AB12">
        <v>0</v>
      </c>
      <c r="AC12">
        <v>1217142.8157283626</v>
      </c>
      <c r="AD12">
        <v>1889101.5534508182</v>
      </c>
      <c r="AF12">
        <v>0</v>
      </c>
      <c r="AG12">
        <v>0</v>
      </c>
      <c r="AH12">
        <v>0</v>
      </c>
      <c r="AI12">
        <v>1889101.5534508182</v>
      </c>
      <c r="AJ12">
        <v>-3283162.7645782437</v>
      </c>
      <c r="AK12">
        <v>89487.647623812518</v>
      </c>
      <c r="AL12">
        <v>-32831.627645782442</v>
      </c>
      <c r="AM12">
        <v>38094.194160040781</v>
      </c>
      <c r="AN12">
        <v>0</v>
      </c>
      <c r="AO12">
        <v>94750.214138070849</v>
      </c>
      <c r="AP12">
        <v>380452</v>
      </c>
      <c r="AQ12">
        <v>380452</v>
      </c>
      <c r="AR12">
        <v>-3568864.5504401727</v>
      </c>
    </row>
    <row r="13" spans="1:44" x14ac:dyDescent="0.2">
      <c r="A13" t="s">
        <v>18</v>
      </c>
      <c r="B13">
        <v>2029</v>
      </c>
      <c r="C13">
        <v>554375.60145799583</v>
      </c>
      <c r="D13">
        <v>497513.84876656887</v>
      </c>
      <c r="E13">
        <v>0</v>
      </c>
      <c r="F13">
        <v>0</v>
      </c>
      <c r="G13">
        <v>870.36201587625646</v>
      </c>
      <c r="H13">
        <v>2081857.2349947146</v>
      </c>
      <c r="I13">
        <v>5986</v>
      </c>
      <c r="J13">
        <f t="shared" si="0"/>
        <v>870.36201587625646</v>
      </c>
      <c r="K13">
        <v>3140603.0472351555</v>
      </c>
      <c r="L13">
        <v>400888.74451260368</v>
      </c>
      <c r="M13">
        <v>172545.53952454266</v>
      </c>
      <c r="N13">
        <v>573434.28403714637</v>
      </c>
      <c r="O13">
        <v>215620.99906456697</v>
      </c>
      <c r="P13">
        <v>0</v>
      </c>
      <c r="Q13">
        <v>0</v>
      </c>
      <c r="R13">
        <v>0</v>
      </c>
      <c r="S13">
        <v>215620.99906456697</v>
      </c>
      <c r="T13">
        <v>32471.963438034731</v>
      </c>
      <c r="U13">
        <v>45681.572090419519</v>
      </c>
      <c r="V13">
        <f t="shared" si="1"/>
        <v>78153.535528454246</v>
      </c>
      <c r="W13">
        <v>90382.524100050621</v>
      </c>
      <c r="X13">
        <v>957591.34273021808</v>
      </c>
      <c r="Y13">
        <v>282999.45283647318</v>
      </c>
      <c r="Z13">
        <v>0</v>
      </c>
      <c r="AA13">
        <v>0</v>
      </c>
      <c r="AB13">
        <v>0</v>
      </c>
      <c r="AC13">
        <v>1240590.7955666913</v>
      </c>
      <c r="AD13">
        <v>1900012.2516684642</v>
      </c>
      <c r="AF13">
        <v>0</v>
      </c>
      <c r="AG13">
        <v>0</v>
      </c>
      <c r="AH13">
        <v>0</v>
      </c>
      <c r="AI13">
        <v>1900012.2516684642</v>
      </c>
      <c r="AJ13">
        <v>-3568864.5504401727</v>
      </c>
      <c r="AK13">
        <v>90382.524100050621</v>
      </c>
      <c r="AL13">
        <v>-35688.645504401735</v>
      </c>
      <c r="AM13">
        <v>38328.804762884836</v>
      </c>
      <c r="AN13">
        <v>0</v>
      </c>
      <c r="AO13">
        <v>93022.683358533715</v>
      </c>
      <c r="AP13">
        <v>921908</v>
      </c>
      <c r="AQ13">
        <v>921908</v>
      </c>
      <c r="AR13">
        <v>-4397749.8670816394</v>
      </c>
    </row>
    <row r="14" spans="1:44" x14ac:dyDescent="0.2">
      <c r="A14" t="s">
        <v>18</v>
      </c>
      <c r="B14">
        <v>2030</v>
      </c>
      <c r="C14">
        <v>559919.35747257574</v>
      </c>
      <c r="D14">
        <v>507464.12574190035</v>
      </c>
      <c r="E14">
        <v>0</v>
      </c>
      <c r="F14">
        <v>0</v>
      </c>
      <c r="G14">
        <v>887.76925619378164</v>
      </c>
      <c r="H14">
        <v>2101148.7323391344</v>
      </c>
      <c r="I14">
        <v>5986</v>
      </c>
      <c r="J14">
        <f t="shared" si="0"/>
        <v>887.76925619378164</v>
      </c>
      <c r="K14">
        <v>3175405.9848098047</v>
      </c>
      <c r="L14">
        <v>408906.51940285583</v>
      </c>
      <c r="M14">
        <v>175996.45031503352</v>
      </c>
      <c r="N14">
        <v>584902.96971788933</v>
      </c>
      <c r="O14">
        <v>219933.41904585835</v>
      </c>
      <c r="P14">
        <v>0</v>
      </c>
      <c r="Q14">
        <v>0</v>
      </c>
      <c r="R14">
        <v>0</v>
      </c>
      <c r="S14">
        <v>219933.41904585835</v>
      </c>
      <c r="T14">
        <v>33121.40270679543</v>
      </c>
      <c r="U14">
        <v>46595.203532227912</v>
      </c>
      <c r="V14">
        <f t="shared" si="1"/>
        <v>79716.606239023342</v>
      </c>
      <c r="W14">
        <v>91286.349341051129</v>
      </c>
      <c r="X14">
        <v>975839.34434382198</v>
      </c>
      <c r="Y14">
        <v>288659.44189320266</v>
      </c>
      <c r="Z14">
        <v>0</v>
      </c>
      <c r="AA14">
        <v>0</v>
      </c>
      <c r="AB14">
        <v>0</v>
      </c>
      <c r="AC14">
        <v>1264498.7862370247</v>
      </c>
      <c r="AD14">
        <v>1910907.19857278</v>
      </c>
      <c r="AF14">
        <v>0</v>
      </c>
      <c r="AG14">
        <v>0</v>
      </c>
      <c r="AH14">
        <v>0</v>
      </c>
      <c r="AI14">
        <v>1910907.19857278</v>
      </c>
      <c r="AJ14">
        <v>-4397749.8670816394</v>
      </c>
      <c r="AK14">
        <v>91286.349341051129</v>
      </c>
      <c r="AL14">
        <v>-43977.498670816392</v>
      </c>
      <c r="AM14">
        <v>38562.50713698224</v>
      </c>
      <c r="AN14">
        <v>0</v>
      </c>
      <c r="AO14">
        <v>85871.357807216977</v>
      </c>
      <c r="AP14">
        <v>1030126</v>
      </c>
      <c r="AQ14">
        <v>1030126</v>
      </c>
      <c r="AR14">
        <v>-5342004.5092744213</v>
      </c>
    </row>
    <row r="15" spans="1:44" x14ac:dyDescent="0.2">
      <c r="A15" t="s">
        <v>18</v>
      </c>
      <c r="B15">
        <v>2031</v>
      </c>
      <c r="C15">
        <v>565518.5510473015</v>
      </c>
      <c r="D15">
        <v>517613.40825673833</v>
      </c>
      <c r="E15">
        <v>0</v>
      </c>
      <c r="F15">
        <v>0</v>
      </c>
      <c r="G15">
        <v>905.52464131765726</v>
      </c>
      <c r="H15">
        <v>2120636.4515441232</v>
      </c>
      <c r="I15">
        <v>5986</v>
      </c>
      <c r="J15">
        <f t="shared" si="0"/>
        <v>905.52464131765726</v>
      </c>
      <c r="K15">
        <v>3210659.9354894804</v>
      </c>
      <c r="L15">
        <v>417084.64979091292</v>
      </c>
      <c r="M15">
        <v>179516.37932133419</v>
      </c>
      <c r="N15">
        <v>596601.02911224705</v>
      </c>
      <c r="O15">
        <v>224332.08742677551</v>
      </c>
      <c r="P15">
        <v>0</v>
      </c>
      <c r="Q15">
        <v>0</v>
      </c>
      <c r="R15">
        <v>0</v>
      </c>
      <c r="S15">
        <v>224332.08742677551</v>
      </c>
      <c r="T15">
        <v>33783.830760931342</v>
      </c>
      <c r="U15">
        <v>47527.107602872471</v>
      </c>
      <c r="V15">
        <f t="shared" si="1"/>
        <v>81310.938363803813</v>
      </c>
      <c r="W15">
        <v>92199.21283446165</v>
      </c>
      <c r="X15">
        <v>994443.26773728803</v>
      </c>
      <c r="Y15">
        <v>294432.63073106669</v>
      </c>
      <c r="Z15">
        <v>0</v>
      </c>
      <c r="AA15">
        <v>0</v>
      </c>
      <c r="AB15">
        <v>0</v>
      </c>
      <c r="AC15">
        <v>1288875.8984683547</v>
      </c>
      <c r="AD15">
        <v>1921784.0370211257</v>
      </c>
      <c r="AF15">
        <v>0</v>
      </c>
      <c r="AG15">
        <v>0</v>
      </c>
      <c r="AH15">
        <v>0</v>
      </c>
      <c r="AI15">
        <v>1921784.0370211257</v>
      </c>
      <c r="AJ15">
        <v>-5342004.5092744213</v>
      </c>
      <c r="AK15">
        <v>92199.21283446165</v>
      </c>
      <c r="AL15">
        <v>-53420.045092744222</v>
      </c>
      <c r="AM15">
        <v>38795.227113349945</v>
      </c>
      <c r="AN15">
        <v>0</v>
      </c>
      <c r="AO15">
        <v>77574.394855067367</v>
      </c>
      <c r="AP15">
        <v>140752</v>
      </c>
      <c r="AQ15">
        <v>140752</v>
      </c>
      <c r="AR15">
        <v>-5405182.1144193541</v>
      </c>
    </row>
    <row r="16" spans="1:44" x14ac:dyDescent="0.2">
      <c r="A16" t="s">
        <v>18</v>
      </c>
      <c r="B16">
        <v>2032</v>
      </c>
      <c r="C16">
        <v>571173.73655777459</v>
      </c>
      <c r="D16">
        <v>527965.67642187316</v>
      </c>
      <c r="E16">
        <v>0</v>
      </c>
      <c r="F16">
        <v>0</v>
      </c>
      <c r="G16">
        <v>923.63513414401052</v>
      </c>
      <c r="H16">
        <v>2140322.7208827296</v>
      </c>
      <c r="I16">
        <v>5986</v>
      </c>
      <c r="J16">
        <f t="shared" si="0"/>
        <v>923.63513414401052</v>
      </c>
      <c r="K16">
        <v>3246371.7689965214</v>
      </c>
      <c r="L16">
        <v>425426.34278673126</v>
      </c>
      <c r="M16">
        <v>183106.7069077609</v>
      </c>
      <c r="N16">
        <v>608533.04969449213</v>
      </c>
      <c r="O16">
        <v>228818.72917531105</v>
      </c>
      <c r="P16">
        <v>0</v>
      </c>
      <c r="Q16">
        <v>0</v>
      </c>
      <c r="R16">
        <v>0</v>
      </c>
      <c r="S16">
        <v>228818.72917531105</v>
      </c>
      <c r="T16">
        <v>34459.507376149966</v>
      </c>
      <c r="U16">
        <v>48477.649754929924</v>
      </c>
      <c r="V16">
        <f t="shared" si="1"/>
        <v>82937.15713107989</v>
      </c>
      <c r="W16">
        <v>93121.204962806281</v>
      </c>
      <c r="X16">
        <v>1013410.1409636894</v>
      </c>
      <c r="Y16">
        <v>300321.28334568808</v>
      </c>
      <c r="Z16">
        <v>0</v>
      </c>
      <c r="AA16">
        <v>0</v>
      </c>
      <c r="AB16">
        <v>0</v>
      </c>
      <c r="AC16">
        <v>1313731.4243093776</v>
      </c>
      <c r="AD16">
        <v>1932640.3446871438</v>
      </c>
      <c r="AF16">
        <v>0</v>
      </c>
      <c r="AG16">
        <v>0</v>
      </c>
      <c r="AH16">
        <v>0</v>
      </c>
      <c r="AI16">
        <v>1932640.3446871438</v>
      </c>
      <c r="AJ16">
        <v>-5405182.1144193541</v>
      </c>
      <c r="AK16">
        <v>93121.204962806281</v>
      </c>
      <c r="AL16">
        <v>-54051.821144193542</v>
      </c>
      <c r="AM16">
        <v>39026.888479581277</v>
      </c>
      <c r="AN16">
        <v>0</v>
      </c>
      <c r="AO16">
        <v>78096.272298194017</v>
      </c>
      <c r="AP16">
        <v>5200</v>
      </c>
      <c r="AQ16">
        <v>5200</v>
      </c>
      <c r="AR16">
        <v>-5332285.8421211597</v>
      </c>
    </row>
    <row r="17" spans="1:44" x14ac:dyDescent="0.2">
      <c r="A17" t="s">
        <v>18</v>
      </c>
      <c r="B17">
        <v>2033</v>
      </c>
      <c r="C17">
        <v>576885.4739233522</v>
      </c>
      <c r="D17">
        <v>538524.98995031044</v>
      </c>
      <c r="E17">
        <v>0</v>
      </c>
      <c r="F17">
        <v>0</v>
      </c>
      <c r="G17">
        <v>942.10783682689043</v>
      </c>
      <c r="H17">
        <v>2160209.9016311504</v>
      </c>
      <c r="I17">
        <v>5986</v>
      </c>
      <c r="J17">
        <f t="shared" si="0"/>
        <v>942.10783682689043</v>
      </c>
      <c r="K17">
        <v>3282548.4733416401</v>
      </c>
      <c r="L17">
        <v>433934.86964246572</v>
      </c>
      <c r="M17">
        <v>186768.84104591605</v>
      </c>
      <c r="N17">
        <v>620703.71068838181</v>
      </c>
      <c r="O17">
        <v>233395.10375881719</v>
      </c>
      <c r="P17">
        <v>0</v>
      </c>
      <c r="Q17">
        <v>0</v>
      </c>
      <c r="R17">
        <v>0</v>
      </c>
      <c r="S17">
        <v>233395.10375881719</v>
      </c>
      <c r="T17">
        <v>35148.697523672956</v>
      </c>
      <c r="U17">
        <v>49447.202750028504</v>
      </c>
      <c r="V17">
        <f t="shared" si="1"/>
        <v>84595.900273701467</v>
      </c>
      <c r="W17">
        <v>94052.417012434307</v>
      </c>
      <c r="X17">
        <v>1032747.1317333347</v>
      </c>
      <c r="Y17">
        <v>306327.70901260176</v>
      </c>
      <c r="Z17">
        <v>0</v>
      </c>
      <c r="AA17">
        <v>0</v>
      </c>
      <c r="AB17">
        <v>0</v>
      </c>
      <c r="AC17">
        <v>1339074.8407459366</v>
      </c>
      <c r="AD17">
        <v>1943473.6325957035</v>
      </c>
      <c r="AF17">
        <v>0</v>
      </c>
      <c r="AG17">
        <v>0</v>
      </c>
      <c r="AH17">
        <v>0</v>
      </c>
      <c r="AI17">
        <v>1943473.6325957035</v>
      </c>
      <c r="AJ17">
        <v>-5332285.8421211597</v>
      </c>
      <c r="AK17">
        <v>94052.417012434307</v>
      </c>
      <c r="AL17">
        <v>-53322.858421211604</v>
      </c>
      <c r="AM17">
        <v>39257.412933376872</v>
      </c>
      <c r="AN17">
        <v>0</v>
      </c>
      <c r="AO17">
        <v>79986.971524599576</v>
      </c>
      <c r="AP17">
        <v>279514</v>
      </c>
      <c r="AQ17">
        <v>279514</v>
      </c>
      <c r="AR17">
        <v>-5531812.8705965606</v>
      </c>
    </row>
    <row r="18" spans="1:44" x14ac:dyDescent="0.2">
      <c r="A18" t="s">
        <v>18</v>
      </c>
      <c r="B18">
        <v>2034</v>
      </c>
      <c r="C18">
        <v>582654.32866258593</v>
      </c>
      <c r="D18">
        <v>549295.48974931682</v>
      </c>
      <c r="E18">
        <v>0</v>
      </c>
      <c r="F18">
        <v>0</v>
      </c>
      <c r="G18">
        <v>960.94999356342839</v>
      </c>
      <c r="H18">
        <v>2180300.3886123733</v>
      </c>
      <c r="I18">
        <v>5986</v>
      </c>
      <c r="J18">
        <f t="shared" si="0"/>
        <v>960.94999356342839</v>
      </c>
      <c r="K18">
        <v>3319197.1570178391</v>
      </c>
      <c r="L18">
        <v>442613.56703531515</v>
      </c>
      <c r="M18">
        <v>190504.21786683443</v>
      </c>
      <c r="N18">
        <v>633117.78490214958</v>
      </c>
      <c r="O18">
        <v>238063.00583399358</v>
      </c>
      <c r="P18">
        <v>0</v>
      </c>
      <c r="Q18">
        <v>0</v>
      </c>
      <c r="R18">
        <v>0</v>
      </c>
      <c r="S18">
        <v>238063.00583399358</v>
      </c>
      <c r="T18">
        <v>35851.671474146424</v>
      </c>
      <c r="U18">
        <v>50436.146805029086</v>
      </c>
      <c r="V18">
        <f t="shared" si="1"/>
        <v>86287.81827917551</v>
      </c>
      <c r="W18">
        <v>94992.941182558687</v>
      </c>
      <c r="X18">
        <v>1052461.5501978775</v>
      </c>
      <c r="Y18">
        <v>312454.26319285383</v>
      </c>
      <c r="Z18">
        <v>0</v>
      </c>
      <c r="AA18">
        <v>0</v>
      </c>
      <c r="AB18">
        <v>0</v>
      </c>
      <c r="AC18">
        <v>1364915.8133907313</v>
      </c>
      <c r="AD18">
        <v>1954281.3436271078</v>
      </c>
      <c r="AF18">
        <v>0</v>
      </c>
      <c r="AG18">
        <v>0</v>
      </c>
      <c r="AH18">
        <v>0</v>
      </c>
      <c r="AI18">
        <v>1954281.3436271078</v>
      </c>
      <c r="AJ18">
        <v>-5531812.8705965606</v>
      </c>
      <c r="AK18">
        <v>94992.941182558687</v>
      </c>
      <c r="AL18">
        <v>-55318.128705965602</v>
      </c>
      <c r="AM18">
        <v>39486.720035090497</v>
      </c>
      <c r="AN18">
        <v>0</v>
      </c>
      <c r="AO18">
        <v>79161.532511683588</v>
      </c>
      <c r="AP18">
        <v>315894</v>
      </c>
      <c r="AQ18">
        <v>315894</v>
      </c>
      <c r="AR18">
        <v>-5768545.3380848775</v>
      </c>
    </row>
    <row r="19" spans="1:44" x14ac:dyDescent="0.2">
      <c r="A19" t="s">
        <v>18</v>
      </c>
      <c r="B19">
        <v>2035</v>
      </c>
      <c r="C19">
        <v>588480.87194921181</v>
      </c>
      <c r="D19">
        <v>560281.39954430319</v>
      </c>
      <c r="E19">
        <v>0</v>
      </c>
      <c r="F19">
        <v>0</v>
      </c>
      <c r="G19">
        <v>980.16899343469709</v>
      </c>
      <c r="H19">
        <v>2200596.6107496684</v>
      </c>
      <c r="I19">
        <v>5986</v>
      </c>
      <c r="J19">
        <f t="shared" si="0"/>
        <v>980.16899343469709</v>
      </c>
      <c r="K19">
        <v>3356325.0512366183</v>
      </c>
      <c r="L19">
        <v>451465.83837602148</v>
      </c>
      <c r="M19">
        <v>194314.30222417112</v>
      </c>
      <c r="N19">
        <v>645780.14060019259</v>
      </c>
      <c r="O19">
        <v>242824.26595067346</v>
      </c>
      <c r="P19">
        <v>0</v>
      </c>
      <c r="Q19">
        <v>0</v>
      </c>
      <c r="R19">
        <v>0</v>
      </c>
      <c r="S19">
        <v>242824.26595067346</v>
      </c>
      <c r="T19">
        <v>36568.704903629354</v>
      </c>
      <c r="U19">
        <v>51444.869741129674</v>
      </c>
      <c r="V19">
        <f t="shared" si="1"/>
        <v>88013.574644759035</v>
      </c>
      <c r="W19">
        <v>95942.87059438428</v>
      </c>
      <c r="X19">
        <v>1072560.8517900095</v>
      </c>
      <c r="Y19">
        <v>318703.34845671093</v>
      </c>
      <c r="Z19">
        <v>0</v>
      </c>
      <c r="AA19">
        <v>0</v>
      </c>
      <c r="AB19">
        <v>0</v>
      </c>
      <c r="AC19">
        <v>1391264.2002467206</v>
      </c>
      <c r="AD19">
        <v>1965060.8509898977</v>
      </c>
      <c r="AF19">
        <v>0</v>
      </c>
      <c r="AG19">
        <v>0</v>
      </c>
      <c r="AH19">
        <v>0</v>
      </c>
      <c r="AI19">
        <v>1965060.8509898977</v>
      </c>
      <c r="AJ19">
        <v>-5768545.3380848775</v>
      </c>
      <c r="AK19">
        <v>95942.87059438428</v>
      </c>
      <c r="AL19">
        <v>-57685.453380848776</v>
      </c>
      <c r="AM19">
        <v>39714.727159268805</v>
      </c>
      <c r="AN19">
        <v>0</v>
      </c>
      <c r="AO19">
        <v>77972.144372804309</v>
      </c>
      <c r="AP19">
        <v>588770</v>
      </c>
      <c r="AQ19">
        <v>588770</v>
      </c>
      <c r="AR19">
        <v>-6279343.1937120734</v>
      </c>
    </row>
    <row r="20" spans="1:44" x14ac:dyDescent="0.2">
      <c r="A20" t="s">
        <v>18</v>
      </c>
      <c r="B20">
        <v>2036</v>
      </c>
      <c r="C20">
        <v>594365.68066870398</v>
      </c>
      <c r="D20">
        <v>571487.02753518918</v>
      </c>
      <c r="E20">
        <v>0</v>
      </c>
      <c r="F20">
        <v>0</v>
      </c>
      <c r="G20">
        <v>999.77237330339085</v>
      </c>
      <c r="H20">
        <v>2221101.0316301375</v>
      </c>
      <c r="I20">
        <v>5986</v>
      </c>
      <c r="J20">
        <f t="shared" si="0"/>
        <v>999.77237330339085</v>
      </c>
      <c r="K20">
        <v>3393939.5122073339</v>
      </c>
      <c r="L20">
        <v>460495.15514354187</v>
      </c>
      <c r="M20">
        <v>198200.58826865451</v>
      </c>
      <c r="N20">
        <v>658695.7434121964</v>
      </c>
      <c r="O20">
        <v>247680.75126968691</v>
      </c>
      <c r="P20">
        <v>0</v>
      </c>
      <c r="Q20">
        <v>0</v>
      </c>
      <c r="R20">
        <v>0</v>
      </c>
      <c r="S20">
        <v>247680.75126968691</v>
      </c>
      <c r="T20">
        <v>37300.079001701939</v>
      </c>
      <c r="U20">
        <v>52473.767135952257</v>
      </c>
      <c r="V20">
        <f t="shared" si="1"/>
        <v>89773.846137654196</v>
      </c>
      <c r="W20">
        <v>96902.29930032813</v>
      </c>
      <c r="X20">
        <v>1093052.6401198655</v>
      </c>
      <c r="Y20">
        <v>325077.41542584513</v>
      </c>
      <c r="Z20">
        <v>0</v>
      </c>
      <c r="AA20">
        <v>0</v>
      </c>
      <c r="AB20">
        <v>0</v>
      </c>
      <c r="AC20">
        <v>1418130.0555457107</v>
      </c>
      <c r="AD20">
        <v>1975809.4566616232</v>
      </c>
      <c r="AF20">
        <v>0</v>
      </c>
      <c r="AG20">
        <v>0</v>
      </c>
      <c r="AH20">
        <v>0</v>
      </c>
      <c r="AI20">
        <v>1975809.4566616232</v>
      </c>
      <c r="AJ20">
        <v>-6279343.1937120734</v>
      </c>
      <c r="AK20">
        <v>96902.29930032813</v>
      </c>
      <c r="AL20">
        <v>-62793.431937120738</v>
      </c>
      <c r="AM20">
        <v>39941.349445165441</v>
      </c>
      <c r="AN20">
        <v>0</v>
      </c>
      <c r="AO20">
        <v>74050.216808372832</v>
      </c>
      <c r="AP20">
        <v>130652</v>
      </c>
      <c r="AQ20">
        <v>130652</v>
      </c>
      <c r="AR20">
        <v>-6335944.9769037012</v>
      </c>
    </row>
    <row r="21" spans="1:44" x14ac:dyDescent="0.2">
      <c r="A21" t="s">
        <v>18</v>
      </c>
      <c r="B21">
        <v>2037</v>
      </c>
      <c r="C21">
        <v>600309.33747539087</v>
      </c>
      <c r="D21">
        <v>582916.76808589289</v>
      </c>
      <c r="E21">
        <v>0</v>
      </c>
      <c r="F21">
        <v>0</v>
      </c>
      <c r="G21">
        <v>1019.7678207694587</v>
      </c>
      <c r="H21">
        <v>2241816.150078502</v>
      </c>
      <c r="I21">
        <v>5986</v>
      </c>
      <c r="J21">
        <f t="shared" si="0"/>
        <v>1019.7678207694587</v>
      </c>
      <c r="K21">
        <v>3432048.0234605554</v>
      </c>
      <c r="L21">
        <v>469705.05824641266</v>
      </c>
      <c r="M21">
        <v>202164.60003402759</v>
      </c>
      <c r="N21">
        <v>671869.65828044026</v>
      </c>
      <c r="O21">
        <v>252634.36629508063</v>
      </c>
      <c r="P21">
        <v>0</v>
      </c>
      <c r="Q21">
        <v>0</v>
      </c>
      <c r="R21">
        <v>0</v>
      </c>
      <c r="S21">
        <v>252634.36629508063</v>
      </c>
      <c r="T21">
        <v>38046.080581735972</v>
      </c>
      <c r="U21">
        <v>53523.242478671302</v>
      </c>
      <c r="V21">
        <f t="shared" si="1"/>
        <v>91569.323060407274</v>
      </c>
      <c r="W21">
        <v>97871.322293331381</v>
      </c>
      <c r="X21">
        <v>1113944.6699292595</v>
      </c>
      <c r="Y21">
        <v>331578.96373436204</v>
      </c>
      <c r="Z21">
        <v>0</v>
      </c>
      <c r="AA21">
        <v>0</v>
      </c>
      <c r="AB21">
        <v>0</v>
      </c>
      <c r="AC21">
        <v>1445523.6336636215</v>
      </c>
      <c r="AD21">
        <v>1986524.3897969339</v>
      </c>
      <c r="AF21">
        <v>0</v>
      </c>
      <c r="AG21">
        <v>0</v>
      </c>
      <c r="AH21">
        <v>0</v>
      </c>
      <c r="AI21">
        <v>1986524.3897969339</v>
      </c>
      <c r="AJ21">
        <v>-6335944.9769037012</v>
      </c>
      <c r="AK21">
        <v>97871.322293331381</v>
      </c>
      <c r="AL21">
        <v>-63359.449769037012</v>
      </c>
      <c r="AM21">
        <v>40166.499746207133</v>
      </c>
      <c r="AN21">
        <v>0</v>
      </c>
      <c r="AO21">
        <v>74678.37227050151</v>
      </c>
      <c r="AP21">
        <v>439134</v>
      </c>
      <c r="AQ21">
        <v>439134</v>
      </c>
      <c r="AR21">
        <v>-6700400.6046331991</v>
      </c>
    </row>
    <row r="22" spans="1:44" x14ac:dyDescent="0.2">
      <c r="A22" t="s">
        <v>18</v>
      </c>
      <c r="B22">
        <v>2038</v>
      </c>
      <c r="C22">
        <v>606312.43085014482</v>
      </c>
      <c r="D22">
        <v>594575.10344761086</v>
      </c>
      <c r="E22">
        <v>0</v>
      </c>
      <c r="F22">
        <v>0</v>
      </c>
      <c r="G22">
        <v>1040.1631771848479</v>
      </c>
      <c r="H22">
        <v>2262744.5007413328</v>
      </c>
      <c r="I22">
        <v>5986</v>
      </c>
      <c r="J22">
        <f t="shared" si="0"/>
        <v>1040.1631771848479</v>
      </c>
      <c r="K22">
        <v>3470658.1982162734</v>
      </c>
      <c r="L22">
        <v>479099.15941134095</v>
      </c>
      <c r="M22">
        <v>206207.89203470817</v>
      </c>
      <c r="N22">
        <v>685307.05144604912</v>
      </c>
      <c r="O22">
        <v>257687.05362098227</v>
      </c>
      <c r="P22">
        <v>0</v>
      </c>
      <c r="Q22">
        <v>0</v>
      </c>
      <c r="R22">
        <v>0</v>
      </c>
      <c r="S22">
        <v>257687.05362098227</v>
      </c>
      <c r="T22">
        <v>38807.002193370696</v>
      </c>
      <c r="U22">
        <v>54593.707328244738</v>
      </c>
      <c r="V22">
        <f t="shared" si="1"/>
        <v>93400.709521615441</v>
      </c>
      <c r="W22">
        <v>98850.035516264703</v>
      </c>
      <c r="X22">
        <v>1135244.8501049115</v>
      </c>
      <c r="Y22">
        <v>338210.54300904932</v>
      </c>
      <c r="Z22">
        <v>0</v>
      </c>
      <c r="AA22">
        <v>0</v>
      </c>
      <c r="AB22">
        <v>0</v>
      </c>
      <c r="AC22">
        <v>1473455.3931139607</v>
      </c>
      <c r="AD22">
        <v>1997202.8051023127</v>
      </c>
      <c r="AF22">
        <v>0</v>
      </c>
      <c r="AG22">
        <v>0</v>
      </c>
      <c r="AH22">
        <v>0</v>
      </c>
      <c r="AI22">
        <v>1997202.8051023127</v>
      </c>
      <c r="AJ22">
        <v>-6700400.6046331991</v>
      </c>
      <c r="AK22">
        <v>98850.035516264703</v>
      </c>
      <c r="AL22">
        <v>-67004.006046331997</v>
      </c>
      <c r="AM22">
        <v>40390.088578391027</v>
      </c>
      <c r="AN22">
        <v>0</v>
      </c>
      <c r="AO22">
        <v>72236.118048323726</v>
      </c>
      <c r="AP22">
        <v>140660</v>
      </c>
      <c r="AQ22">
        <v>140660</v>
      </c>
      <c r="AR22">
        <v>-6768824.4865848757</v>
      </c>
    </row>
    <row r="23" spans="1:44" x14ac:dyDescent="0.2">
      <c r="A23" t="s">
        <v>18</v>
      </c>
      <c r="B23">
        <v>2039</v>
      </c>
      <c r="C23">
        <v>612375.5551586462</v>
      </c>
      <c r="D23">
        <v>606466.60551656305</v>
      </c>
      <c r="E23">
        <v>0</v>
      </c>
      <c r="F23">
        <v>0</v>
      </c>
      <c r="G23">
        <v>1060.9664407285447</v>
      </c>
      <c r="H23">
        <v>2283888.6546819117</v>
      </c>
      <c r="I23">
        <v>5986</v>
      </c>
      <c r="J23">
        <f t="shared" si="0"/>
        <v>1060.9664407285447</v>
      </c>
      <c r="K23">
        <v>3509777.7817978496</v>
      </c>
      <c r="L23">
        <v>488681.14259956777</v>
      </c>
      <c r="M23">
        <v>210332.04987540233</v>
      </c>
      <c r="N23">
        <v>699013.19247497013</v>
      </c>
      <c r="O23">
        <v>262840.7946934019</v>
      </c>
      <c r="P23">
        <v>0</v>
      </c>
      <c r="Q23">
        <v>0</v>
      </c>
      <c r="R23">
        <v>0</v>
      </c>
      <c r="S23">
        <v>262840.7946934019</v>
      </c>
      <c r="T23">
        <v>39583.142237238113</v>
      </c>
      <c r="U23">
        <v>55685.581474809624</v>
      </c>
      <c r="V23">
        <f t="shared" si="1"/>
        <v>95268.723712047737</v>
      </c>
      <c r="W23">
        <v>99838.535871427346</v>
      </c>
      <c r="X23">
        <v>1156961.246751847</v>
      </c>
      <c r="Y23">
        <v>344974.75386923028</v>
      </c>
      <c r="Z23">
        <v>0</v>
      </c>
      <c r="AA23">
        <v>0</v>
      </c>
      <c r="AB23">
        <v>0</v>
      </c>
      <c r="AC23">
        <v>1501936.0006210771</v>
      </c>
      <c r="AD23">
        <v>2007841.7811767724</v>
      </c>
      <c r="AF23">
        <v>0</v>
      </c>
      <c r="AG23">
        <v>0</v>
      </c>
      <c r="AH23">
        <v>0</v>
      </c>
      <c r="AI23">
        <v>2007841.7811767724</v>
      </c>
      <c r="AJ23">
        <v>-6768824.4865848757</v>
      </c>
      <c r="AK23">
        <v>99838.535871427346</v>
      </c>
      <c r="AL23">
        <v>-67688.244865848756</v>
      </c>
      <c r="AM23">
        <v>40612.024067591206</v>
      </c>
      <c r="AN23">
        <v>0</v>
      </c>
      <c r="AO23">
        <v>72762.315073169797</v>
      </c>
      <c r="AP23">
        <v>556934</v>
      </c>
      <c r="AQ23">
        <v>556934</v>
      </c>
      <c r="AR23">
        <v>-7252996.171511706</v>
      </c>
    </row>
    <row r="24" spans="1:44" x14ac:dyDescent="0.2">
      <c r="A24" t="s">
        <v>18</v>
      </c>
      <c r="B24">
        <v>2040</v>
      </c>
      <c r="C24">
        <v>618499.31071023282</v>
      </c>
      <c r="D24">
        <v>618595.93762689433</v>
      </c>
      <c r="E24">
        <v>0</v>
      </c>
      <c r="F24">
        <v>0</v>
      </c>
      <c r="G24">
        <v>1082.1857695431158</v>
      </c>
      <c r="H24">
        <v>2305251.2199859424</v>
      </c>
      <c r="I24">
        <v>5986</v>
      </c>
      <c r="J24">
        <f t="shared" si="0"/>
        <v>1082.1857695431158</v>
      </c>
      <c r="K24">
        <v>3549414.6540926127</v>
      </c>
      <c r="L24">
        <v>498454.76545155916</v>
      </c>
      <c r="M24">
        <v>214538.69087291037</v>
      </c>
      <c r="N24">
        <v>712993.45632446953</v>
      </c>
      <c r="O24">
        <v>268097.61058726994</v>
      </c>
      <c r="P24">
        <v>0</v>
      </c>
      <c r="Q24">
        <v>0</v>
      </c>
      <c r="R24">
        <v>0</v>
      </c>
      <c r="S24">
        <v>268097.61058726994</v>
      </c>
      <c r="T24">
        <v>40374.805081982871</v>
      </c>
      <c r="U24">
        <v>56799.29310430582</v>
      </c>
      <c r="V24">
        <f t="shared" si="1"/>
        <v>97174.098186288698</v>
      </c>
      <c r="W24">
        <v>100836.92123014164</v>
      </c>
      <c r="X24">
        <v>1179102.0863281698</v>
      </c>
      <c r="Y24">
        <v>351874.24894661485</v>
      </c>
      <c r="Z24">
        <v>0</v>
      </c>
      <c r="AA24">
        <v>0</v>
      </c>
      <c r="AB24">
        <v>0</v>
      </c>
      <c r="AC24">
        <v>1530976.3352747846</v>
      </c>
      <c r="AD24">
        <v>2018438.3188178281</v>
      </c>
      <c r="AF24">
        <v>0</v>
      </c>
      <c r="AG24">
        <v>0</v>
      </c>
      <c r="AH24">
        <v>0</v>
      </c>
      <c r="AI24">
        <v>2018438.3188178281</v>
      </c>
      <c r="AJ24">
        <v>-7252996.171511706</v>
      </c>
      <c r="AK24">
        <v>100836.92123014164</v>
      </c>
      <c r="AL24">
        <v>-72529.961715117053</v>
      </c>
      <c r="AM24">
        <v>40832.211895751709</v>
      </c>
      <c r="AN24">
        <v>0</v>
      </c>
      <c r="AO24">
        <v>69139.171410776296</v>
      </c>
      <c r="AP24">
        <v>122350</v>
      </c>
      <c r="AQ24">
        <v>122350</v>
      </c>
      <c r="AR24">
        <v>-7306207.0001009293</v>
      </c>
    </row>
    <row r="25" spans="1:44" x14ac:dyDescent="0.2">
      <c r="A25" t="s">
        <v>18</v>
      </c>
      <c r="B25">
        <v>2041</v>
      </c>
      <c r="C25">
        <v>624684.30381733505</v>
      </c>
      <c r="D25">
        <v>630967.85637943202</v>
      </c>
      <c r="E25">
        <v>0</v>
      </c>
      <c r="F25">
        <v>0</v>
      </c>
      <c r="G25">
        <v>1103.8294849339779</v>
      </c>
      <c r="H25">
        <v>2326834.8423783034</v>
      </c>
      <c r="I25">
        <v>5986</v>
      </c>
      <c r="J25">
        <f t="shared" si="0"/>
        <v>1103.8294849339779</v>
      </c>
      <c r="K25">
        <v>3589576.8320600046</v>
      </c>
      <c r="L25">
        <v>508423.86076059024</v>
      </c>
      <c r="M25">
        <v>218829.46469036854</v>
      </c>
      <c r="N25">
        <v>727253.3254509588</v>
      </c>
      <c r="O25">
        <v>273459.56279901532</v>
      </c>
      <c r="P25">
        <v>0</v>
      </c>
      <c r="Q25">
        <v>0</v>
      </c>
      <c r="R25">
        <v>0</v>
      </c>
      <c r="S25">
        <v>273459.56279901532</v>
      </c>
      <c r="T25">
        <v>41182.301183622527</v>
      </c>
      <c r="U25">
        <v>57935.278966391925</v>
      </c>
      <c r="V25">
        <f t="shared" si="1"/>
        <v>99117.580150014459</v>
      </c>
      <c r="W25">
        <v>101845.29044244305</v>
      </c>
      <c r="X25">
        <v>1201675.7588424315</v>
      </c>
      <c r="Y25">
        <v>358911.7339255471</v>
      </c>
      <c r="Z25">
        <v>0</v>
      </c>
      <c r="AA25">
        <v>0</v>
      </c>
      <c r="AB25">
        <v>0</v>
      </c>
      <c r="AC25">
        <v>1560587.4927679785</v>
      </c>
      <c r="AD25">
        <v>2028989.3392920261</v>
      </c>
      <c r="AF25">
        <v>0</v>
      </c>
      <c r="AG25">
        <v>0</v>
      </c>
      <c r="AH25">
        <v>0</v>
      </c>
      <c r="AI25">
        <v>2028989.3392920261</v>
      </c>
      <c r="AJ25">
        <v>-7306207.0001009293</v>
      </c>
      <c r="AK25">
        <v>101845.29044244305</v>
      </c>
      <c r="AL25">
        <v>-73062.070001009299</v>
      </c>
      <c r="AM25">
        <v>41050.55524594352</v>
      </c>
      <c r="AN25">
        <v>0</v>
      </c>
      <c r="AO25">
        <v>69833.77568737726</v>
      </c>
      <c r="AP25">
        <v>0</v>
      </c>
      <c r="AQ25">
        <v>0</v>
      </c>
      <c r="AR25">
        <v>-7236373.2244135514</v>
      </c>
    </row>
    <row r="26" spans="1:44" x14ac:dyDescent="0.2">
      <c r="A26" t="s">
        <v>18</v>
      </c>
      <c r="B26">
        <v>2042</v>
      </c>
      <c r="C26">
        <v>630931.14685550856</v>
      </c>
      <c r="D26">
        <v>643587.21350702073</v>
      </c>
      <c r="E26">
        <v>0</v>
      </c>
      <c r="F26">
        <v>0</v>
      </c>
      <c r="G26">
        <v>1125.9060746326575</v>
      </c>
      <c r="H26">
        <v>2348642.205851065</v>
      </c>
      <c r="I26">
        <v>5986</v>
      </c>
      <c r="J26">
        <f t="shared" si="0"/>
        <v>1125.9060746326575</v>
      </c>
      <c r="K26">
        <v>3630272.4722882267</v>
      </c>
      <c r="L26">
        <v>518592.33797580207</v>
      </c>
      <c r="M26">
        <v>223206.05398417593</v>
      </c>
      <c r="N26">
        <v>741798.39195997803</v>
      </c>
      <c r="O26">
        <v>278928.7540549956</v>
      </c>
      <c r="P26">
        <v>0</v>
      </c>
      <c r="Q26">
        <v>0</v>
      </c>
      <c r="R26">
        <v>0</v>
      </c>
      <c r="S26">
        <v>278928.7540549956</v>
      </c>
      <c r="T26">
        <v>42005.947207294979</v>
      </c>
      <c r="U26">
        <v>59093.984545719766</v>
      </c>
      <c r="V26">
        <f t="shared" si="1"/>
        <v>101099.93175301474</v>
      </c>
      <c r="W26">
        <v>102863.7433468675</v>
      </c>
      <c r="X26">
        <v>1224690.8211148558</v>
      </c>
      <c r="Y26">
        <v>366089.96860405809</v>
      </c>
      <c r="Z26">
        <v>0</v>
      </c>
      <c r="AA26">
        <v>0</v>
      </c>
      <c r="AB26">
        <v>0</v>
      </c>
      <c r="AC26">
        <v>1590780.7897189138</v>
      </c>
      <c r="AD26">
        <v>2039491.6825693129</v>
      </c>
      <c r="AF26">
        <v>0</v>
      </c>
      <c r="AG26">
        <v>0</v>
      </c>
      <c r="AH26">
        <v>0</v>
      </c>
      <c r="AI26">
        <v>2039491.6825693129</v>
      </c>
      <c r="AJ26">
        <v>-7236373.2244135514</v>
      </c>
      <c r="AK26">
        <v>102863.7433468675</v>
      </c>
      <c r="AL26">
        <v>-72363.732244135521</v>
      </c>
      <c r="AM26">
        <v>41266.954746261916</v>
      </c>
      <c r="AN26">
        <v>0</v>
      </c>
      <c r="AO26">
        <v>71766.965848993888</v>
      </c>
      <c r="AP26">
        <v>0</v>
      </c>
      <c r="AQ26">
        <v>0</v>
      </c>
      <c r="AR26">
        <v>-7164606.2585645579</v>
      </c>
    </row>
    <row r="27" spans="1:44" x14ac:dyDescent="0.2">
      <c r="A27" t="s">
        <v>18</v>
      </c>
      <c r="B27">
        <v>2043</v>
      </c>
      <c r="C27">
        <v>637240.45832406369</v>
      </c>
      <c r="D27">
        <v>656458.95777716115</v>
      </c>
      <c r="E27">
        <v>0</v>
      </c>
      <c r="F27">
        <v>0</v>
      </c>
      <c r="G27">
        <v>1148.4241961253106</v>
      </c>
      <c r="H27">
        <v>2370676.0333029819</v>
      </c>
      <c r="I27">
        <v>5986</v>
      </c>
      <c r="J27">
        <f t="shared" si="0"/>
        <v>1148.4241961253106</v>
      </c>
      <c r="K27">
        <v>3671509.8736003321</v>
      </c>
      <c r="L27">
        <v>528964.18473531806</v>
      </c>
      <c r="M27">
        <v>227670.17506385944</v>
      </c>
      <c r="N27">
        <v>756634.3597991775</v>
      </c>
      <c r="O27">
        <v>284507.32913609553</v>
      </c>
      <c r="P27">
        <v>0</v>
      </c>
      <c r="Q27">
        <v>0</v>
      </c>
      <c r="R27">
        <v>0</v>
      </c>
      <c r="S27">
        <v>284507.32913609553</v>
      </c>
      <c r="T27">
        <v>42846.066151440878</v>
      </c>
      <c r="U27">
        <v>60275.864236634166</v>
      </c>
      <c r="V27">
        <f t="shared" si="1"/>
        <v>103121.93038807504</v>
      </c>
      <c r="W27">
        <v>-312782.80960983189</v>
      </c>
      <c r="X27">
        <v>831480.80971351627</v>
      </c>
      <c r="Y27">
        <v>373411.76797613921</v>
      </c>
      <c r="Z27">
        <v>0</v>
      </c>
      <c r="AA27">
        <v>0</v>
      </c>
      <c r="AB27">
        <v>0</v>
      </c>
      <c r="AC27">
        <v>1204892.5776896556</v>
      </c>
      <c r="AD27">
        <v>2466617.2959106765</v>
      </c>
      <c r="AF27">
        <v>0</v>
      </c>
      <c r="AG27">
        <v>0</v>
      </c>
      <c r="AH27">
        <v>0</v>
      </c>
      <c r="AI27">
        <v>2466617.2959106765</v>
      </c>
      <c r="AJ27">
        <v>-7164606.2585645579</v>
      </c>
      <c r="AK27">
        <v>103892.38078033619</v>
      </c>
      <c r="AL27">
        <v>-71646.062585645588</v>
      </c>
      <c r="AM27">
        <v>78982.075547655812</v>
      </c>
      <c r="AN27">
        <v>0</v>
      </c>
      <c r="AO27">
        <v>111228.39374234641</v>
      </c>
      <c r="AP27">
        <v>0</v>
      </c>
      <c r="AQ27">
        <v>0</v>
      </c>
      <c r="AR27">
        <v>-7053377.8648222117</v>
      </c>
    </row>
    <row r="28" spans="1:44" x14ac:dyDescent="0.2">
      <c r="A28" t="s">
        <v>18</v>
      </c>
      <c r="B28">
        <v>2044</v>
      </c>
      <c r="C28">
        <v>643612.86290730431</v>
      </c>
      <c r="D28">
        <v>669588.13693270448</v>
      </c>
      <c r="E28">
        <v>0</v>
      </c>
      <c r="F28">
        <v>0</v>
      </c>
      <c r="G28">
        <v>1171.3926800478171</v>
      </c>
      <c r="H28">
        <v>2392939.0871906811</v>
      </c>
      <c r="I28">
        <v>5986</v>
      </c>
      <c r="J28">
        <f t="shared" si="0"/>
        <v>1171.3926800478171</v>
      </c>
      <c r="K28">
        <v>3713297.4797107377</v>
      </c>
      <c r="L28">
        <v>539543.46843002457</v>
      </c>
      <c r="M28">
        <v>232223.57856513668</v>
      </c>
      <c r="N28">
        <v>771767.04699516122</v>
      </c>
      <c r="O28">
        <v>290197.4757188175</v>
      </c>
      <c r="P28">
        <v>0</v>
      </c>
      <c r="Q28">
        <v>0</v>
      </c>
      <c r="R28">
        <v>0</v>
      </c>
      <c r="S28">
        <v>290197.4757188175</v>
      </c>
      <c r="T28">
        <v>43702.987474469701</v>
      </c>
      <c r="U28">
        <v>61481.381521366857</v>
      </c>
      <c r="V28">
        <f t="shared" si="1"/>
        <v>105184.36899583656</v>
      </c>
      <c r="W28">
        <v>-312263.34770593024</v>
      </c>
      <c r="X28">
        <v>854885.54400388501</v>
      </c>
      <c r="Y28">
        <v>380880.00333566207</v>
      </c>
      <c r="Z28">
        <v>0</v>
      </c>
      <c r="AA28">
        <v>0</v>
      </c>
      <c r="AB28">
        <v>0</v>
      </c>
      <c r="AC28">
        <v>1235765.547339547</v>
      </c>
      <c r="AD28">
        <v>2477531.9323711907</v>
      </c>
      <c r="AF28">
        <v>0</v>
      </c>
      <c r="AG28">
        <v>0</v>
      </c>
      <c r="AH28">
        <v>0</v>
      </c>
      <c r="AI28">
        <v>2477531.9323711907</v>
      </c>
      <c r="AJ28">
        <v>-7053377.8648222117</v>
      </c>
      <c r="AK28">
        <v>104931.30458813954</v>
      </c>
      <c r="AL28">
        <v>-70533.778648222127</v>
      </c>
      <c r="AM28">
        <v>79241.03029632484</v>
      </c>
      <c r="AN28">
        <v>0</v>
      </c>
      <c r="AO28">
        <v>113638.55623624225</v>
      </c>
      <c r="AP28">
        <v>0</v>
      </c>
      <c r="AQ28">
        <v>0</v>
      </c>
      <c r="AR28">
        <v>-6939739.3085859697</v>
      </c>
    </row>
    <row r="29" spans="1:44" x14ac:dyDescent="0.2">
      <c r="A29" t="s">
        <v>18</v>
      </c>
      <c r="B29">
        <v>2045</v>
      </c>
      <c r="C29">
        <v>650048.99153637711</v>
      </c>
      <c r="D29">
        <v>682979.89967135841</v>
      </c>
      <c r="E29">
        <v>0</v>
      </c>
      <c r="F29">
        <v>0</v>
      </c>
      <c r="G29">
        <v>1194.8205336487731</v>
      </c>
      <c r="H29">
        <v>2415434.1701917732</v>
      </c>
      <c r="I29">
        <v>5986</v>
      </c>
      <c r="J29">
        <f t="shared" si="0"/>
        <v>1194.8205336487731</v>
      </c>
      <c r="K29">
        <v>3755643.8819331573</v>
      </c>
      <c r="L29">
        <v>550334.33779862488</v>
      </c>
      <c r="M29">
        <v>236868.05013643936</v>
      </c>
      <c r="N29">
        <v>787202.38793506427</v>
      </c>
      <c r="O29">
        <v>296001.42523319379</v>
      </c>
      <c r="P29">
        <v>0</v>
      </c>
      <c r="Q29">
        <v>0</v>
      </c>
      <c r="R29">
        <v>0</v>
      </c>
      <c r="S29">
        <v>296001.42523319379</v>
      </c>
      <c r="T29">
        <v>44577.047223959082</v>
      </c>
      <c r="U29">
        <v>62711.009151794176</v>
      </c>
      <c r="V29">
        <f t="shared" si="1"/>
        <v>107288.05637575325</v>
      </c>
      <c r="W29">
        <v>-311738.69118298957</v>
      </c>
      <c r="X29">
        <v>878753.17836102168</v>
      </c>
      <c r="Y29">
        <v>388497.60340237524</v>
      </c>
      <c r="Z29">
        <v>0</v>
      </c>
      <c r="AA29">
        <v>0</v>
      </c>
      <c r="AB29">
        <v>0</v>
      </c>
      <c r="AC29">
        <v>1267250.7817633969</v>
      </c>
      <c r="AD29">
        <v>2488393.1001697602</v>
      </c>
      <c r="AF29">
        <v>0</v>
      </c>
      <c r="AG29">
        <v>0</v>
      </c>
      <c r="AH29">
        <v>0</v>
      </c>
      <c r="AI29">
        <v>2488393.1001697602</v>
      </c>
      <c r="AJ29">
        <v>-6939739.3085859697</v>
      </c>
      <c r="AK29">
        <v>105980.61763402091</v>
      </c>
      <c r="AL29">
        <v>-69397.393085859687</v>
      </c>
      <c r="AM29">
        <v>79498.194686344388</v>
      </c>
      <c r="AN29">
        <v>0</v>
      </c>
      <c r="AO29">
        <v>116081.41923450561</v>
      </c>
      <c r="AP29">
        <v>0</v>
      </c>
      <c r="AQ29">
        <v>0</v>
      </c>
      <c r="AR29">
        <v>-6823657.8893514639</v>
      </c>
    </row>
    <row r="30" spans="1:44" x14ac:dyDescent="0.2">
      <c r="A30" t="s">
        <v>18</v>
      </c>
      <c r="B30">
        <v>2046</v>
      </c>
      <c r="C30">
        <v>656549.48145174095</v>
      </c>
      <c r="D30">
        <v>696639.49766478571</v>
      </c>
      <c r="E30">
        <v>0</v>
      </c>
      <c r="F30">
        <v>0</v>
      </c>
      <c r="G30">
        <v>1218.7169443217488</v>
      </c>
      <c r="H30">
        <v>2438164.1258801096</v>
      </c>
      <c r="I30">
        <v>5986</v>
      </c>
      <c r="J30">
        <f t="shared" si="0"/>
        <v>1218.7169443217488</v>
      </c>
      <c r="K30">
        <v>3798557.821940958</v>
      </c>
      <c r="L30">
        <v>561341.02455459756</v>
      </c>
      <c r="M30">
        <v>241605.41113916819</v>
      </c>
      <c r="N30">
        <v>802946.43569376576</v>
      </c>
      <c r="O30">
        <v>301921.45373785769</v>
      </c>
      <c r="P30">
        <v>0</v>
      </c>
      <c r="Q30">
        <v>0</v>
      </c>
      <c r="R30">
        <v>0</v>
      </c>
      <c r="S30">
        <v>301921.45373785769</v>
      </c>
      <c r="T30">
        <v>45468.588168438277</v>
      </c>
      <c r="U30">
        <v>63965.229334830074</v>
      </c>
      <c r="V30">
        <f t="shared" si="1"/>
        <v>109433.81750326835</v>
      </c>
      <c r="W30">
        <v>-311208.78809481947</v>
      </c>
      <c r="X30">
        <v>903092.91884007235</v>
      </c>
      <c r="Y30">
        <v>396267.55547042284</v>
      </c>
      <c r="Z30">
        <v>0</v>
      </c>
      <c r="AA30">
        <v>0</v>
      </c>
      <c r="AB30">
        <v>0</v>
      </c>
      <c r="AC30">
        <v>1299360.4743104952</v>
      </c>
      <c r="AD30">
        <v>2499197.3476304626</v>
      </c>
      <c r="AF30">
        <v>0</v>
      </c>
      <c r="AG30">
        <v>0</v>
      </c>
      <c r="AH30">
        <v>0</v>
      </c>
      <c r="AI30">
        <v>2499197.3476304626</v>
      </c>
      <c r="AJ30">
        <v>-6823657.8893514639</v>
      </c>
      <c r="AK30">
        <v>107040.42381036111</v>
      </c>
      <c r="AL30">
        <v>-68236.578893514641</v>
      </c>
      <c r="AM30">
        <v>79753.463216005301</v>
      </c>
      <c r="AN30">
        <v>0</v>
      </c>
      <c r="AO30">
        <v>118557.30813285177</v>
      </c>
      <c r="AP30">
        <v>0</v>
      </c>
      <c r="AQ30">
        <v>0</v>
      </c>
      <c r="AR30">
        <v>-6705100.5812186124</v>
      </c>
    </row>
    <row r="31" spans="1:44" x14ac:dyDescent="0.2">
      <c r="A31" t="s">
        <v>18</v>
      </c>
      <c r="B31">
        <v>2047</v>
      </c>
      <c r="C31">
        <v>663114.9762662584</v>
      </c>
      <c r="D31">
        <v>710572.28761808132</v>
      </c>
      <c r="E31">
        <v>0</v>
      </c>
      <c r="F31">
        <v>0</v>
      </c>
      <c r="G31">
        <v>1243.0912832081835</v>
      </c>
      <c r="H31">
        <v>2461131.839413425</v>
      </c>
      <c r="I31">
        <v>5986</v>
      </c>
      <c r="J31">
        <f t="shared" si="0"/>
        <v>1243.0912832081835</v>
      </c>
      <c r="K31">
        <v>3842048.1945809731</v>
      </c>
      <c r="L31">
        <v>572567.84504568938</v>
      </c>
      <c r="M31">
        <v>246437.5193619515</v>
      </c>
      <c r="N31">
        <v>819005.36440764088</v>
      </c>
      <c r="O31">
        <v>307959.88281261484</v>
      </c>
      <c r="P31">
        <v>0</v>
      </c>
      <c r="Q31">
        <v>0</v>
      </c>
      <c r="R31">
        <v>0</v>
      </c>
      <c r="S31">
        <v>307959.88281261484</v>
      </c>
      <c r="T31">
        <v>46377.959931807032</v>
      </c>
      <c r="U31">
        <v>65244.533921526665</v>
      </c>
      <c r="V31">
        <f t="shared" si="1"/>
        <v>111622.4938533337</v>
      </c>
      <c r="W31">
        <v>-310673.58597576764</v>
      </c>
      <c r="X31">
        <v>927914.15509782196</v>
      </c>
      <c r="Y31">
        <v>404192.90657983121</v>
      </c>
      <c r="Z31">
        <v>0</v>
      </c>
      <c r="AA31">
        <v>0</v>
      </c>
      <c r="AB31">
        <v>0</v>
      </c>
      <c r="AC31">
        <v>1332107.0616776531</v>
      </c>
      <c r="AD31">
        <v>2509941.1329033198</v>
      </c>
      <c r="AF31">
        <v>0</v>
      </c>
      <c r="AG31">
        <v>0</v>
      </c>
      <c r="AH31">
        <v>0</v>
      </c>
      <c r="AI31">
        <v>2509941.1329033198</v>
      </c>
      <c r="AJ31">
        <v>-6705100.5812186124</v>
      </c>
      <c r="AK31">
        <v>108110.82804846474</v>
      </c>
      <c r="AL31">
        <v>-67051.005812186122</v>
      </c>
      <c r="AM31">
        <v>80006.727576618767</v>
      </c>
      <c r="AN31">
        <v>0</v>
      </c>
      <c r="AO31">
        <v>121066.54981289738</v>
      </c>
      <c r="AP31">
        <v>0</v>
      </c>
      <c r="AQ31">
        <v>0</v>
      </c>
      <c r="AR31">
        <v>-6584034.0314057153</v>
      </c>
    </row>
    <row r="32" spans="1:44" x14ac:dyDescent="0.2">
      <c r="A32" t="s">
        <v>18</v>
      </c>
      <c r="B32">
        <v>2048</v>
      </c>
      <c r="C32">
        <v>669746.12602892111</v>
      </c>
      <c r="D32">
        <v>724783.73337044299</v>
      </c>
      <c r="E32">
        <v>0</v>
      </c>
      <c r="F32">
        <v>0</v>
      </c>
      <c r="G32">
        <v>1267.9531088723475</v>
      </c>
      <c r="H32">
        <v>2484340.2382335979</v>
      </c>
      <c r="I32">
        <v>5986</v>
      </c>
      <c r="J32">
        <f t="shared" si="0"/>
        <v>1267.9531088723475</v>
      </c>
      <c r="K32">
        <v>3886124.0507418346</v>
      </c>
      <c r="L32">
        <v>584019.20194660325</v>
      </c>
      <c r="M32">
        <v>251366.26974919057</v>
      </c>
      <c r="N32">
        <v>835385.47169579379</v>
      </c>
      <c r="O32">
        <v>314119.08046886715</v>
      </c>
      <c r="P32">
        <v>0</v>
      </c>
      <c r="Q32">
        <v>0</v>
      </c>
      <c r="R32">
        <v>0</v>
      </c>
      <c r="S32">
        <v>314119.08046886715</v>
      </c>
      <c r="T32">
        <v>47305.519130443179</v>
      </c>
      <c r="U32">
        <v>66549.424599957201</v>
      </c>
      <c r="V32">
        <f t="shared" si="1"/>
        <v>113854.94373040038</v>
      </c>
      <c r="W32">
        <v>-310133.0318355253</v>
      </c>
      <c r="X32">
        <v>953226.46405953611</v>
      </c>
      <c r="Y32">
        <v>412276.76471142785</v>
      </c>
      <c r="Z32">
        <v>0</v>
      </c>
      <c r="AA32">
        <v>0</v>
      </c>
      <c r="AB32">
        <v>0</v>
      </c>
      <c r="AC32">
        <v>1365503.2287709638</v>
      </c>
      <c r="AD32">
        <v>2520620.8219708707</v>
      </c>
      <c r="AF32">
        <v>0</v>
      </c>
      <c r="AG32">
        <v>0</v>
      </c>
      <c r="AH32">
        <v>0</v>
      </c>
      <c r="AI32">
        <v>2520620.8219708707</v>
      </c>
      <c r="AJ32">
        <v>-6584034.0314057153</v>
      </c>
      <c r="AK32">
        <v>109191.93632894941</v>
      </c>
      <c r="AL32">
        <v>-65840.340314057146</v>
      </c>
      <c r="AM32">
        <v>80257.876589407431</v>
      </c>
      <c r="AN32">
        <v>0</v>
      </c>
      <c r="AO32">
        <v>123609.47260429969</v>
      </c>
      <c r="AP32">
        <v>0</v>
      </c>
      <c r="AQ32">
        <v>0</v>
      </c>
      <c r="AR32">
        <v>-6460424.5588014154</v>
      </c>
    </row>
    <row r="33" spans="1:44" x14ac:dyDescent="0.2">
      <c r="A33" t="s">
        <v>18</v>
      </c>
      <c r="B33">
        <v>2049</v>
      </c>
      <c r="C33">
        <v>676443.58728921018</v>
      </c>
      <c r="D33">
        <v>739279.40803785168</v>
      </c>
      <c r="E33">
        <v>0</v>
      </c>
      <c r="F33">
        <v>0</v>
      </c>
      <c r="G33">
        <v>1293.3121710497942</v>
      </c>
      <c r="H33">
        <v>2507792.2927797753</v>
      </c>
      <c r="I33">
        <v>5986</v>
      </c>
      <c r="J33">
        <f t="shared" si="0"/>
        <v>1293.3121710497942</v>
      </c>
      <c r="K33">
        <v>3930794.6002778872</v>
      </c>
      <c r="L33">
        <v>595699.58598553517</v>
      </c>
      <c r="M33">
        <v>256393.59514417432</v>
      </c>
      <c r="N33">
        <v>852093.18112970947</v>
      </c>
      <c r="O33">
        <v>320401.46207824443</v>
      </c>
      <c r="P33">
        <v>0</v>
      </c>
      <c r="Q33">
        <v>0</v>
      </c>
      <c r="R33">
        <v>0</v>
      </c>
      <c r="S33">
        <v>320401.46207824443</v>
      </c>
      <c r="T33">
        <v>48251.62951305203</v>
      </c>
      <c r="U33">
        <v>67880.413091956332</v>
      </c>
      <c r="V33">
        <f t="shared" si="1"/>
        <v>116132.04260500836</v>
      </c>
      <c r="W33">
        <v>-309587.07215388055</v>
      </c>
      <c r="X33">
        <v>979039.61365908175</v>
      </c>
      <c r="Y33">
        <v>420522.30000565632</v>
      </c>
      <c r="Z33">
        <v>0</v>
      </c>
      <c r="AA33">
        <v>0</v>
      </c>
      <c r="AB33">
        <v>0</v>
      </c>
      <c r="AC33">
        <v>1399561.9136647382</v>
      </c>
      <c r="AD33">
        <v>2531232.686613149</v>
      </c>
      <c r="AF33">
        <v>0</v>
      </c>
      <c r="AG33">
        <v>0</v>
      </c>
      <c r="AH33">
        <v>0</v>
      </c>
      <c r="AI33">
        <v>2531232.686613149</v>
      </c>
      <c r="AJ33">
        <v>-6460424.5588014154</v>
      </c>
      <c r="AK33">
        <v>110283.85569223887</v>
      </c>
      <c r="AL33">
        <v>-64604.245588014157</v>
      </c>
      <c r="AM33">
        <v>80506.79614106442</v>
      </c>
      <c r="AN33">
        <v>0</v>
      </c>
      <c r="AO33">
        <v>126186.40624528914</v>
      </c>
      <c r="AP33">
        <v>0</v>
      </c>
      <c r="AQ33">
        <v>0</v>
      </c>
      <c r="AR33">
        <v>-6334238.1525561269</v>
      </c>
    </row>
    <row r="34" spans="1:44" x14ac:dyDescent="0.2">
      <c r="A34" t="s">
        <v>18</v>
      </c>
      <c r="B34">
        <v>2050</v>
      </c>
      <c r="C34">
        <v>683208.02316210244</v>
      </c>
      <c r="D34">
        <v>754064.99619860889</v>
      </c>
      <c r="E34">
        <v>0</v>
      </c>
      <c r="F34">
        <v>0</v>
      </c>
      <c r="G34">
        <v>1319.1784144707901</v>
      </c>
      <c r="H34">
        <v>2531491.0172146084</v>
      </c>
      <c r="I34">
        <v>5986</v>
      </c>
      <c r="J34">
        <f t="shared" si="0"/>
        <v>1319.1784144707901</v>
      </c>
      <c r="K34">
        <v>3976069.2149897907</v>
      </c>
      <c r="L34">
        <v>607613.57770524593</v>
      </c>
      <c r="M34">
        <v>261521.46704705787</v>
      </c>
      <c r="N34">
        <v>869135.04475230374</v>
      </c>
      <c r="O34">
        <v>326809.49131980934</v>
      </c>
      <c r="P34">
        <v>0</v>
      </c>
      <c r="Q34">
        <v>0</v>
      </c>
      <c r="R34">
        <v>0</v>
      </c>
      <c r="S34">
        <v>326809.49131980934</v>
      </c>
      <c r="T34">
        <v>49216.66210331308</v>
      </c>
      <c r="U34">
        <v>69238.02135379547</v>
      </c>
      <c r="V34">
        <f t="shared" si="1"/>
        <v>118454.68345710855</v>
      </c>
      <c r="W34">
        <v>-309035.65287541936</v>
      </c>
      <c r="X34">
        <v>1005363.5666538022</v>
      </c>
      <c r="Y34">
        <v>428932.74600576953</v>
      </c>
      <c r="Z34">
        <v>0</v>
      </c>
      <c r="AA34">
        <v>0</v>
      </c>
      <c r="AB34">
        <v>0</v>
      </c>
      <c r="AC34">
        <v>1434296.3126595716</v>
      </c>
      <c r="AD34">
        <v>2541772.9023302188</v>
      </c>
      <c r="AF34">
        <v>0</v>
      </c>
      <c r="AG34">
        <v>0</v>
      </c>
      <c r="AH34">
        <v>0</v>
      </c>
      <c r="AI34">
        <v>2541772.9023302188</v>
      </c>
      <c r="AJ34">
        <v>-6334238.1525561269</v>
      </c>
      <c r="AK34">
        <v>111386.69424916127</v>
      </c>
      <c r="AL34">
        <v>-63342.381525561264</v>
      </c>
      <c r="AM34">
        <v>80753.369117953218</v>
      </c>
      <c r="AN34">
        <v>0</v>
      </c>
      <c r="AO34">
        <v>128797.68184155322</v>
      </c>
      <c r="AP34">
        <v>0</v>
      </c>
      <c r="AQ34">
        <v>0</v>
      </c>
      <c r="AR34">
        <v>-6205440.4707145728</v>
      </c>
    </row>
  </sheetData>
  <phoneticPr fontId="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AAA31-9DFF-42EC-9D3D-B1BF59281AD6}">
  <dimension ref="A1:AR34"/>
  <sheetViews>
    <sheetView workbookViewId="0">
      <selection activeCell="A2" sqref="A2:AR34"/>
    </sheetView>
  </sheetViews>
  <sheetFormatPr baseColWidth="10" defaultColWidth="8.83203125" defaultRowHeight="16" x14ac:dyDescent="0.2"/>
  <cols>
    <col min="1" max="1" width="12" customWidth="1"/>
    <col min="3" max="3" width="32" customWidth="1"/>
    <col min="4" max="4" width="13.5" customWidth="1"/>
    <col min="5" max="5" width="31.83203125" customWidth="1"/>
    <col min="6" max="6" width="35" customWidth="1"/>
    <col min="7" max="7" width="20.33203125" customWidth="1"/>
    <col min="8" max="8" width="17.1640625" customWidth="1"/>
    <col min="9" max="9" width="26.6640625" customWidth="1"/>
    <col min="11" max="11" width="15" customWidth="1"/>
    <col min="12" max="12" width="21.83203125" customWidth="1"/>
    <col min="13" max="13" width="23.5" customWidth="1"/>
    <col min="14" max="14" width="36" customWidth="1"/>
    <col min="15" max="15" width="11.1640625" customWidth="1"/>
    <col min="16" max="16" width="12.6640625" customWidth="1"/>
    <col min="18" max="18" width="18.83203125" customWidth="1"/>
    <col min="19" max="19" width="14.1640625" customWidth="1"/>
    <col min="20" max="20" width="11" customWidth="1"/>
    <col min="21" max="21" width="11.1640625" customWidth="1"/>
    <col min="22" max="22" width="23.6640625" customWidth="1"/>
    <col min="23" max="23" width="34" customWidth="1"/>
    <col min="24" max="24" width="27.33203125" customWidth="1"/>
    <col min="25" max="25" width="15.1640625" customWidth="1"/>
    <col min="26" max="26" width="30" customWidth="1"/>
    <col min="27" max="27" width="16.1640625" customWidth="1"/>
    <col min="28" max="28" width="26.1640625" customWidth="1"/>
    <col min="29" max="29" width="21.83203125" customWidth="1"/>
    <col min="30" max="30" width="27.33203125" customWidth="1"/>
    <col min="31" max="31" width="40.6640625" customWidth="1"/>
    <col min="32" max="32" width="24.83203125" customWidth="1"/>
    <col min="33" max="33" width="31.6640625" customWidth="1"/>
    <col min="34" max="34" width="28.6640625" customWidth="1"/>
    <col min="35" max="35" width="26.6640625" customWidth="1"/>
    <col min="36" max="36" width="32.5" customWidth="1"/>
    <col min="37" max="37" width="35" customWidth="1"/>
    <col min="38" max="38" width="19.1640625" customWidth="1"/>
    <col min="39" max="39" width="29" customWidth="1"/>
    <col min="40" max="40" width="23.1640625" customWidth="1"/>
    <col min="41" max="41" width="19.1640625" customWidth="1"/>
    <col min="42" max="42" width="32.6640625" customWidth="1"/>
    <col min="43" max="43" width="18.6640625" customWidth="1"/>
    <col min="44" max="44" width="26.33203125" customWidth="1"/>
  </cols>
  <sheetData>
    <row r="1" spans="1:44" s="70" customFormat="1" ht="17" x14ac:dyDescent="0.2">
      <c r="A1" s="70" t="s">
        <v>131</v>
      </c>
      <c r="B1" s="70" t="s">
        <v>130</v>
      </c>
      <c r="C1" s="70" t="s">
        <v>45</v>
      </c>
      <c r="D1" s="70" t="s">
        <v>46</v>
      </c>
      <c r="E1" s="70" t="s">
        <v>48</v>
      </c>
      <c r="F1" s="70" t="s">
        <v>50</v>
      </c>
      <c r="G1" s="70" t="s">
        <v>51</v>
      </c>
      <c r="H1" s="70" t="s">
        <v>52</v>
      </c>
      <c r="I1" s="70" t="s">
        <v>53</v>
      </c>
      <c r="J1" s="70" t="s">
        <v>154</v>
      </c>
      <c r="K1" s="70" t="s">
        <v>37</v>
      </c>
      <c r="L1" s="70" t="s">
        <v>56</v>
      </c>
      <c r="M1" s="70" t="s">
        <v>57</v>
      </c>
      <c r="N1" s="70" t="s">
        <v>58</v>
      </c>
      <c r="O1" s="70" t="s">
        <v>60</v>
      </c>
      <c r="P1" s="70" t="s">
        <v>61</v>
      </c>
      <c r="Q1" s="70" t="s">
        <v>62</v>
      </c>
      <c r="R1" s="70" t="s">
        <v>63</v>
      </c>
      <c r="S1" s="70" t="s">
        <v>64</v>
      </c>
      <c r="T1" s="70" t="s">
        <v>65</v>
      </c>
      <c r="U1" s="70" t="s">
        <v>66</v>
      </c>
      <c r="V1" s="70" t="s">
        <v>127</v>
      </c>
      <c r="W1" s="70" t="s">
        <v>81</v>
      </c>
      <c r="X1" s="70" t="s">
        <v>67</v>
      </c>
      <c r="Y1" s="70" t="s">
        <v>68</v>
      </c>
      <c r="Z1" s="70" t="s">
        <v>69</v>
      </c>
      <c r="AA1" s="70" t="s">
        <v>70</v>
      </c>
      <c r="AB1" s="70" t="s">
        <v>71</v>
      </c>
      <c r="AC1" s="70" t="s">
        <v>72</v>
      </c>
      <c r="AD1" s="70" t="s">
        <v>73</v>
      </c>
      <c r="AE1" s="70" t="s">
        <v>74</v>
      </c>
      <c r="AF1" s="70" t="s">
        <v>75</v>
      </c>
      <c r="AG1" s="70" t="s">
        <v>76</v>
      </c>
      <c r="AH1" s="70" t="s">
        <v>77</v>
      </c>
      <c r="AI1" s="70" t="s">
        <v>78</v>
      </c>
      <c r="AJ1" s="70" t="s">
        <v>80</v>
      </c>
      <c r="AK1" s="70" t="s">
        <v>157</v>
      </c>
      <c r="AL1" s="70" t="s">
        <v>82</v>
      </c>
      <c r="AM1" s="70" t="s">
        <v>83</v>
      </c>
      <c r="AN1" s="70" t="s">
        <v>85</v>
      </c>
      <c r="AO1" s="70" t="s">
        <v>86</v>
      </c>
      <c r="AP1" s="70" t="s">
        <v>88</v>
      </c>
      <c r="AQ1" s="70" t="s">
        <v>89</v>
      </c>
      <c r="AR1" s="70" t="s">
        <v>90</v>
      </c>
    </row>
    <row r="2" spans="1:44" x14ac:dyDescent="0.2">
      <c r="A2" t="s">
        <v>19</v>
      </c>
      <c r="B2">
        <v>2018</v>
      </c>
      <c r="C2">
        <v>519420</v>
      </c>
      <c r="D2">
        <v>884870</v>
      </c>
      <c r="E2">
        <v>0</v>
      </c>
      <c r="F2">
        <v>0</v>
      </c>
      <c r="G2">
        <v>1354</v>
      </c>
      <c r="H2">
        <v>3169368</v>
      </c>
      <c r="I2">
        <v>5985</v>
      </c>
      <c r="J2">
        <f>SUM(E2:G2)</f>
        <v>1354</v>
      </c>
      <c r="K2">
        <v>4580997</v>
      </c>
      <c r="L2">
        <v>334666</v>
      </c>
      <c r="M2">
        <v>151414</v>
      </c>
      <c r="N2">
        <v>486080</v>
      </c>
      <c r="O2">
        <v>22824</v>
      </c>
      <c r="P2">
        <v>0</v>
      </c>
      <c r="Q2">
        <v>0</v>
      </c>
      <c r="R2">
        <v>0</v>
      </c>
      <c r="S2">
        <v>22824</v>
      </c>
      <c r="T2">
        <v>58788</v>
      </c>
      <c r="U2">
        <v>-220.32</v>
      </c>
      <c r="V2">
        <f>T2+U2</f>
        <v>58567.68</v>
      </c>
      <c r="W2">
        <v>166462</v>
      </c>
      <c r="X2">
        <v>733933.68</v>
      </c>
      <c r="Y2">
        <v>366644</v>
      </c>
      <c r="Z2">
        <v>719644</v>
      </c>
      <c r="AA2">
        <v>0</v>
      </c>
      <c r="AB2">
        <v>0</v>
      </c>
      <c r="AC2">
        <v>1820221.6800000002</v>
      </c>
      <c r="AD2">
        <v>2760775.32</v>
      </c>
      <c r="AF2">
        <v>0</v>
      </c>
      <c r="AG2">
        <v>0</v>
      </c>
      <c r="AH2">
        <v>0</v>
      </c>
      <c r="AI2">
        <v>2760775.32</v>
      </c>
      <c r="AJ2">
        <v>1588276</v>
      </c>
      <c r="AK2">
        <v>166462</v>
      </c>
      <c r="AL2">
        <v>21592</v>
      </c>
      <c r="AM2">
        <v>123965.56439999999</v>
      </c>
      <c r="AN2">
        <v>170</v>
      </c>
      <c r="AO2">
        <v>312189.56439999997</v>
      </c>
      <c r="AP2">
        <v>314210</v>
      </c>
      <c r="AQ2">
        <v>314210</v>
      </c>
      <c r="AR2">
        <v>1586255.5644</v>
      </c>
    </row>
    <row r="3" spans="1:44" x14ac:dyDescent="0.2">
      <c r="A3" t="s">
        <v>19</v>
      </c>
      <c r="B3">
        <v>2019</v>
      </c>
      <c r="C3">
        <v>524614.19999999995</v>
      </c>
      <c r="D3">
        <v>902567.4</v>
      </c>
      <c r="E3">
        <v>0</v>
      </c>
      <c r="F3">
        <v>0</v>
      </c>
      <c r="G3">
        <v>1381.08</v>
      </c>
      <c r="H3">
        <v>2208009.2960000001</v>
      </c>
      <c r="I3">
        <v>5985</v>
      </c>
      <c r="J3">
        <f t="shared" ref="J3:J34" si="0">SUM(E3:G3)</f>
        <v>1381.08</v>
      </c>
      <c r="K3">
        <v>3642556.9760000003</v>
      </c>
      <c r="L3">
        <v>341359.32</v>
      </c>
      <c r="M3">
        <v>154442.28</v>
      </c>
      <c r="N3">
        <v>495801.59999999998</v>
      </c>
      <c r="O3">
        <v>23280.48</v>
      </c>
      <c r="P3">
        <v>0</v>
      </c>
      <c r="Q3">
        <v>0</v>
      </c>
      <c r="R3">
        <v>0</v>
      </c>
      <c r="S3">
        <v>23280.48</v>
      </c>
      <c r="T3">
        <v>59963.76</v>
      </c>
      <c r="U3">
        <v>-224.72639999999998</v>
      </c>
      <c r="V3">
        <f t="shared" ref="V3:V34" si="1">T3+U3</f>
        <v>59739.033600000002</v>
      </c>
      <c r="W3">
        <v>168126.62</v>
      </c>
      <c r="X3">
        <v>746947.73359999992</v>
      </c>
      <c r="Y3">
        <v>373976.88</v>
      </c>
      <c r="Z3">
        <v>719644</v>
      </c>
      <c r="AA3">
        <v>0</v>
      </c>
      <c r="AB3">
        <v>0</v>
      </c>
      <c r="AC3">
        <v>1840568.6135999998</v>
      </c>
      <c r="AD3">
        <v>1801988.3624000004</v>
      </c>
      <c r="AF3">
        <v>0</v>
      </c>
      <c r="AG3">
        <v>0</v>
      </c>
      <c r="AH3">
        <v>0</v>
      </c>
      <c r="AI3">
        <v>1801988.3624000004</v>
      </c>
      <c r="AJ3">
        <v>1586255.5644</v>
      </c>
      <c r="AK3">
        <v>168126.62</v>
      </c>
      <c r="AL3">
        <v>15862.555644</v>
      </c>
      <c r="AM3">
        <v>36677.108988000029</v>
      </c>
      <c r="AN3">
        <v>0</v>
      </c>
      <c r="AO3">
        <v>220666.28463200002</v>
      </c>
      <c r="AP3">
        <v>728430</v>
      </c>
      <c r="AQ3">
        <v>728430</v>
      </c>
      <c r="AR3">
        <v>1078491.8490320002</v>
      </c>
    </row>
    <row r="4" spans="1:44" x14ac:dyDescent="0.2">
      <c r="A4" t="s">
        <v>19</v>
      </c>
      <c r="B4">
        <v>2020</v>
      </c>
      <c r="C4">
        <v>529860.34199999995</v>
      </c>
      <c r="D4">
        <v>920618.74800000002</v>
      </c>
      <c r="E4">
        <v>0</v>
      </c>
      <c r="F4">
        <v>0</v>
      </c>
      <c r="G4">
        <v>1408.7016000000001</v>
      </c>
      <c r="H4">
        <v>1507201.9915680001</v>
      </c>
      <c r="I4">
        <v>5985</v>
      </c>
      <c r="J4">
        <f t="shared" si="0"/>
        <v>1408.7016000000001</v>
      </c>
      <c r="K4">
        <v>2965074.7831680002</v>
      </c>
      <c r="L4">
        <v>348186.50640000001</v>
      </c>
      <c r="M4">
        <v>157531.1256</v>
      </c>
      <c r="N4">
        <v>505717.63199999998</v>
      </c>
      <c r="O4">
        <v>23746.089599999999</v>
      </c>
      <c r="P4">
        <v>0</v>
      </c>
      <c r="Q4">
        <v>0</v>
      </c>
      <c r="R4">
        <v>0</v>
      </c>
      <c r="S4">
        <v>23746.089599999999</v>
      </c>
      <c r="T4">
        <v>61163.035199999998</v>
      </c>
      <c r="U4">
        <v>-229.22092799999999</v>
      </c>
      <c r="V4">
        <f t="shared" si="1"/>
        <v>60933.814271999996</v>
      </c>
      <c r="W4">
        <v>169807.88620000001</v>
      </c>
      <c r="X4">
        <v>760205.42207199987</v>
      </c>
      <c r="Y4">
        <v>381456.41759999999</v>
      </c>
      <c r="Z4">
        <v>0</v>
      </c>
      <c r="AA4">
        <v>0</v>
      </c>
      <c r="AB4">
        <v>0</v>
      </c>
      <c r="AC4">
        <v>1141661.8396719999</v>
      </c>
      <c r="AD4">
        <v>1823412.9434960003</v>
      </c>
      <c r="AF4">
        <v>0</v>
      </c>
      <c r="AG4">
        <v>0</v>
      </c>
      <c r="AH4">
        <v>0</v>
      </c>
      <c r="AI4">
        <v>1823412.9434960003</v>
      </c>
      <c r="AJ4">
        <v>1078491.8490320002</v>
      </c>
      <c r="AK4">
        <v>169807.88620000001</v>
      </c>
      <c r="AL4">
        <v>10784.91849032</v>
      </c>
      <c r="AM4">
        <v>37599.910592759996</v>
      </c>
      <c r="AN4">
        <v>0</v>
      </c>
      <c r="AO4">
        <v>218192.71528308</v>
      </c>
      <c r="AP4">
        <v>487306</v>
      </c>
      <c r="AQ4">
        <v>487306</v>
      </c>
      <c r="AR4">
        <v>809378.56431508006</v>
      </c>
    </row>
    <row r="5" spans="1:44" x14ac:dyDescent="0.2">
      <c r="A5" t="s">
        <v>19</v>
      </c>
      <c r="B5">
        <v>2021</v>
      </c>
      <c r="C5">
        <v>535158.94542</v>
      </c>
      <c r="D5">
        <v>939031.12295999995</v>
      </c>
      <c r="E5">
        <v>0</v>
      </c>
      <c r="F5">
        <v>0</v>
      </c>
      <c r="G5">
        <v>1436.875632</v>
      </c>
      <c r="H5">
        <v>1526244.6972053442</v>
      </c>
      <c r="I5">
        <v>5985</v>
      </c>
      <c r="J5">
        <f t="shared" si="0"/>
        <v>1436.875632</v>
      </c>
      <c r="K5">
        <v>3007856.6412173444</v>
      </c>
      <c r="L5">
        <v>355150.23652799998</v>
      </c>
      <c r="M5">
        <v>160681.748112</v>
      </c>
      <c r="N5">
        <v>515831.98463999998</v>
      </c>
      <c r="O5">
        <v>24221.011391999997</v>
      </c>
      <c r="P5">
        <v>0</v>
      </c>
      <c r="Q5">
        <v>0</v>
      </c>
      <c r="R5">
        <v>0</v>
      </c>
      <c r="S5">
        <v>24221.011391999997</v>
      </c>
      <c r="T5">
        <v>62386.295903999999</v>
      </c>
      <c r="U5">
        <v>-233.80534655999998</v>
      </c>
      <c r="V5">
        <f t="shared" si="1"/>
        <v>62152.490557439996</v>
      </c>
      <c r="W5">
        <v>171505.96506199997</v>
      </c>
      <c r="X5">
        <v>773711.45165143989</v>
      </c>
      <c r="Y5">
        <v>389085.54595199996</v>
      </c>
      <c r="Z5">
        <v>0</v>
      </c>
      <c r="AA5">
        <v>0</v>
      </c>
      <c r="AB5">
        <v>300</v>
      </c>
      <c r="AC5">
        <v>1162496.9976034397</v>
      </c>
      <c r="AD5">
        <v>1845359.6436139047</v>
      </c>
      <c r="AF5">
        <v>0</v>
      </c>
      <c r="AG5">
        <v>0</v>
      </c>
      <c r="AH5">
        <v>0</v>
      </c>
      <c r="AI5">
        <v>1845359.6436139047</v>
      </c>
      <c r="AJ5">
        <v>809378.56431508006</v>
      </c>
      <c r="AK5">
        <v>171505.96506199997</v>
      </c>
      <c r="AL5">
        <v>8093.7856431508008</v>
      </c>
      <c r="AM5">
        <v>38534.866359865206</v>
      </c>
      <c r="AN5">
        <v>0</v>
      </c>
      <c r="AO5">
        <v>218134.61706501598</v>
      </c>
      <c r="AP5">
        <v>532480</v>
      </c>
      <c r="AQ5">
        <v>532480</v>
      </c>
      <c r="AR5">
        <v>495033.18138009607</v>
      </c>
    </row>
    <row r="6" spans="1:44" x14ac:dyDescent="0.2">
      <c r="A6" t="s">
        <v>19</v>
      </c>
      <c r="B6">
        <v>2022</v>
      </c>
      <c r="C6">
        <v>540510.53487420001</v>
      </c>
      <c r="D6">
        <v>957811.74541919993</v>
      </c>
      <c r="E6">
        <v>0</v>
      </c>
      <c r="F6">
        <v>0</v>
      </c>
      <c r="G6">
        <v>1465.61314464</v>
      </c>
      <c r="H6">
        <v>1545496.062929891</v>
      </c>
      <c r="I6">
        <v>5985</v>
      </c>
      <c r="J6">
        <f t="shared" si="0"/>
        <v>1465.61314464</v>
      </c>
      <c r="K6">
        <v>3051268.9563679313</v>
      </c>
      <c r="L6">
        <v>362253.24125855998</v>
      </c>
      <c r="M6">
        <v>163895.38307424</v>
      </c>
      <c r="N6">
        <v>526148.62433280004</v>
      </c>
      <c r="O6">
        <v>24705.431619840001</v>
      </c>
      <c r="P6">
        <v>0</v>
      </c>
      <c r="Q6">
        <v>0</v>
      </c>
      <c r="R6">
        <v>0</v>
      </c>
      <c r="S6">
        <v>24705.431619840001</v>
      </c>
      <c r="T6">
        <v>63634.021822080002</v>
      </c>
      <c r="U6">
        <v>-238.4814534912</v>
      </c>
      <c r="V6">
        <f t="shared" si="1"/>
        <v>63395.540368588801</v>
      </c>
      <c r="W6">
        <v>173221.02471262001</v>
      </c>
      <c r="X6">
        <v>787470.62103384896</v>
      </c>
      <c r="Y6">
        <v>396867.25687103998</v>
      </c>
      <c r="Z6">
        <v>0</v>
      </c>
      <c r="AA6">
        <v>0</v>
      </c>
      <c r="AB6">
        <v>0</v>
      </c>
      <c r="AC6">
        <v>1184337.8779048889</v>
      </c>
      <c r="AD6">
        <v>1866931.0784630424</v>
      </c>
      <c r="AF6">
        <v>0</v>
      </c>
      <c r="AG6">
        <v>0</v>
      </c>
      <c r="AH6">
        <v>0</v>
      </c>
      <c r="AI6">
        <v>1866931.0784630424</v>
      </c>
      <c r="AJ6">
        <v>495033.18138009607</v>
      </c>
      <c r="AK6">
        <v>173221.02471262001</v>
      </c>
      <c r="AL6">
        <v>4950.3318138009608</v>
      </c>
      <c r="AM6">
        <v>39482.156353865001</v>
      </c>
      <c r="AN6">
        <v>0</v>
      </c>
      <c r="AO6">
        <v>217653.51288028597</v>
      </c>
      <c r="AP6">
        <v>818610</v>
      </c>
      <c r="AQ6">
        <v>818610</v>
      </c>
      <c r="AR6">
        <v>-105923.30573961796</v>
      </c>
    </row>
    <row r="7" spans="1:44" x14ac:dyDescent="0.2">
      <c r="A7" t="s">
        <v>19</v>
      </c>
      <c r="B7">
        <v>2023</v>
      </c>
      <c r="C7">
        <v>545915.64022294199</v>
      </c>
      <c r="D7">
        <v>976967.98032758397</v>
      </c>
      <c r="E7">
        <v>0</v>
      </c>
      <c r="F7">
        <v>0</v>
      </c>
      <c r="G7">
        <v>1494.9254075327999</v>
      </c>
      <c r="H7">
        <v>1564958.7789544603</v>
      </c>
      <c r="I7">
        <v>5985</v>
      </c>
      <c r="J7">
        <f t="shared" si="0"/>
        <v>1494.9254075327999</v>
      </c>
      <c r="K7">
        <v>3095322.3249125192</v>
      </c>
      <c r="L7">
        <v>369498.30608373118</v>
      </c>
      <c r="M7">
        <v>167173.29073572479</v>
      </c>
      <c r="N7">
        <v>536671.59681945597</v>
      </c>
      <c r="O7">
        <v>25199.540252236799</v>
      </c>
      <c r="P7">
        <v>0</v>
      </c>
      <c r="Q7">
        <v>0</v>
      </c>
      <c r="R7">
        <v>0</v>
      </c>
      <c r="S7">
        <v>25199.540252236799</v>
      </c>
      <c r="T7">
        <v>64906.702258521604</v>
      </c>
      <c r="U7">
        <v>-243.25108256102399</v>
      </c>
      <c r="V7">
        <f t="shared" si="1"/>
        <v>64663.451175960581</v>
      </c>
      <c r="W7">
        <v>174953.23495974619</v>
      </c>
      <c r="X7">
        <v>801487.82320739958</v>
      </c>
      <c r="Y7">
        <v>404804.60200846079</v>
      </c>
      <c r="Z7">
        <v>0</v>
      </c>
      <c r="AA7">
        <v>0</v>
      </c>
      <c r="AB7">
        <v>0</v>
      </c>
      <c r="AC7">
        <v>1206292.4252158604</v>
      </c>
      <c r="AD7">
        <v>1889029.8996966588</v>
      </c>
      <c r="AF7">
        <v>0</v>
      </c>
      <c r="AG7">
        <v>0</v>
      </c>
      <c r="AH7">
        <v>0</v>
      </c>
      <c r="AI7">
        <v>1889029.8996966588</v>
      </c>
      <c r="AJ7">
        <v>-105923.30573961796</v>
      </c>
      <c r="AK7">
        <v>174953.23495974619</v>
      </c>
      <c r="AL7">
        <v>-1059.2330573961797</v>
      </c>
      <c r="AM7">
        <v>40441.963610412808</v>
      </c>
      <c r="AN7">
        <v>0</v>
      </c>
      <c r="AO7">
        <v>214335.96551276284</v>
      </c>
      <c r="AP7">
        <v>444796</v>
      </c>
      <c r="AQ7">
        <v>444796</v>
      </c>
      <c r="AR7">
        <v>-336383.34022685513</v>
      </c>
    </row>
    <row r="8" spans="1:44" x14ac:dyDescent="0.2">
      <c r="A8" t="s">
        <v>19</v>
      </c>
      <c r="B8">
        <v>2024</v>
      </c>
      <c r="C8">
        <v>551374.79662517144</v>
      </c>
      <c r="D8">
        <v>996507.33993413579</v>
      </c>
      <c r="E8">
        <v>0</v>
      </c>
      <c r="F8">
        <v>0</v>
      </c>
      <c r="G8">
        <v>1524.8239156834561</v>
      </c>
      <c r="H8">
        <v>1584635.57637785</v>
      </c>
      <c r="I8">
        <v>5985</v>
      </c>
      <c r="J8">
        <f t="shared" si="0"/>
        <v>1524.8239156834561</v>
      </c>
      <c r="K8">
        <v>3140027.5368528403</v>
      </c>
      <c r="L8">
        <v>376888.27220540587</v>
      </c>
      <c r="M8">
        <v>170516.75655043931</v>
      </c>
      <c r="N8">
        <v>547405.02875584515</v>
      </c>
      <c r="O8">
        <v>25703.531057281536</v>
      </c>
      <c r="P8">
        <v>0</v>
      </c>
      <c r="Q8">
        <v>0</v>
      </c>
      <c r="R8">
        <v>0</v>
      </c>
      <c r="S8">
        <v>25703.531057281536</v>
      </c>
      <c r="T8">
        <v>66204.836303692035</v>
      </c>
      <c r="U8">
        <v>-248.11610421224449</v>
      </c>
      <c r="V8">
        <f t="shared" si="1"/>
        <v>65956.720199479794</v>
      </c>
      <c r="W8">
        <v>176702.76730934368</v>
      </c>
      <c r="X8">
        <v>815768.0473219502</v>
      </c>
      <c r="Y8">
        <v>412900.69404863002</v>
      </c>
      <c r="Z8">
        <v>0</v>
      </c>
      <c r="AA8">
        <v>0</v>
      </c>
      <c r="AB8">
        <v>0</v>
      </c>
      <c r="AC8">
        <v>1228668.7413705802</v>
      </c>
      <c r="AD8">
        <v>1911358.7954822602</v>
      </c>
      <c r="AF8">
        <v>0</v>
      </c>
      <c r="AG8">
        <v>0</v>
      </c>
      <c r="AH8">
        <v>0</v>
      </c>
      <c r="AI8">
        <v>1911358.7954822602</v>
      </c>
      <c r="AJ8">
        <v>-336383.34022685513</v>
      </c>
      <c r="AK8">
        <v>176702.76730934368</v>
      </c>
      <c r="AL8">
        <v>-3363.8334022685513</v>
      </c>
      <c r="AM8">
        <v>41414.474189386325</v>
      </c>
      <c r="AN8">
        <v>0</v>
      </c>
      <c r="AO8">
        <v>214753.40809646144</v>
      </c>
      <c r="AP8">
        <v>447330</v>
      </c>
      <c r="AQ8">
        <v>447330</v>
      </c>
      <c r="AR8">
        <v>-568959.93213039369</v>
      </c>
    </row>
    <row r="9" spans="1:44" x14ac:dyDescent="0.2">
      <c r="A9" t="s">
        <v>19</v>
      </c>
      <c r="B9">
        <v>2025</v>
      </c>
      <c r="C9">
        <v>556888.54459142301</v>
      </c>
      <c r="D9">
        <v>1016437.4867328182</v>
      </c>
      <c r="E9">
        <v>0</v>
      </c>
      <c r="F9">
        <v>0</v>
      </c>
      <c r="G9">
        <v>1555.3203939971249</v>
      </c>
      <c r="H9">
        <v>1604529.2278886642</v>
      </c>
      <c r="I9">
        <v>5985</v>
      </c>
      <c r="J9">
        <f t="shared" si="0"/>
        <v>1555.3203939971249</v>
      </c>
      <c r="K9">
        <v>3185395.5796069028</v>
      </c>
      <c r="L9">
        <v>384426.03764951386</v>
      </c>
      <c r="M9">
        <v>173927.09168144804</v>
      </c>
      <c r="N9">
        <v>558353.12933096197</v>
      </c>
      <c r="O9">
        <v>26217.601678427163</v>
      </c>
      <c r="P9">
        <v>0</v>
      </c>
      <c r="Q9">
        <v>0</v>
      </c>
      <c r="R9">
        <v>0</v>
      </c>
      <c r="S9">
        <v>26217.601678427163</v>
      </c>
      <c r="T9">
        <v>67528.93302976586</v>
      </c>
      <c r="U9">
        <v>-253.07842629648931</v>
      </c>
      <c r="V9">
        <f t="shared" si="1"/>
        <v>67275.854603469372</v>
      </c>
      <c r="W9">
        <v>178469.79498243707</v>
      </c>
      <c r="X9">
        <v>830316.38059529557</v>
      </c>
      <c r="Y9">
        <v>421158.70792960253</v>
      </c>
      <c r="Z9">
        <v>0</v>
      </c>
      <c r="AA9">
        <v>0</v>
      </c>
      <c r="AB9">
        <v>0</v>
      </c>
      <c r="AC9">
        <v>1251475.088524898</v>
      </c>
      <c r="AD9">
        <v>1933920.4910820047</v>
      </c>
      <c r="AF9">
        <v>0</v>
      </c>
      <c r="AG9">
        <v>0</v>
      </c>
      <c r="AH9">
        <v>0</v>
      </c>
      <c r="AI9">
        <v>1933920.4910820047</v>
      </c>
      <c r="AJ9">
        <v>-568959.93213039369</v>
      </c>
      <c r="AK9">
        <v>178469.79498243707</v>
      </c>
      <c r="AL9">
        <v>-5689.5993213039374</v>
      </c>
      <c r="AM9">
        <v>42399.87722900691</v>
      </c>
      <c r="AN9">
        <v>0</v>
      </c>
      <c r="AO9">
        <v>215180.07289014003</v>
      </c>
      <c r="AP9">
        <v>554164</v>
      </c>
      <c r="AQ9">
        <v>554164</v>
      </c>
      <c r="AR9">
        <v>-907943.85924025369</v>
      </c>
    </row>
    <row r="10" spans="1:44" x14ac:dyDescent="0.2">
      <c r="A10" t="s">
        <v>19</v>
      </c>
      <c r="B10">
        <v>2026</v>
      </c>
      <c r="C10">
        <v>562457.43003733747</v>
      </c>
      <c r="D10">
        <v>1036766.2364674747</v>
      </c>
      <c r="E10">
        <v>0</v>
      </c>
      <c r="F10">
        <v>0</v>
      </c>
      <c r="G10">
        <v>1586.4268018770674</v>
      </c>
      <c r="H10">
        <v>1624642.5484822064</v>
      </c>
      <c r="I10">
        <v>5985</v>
      </c>
      <c r="J10">
        <f t="shared" si="0"/>
        <v>1586.4268018770674</v>
      </c>
      <c r="K10">
        <v>3231437.6417888957</v>
      </c>
      <c r="L10">
        <v>392114.55840250419</v>
      </c>
      <c r="M10">
        <v>177405.63351507703</v>
      </c>
      <c r="N10">
        <v>569520.19191758125</v>
      </c>
      <c r="O10">
        <v>26741.953711995709</v>
      </c>
      <c r="P10">
        <v>0</v>
      </c>
      <c r="Q10">
        <v>0</v>
      </c>
      <c r="R10">
        <v>0</v>
      </c>
      <c r="S10">
        <v>26741.953711995709</v>
      </c>
      <c r="T10">
        <v>68879.511690361192</v>
      </c>
      <c r="U10">
        <v>-258.13999482241911</v>
      </c>
      <c r="V10">
        <f t="shared" si="1"/>
        <v>68621.371695538779</v>
      </c>
      <c r="W10">
        <v>180254.49293226149</v>
      </c>
      <c r="X10">
        <v>845138.01025737729</v>
      </c>
      <c r="Y10">
        <v>429581.88208819466</v>
      </c>
      <c r="Z10">
        <v>0</v>
      </c>
      <c r="AA10">
        <v>0</v>
      </c>
      <c r="AB10">
        <v>0</v>
      </c>
      <c r="AC10">
        <v>1274719.8923455719</v>
      </c>
      <c r="AD10">
        <v>1956717.7494433238</v>
      </c>
      <c r="AF10">
        <v>0</v>
      </c>
      <c r="AG10">
        <v>0</v>
      </c>
      <c r="AH10">
        <v>0</v>
      </c>
      <c r="AI10">
        <v>1956717.7494433238</v>
      </c>
      <c r="AJ10">
        <v>-907943.85924025369</v>
      </c>
      <c r="AK10">
        <v>180254.49293226149</v>
      </c>
      <c r="AL10">
        <v>-9079.4385924025373</v>
      </c>
      <c r="AM10">
        <v>43398.365000978287</v>
      </c>
      <c r="AN10">
        <v>0</v>
      </c>
      <c r="AO10">
        <v>214573.41934083725</v>
      </c>
      <c r="AP10">
        <v>341900</v>
      </c>
      <c r="AQ10">
        <v>341900</v>
      </c>
      <c r="AR10">
        <v>-1035270.4398994164</v>
      </c>
    </row>
    <row r="11" spans="1:44" x14ac:dyDescent="0.2">
      <c r="A11" t="s">
        <v>19</v>
      </c>
      <c r="B11">
        <v>2027</v>
      </c>
      <c r="C11">
        <v>568082.00433771079</v>
      </c>
      <c r="D11">
        <v>1057501.5611968243</v>
      </c>
      <c r="E11">
        <v>0</v>
      </c>
      <c r="F11">
        <v>0</v>
      </c>
      <c r="G11">
        <v>1618.1553379146089</v>
      </c>
      <c r="H11">
        <v>1644978.3961906768</v>
      </c>
      <c r="I11">
        <v>5985</v>
      </c>
      <c r="J11">
        <f t="shared" si="0"/>
        <v>1618.1553379146089</v>
      </c>
      <c r="K11">
        <v>3278165.1170631265</v>
      </c>
      <c r="L11">
        <v>399956.84957055427</v>
      </c>
      <c r="M11">
        <v>180953.74618537858</v>
      </c>
      <c r="N11">
        <v>580910.59575593285</v>
      </c>
      <c r="O11">
        <v>27276.792786235623</v>
      </c>
      <c r="P11">
        <v>0</v>
      </c>
      <c r="Q11">
        <v>0</v>
      </c>
      <c r="R11">
        <v>0</v>
      </c>
      <c r="S11">
        <v>27276.792786235623</v>
      </c>
      <c r="T11">
        <v>70257.101924168412</v>
      </c>
      <c r="U11">
        <v>-263.30279471886752</v>
      </c>
      <c r="V11">
        <f t="shared" si="1"/>
        <v>69993.799129449544</v>
      </c>
      <c r="W11">
        <v>182057.03786158413</v>
      </c>
      <c r="X11">
        <v>860238.22553320206</v>
      </c>
      <c r="Y11">
        <v>438173.51972995856</v>
      </c>
      <c r="Z11">
        <v>0</v>
      </c>
      <c r="AA11">
        <v>0</v>
      </c>
      <c r="AB11">
        <v>0</v>
      </c>
      <c r="AC11">
        <v>1298411.7452631607</v>
      </c>
      <c r="AD11">
        <v>1979753.3717999659</v>
      </c>
      <c r="AF11">
        <v>0</v>
      </c>
      <c r="AG11">
        <v>0</v>
      </c>
      <c r="AH11">
        <v>0</v>
      </c>
      <c r="AI11">
        <v>1979753.3717999659</v>
      </c>
      <c r="AJ11">
        <v>-1035270.4398994164</v>
      </c>
      <c r="AK11">
        <v>182057.03786158413</v>
      </c>
      <c r="AL11">
        <v>-10352.704398994165</v>
      </c>
      <c r="AM11">
        <v>44410.132966662968</v>
      </c>
      <c r="AN11">
        <v>0</v>
      </c>
      <c r="AO11">
        <v>216114.46642925293</v>
      </c>
      <c r="AP11">
        <v>231790</v>
      </c>
      <c r="AQ11">
        <v>231790</v>
      </c>
      <c r="AR11">
        <v>-1050945.9734701635</v>
      </c>
    </row>
    <row r="12" spans="1:44" x14ac:dyDescent="0.2">
      <c r="A12" t="s">
        <v>19</v>
      </c>
      <c r="B12">
        <v>2028</v>
      </c>
      <c r="C12">
        <v>573762.82438108802</v>
      </c>
      <c r="D12">
        <v>1078651.5924207608</v>
      </c>
      <c r="E12">
        <v>0</v>
      </c>
      <c r="F12">
        <v>0</v>
      </c>
      <c r="G12">
        <v>1650.5184446729011</v>
      </c>
      <c r="H12">
        <v>1665539.6728269465</v>
      </c>
      <c r="I12">
        <v>5985</v>
      </c>
      <c r="J12">
        <f t="shared" si="0"/>
        <v>1650.5184446729011</v>
      </c>
      <c r="K12">
        <v>3325589.6080734683</v>
      </c>
      <c r="L12">
        <v>407955.98656196537</v>
      </c>
      <c r="M12">
        <v>184572.82110908616</v>
      </c>
      <c r="N12">
        <v>592528.80767105147</v>
      </c>
      <c r="O12">
        <v>27822.328641960336</v>
      </c>
      <c r="P12">
        <v>0</v>
      </c>
      <c r="Q12">
        <v>0</v>
      </c>
      <c r="R12">
        <v>0</v>
      </c>
      <c r="S12">
        <v>27822.328641960336</v>
      </c>
      <c r="T12">
        <v>71662.243962651773</v>
      </c>
      <c r="U12">
        <v>-268.56885061324488</v>
      </c>
      <c r="V12">
        <f t="shared" si="1"/>
        <v>71393.675112038531</v>
      </c>
      <c r="W12">
        <v>183877.60824019997</v>
      </c>
      <c r="X12">
        <v>875622.41966525035</v>
      </c>
      <c r="Y12">
        <v>446936.99012455775</v>
      </c>
      <c r="Z12">
        <v>0</v>
      </c>
      <c r="AA12">
        <v>0</v>
      </c>
      <c r="AB12">
        <v>0</v>
      </c>
      <c r="AC12">
        <v>1322559.4097898081</v>
      </c>
      <c r="AD12">
        <v>2003030.1982836602</v>
      </c>
      <c r="AF12">
        <v>0</v>
      </c>
      <c r="AG12">
        <v>0</v>
      </c>
      <c r="AH12">
        <v>0</v>
      </c>
      <c r="AI12">
        <v>2003030.1982836602</v>
      </c>
      <c r="AJ12">
        <v>-1050945.9734701635</v>
      </c>
      <c r="AK12">
        <v>183877.60824019997</v>
      </c>
      <c r="AL12">
        <v>-10509.459734701635</v>
      </c>
      <c r="AM12">
        <v>45435.379834318017</v>
      </c>
      <c r="AN12">
        <v>0</v>
      </c>
      <c r="AO12">
        <v>218803.52833981634</v>
      </c>
      <c r="AP12">
        <v>1563328</v>
      </c>
      <c r="AQ12">
        <v>1563328</v>
      </c>
      <c r="AR12">
        <v>-2395470.4451303473</v>
      </c>
    </row>
    <row r="13" spans="1:44" x14ac:dyDescent="0.2">
      <c r="A13" t="s">
        <v>19</v>
      </c>
      <c r="B13">
        <v>2029</v>
      </c>
      <c r="C13">
        <v>579500.45262489875</v>
      </c>
      <c r="D13">
        <v>1100224.6242691758</v>
      </c>
      <c r="E13">
        <v>0</v>
      </c>
      <c r="F13">
        <v>0</v>
      </c>
      <c r="G13">
        <v>1683.5288135663588</v>
      </c>
      <c r="H13">
        <v>1686329.3247421575</v>
      </c>
      <c r="I13">
        <v>5985</v>
      </c>
      <c r="J13">
        <f t="shared" si="0"/>
        <v>1683.5288135663588</v>
      </c>
      <c r="K13">
        <v>3373722.9304497987</v>
      </c>
      <c r="L13">
        <v>416115.10629320459</v>
      </c>
      <c r="M13">
        <v>188264.27753126784</v>
      </c>
      <c r="N13">
        <v>604379.38382447243</v>
      </c>
      <c r="O13">
        <v>28378.775214799538</v>
      </c>
      <c r="P13">
        <v>0</v>
      </c>
      <c r="Q13">
        <v>0</v>
      </c>
      <c r="R13">
        <v>0</v>
      </c>
      <c r="S13">
        <v>28378.775214799538</v>
      </c>
      <c r="T13">
        <v>73095.488841904807</v>
      </c>
      <c r="U13">
        <v>-273.94022762550975</v>
      </c>
      <c r="V13">
        <f t="shared" si="1"/>
        <v>72821.548614279294</v>
      </c>
      <c r="W13">
        <v>185716.38432260192</v>
      </c>
      <c r="X13">
        <v>891296.0919761532</v>
      </c>
      <c r="Y13">
        <v>455875.72992704879</v>
      </c>
      <c r="Z13">
        <v>0</v>
      </c>
      <c r="AA13">
        <v>0</v>
      </c>
      <c r="AB13">
        <v>0</v>
      </c>
      <c r="AC13">
        <v>1347171.821903202</v>
      </c>
      <c r="AD13">
        <v>2026551.1085465967</v>
      </c>
      <c r="AF13">
        <v>0</v>
      </c>
      <c r="AG13">
        <v>0</v>
      </c>
      <c r="AH13">
        <v>0</v>
      </c>
      <c r="AI13">
        <v>2026551.1085465967</v>
      </c>
      <c r="AJ13">
        <v>-2395470.4451303473</v>
      </c>
      <c r="AK13">
        <v>185716.38432260192</v>
      </c>
      <c r="AL13">
        <v>-23954.704451303471</v>
      </c>
      <c r="AM13">
        <v>46474.307617409351</v>
      </c>
      <c r="AN13">
        <v>0</v>
      </c>
      <c r="AO13">
        <v>208235.98748870782</v>
      </c>
      <c r="AP13">
        <v>0</v>
      </c>
      <c r="AQ13">
        <v>0</v>
      </c>
      <c r="AR13">
        <v>-2187234.4576416393</v>
      </c>
    </row>
    <row r="14" spans="1:44" x14ac:dyDescent="0.2">
      <c r="A14" t="s">
        <v>19</v>
      </c>
      <c r="B14">
        <v>2030</v>
      </c>
      <c r="C14">
        <v>585295.45715114777</v>
      </c>
      <c r="D14">
        <v>1122229.1167545593</v>
      </c>
      <c r="E14">
        <v>0</v>
      </c>
      <c r="F14">
        <v>0</v>
      </c>
      <c r="G14">
        <v>1717.1993898376863</v>
      </c>
      <c r="H14">
        <v>1707350.3435974235</v>
      </c>
      <c r="I14">
        <v>5985</v>
      </c>
      <c r="J14">
        <f t="shared" si="0"/>
        <v>1717.1993898376863</v>
      </c>
      <c r="K14">
        <v>3422577.1168929683</v>
      </c>
      <c r="L14">
        <v>424437.40841906879</v>
      </c>
      <c r="M14">
        <v>192029.56308189323</v>
      </c>
      <c r="N14">
        <v>616466.97150096204</v>
      </c>
      <c r="O14">
        <v>28946.350719095532</v>
      </c>
      <c r="P14">
        <v>0</v>
      </c>
      <c r="Q14">
        <v>0</v>
      </c>
      <c r="R14">
        <v>0</v>
      </c>
      <c r="S14">
        <v>28946.350719095532</v>
      </c>
      <c r="T14">
        <v>74557.398618742911</v>
      </c>
      <c r="U14">
        <v>-279.41903217801996</v>
      </c>
      <c r="V14">
        <f t="shared" si="1"/>
        <v>74277.979586564892</v>
      </c>
      <c r="W14">
        <v>187573.54816582796</v>
      </c>
      <c r="X14">
        <v>907264.84997245052</v>
      </c>
      <c r="Y14">
        <v>464993.24452558986</v>
      </c>
      <c r="Z14">
        <v>0</v>
      </c>
      <c r="AA14">
        <v>0</v>
      </c>
      <c r="AB14">
        <v>0</v>
      </c>
      <c r="AC14">
        <v>1372258.0944980404</v>
      </c>
      <c r="AD14">
        <v>2050319.0223949279</v>
      </c>
      <c r="AF14">
        <v>0</v>
      </c>
      <c r="AG14">
        <v>0</v>
      </c>
      <c r="AH14">
        <v>0</v>
      </c>
      <c r="AI14">
        <v>2050319.0223949279</v>
      </c>
      <c r="AJ14">
        <v>-2187234.4576416393</v>
      </c>
      <c r="AK14">
        <v>187573.54816582796</v>
      </c>
      <c r="AL14">
        <v>-21872.344576416392</v>
      </c>
      <c r="AM14">
        <v>47527.121694026573</v>
      </c>
      <c r="AN14">
        <v>0</v>
      </c>
      <c r="AO14">
        <v>213228.32528343814</v>
      </c>
      <c r="AP14">
        <v>2031406</v>
      </c>
      <c r="AQ14">
        <v>2031406</v>
      </c>
      <c r="AR14">
        <v>-4005412.1323582008</v>
      </c>
    </row>
    <row r="15" spans="1:44" x14ac:dyDescent="0.2">
      <c r="A15" t="s">
        <v>19</v>
      </c>
      <c r="B15">
        <v>2031</v>
      </c>
      <c r="C15">
        <v>591148.41172265925</v>
      </c>
      <c r="D15">
        <v>1144673.6990896505</v>
      </c>
      <c r="E15">
        <v>0</v>
      </c>
      <c r="F15">
        <v>0</v>
      </c>
      <c r="G15">
        <v>1751.5433776344398</v>
      </c>
      <c r="H15">
        <v>1728605.7671499006</v>
      </c>
      <c r="I15">
        <v>5985</v>
      </c>
      <c r="J15">
        <f t="shared" si="0"/>
        <v>1751.5433776344398</v>
      </c>
      <c r="K15">
        <v>3472164.4213398444</v>
      </c>
      <c r="L15">
        <v>432926.15658745012</v>
      </c>
      <c r="M15">
        <v>195870.15434353109</v>
      </c>
      <c r="N15">
        <v>628796.31093098118</v>
      </c>
      <c r="O15">
        <v>29525.277733477444</v>
      </c>
      <c r="P15">
        <v>0</v>
      </c>
      <c r="Q15">
        <v>0</v>
      </c>
      <c r="R15">
        <v>0</v>
      </c>
      <c r="S15">
        <v>29525.277733477444</v>
      </c>
      <c r="T15">
        <v>76048.54659111776</v>
      </c>
      <c r="U15">
        <v>-285.00741282158037</v>
      </c>
      <c r="V15">
        <f t="shared" si="1"/>
        <v>75763.539178296181</v>
      </c>
      <c r="W15">
        <v>189449.28364748624</v>
      </c>
      <c r="X15">
        <v>923534.41149024095</v>
      </c>
      <c r="Y15">
        <v>474293.10941610159</v>
      </c>
      <c r="Z15">
        <v>0</v>
      </c>
      <c r="AA15">
        <v>0</v>
      </c>
      <c r="AB15">
        <v>0</v>
      </c>
      <c r="AC15">
        <v>1397827.5209063427</v>
      </c>
      <c r="AD15">
        <v>2074336.9004335017</v>
      </c>
      <c r="AF15">
        <v>0</v>
      </c>
      <c r="AG15">
        <v>0</v>
      </c>
      <c r="AH15">
        <v>0</v>
      </c>
      <c r="AI15">
        <v>2074336.9004335017</v>
      </c>
      <c r="AJ15">
        <v>-4005412.1323582008</v>
      </c>
      <c r="AK15">
        <v>189449.28364748624</v>
      </c>
      <c r="AL15">
        <v>-40054.121323582011</v>
      </c>
      <c r="AM15">
        <v>48594.030867418835</v>
      </c>
      <c r="AN15">
        <v>0</v>
      </c>
      <c r="AO15">
        <v>197989.19319132305</v>
      </c>
      <c r="AP15">
        <v>431860</v>
      </c>
      <c r="AQ15">
        <v>431860</v>
      </c>
      <c r="AR15">
        <v>-4239282.9391668784</v>
      </c>
    </row>
    <row r="16" spans="1:44" x14ac:dyDescent="0.2">
      <c r="A16" t="s">
        <v>19</v>
      </c>
      <c r="B16">
        <v>2032</v>
      </c>
      <c r="C16">
        <v>597059.89583988592</v>
      </c>
      <c r="D16">
        <v>1167567.1730714436</v>
      </c>
      <c r="E16">
        <v>0</v>
      </c>
      <c r="F16">
        <v>0</v>
      </c>
      <c r="G16">
        <v>1786.5742451871288</v>
      </c>
      <c r="H16">
        <v>1750098.680053506</v>
      </c>
      <c r="I16">
        <v>5985</v>
      </c>
      <c r="J16">
        <f t="shared" si="0"/>
        <v>1786.5742451871288</v>
      </c>
      <c r="K16">
        <v>3522497.3232100224</v>
      </c>
      <c r="L16">
        <v>441584.67971919919</v>
      </c>
      <c r="M16">
        <v>199787.55743040174</v>
      </c>
      <c r="N16">
        <v>641372.23714960087</v>
      </c>
      <c r="O16">
        <v>30115.783288146995</v>
      </c>
      <c r="P16">
        <v>0</v>
      </c>
      <c r="Q16">
        <v>0</v>
      </c>
      <c r="R16">
        <v>0</v>
      </c>
      <c r="S16">
        <v>30115.783288146995</v>
      </c>
      <c r="T16">
        <v>77569.517522940121</v>
      </c>
      <c r="U16">
        <v>-290.70756107801196</v>
      </c>
      <c r="V16">
        <f t="shared" si="1"/>
        <v>77278.809961862105</v>
      </c>
      <c r="W16">
        <v>191343.77648396112</v>
      </c>
      <c r="X16">
        <v>940110.60688357102</v>
      </c>
      <c r="Y16">
        <v>483778.97160442371</v>
      </c>
      <c r="Z16">
        <v>0</v>
      </c>
      <c r="AA16">
        <v>0</v>
      </c>
      <c r="AB16">
        <v>0</v>
      </c>
      <c r="AC16">
        <v>1423889.5784879946</v>
      </c>
      <c r="AD16">
        <v>2098607.7447220278</v>
      </c>
      <c r="AF16">
        <v>0</v>
      </c>
      <c r="AG16">
        <v>0</v>
      </c>
      <c r="AH16">
        <v>0</v>
      </c>
      <c r="AI16">
        <v>2098607.7447220278</v>
      </c>
      <c r="AJ16">
        <v>-4239282.9391668784</v>
      </c>
      <c r="AK16">
        <v>191343.77648396112</v>
      </c>
      <c r="AL16">
        <v>-42392.829391668784</v>
      </c>
      <c r="AM16">
        <v>49675.24742767409</v>
      </c>
      <c r="AN16">
        <v>0</v>
      </c>
      <c r="AO16">
        <v>198626.19451996643</v>
      </c>
      <c r="AP16">
        <v>27560</v>
      </c>
      <c r="AQ16">
        <v>27560</v>
      </c>
      <c r="AR16">
        <v>-4068216.7446469115</v>
      </c>
    </row>
    <row r="17" spans="1:44" x14ac:dyDescent="0.2">
      <c r="A17" t="s">
        <v>19</v>
      </c>
      <c r="B17">
        <v>2033</v>
      </c>
      <c r="C17">
        <v>603030.49479828461</v>
      </c>
      <c r="D17">
        <v>1190918.5165328723</v>
      </c>
      <c r="E17">
        <v>0</v>
      </c>
      <c r="F17">
        <v>0</v>
      </c>
      <c r="G17">
        <v>1822.3057300908711</v>
      </c>
      <c r="H17">
        <v>1771832.2146745692</v>
      </c>
      <c r="I17">
        <v>5985</v>
      </c>
      <c r="J17">
        <f t="shared" si="0"/>
        <v>1822.3057300908711</v>
      </c>
      <c r="K17">
        <v>3573588.531735817</v>
      </c>
      <c r="L17">
        <v>450416.37331358303</v>
      </c>
      <c r="M17">
        <v>203783.3085790097</v>
      </c>
      <c r="N17">
        <v>654199.68189259269</v>
      </c>
      <c r="O17">
        <v>30718.098953909925</v>
      </c>
      <c r="P17">
        <v>0</v>
      </c>
      <c r="Q17">
        <v>0</v>
      </c>
      <c r="R17">
        <v>0</v>
      </c>
      <c r="S17">
        <v>30718.098953909925</v>
      </c>
      <c r="T17">
        <v>79120.907873398915</v>
      </c>
      <c r="U17">
        <v>-296.52171229957213</v>
      </c>
      <c r="V17">
        <f t="shared" si="1"/>
        <v>78824.386161099348</v>
      </c>
      <c r="W17">
        <v>193257.21424880068</v>
      </c>
      <c r="X17">
        <v>956999.38125640259</v>
      </c>
      <c r="Y17">
        <v>493454.55103651201</v>
      </c>
      <c r="Z17">
        <v>0</v>
      </c>
      <c r="AA17">
        <v>0</v>
      </c>
      <c r="AB17">
        <v>0</v>
      </c>
      <c r="AC17">
        <v>1450453.9322929145</v>
      </c>
      <c r="AD17">
        <v>2123134.5994429025</v>
      </c>
      <c r="AF17">
        <v>0</v>
      </c>
      <c r="AG17">
        <v>0</v>
      </c>
      <c r="AH17">
        <v>0</v>
      </c>
      <c r="AI17">
        <v>2123134.5994429025</v>
      </c>
      <c r="AJ17">
        <v>-4068216.7446469115</v>
      </c>
      <c r="AK17">
        <v>193257.21424880068</v>
      </c>
      <c r="AL17">
        <v>-40682.167446469117</v>
      </c>
      <c r="AM17">
        <v>50770.987214563458</v>
      </c>
      <c r="AN17">
        <v>0</v>
      </c>
      <c r="AO17">
        <v>203346.03401689505</v>
      </c>
      <c r="AP17">
        <v>326366</v>
      </c>
      <c r="AQ17">
        <v>326366</v>
      </c>
      <c r="AR17">
        <v>-4191236.7106300169</v>
      </c>
    </row>
    <row r="18" spans="1:44" x14ac:dyDescent="0.2">
      <c r="A18" t="s">
        <v>19</v>
      </c>
      <c r="B18">
        <v>2034</v>
      </c>
      <c r="C18">
        <v>609060.79974626761</v>
      </c>
      <c r="D18">
        <v>1214736.8868635299</v>
      </c>
      <c r="E18">
        <v>0</v>
      </c>
      <c r="F18">
        <v>0</v>
      </c>
      <c r="G18">
        <v>1858.7518446926888</v>
      </c>
      <c r="H18">
        <v>1793809.5519227041</v>
      </c>
      <c r="I18">
        <v>5985</v>
      </c>
      <c r="J18">
        <f t="shared" si="0"/>
        <v>1858.7518446926888</v>
      </c>
      <c r="K18">
        <v>3625450.9903771942</v>
      </c>
      <c r="L18">
        <v>459424.70077985479</v>
      </c>
      <c r="M18">
        <v>207858.97475058993</v>
      </c>
      <c r="N18">
        <v>667283.67553044471</v>
      </c>
      <c r="O18">
        <v>31332.460932988128</v>
      </c>
      <c r="P18">
        <v>0</v>
      </c>
      <c r="Q18">
        <v>0</v>
      </c>
      <c r="R18">
        <v>0</v>
      </c>
      <c r="S18">
        <v>31332.460932988128</v>
      </c>
      <c r="T18">
        <v>80703.326030866898</v>
      </c>
      <c r="U18">
        <v>-302.45214654556361</v>
      </c>
      <c r="V18">
        <f t="shared" si="1"/>
        <v>80400.873884321336</v>
      </c>
      <c r="W18">
        <v>195189.78639128874</v>
      </c>
      <c r="X18">
        <v>974206.79673904297</v>
      </c>
      <c r="Y18">
        <v>503323.64205724234</v>
      </c>
      <c r="Z18">
        <v>0</v>
      </c>
      <c r="AA18">
        <v>0</v>
      </c>
      <c r="AB18">
        <v>0</v>
      </c>
      <c r="AC18">
        <v>1477530.4387962853</v>
      </c>
      <c r="AD18">
        <v>2147920.5515809087</v>
      </c>
      <c r="AF18">
        <v>0</v>
      </c>
      <c r="AG18">
        <v>0</v>
      </c>
      <c r="AH18">
        <v>0</v>
      </c>
      <c r="AI18">
        <v>2147920.5515809087</v>
      </c>
      <c r="AJ18">
        <v>-4191236.7106300169</v>
      </c>
      <c r="AK18">
        <v>195189.78639128874</v>
      </c>
      <c r="AL18">
        <v>-41912.367106300168</v>
      </c>
      <c r="AM18">
        <v>51881.469681574039</v>
      </c>
      <c r="AN18">
        <v>0</v>
      </c>
      <c r="AO18">
        <v>205158.8889665626</v>
      </c>
      <c r="AP18">
        <v>54978</v>
      </c>
      <c r="AQ18">
        <v>54978</v>
      </c>
      <c r="AR18">
        <v>-4041055.8216634542</v>
      </c>
    </row>
    <row r="19" spans="1:44" x14ac:dyDescent="0.2">
      <c r="A19" t="s">
        <v>19</v>
      </c>
      <c r="B19">
        <v>2035</v>
      </c>
      <c r="C19">
        <v>615151.40774373035</v>
      </c>
      <c r="D19">
        <v>1239031.6246008007</v>
      </c>
      <c r="E19">
        <v>0</v>
      </c>
      <c r="F19">
        <v>0</v>
      </c>
      <c r="G19">
        <v>1895.9268815865425</v>
      </c>
      <c r="H19">
        <v>1816033.9220971933</v>
      </c>
      <c r="I19">
        <v>5985</v>
      </c>
      <c r="J19">
        <f t="shared" si="0"/>
        <v>1895.9268815865425</v>
      </c>
      <c r="K19">
        <v>3678097.8813233105</v>
      </c>
      <c r="L19">
        <v>468613.19479545188</v>
      </c>
      <c r="M19">
        <v>212016.15424560173</v>
      </c>
      <c r="N19">
        <v>680629.34904105356</v>
      </c>
      <c r="O19">
        <v>31959.110151647896</v>
      </c>
      <c r="P19">
        <v>0</v>
      </c>
      <c r="Q19">
        <v>0</v>
      </c>
      <c r="R19">
        <v>0</v>
      </c>
      <c r="S19">
        <v>31959.110151647896</v>
      </c>
      <c r="T19">
        <v>82317.392551484241</v>
      </c>
      <c r="U19">
        <v>-308.50118947647491</v>
      </c>
      <c r="V19">
        <f t="shared" si="1"/>
        <v>82008.891362007766</v>
      </c>
      <c r="W19">
        <v>197141.68425520163</v>
      </c>
      <c r="X19">
        <v>991739.03480991093</v>
      </c>
      <c r="Y19">
        <v>513390.11489838723</v>
      </c>
      <c r="Z19">
        <v>0</v>
      </c>
      <c r="AA19">
        <v>0</v>
      </c>
      <c r="AB19">
        <v>0</v>
      </c>
      <c r="AC19">
        <v>1505129.149708298</v>
      </c>
      <c r="AD19">
        <v>2172968.7316150125</v>
      </c>
      <c r="AF19">
        <v>0</v>
      </c>
      <c r="AG19">
        <v>0</v>
      </c>
      <c r="AH19">
        <v>0</v>
      </c>
      <c r="AI19">
        <v>2172968.7316150125</v>
      </c>
      <c r="AJ19">
        <v>-4041055.8216634542</v>
      </c>
      <c r="AK19">
        <v>197141.68425520163</v>
      </c>
      <c r="AL19">
        <v>-40410.558216634541</v>
      </c>
      <c r="AM19">
        <v>53006.917961152009</v>
      </c>
      <c r="AN19">
        <v>0</v>
      </c>
      <c r="AO19">
        <v>209738.04399971911</v>
      </c>
      <c r="AP19">
        <v>1234584</v>
      </c>
      <c r="AQ19">
        <v>1234584</v>
      </c>
      <c r="AR19">
        <v>-5065901.7776637357</v>
      </c>
    </row>
    <row r="20" spans="1:44" x14ac:dyDescent="0.2">
      <c r="A20" t="s">
        <v>19</v>
      </c>
      <c r="B20">
        <v>2036</v>
      </c>
      <c r="C20">
        <v>621302.92182116769</v>
      </c>
      <c r="D20">
        <v>1263812.2570928165</v>
      </c>
      <c r="E20">
        <v>0</v>
      </c>
      <c r="F20">
        <v>0</v>
      </c>
      <c r="G20">
        <v>1933.8454192182733</v>
      </c>
      <c r="H20">
        <v>1838508.6057491929</v>
      </c>
      <c r="I20">
        <v>5985</v>
      </c>
      <c r="J20">
        <f t="shared" si="0"/>
        <v>1933.8454192182733</v>
      </c>
      <c r="K20">
        <v>3731542.6300823954</v>
      </c>
      <c r="L20">
        <v>477985.45869136089</v>
      </c>
      <c r="M20">
        <v>216256.47733051376</v>
      </c>
      <c r="N20">
        <v>694241.93602187466</v>
      </c>
      <c r="O20">
        <v>32598.292354680849</v>
      </c>
      <c r="P20">
        <v>0</v>
      </c>
      <c r="Q20">
        <v>0</v>
      </c>
      <c r="R20">
        <v>0</v>
      </c>
      <c r="S20">
        <v>32598.292354680849</v>
      </c>
      <c r="T20">
        <v>83963.740402513926</v>
      </c>
      <c r="U20">
        <v>-314.67121326600437</v>
      </c>
      <c r="V20">
        <f t="shared" si="1"/>
        <v>83649.069189247923</v>
      </c>
      <c r="W20">
        <v>199113.10109775368</v>
      </c>
      <c r="X20">
        <v>1009602.3986635571</v>
      </c>
      <c r="Y20">
        <v>523657.91719635495</v>
      </c>
      <c r="Z20">
        <v>0</v>
      </c>
      <c r="AA20">
        <v>0</v>
      </c>
      <c r="AB20">
        <v>0</v>
      </c>
      <c r="AC20">
        <v>1533260.315859912</v>
      </c>
      <c r="AD20">
        <v>2198282.3142224834</v>
      </c>
      <c r="AF20">
        <v>0</v>
      </c>
      <c r="AG20">
        <v>0</v>
      </c>
      <c r="AH20">
        <v>0</v>
      </c>
      <c r="AI20">
        <v>2198282.3142224834</v>
      </c>
      <c r="AJ20">
        <v>-5065901.7776637357</v>
      </c>
      <c r="AK20">
        <v>199113.10109775368</v>
      </c>
      <c r="AL20">
        <v>-50659.017776637353</v>
      </c>
      <c r="AM20">
        <v>54147.558931180982</v>
      </c>
      <c r="AN20">
        <v>0</v>
      </c>
      <c r="AO20">
        <v>202601.64225229732</v>
      </c>
      <c r="AP20">
        <v>231790</v>
      </c>
      <c r="AQ20">
        <v>231790</v>
      </c>
      <c r="AR20">
        <v>-5095090.1354114376</v>
      </c>
    </row>
    <row r="21" spans="1:44" x14ac:dyDescent="0.2">
      <c r="A21" t="s">
        <v>19</v>
      </c>
      <c r="B21">
        <v>2037</v>
      </c>
      <c r="C21">
        <v>627515.95103937923</v>
      </c>
      <c r="D21">
        <v>1289088.5022346727</v>
      </c>
      <c r="E21">
        <v>0</v>
      </c>
      <c r="F21">
        <v>0</v>
      </c>
      <c r="G21">
        <v>1972.5223276026386</v>
      </c>
      <c r="H21">
        <v>1861236.9345600542</v>
      </c>
      <c r="I21">
        <v>5985</v>
      </c>
      <c r="J21">
        <f t="shared" si="0"/>
        <v>1972.5223276026386</v>
      </c>
      <c r="K21">
        <v>3785798.9101617085</v>
      </c>
      <c r="L21">
        <v>487545.16786518809</v>
      </c>
      <c r="M21">
        <v>220581.60687712402</v>
      </c>
      <c r="N21">
        <v>708126.77474231215</v>
      </c>
      <c r="O21">
        <v>33250.258201774464</v>
      </c>
      <c r="P21">
        <v>0</v>
      </c>
      <c r="Q21">
        <v>0</v>
      </c>
      <c r="R21">
        <v>0</v>
      </c>
      <c r="S21">
        <v>33250.258201774464</v>
      </c>
      <c r="T21">
        <v>85643.01521056419</v>
      </c>
      <c r="U21">
        <v>-320.96463753132446</v>
      </c>
      <c r="V21">
        <f t="shared" si="1"/>
        <v>85322.050573032859</v>
      </c>
      <c r="W21">
        <v>201104.23210873117</v>
      </c>
      <c r="X21">
        <v>1027803.3156258506</v>
      </c>
      <c r="Y21">
        <v>534131.07554028207</v>
      </c>
      <c r="Z21">
        <v>0</v>
      </c>
      <c r="AA21">
        <v>0</v>
      </c>
      <c r="AB21">
        <v>0</v>
      </c>
      <c r="AC21">
        <v>1561934.3911661326</v>
      </c>
      <c r="AD21">
        <v>2223864.5189955756</v>
      </c>
      <c r="AF21">
        <v>0</v>
      </c>
      <c r="AG21">
        <v>0</v>
      </c>
      <c r="AH21">
        <v>0</v>
      </c>
      <c r="AI21">
        <v>2223864.5189955756</v>
      </c>
      <c r="AJ21">
        <v>-5095090.1354114376</v>
      </c>
      <c r="AK21">
        <v>201104.23210873117</v>
      </c>
      <c r="AL21">
        <v>-50950.90135411438</v>
      </c>
      <c r="AM21">
        <v>55303.623282718559</v>
      </c>
      <c r="AN21">
        <v>0</v>
      </c>
      <c r="AO21">
        <v>205456.95403733535</v>
      </c>
      <c r="AP21">
        <v>95420</v>
      </c>
      <c r="AQ21">
        <v>95420</v>
      </c>
      <c r="AR21">
        <v>-4985053.1813741028</v>
      </c>
    </row>
    <row r="22" spans="1:44" x14ac:dyDescent="0.2">
      <c r="A22" t="s">
        <v>19</v>
      </c>
      <c r="B22">
        <v>2038</v>
      </c>
      <c r="C22">
        <v>633791.11054977309</v>
      </c>
      <c r="D22">
        <v>1314870.2722793664</v>
      </c>
      <c r="E22">
        <v>0</v>
      </c>
      <c r="F22">
        <v>0</v>
      </c>
      <c r="G22">
        <v>2011.9727741546917</v>
      </c>
      <c r="H22">
        <v>1884222.2922360832</v>
      </c>
      <c r="I22">
        <v>5985</v>
      </c>
      <c r="J22">
        <f t="shared" si="0"/>
        <v>2011.9727741546917</v>
      </c>
      <c r="K22">
        <v>3840880.6478393776</v>
      </c>
      <c r="L22">
        <v>497296.07122249191</v>
      </c>
      <c r="M22">
        <v>224993.23901466653</v>
      </c>
      <c r="N22">
        <v>722289.31023715844</v>
      </c>
      <c r="O22">
        <v>33915.263365809958</v>
      </c>
      <c r="P22">
        <v>0</v>
      </c>
      <c r="Q22">
        <v>0</v>
      </c>
      <c r="R22">
        <v>0</v>
      </c>
      <c r="S22">
        <v>33915.263365809958</v>
      </c>
      <c r="T22">
        <v>87355.875514775485</v>
      </c>
      <c r="U22">
        <v>-327.383930281951</v>
      </c>
      <c r="V22">
        <f t="shared" si="1"/>
        <v>87028.491584493531</v>
      </c>
      <c r="W22">
        <v>203115.2744298185</v>
      </c>
      <c r="X22">
        <v>1046348.3396172804</v>
      </c>
      <c r="Y22">
        <v>544813.69705108774</v>
      </c>
      <c r="Z22">
        <v>0</v>
      </c>
      <c r="AA22">
        <v>0</v>
      </c>
      <c r="AB22">
        <v>0</v>
      </c>
      <c r="AC22">
        <v>1591162.0366683681</v>
      </c>
      <c r="AD22">
        <v>2249718.6111710095</v>
      </c>
      <c r="AF22">
        <v>0</v>
      </c>
      <c r="AG22">
        <v>0</v>
      </c>
      <c r="AH22">
        <v>0</v>
      </c>
      <c r="AI22">
        <v>2249718.6111710095</v>
      </c>
      <c r="AJ22">
        <v>-4985053.1813741028</v>
      </c>
      <c r="AK22">
        <v>203115.2744298185</v>
      </c>
      <c r="AL22">
        <v>-49850.531813741029</v>
      </c>
      <c r="AM22">
        <v>56475.345589016069</v>
      </c>
      <c r="AN22">
        <v>0</v>
      </c>
      <c r="AO22">
        <v>209740.08820509355</v>
      </c>
      <c r="AP22">
        <v>18720</v>
      </c>
      <c r="AQ22">
        <v>18720</v>
      </c>
      <c r="AR22">
        <v>-4794033.0931690093</v>
      </c>
    </row>
    <row r="23" spans="1:44" x14ac:dyDescent="0.2">
      <c r="A23" t="s">
        <v>19</v>
      </c>
      <c r="B23">
        <v>2039</v>
      </c>
      <c r="C23">
        <v>640129.02165527071</v>
      </c>
      <c r="D23">
        <v>1341167.6777249535</v>
      </c>
      <c r="E23">
        <v>0</v>
      </c>
      <c r="F23">
        <v>0</v>
      </c>
      <c r="G23">
        <v>2052.2122296377852</v>
      </c>
      <c r="H23">
        <v>1907468.1154200484</v>
      </c>
      <c r="I23">
        <v>5985</v>
      </c>
      <c r="J23">
        <f t="shared" si="0"/>
        <v>2052.2122296377852</v>
      </c>
      <c r="K23">
        <v>3896802.0270299101</v>
      </c>
      <c r="L23">
        <v>507241.99264694168</v>
      </c>
      <c r="M23">
        <v>229493.10379495984</v>
      </c>
      <c r="N23">
        <v>736735.09644190152</v>
      </c>
      <c r="O23">
        <v>34593.568633126153</v>
      </c>
      <c r="P23">
        <v>0</v>
      </c>
      <c r="Q23">
        <v>0</v>
      </c>
      <c r="R23">
        <v>0</v>
      </c>
      <c r="S23">
        <v>34593.568633126153</v>
      </c>
      <c r="T23">
        <v>89102.993025070988</v>
      </c>
      <c r="U23">
        <v>-333.93160888759002</v>
      </c>
      <c r="V23">
        <f t="shared" si="1"/>
        <v>88769.061416183395</v>
      </c>
      <c r="W23">
        <v>205146.42717411666</v>
      </c>
      <c r="X23">
        <v>1065244.1536653277</v>
      </c>
      <c r="Y23">
        <v>555709.97099210939</v>
      </c>
      <c r="Z23">
        <v>0</v>
      </c>
      <c r="AA23">
        <v>0</v>
      </c>
      <c r="AB23">
        <v>0</v>
      </c>
      <c r="AC23">
        <v>1620954.1246574372</v>
      </c>
      <c r="AD23">
        <v>2275847.9023724729</v>
      </c>
      <c r="AF23">
        <v>0</v>
      </c>
      <c r="AG23">
        <v>0</v>
      </c>
      <c r="AH23">
        <v>0</v>
      </c>
      <c r="AI23">
        <v>2275847.9023724729</v>
      </c>
      <c r="AJ23">
        <v>-4794033.0931690093</v>
      </c>
      <c r="AK23">
        <v>205146.42717411666</v>
      </c>
      <c r="AL23">
        <v>-47940.330931690092</v>
      </c>
      <c r="AM23">
        <v>57662.96437584595</v>
      </c>
      <c r="AN23">
        <v>0</v>
      </c>
      <c r="AO23">
        <v>214869.06061827252</v>
      </c>
      <c r="AP23">
        <v>242190</v>
      </c>
      <c r="AQ23">
        <v>242190</v>
      </c>
      <c r="AR23">
        <v>-4821354.0325507373</v>
      </c>
    </row>
    <row r="24" spans="1:44" x14ac:dyDescent="0.2">
      <c r="A24" t="s">
        <v>19</v>
      </c>
      <c r="B24">
        <v>2040</v>
      </c>
      <c r="C24">
        <v>646530.31187182362</v>
      </c>
      <c r="D24">
        <v>1367991.0312794526</v>
      </c>
      <c r="E24">
        <v>0</v>
      </c>
      <c r="F24">
        <v>0</v>
      </c>
      <c r="G24">
        <v>2093.2564742305412</v>
      </c>
      <c r="H24">
        <v>1930977.894619769</v>
      </c>
      <c r="I24">
        <v>5985</v>
      </c>
      <c r="J24">
        <f t="shared" si="0"/>
        <v>2093.2564742305412</v>
      </c>
      <c r="K24">
        <v>3953577.4942452759</v>
      </c>
      <c r="L24">
        <v>517386.83249988058</v>
      </c>
      <c r="M24">
        <v>234082.96587085904</v>
      </c>
      <c r="N24">
        <v>751469.79837073968</v>
      </c>
      <c r="O24">
        <v>35285.440005788681</v>
      </c>
      <c r="P24">
        <v>0</v>
      </c>
      <c r="Q24">
        <v>0</v>
      </c>
      <c r="R24">
        <v>0</v>
      </c>
      <c r="S24">
        <v>35285.440005788681</v>
      </c>
      <c r="T24">
        <v>90885.052885572411</v>
      </c>
      <c r="U24">
        <v>-340.61024106534182</v>
      </c>
      <c r="V24">
        <f t="shared" si="1"/>
        <v>90544.442644507071</v>
      </c>
      <c r="W24">
        <v>207197.89144585788</v>
      </c>
      <c r="X24">
        <v>1084497.5724668934</v>
      </c>
      <c r="Y24">
        <v>566824.17041195161</v>
      </c>
      <c r="Z24">
        <v>0</v>
      </c>
      <c r="AA24">
        <v>0</v>
      </c>
      <c r="AB24">
        <v>0</v>
      </c>
      <c r="AC24">
        <v>1651321.742878845</v>
      </c>
      <c r="AD24">
        <v>2302255.7513664309</v>
      </c>
      <c r="AF24">
        <v>0</v>
      </c>
      <c r="AG24">
        <v>0</v>
      </c>
      <c r="AH24">
        <v>0</v>
      </c>
      <c r="AI24">
        <v>2302255.7513664309</v>
      </c>
      <c r="AJ24">
        <v>-4821354.0325507373</v>
      </c>
      <c r="AK24">
        <v>207197.89144585788</v>
      </c>
      <c r="AL24">
        <v>-48213.540325507369</v>
      </c>
      <c r="AM24">
        <v>58866.722193162939</v>
      </c>
      <c r="AN24">
        <v>0</v>
      </c>
      <c r="AO24">
        <v>217851.07331351345</v>
      </c>
      <c r="AP24">
        <v>90220</v>
      </c>
      <c r="AQ24">
        <v>90220</v>
      </c>
      <c r="AR24">
        <v>-4693722.9592372235</v>
      </c>
    </row>
    <row r="25" spans="1:44" x14ac:dyDescent="0.2">
      <c r="A25" t="s">
        <v>19</v>
      </c>
      <c r="B25">
        <v>2041</v>
      </c>
      <c r="C25">
        <v>652995.61499054171</v>
      </c>
      <c r="D25">
        <v>1395350.8519050416</v>
      </c>
      <c r="E25">
        <v>0</v>
      </c>
      <c r="F25">
        <v>0</v>
      </c>
      <c r="G25">
        <v>2135.1216037151517</v>
      </c>
      <c r="H25">
        <v>1954755.1751541106</v>
      </c>
      <c r="I25">
        <v>5985</v>
      </c>
      <c r="J25">
        <f t="shared" si="0"/>
        <v>2135.1216037151517</v>
      </c>
      <c r="K25">
        <v>4011221.7636534092</v>
      </c>
      <c r="L25">
        <v>527734.56914987811</v>
      </c>
      <c r="M25">
        <v>238764.6251882762</v>
      </c>
      <c r="N25">
        <v>766499.19433815428</v>
      </c>
      <c r="O25">
        <v>35991.148805904442</v>
      </c>
      <c r="P25">
        <v>0</v>
      </c>
      <c r="Q25">
        <v>0</v>
      </c>
      <c r="R25">
        <v>0</v>
      </c>
      <c r="S25">
        <v>35991.148805904442</v>
      </c>
      <c r="T25">
        <v>92702.753943283853</v>
      </c>
      <c r="U25">
        <v>-347.42244588664857</v>
      </c>
      <c r="V25">
        <f t="shared" si="1"/>
        <v>92355.331497397201</v>
      </c>
      <c r="W25">
        <v>209269.87036031642</v>
      </c>
      <c r="X25">
        <v>1104115.5450017722</v>
      </c>
      <c r="Y25">
        <v>578160.65382019058</v>
      </c>
      <c r="Z25">
        <v>0</v>
      </c>
      <c r="AA25">
        <v>0</v>
      </c>
      <c r="AB25">
        <v>0</v>
      </c>
      <c r="AC25">
        <v>1682276.1988219628</v>
      </c>
      <c r="AD25">
        <v>2328945.5648314464</v>
      </c>
      <c r="AF25">
        <v>0</v>
      </c>
      <c r="AG25">
        <v>0</v>
      </c>
      <c r="AH25">
        <v>0</v>
      </c>
      <c r="AI25">
        <v>2328945.5648314464</v>
      </c>
      <c r="AJ25">
        <v>-4693722.9592372235</v>
      </c>
      <c r="AK25">
        <v>209269.87036031642</v>
      </c>
      <c r="AL25">
        <v>-46937.229592372241</v>
      </c>
      <c r="AM25">
        <v>60086.865688124257</v>
      </c>
      <c r="AN25">
        <v>0</v>
      </c>
      <c r="AO25">
        <v>222419.50645606843</v>
      </c>
      <c r="AP25">
        <v>0</v>
      </c>
      <c r="AQ25">
        <v>0</v>
      </c>
      <c r="AR25">
        <v>-4471303.4527811557</v>
      </c>
    </row>
    <row r="26" spans="1:44" x14ac:dyDescent="0.2">
      <c r="A26" t="s">
        <v>19</v>
      </c>
      <c r="B26">
        <v>2042</v>
      </c>
      <c r="C26">
        <v>659525.57114044728</v>
      </c>
      <c r="D26">
        <v>1423257.8689431425</v>
      </c>
      <c r="E26">
        <v>0</v>
      </c>
      <c r="F26">
        <v>0</v>
      </c>
      <c r="G26">
        <v>2177.8240357894547</v>
      </c>
      <c r="H26">
        <v>1978803.5581167256</v>
      </c>
      <c r="I26">
        <v>5985</v>
      </c>
      <c r="J26">
        <f t="shared" si="0"/>
        <v>2177.8240357894547</v>
      </c>
      <c r="K26">
        <v>4069749.8222361049</v>
      </c>
      <c r="L26">
        <v>538289.26053287566</v>
      </c>
      <c r="M26">
        <v>243539.91769204172</v>
      </c>
      <c r="N26">
        <v>781829.17822491738</v>
      </c>
      <c r="O26">
        <v>36710.971782022534</v>
      </c>
      <c r="P26">
        <v>0</v>
      </c>
      <c r="Q26">
        <v>0</v>
      </c>
      <c r="R26">
        <v>0</v>
      </c>
      <c r="S26">
        <v>36710.971782022534</v>
      </c>
      <c r="T26">
        <v>94556.809022149537</v>
      </c>
      <c r="U26">
        <v>-354.37089480438158</v>
      </c>
      <c r="V26">
        <f t="shared" si="1"/>
        <v>94202.438127345158</v>
      </c>
      <c r="W26">
        <v>211362.56906391963</v>
      </c>
      <c r="X26">
        <v>1124105.1571982047</v>
      </c>
      <c r="Y26">
        <v>589723.86689659441</v>
      </c>
      <c r="Z26">
        <v>0</v>
      </c>
      <c r="AA26">
        <v>0</v>
      </c>
      <c r="AB26">
        <v>0</v>
      </c>
      <c r="AC26">
        <v>1713829.0240947991</v>
      </c>
      <c r="AD26">
        <v>2355920.7981413058</v>
      </c>
      <c r="AF26">
        <v>0</v>
      </c>
      <c r="AG26">
        <v>0</v>
      </c>
      <c r="AH26">
        <v>0</v>
      </c>
      <c r="AI26">
        <v>2355920.7981413058</v>
      </c>
      <c r="AJ26">
        <v>-4471303.4527811557</v>
      </c>
      <c r="AK26">
        <v>211362.56906391963</v>
      </c>
      <c r="AL26">
        <v>-44713.034527811556</v>
      </c>
      <c r="AM26">
        <v>61323.645679495821</v>
      </c>
      <c r="AN26">
        <v>0</v>
      </c>
      <c r="AO26">
        <v>227973.1802156039</v>
      </c>
      <c r="AP26">
        <v>0</v>
      </c>
      <c r="AQ26">
        <v>0</v>
      </c>
      <c r="AR26">
        <v>-4243330.2725655511</v>
      </c>
    </row>
    <row r="27" spans="1:44" x14ac:dyDescent="0.2">
      <c r="A27" t="s">
        <v>19</v>
      </c>
      <c r="B27">
        <v>2043</v>
      </c>
      <c r="C27">
        <v>666120.82685185177</v>
      </c>
      <c r="D27">
        <v>1451723.0263220053</v>
      </c>
      <c r="E27">
        <v>0</v>
      </c>
      <c r="F27">
        <v>0</v>
      </c>
      <c r="G27">
        <v>2221.3805165052436</v>
      </c>
      <c r="H27">
        <v>2003126.7013578848</v>
      </c>
      <c r="I27">
        <v>5985</v>
      </c>
      <c r="J27">
        <f t="shared" si="0"/>
        <v>2221.3805165052436</v>
      </c>
      <c r="K27">
        <v>4129176.9350482472</v>
      </c>
      <c r="L27">
        <v>549055.04574353318</v>
      </c>
      <c r="M27">
        <v>248410.71604588255</v>
      </c>
      <c r="N27">
        <v>797465.76178941573</v>
      </c>
      <c r="O27">
        <v>37445.191217662985</v>
      </c>
      <c r="P27">
        <v>0</v>
      </c>
      <c r="Q27">
        <v>0</v>
      </c>
      <c r="R27">
        <v>0</v>
      </c>
      <c r="S27">
        <v>37445.191217662985</v>
      </c>
      <c r="T27">
        <v>96447.945202592527</v>
      </c>
      <c r="U27">
        <v>-361.45831270046921</v>
      </c>
      <c r="V27">
        <f t="shared" si="1"/>
        <v>96086.486889892054</v>
      </c>
      <c r="W27">
        <v>-253083.90262272058</v>
      </c>
      <c r="X27">
        <v>677913.53727425018</v>
      </c>
      <c r="Y27">
        <v>601518.34423452627</v>
      </c>
      <c r="Z27">
        <v>0</v>
      </c>
      <c r="AA27">
        <v>0</v>
      </c>
      <c r="AB27">
        <v>0</v>
      </c>
      <c r="AC27">
        <v>1279431.8815087765</v>
      </c>
      <c r="AD27">
        <v>2849745.0535394708</v>
      </c>
      <c r="AF27">
        <v>0</v>
      </c>
      <c r="AG27">
        <v>0</v>
      </c>
      <c r="AH27">
        <v>0</v>
      </c>
      <c r="AI27">
        <v>2849745.0535394708</v>
      </c>
      <c r="AJ27">
        <v>-4243330.2725655511</v>
      </c>
      <c r="AK27">
        <v>213476.19475455885</v>
      </c>
      <c r="AL27">
        <v>-42433.302725655514</v>
      </c>
      <c r="AM27">
        <v>104567.72599742601</v>
      </c>
      <c r="AN27">
        <v>0</v>
      </c>
      <c r="AO27">
        <v>275610.61802632932</v>
      </c>
      <c r="AP27">
        <v>0</v>
      </c>
      <c r="AQ27">
        <v>0</v>
      </c>
      <c r="AR27">
        <v>-3967719.6545392219</v>
      </c>
    </row>
    <row r="28" spans="1:44" x14ac:dyDescent="0.2">
      <c r="A28" t="s">
        <v>19</v>
      </c>
      <c r="B28">
        <v>2044</v>
      </c>
      <c r="C28">
        <v>672782.03512037033</v>
      </c>
      <c r="D28">
        <v>1480757.4868484456</v>
      </c>
      <c r="E28">
        <v>0</v>
      </c>
      <c r="F28">
        <v>0</v>
      </c>
      <c r="G28">
        <v>2265.808126835349</v>
      </c>
      <c r="H28">
        <v>2027728.320484749</v>
      </c>
      <c r="I28">
        <v>5985</v>
      </c>
      <c r="J28">
        <f t="shared" si="0"/>
        <v>2265.808126835349</v>
      </c>
      <c r="K28">
        <v>4189518.6505804001</v>
      </c>
      <c r="L28">
        <v>560036.14665840392</v>
      </c>
      <c r="M28">
        <v>253378.93036680022</v>
      </c>
      <c r="N28">
        <v>813415.0770252042</v>
      </c>
      <c r="O28">
        <v>38194.095042016248</v>
      </c>
      <c r="P28">
        <v>0</v>
      </c>
      <c r="Q28">
        <v>0</v>
      </c>
      <c r="R28">
        <v>0</v>
      </c>
      <c r="S28">
        <v>38194.095042016248</v>
      </c>
      <c r="T28">
        <v>98376.904106644375</v>
      </c>
      <c r="U28">
        <v>-368.68747895447865</v>
      </c>
      <c r="V28">
        <f t="shared" si="1"/>
        <v>98008.216627689893</v>
      </c>
      <c r="W28">
        <v>-252016.52164894779</v>
      </c>
      <c r="X28">
        <v>697600.86704596248</v>
      </c>
      <c r="Y28">
        <v>613548.71111921687</v>
      </c>
      <c r="Z28">
        <v>0</v>
      </c>
      <c r="AA28">
        <v>0</v>
      </c>
      <c r="AB28">
        <v>0</v>
      </c>
      <c r="AC28">
        <v>1311149.5781651794</v>
      </c>
      <c r="AD28">
        <v>2878369.0724152206</v>
      </c>
      <c r="AF28">
        <v>0</v>
      </c>
      <c r="AG28">
        <v>0</v>
      </c>
      <c r="AH28">
        <v>0</v>
      </c>
      <c r="AI28">
        <v>2878369.0724152206</v>
      </c>
      <c r="AJ28">
        <v>-3967719.6545392219</v>
      </c>
      <c r="AK28">
        <v>215610.95670210442</v>
      </c>
      <c r="AL28">
        <v>-39677.196545392217</v>
      </c>
      <c r="AM28">
        <v>105934.61279252396</v>
      </c>
      <c r="AN28">
        <v>0</v>
      </c>
      <c r="AO28">
        <v>281868.37294923619</v>
      </c>
      <c r="AP28">
        <v>0</v>
      </c>
      <c r="AQ28">
        <v>0</v>
      </c>
      <c r="AR28">
        <v>-3685851.2815899858</v>
      </c>
    </row>
    <row r="29" spans="1:44" x14ac:dyDescent="0.2">
      <c r="A29" t="s">
        <v>19</v>
      </c>
      <c r="B29">
        <v>2045</v>
      </c>
      <c r="C29">
        <v>679509.85547157377</v>
      </c>
      <c r="D29">
        <v>1510372.6365854142</v>
      </c>
      <c r="E29">
        <v>0</v>
      </c>
      <c r="F29">
        <v>0</v>
      </c>
      <c r="G29">
        <v>2311.1242893720555</v>
      </c>
      <c r="H29">
        <v>2052612.1898804421</v>
      </c>
      <c r="I29">
        <v>5985</v>
      </c>
      <c r="J29">
        <f t="shared" si="0"/>
        <v>2311.1242893720555</v>
      </c>
      <c r="K29">
        <v>4250790.8062268021</v>
      </c>
      <c r="L29">
        <v>571236.86959157186</v>
      </c>
      <c r="M29">
        <v>258446.5089741362</v>
      </c>
      <c r="N29">
        <v>829683.37856570806</v>
      </c>
      <c r="O29">
        <v>38957.976942856571</v>
      </c>
      <c r="P29">
        <v>0</v>
      </c>
      <c r="Q29">
        <v>0</v>
      </c>
      <c r="R29">
        <v>0</v>
      </c>
      <c r="S29">
        <v>38957.976942856571</v>
      </c>
      <c r="T29">
        <v>100344.44218877725</v>
      </c>
      <c r="U29">
        <v>-376.06122853356811</v>
      </c>
      <c r="V29">
        <f t="shared" si="1"/>
        <v>99968.380960243681</v>
      </c>
      <c r="W29">
        <v>-250938.46686543728</v>
      </c>
      <c r="X29">
        <v>717671.26960337092</v>
      </c>
      <c r="Y29">
        <v>625819.68534160114</v>
      </c>
      <c r="Z29">
        <v>0</v>
      </c>
      <c r="AA29">
        <v>0</v>
      </c>
      <c r="AB29">
        <v>0</v>
      </c>
      <c r="AC29">
        <v>1343490.9549449719</v>
      </c>
      <c r="AD29">
        <v>2907299.8512818301</v>
      </c>
      <c r="AF29">
        <v>0</v>
      </c>
      <c r="AG29">
        <v>0</v>
      </c>
      <c r="AH29">
        <v>0</v>
      </c>
      <c r="AI29">
        <v>2907299.8512818301</v>
      </c>
      <c r="AJ29">
        <v>-3685851.2815899858</v>
      </c>
      <c r="AK29">
        <v>217767.06626912541</v>
      </c>
      <c r="AL29">
        <v>-36858.512815899856</v>
      </c>
      <c r="AM29">
        <v>107319.87497827533</v>
      </c>
      <c r="AN29">
        <v>0</v>
      </c>
      <c r="AO29">
        <v>288228.42843150091</v>
      </c>
      <c r="AP29">
        <v>0</v>
      </c>
      <c r="AQ29">
        <v>0</v>
      </c>
      <c r="AR29">
        <v>-3397622.8531584847</v>
      </c>
    </row>
    <row r="30" spans="1:44" x14ac:dyDescent="0.2">
      <c r="A30" t="s">
        <v>19</v>
      </c>
      <c r="B30">
        <v>2046</v>
      </c>
      <c r="C30">
        <v>686304.95402628963</v>
      </c>
      <c r="D30">
        <v>1540580.0893171227</v>
      </c>
      <c r="E30">
        <v>0</v>
      </c>
      <c r="F30">
        <v>0</v>
      </c>
      <c r="G30">
        <v>2357.3467751594972</v>
      </c>
      <c r="H30">
        <v>2077782.1437422861</v>
      </c>
      <c r="I30">
        <v>5985</v>
      </c>
      <c r="J30">
        <f t="shared" si="0"/>
        <v>2357.3467751594972</v>
      </c>
      <c r="K30">
        <v>4313009.5338608585</v>
      </c>
      <c r="L30">
        <v>582661.60698340344</v>
      </c>
      <c r="M30">
        <v>263615.43915361899</v>
      </c>
      <c r="N30">
        <v>846277.04613702244</v>
      </c>
      <c r="O30">
        <v>39737.136481713707</v>
      </c>
      <c r="P30">
        <v>0</v>
      </c>
      <c r="Q30">
        <v>0</v>
      </c>
      <c r="R30">
        <v>0</v>
      </c>
      <c r="S30">
        <v>39737.136481713707</v>
      </c>
      <c r="T30">
        <v>102351.33103255281</v>
      </c>
      <c r="U30">
        <v>-383.58245310423956</v>
      </c>
      <c r="V30">
        <f t="shared" si="1"/>
        <v>101967.74857944857</v>
      </c>
      <c r="W30">
        <v>-249849.63153409166</v>
      </c>
      <c r="X30">
        <v>738132.29966409318</v>
      </c>
      <c r="Y30">
        <v>638336.07904843322</v>
      </c>
      <c r="Z30">
        <v>0</v>
      </c>
      <c r="AA30">
        <v>0</v>
      </c>
      <c r="AB30">
        <v>0</v>
      </c>
      <c r="AC30">
        <v>1376468.3787125265</v>
      </c>
      <c r="AD30">
        <v>2936541.155148332</v>
      </c>
      <c r="AF30">
        <v>0</v>
      </c>
      <c r="AG30">
        <v>0</v>
      </c>
      <c r="AH30">
        <v>0</v>
      </c>
      <c r="AI30">
        <v>2936541.155148332</v>
      </c>
      <c r="AJ30">
        <v>-3397622.8531584847</v>
      </c>
      <c r="AK30">
        <v>219944.73693181667</v>
      </c>
      <c r="AL30">
        <v>-33976.228531584849</v>
      </c>
      <c r="AM30">
        <v>108723.79043904078</v>
      </c>
      <c r="AN30">
        <v>0</v>
      </c>
      <c r="AO30">
        <v>294692.29883927258</v>
      </c>
      <c r="AP30">
        <v>0</v>
      </c>
      <c r="AQ30">
        <v>0</v>
      </c>
      <c r="AR30">
        <v>-3102930.5543192122</v>
      </c>
    </row>
    <row r="31" spans="1:44" x14ac:dyDescent="0.2">
      <c r="A31" t="s">
        <v>19</v>
      </c>
      <c r="B31">
        <v>2047</v>
      </c>
      <c r="C31">
        <v>693168.00356655254</v>
      </c>
      <c r="D31">
        <v>1571391.6911034649</v>
      </c>
      <c r="E31">
        <v>0</v>
      </c>
      <c r="F31">
        <v>0</v>
      </c>
      <c r="G31">
        <v>2404.4937106626867</v>
      </c>
      <c r="H31">
        <v>2103242.0771395732</v>
      </c>
      <c r="I31">
        <v>5985</v>
      </c>
      <c r="J31">
        <f t="shared" si="0"/>
        <v>2404.4937106626867</v>
      </c>
      <c r="K31">
        <v>4376191.2655202532</v>
      </c>
      <c r="L31">
        <v>594314.8391230714</v>
      </c>
      <c r="M31">
        <v>268887.74793669133</v>
      </c>
      <c r="N31">
        <v>863202.58705976279</v>
      </c>
      <c r="O31">
        <v>40531.879211347979</v>
      </c>
      <c r="P31">
        <v>0</v>
      </c>
      <c r="Q31">
        <v>0</v>
      </c>
      <c r="R31">
        <v>0</v>
      </c>
      <c r="S31">
        <v>40531.879211347979</v>
      </c>
      <c r="T31">
        <v>104398.35765320386</v>
      </c>
      <c r="U31">
        <v>-391.25410216632429</v>
      </c>
      <c r="V31">
        <f t="shared" si="1"/>
        <v>104007.10355103754</v>
      </c>
      <c r="W31">
        <v>-248749.90784943258</v>
      </c>
      <c r="X31">
        <v>758991.66197271587</v>
      </c>
      <c r="Y31">
        <v>651102.80062940181</v>
      </c>
      <c r="Z31">
        <v>0</v>
      </c>
      <c r="AA31">
        <v>0</v>
      </c>
      <c r="AB31">
        <v>0</v>
      </c>
      <c r="AC31">
        <v>1410094.4626021176</v>
      </c>
      <c r="AD31">
        <v>2966096.8029181357</v>
      </c>
      <c r="AF31">
        <v>0</v>
      </c>
      <c r="AG31">
        <v>0</v>
      </c>
      <c r="AH31">
        <v>0</v>
      </c>
      <c r="AI31">
        <v>2966096.8029181357</v>
      </c>
      <c r="AJ31">
        <v>-3102930.5543192122</v>
      </c>
      <c r="AK31">
        <v>222144.18430113484</v>
      </c>
      <c r="AL31">
        <v>-31029.305543192124</v>
      </c>
      <c r="AM31">
        <v>110146.64172063356</v>
      </c>
      <c r="AN31">
        <v>0</v>
      </c>
      <c r="AO31">
        <v>301261.52047857625</v>
      </c>
      <c r="AP31">
        <v>0</v>
      </c>
      <c r="AQ31">
        <v>0</v>
      </c>
      <c r="AR31">
        <v>-2801669.0338406358</v>
      </c>
    </row>
    <row r="32" spans="1:44" x14ac:dyDescent="0.2">
      <c r="A32" t="s">
        <v>19</v>
      </c>
      <c r="B32">
        <v>2048</v>
      </c>
      <c r="C32">
        <v>700099.68360221817</v>
      </c>
      <c r="D32">
        <v>1602819.5249255344</v>
      </c>
      <c r="E32">
        <v>0</v>
      </c>
      <c r="F32">
        <v>0</v>
      </c>
      <c r="G32">
        <v>2452.5835848759407</v>
      </c>
      <c r="H32">
        <v>2128995.9470912549</v>
      </c>
      <c r="I32">
        <v>5985</v>
      </c>
      <c r="J32">
        <f t="shared" si="0"/>
        <v>2452.5835848759407</v>
      </c>
      <c r="K32">
        <v>4440352.7392038833</v>
      </c>
      <c r="L32">
        <v>606201.13590553286</v>
      </c>
      <c r="M32">
        <v>274265.50289542513</v>
      </c>
      <c r="N32">
        <v>880466.63880095794</v>
      </c>
      <c r="O32">
        <v>41342.516795574942</v>
      </c>
      <c r="P32">
        <v>0</v>
      </c>
      <c r="Q32">
        <v>0</v>
      </c>
      <c r="R32">
        <v>0</v>
      </c>
      <c r="S32">
        <v>41342.516795574942</v>
      </c>
      <c r="T32">
        <v>106486.32480626795</v>
      </c>
      <c r="U32">
        <v>-399.0791842096508</v>
      </c>
      <c r="V32">
        <f t="shared" si="1"/>
        <v>106087.2456220583</v>
      </c>
      <c r="W32">
        <v>-247639.18692792687</v>
      </c>
      <c r="X32">
        <v>780257.2142906643</v>
      </c>
      <c r="Y32">
        <v>664124.8566419899</v>
      </c>
      <c r="Z32">
        <v>0</v>
      </c>
      <c r="AA32">
        <v>0</v>
      </c>
      <c r="AB32">
        <v>0</v>
      </c>
      <c r="AC32">
        <v>1444382.0709326542</v>
      </c>
      <c r="AD32">
        <v>2995970.6682712291</v>
      </c>
      <c r="AF32">
        <v>0</v>
      </c>
      <c r="AG32">
        <v>0</v>
      </c>
      <c r="AH32">
        <v>0</v>
      </c>
      <c r="AI32">
        <v>2995970.6682712291</v>
      </c>
      <c r="AJ32">
        <v>-2801669.0338406358</v>
      </c>
      <c r="AK32">
        <v>224365.62614414626</v>
      </c>
      <c r="AL32">
        <v>-28016.690338406359</v>
      </c>
      <c r="AM32">
        <v>111588.71611458631</v>
      </c>
      <c r="AN32">
        <v>0</v>
      </c>
      <c r="AO32">
        <v>307937.65192032617</v>
      </c>
      <c r="AP32">
        <v>0</v>
      </c>
      <c r="AQ32">
        <v>0</v>
      </c>
      <c r="AR32">
        <v>-2493731.3819203097</v>
      </c>
    </row>
    <row r="33" spans="1:44" x14ac:dyDescent="0.2">
      <c r="A33" t="s">
        <v>19</v>
      </c>
      <c r="B33">
        <v>2049</v>
      </c>
      <c r="C33">
        <v>707100.68043824018</v>
      </c>
      <c r="D33">
        <v>1634875.9154240447</v>
      </c>
      <c r="E33">
        <v>0</v>
      </c>
      <c r="F33">
        <v>0</v>
      </c>
      <c r="G33">
        <v>2501.6352565734587</v>
      </c>
      <c r="H33">
        <v>2155047.7736639339</v>
      </c>
      <c r="I33">
        <v>5985</v>
      </c>
      <c r="J33">
        <f t="shared" si="0"/>
        <v>2501.6352565734587</v>
      </c>
      <c r="K33">
        <v>4505511.0047827922</v>
      </c>
      <c r="L33">
        <v>618325.15862364345</v>
      </c>
      <c r="M33">
        <v>279750.8129533336</v>
      </c>
      <c r="N33">
        <v>898075.97157697706</v>
      </c>
      <c r="O33">
        <v>42169.367131486426</v>
      </c>
      <c r="P33">
        <v>0</v>
      </c>
      <c r="Q33">
        <v>0</v>
      </c>
      <c r="R33">
        <v>0</v>
      </c>
      <c r="S33">
        <v>42169.367131486426</v>
      </c>
      <c r="T33">
        <v>108616.05130239327</v>
      </c>
      <c r="U33">
        <v>-407.06076789384377</v>
      </c>
      <c r="V33">
        <f t="shared" si="1"/>
        <v>108208.99053449943</v>
      </c>
      <c r="W33">
        <v>-246517.35879720619</v>
      </c>
      <c r="X33">
        <v>801936.9704457568</v>
      </c>
      <c r="Y33">
        <v>677407.35377482953</v>
      </c>
      <c r="Z33">
        <v>0</v>
      </c>
      <c r="AA33">
        <v>0</v>
      </c>
      <c r="AB33">
        <v>0</v>
      </c>
      <c r="AC33">
        <v>1479344.3242205863</v>
      </c>
      <c r="AD33">
        <v>3026166.6805622056</v>
      </c>
      <c r="AF33">
        <v>0</v>
      </c>
      <c r="AG33">
        <v>0</v>
      </c>
      <c r="AH33">
        <v>0</v>
      </c>
      <c r="AI33">
        <v>3026166.6805622056</v>
      </c>
      <c r="AJ33">
        <v>-2493731.3819203097</v>
      </c>
      <c r="AK33">
        <v>226609.28240558764</v>
      </c>
      <c r="AL33">
        <v>-24937.313819203097</v>
      </c>
      <c r="AM33">
        <v>113050.30574401343</v>
      </c>
      <c r="AN33">
        <v>155567</v>
      </c>
      <c r="AO33">
        <v>470289.27433039795</v>
      </c>
      <c r="AP33">
        <v>0</v>
      </c>
      <c r="AQ33">
        <v>0</v>
      </c>
      <c r="AR33">
        <v>-2023442.1075899117</v>
      </c>
    </row>
    <row r="34" spans="1:44" x14ac:dyDescent="0.2">
      <c r="A34" t="s">
        <v>19</v>
      </c>
      <c r="B34">
        <v>2050</v>
      </c>
      <c r="C34">
        <v>714171.68724262272</v>
      </c>
      <c r="D34">
        <v>1667573.4337325259</v>
      </c>
      <c r="E34">
        <v>0</v>
      </c>
      <c r="F34">
        <v>0</v>
      </c>
      <c r="G34">
        <v>2551.6679617049285</v>
      </c>
      <c r="H34">
        <v>2181401.6410905523</v>
      </c>
      <c r="I34">
        <v>5985</v>
      </c>
      <c r="J34">
        <f t="shared" si="0"/>
        <v>2551.6679617049285</v>
      </c>
      <c r="K34">
        <v>4571683.4300274067</v>
      </c>
      <c r="L34">
        <v>630691.66179611639</v>
      </c>
      <c r="M34">
        <v>285345.82921240031</v>
      </c>
      <c r="N34">
        <v>916037.49100851663</v>
      </c>
      <c r="O34">
        <v>43012.754474116169</v>
      </c>
      <c r="P34">
        <v>0</v>
      </c>
      <c r="Q34">
        <v>0</v>
      </c>
      <c r="R34">
        <v>0</v>
      </c>
      <c r="S34">
        <v>43012.754474116169</v>
      </c>
      <c r="T34">
        <v>110788.37232844117</v>
      </c>
      <c r="U34">
        <v>-415.20198325172072</v>
      </c>
      <c r="V34">
        <f t="shared" si="1"/>
        <v>110373.17034518944</v>
      </c>
      <c r="W34">
        <v>-245384.31238517823</v>
      </c>
      <c r="X34">
        <v>824039.10344264423</v>
      </c>
      <c r="Y34">
        <v>690955.50085032627</v>
      </c>
      <c r="Z34">
        <v>0</v>
      </c>
      <c r="AA34">
        <v>0</v>
      </c>
      <c r="AB34">
        <v>0</v>
      </c>
      <c r="AC34">
        <v>1514994.6042929706</v>
      </c>
      <c r="AD34">
        <v>3056688.825734436</v>
      </c>
      <c r="AF34">
        <v>0</v>
      </c>
      <c r="AG34">
        <v>0</v>
      </c>
      <c r="AH34">
        <v>0</v>
      </c>
      <c r="AI34">
        <v>3056688.825734436</v>
      </c>
      <c r="AJ34">
        <v>-2023442.1075899117</v>
      </c>
      <c r="AK34">
        <v>228875.37522964357</v>
      </c>
      <c r="AL34">
        <v>-20234.421075899118</v>
      </c>
      <c r="AM34">
        <v>114531.70765110054</v>
      </c>
      <c r="AN34">
        <v>155567</v>
      </c>
      <c r="AO34">
        <v>478739.66180484497</v>
      </c>
      <c r="AP34">
        <v>0</v>
      </c>
      <c r="AQ34">
        <v>0</v>
      </c>
      <c r="AR34">
        <v>-1544702.4457850668</v>
      </c>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D1</vt:lpstr>
      <vt:lpstr>D2</vt:lpstr>
      <vt:lpstr>Names</vt:lpstr>
      <vt:lpstr>Sheet3</vt:lpstr>
      <vt:lpstr>Sheet2</vt:lpstr>
      <vt:lpstr> DB1</vt:lpstr>
      <vt:lpstr>DB2</vt:lpstr>
      <vt:lpstr>DB15</vt:lpstr>
      <vt:lpstr>DB16</vt:lpstr>
      <vt:lpstr>DB17</vt:lpstr>
      <vt:lpstr>DB18</vt:lpstr>
      <vt:lpstr>Summary</vt:lpstr>
      <vt:lpstr>Building 15-18</vt:lpstr>
      <vt:lpstr>Total</vt:lpstr>
      <vt:lpstr>Data base 2</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2022-09-02T15:45:59Z</dcterms:created>
  <dcterms:modified xsi:type="dcterms:W3CDTF">2022-09-23T02:35:48Z</dcterms:modified>
</cp:coreProperties>
</file>